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Data" sheetId="1" r:id="rId3"/>
    <sheet state="visible" name="TownStem Summary" sheetId="2" r:id="rId4"/>
    <sheet state="visible" name="Historical Avg and Trends" sheetId="3" r:id="rId5"/>
    <sheet state="visible" name="Mapping" sheetId="4" r:id="rId6"/>
    <sheet state="hidden" name="Analysis-TimeLapse" sheetId="5" r:id="rId7"/>
  </sheets>
  <definedNames/>
  <calcPr/>
  <pivotCaches>
    <pivotCache cacheId="0" r:id="rId8"/>
    <pivotCache cacheId="1" r:id="rId9"/>
    <pivotCache cacheId="2" r:id="rId10"/>
    <pivotCache cacheId="3" r:id="rId11"/>
  </pivotCaches>
</workbook>
</file>

<file path=xl/sharedStrings.xml><?xml version="1.0" encoding="utf-8"?>
<sst xmlns="http://schemas.openxmlformats.org/spreadsheetml/2006/main" count="28796" uniqueCount="1430">
  <si>
    <t>Town</t>
  </si>
  <si>
    <t>Stem Clusters</t>
  </si>
  <si>
    <t>Organization Site Code</t>
  </si>
  <si>
    <t>VRMP Site ID</t>
  </si>
  <si>
    <t>Site Alias Name</t>
  </si>
  <si>
    <t>Year</t>
  </si>
  <si>
    <t>Date</t>
  </si>
  <si>
    <t>Time</t>
  </si>
  <si>
    <t>QC Type</t>
  </si>
  <si>
    <t>Sample Depth</t>
  </si>
  <si>
    <t>Depth Unit</t>
  </si>
  <si>
    <t>Flow</t>
  </si>
  <si>
    <t>Water Temperature (DEG C)</t>
  </si>
  <si>
    <t>DissolvedOxygen</t>
  </si>
  <si>
    <t>Dissolved Oxygen Saturation (%)</t>
  </si>
  <si>
    <t>Specific Conductance (US/CM)</t>
  </si>
  <si>
    <t>pH</t>
  </si>
  <si>
    <t>Salinity (PPTH)</t>
  </si>
  <si>
    <t>Turbidity (NTU)</t>
  </si>
  <si>
    <t>Total Dissolved Solids (MG/L)</t>
  </si>
  <si>
    <t>Total Suspended Solids (MG/L)</t>
  </si>
  <si>
    <t>Ecoli</t>
  </si>
  <si>
    <t>Enterococci (MPN/100ML)</t>
  </si>
  <si>
    <t>Secchi Depth (M)</t>
  </si>
  <si>
    <t>Secchi Depth Method</t>
  </si>
  <si>
    <t>Chlorophyll (UG/L)</t>
  </si>
  <si>
    <t>Chlorophyll A (UG/L)</t>
  </si>
  <si>
    <t>Chlorophyll A - Phaeophytin (UG/L)</t>
  </si>
  <si>
    <t>Phaeophytin (UG/L)</t>
  </si>
  <si>
    <t>Total Nitrogen (MG/L)</t>
  </si>
  <si>
    <t>Total Phosphorus (MG/L)</t>
  </si>
  <si>
    <t>Sampled By</t>
  </si>
  <si>
    <t>Current Weather</t>
  </si>
  <si>
    <t>Past 24HR Weather</t>
  </si>
  <si>
    <t>Air Temperature (DEG C)</t>
  </si>
  <si>
    <t>Air Condition</t>
  </si>
  <si>
    <t>Sample Location</t>
  </si>
  <si>
    <t>Stream Depth (FT)</t>
  </si>
  <si>
    <t>Stage</t>
  </si>
  <si>
    <t>Habitat</t>
  </si>
  <si>
    <t>Tide Stage</t>
  </si>
  <si>
    <t>Time of High/Low Tide</t>
  </si>
  <si>
    <t>Water Appearance</t>
  </si>
  <si>
    <t>Comments</t>
  </si>
  <si>
    <t>Windham</t>
  </si>
  <si>
    <t>BB010</t>
  </si>
  <si>
    <t>BAKER BROOK - RPLBK17 - VRMP</t>
  </si>
  <si>
    <t>RPLBK17 - VRMP</t>
  </si>
  <si>
    <t>NA</t>
  </si>
  <si>
    <t>BASEFLOW</t>
  </si>
  <si>
    <t>RALPH JOHNSTON</t>
  </si>
  <si>
    <t>CLEAR</t>
  </si>
  <si>
    <t>BREEZE</t>
  </si>
  <si>
    <t>WADING</t>
  </si>
  <si>
    <t>MEDIUM</t>
  </si>
  <si>
    <t>RUN</t>
  </si>
  <si>
    <t>MEDIUM STAINED</t>
  </si>
  <si>
    <t>2009 VRMP PILOT YEAR DATA, DID NOT COMPLETE "LAB PARAMETERS TO BE SAMPLED" PORTION OF VRMP FIELD DATA SHEET AND USED OWN LAB JOURNAL (INSTEAD OF VRMP LAB SHEET).  DID NOT RECORD DO CALIBRATION "BEFORE" &amp; "AFTER" READINGS. WADEABLE/MID-DEPTH</t>
  </si>
  <si>
    <t>STORMFLOW</t>
  </si>
  <si>
    <t>CLOUDY</t>
  </si>
  <si>
    <t>RAIN</t>
  </si>
  <si>
    <t>CALM</t>
  </si>
  <si>
    <t>HIGH</t>
  </si>
  <si>
    <t>2009 VRMP PILOT YEAR DATA, DID NOT COMPLETE "LAB PARAMETERS TO BE SAMPLED" PORTION OF VRMP FIELD DATA SHEET.  DID NOT RECORD DO CALIBRATION "BEFORE" &amp; "AFTER" READINGS. WADEABLE/MID-DEPTH</t>
  </si>
  <si>
    <t>CLEAR, LIGHT RAIN</t>
  </si>
  <si>
    <t>RIFFLE</t>
  </si>
  <si>
    <t>2009 VRMP PILOT YEAR DATA, DID NOT COMPLETE "LAB PARAMETERS TO BE SAMPLED" PORTION OF VRMP FIELD DATA SHEET.  DID NOT RECORD DO CALIBRATION "BEFORE" &amp; "AFTER" READINGS.  DO MEMBRANE BOX NOT CHECKED OFF. WADEABLE/MID-DEPTH</t>
  </si>
  <si>
    <t>CLEAR, SHOWERS</t>
  </si>
  <si>
    <t>2009 VRMP PILOT YEAR DATA, SAMPLE TIME ESTIMATED FROM OVERALL START TIME BECAUSE SAMPLE AT THIS SITE WAS ILLEGIBLE.  DID NOT RECORD DO CALIBRATION "AFTER" READING. WADEABLE/MID-DEPTH</t>
  </si>
  <si>
    <t>HEAVY RAIN, PARTLY CLOUDY, RAIN</t>
  </si>
  <si>
    <t>DARKLY STAINED</t>
  </si>
  <si>
    <t>2009 VRMP PILOT YEAR DATA, WADEABLE/MID-DEPTH</t>
  </si>
  <si>
    <t>SHOWERS</t>
  </si>
  <si>
    <t>DB010</t>
  </si>
  <si>
    <t>DITCH BROOK - RPL00 - VRMP</t>
  </si>
  <si>
    <t>RPL00 - VRMP</t>
  </si>
  <si>
    <t>LYNDA REED</t>
  </si>
  <si>
    <t>PARTLY CLOUDY, RAIN</t>
  </si>
  <si>
    <t>2009 VRMP PILOT YEAR DATA, DID NOT COMPLETE "LAB PARAMETERS TO BE SAMPLED" PORTION OF VRMP FIELD DATA SHEET.  DID NOT RECORD DO CALIBRATION "BEFORE" &amp; "AFTER" READINGS. WADEABLE/1.5 FT BELOW SURFACE</t>
  </si>
  <si>
    <t>FOAMY</t>
  </si>
  <si>
    <t>2009 VRMP PILOT YEAR DATA, DID NOT COMPLETE "LAB PARAMETERS TO BE SAMPLED" PORTION OF VRMP FIELD DATA SHEET.  DID NOT RECORD DO CALIBRATION "BEFORE" &amp; "AFTER" READINGS.  E. COLI BACTERIA WATER SAMPLE DID NOT FILL ALL WELLS IN THE TRAY SO IT'S MEASUREMENT (517.2 MPN) WAS NOT INCLUDE</t>
  </si>
  <si>
    <t>HEAVY RAIN, LIGHT RAIN, PARTLY CLOUDY, SHOWERS</t>
  </si>
  <si>
    <t>2009 VRMP PILOT YEAR DATA, DID NOT RECORD ANY OF THE OBSERVATIONAL DATA (WATER APPEARANCE, ODOR, ETC.) INFO.  DID NOT RECORD DO CALIBRATION "BEFORE" &amp; "AFTER" READINGS AND THERE WAS NO INDICATION ON THE DATA SHEET THAT THEY CALIBRATED THE METER (E.G., TIME IT WAS CALIBRATED). WADEA</t>
  </si>
  <si>
    <t>2009 VRMP PILOT YEAR DATA, DID NOT COMPLETE "LAB PARAMETERS TO BE SAMPLED" PORTION OF VRMP FIELD DATA SHEET.  NO OTHER WATER DATA COLLECTED. WADEABLE/MID-DEPTH</t>
  </si>
  <si>
    <t>CLOUDY, SHOWERS</t>
  </si>
  <si>
    <t>HEAVY RAIN</t>
  </si>
  <si>
    <t>PARTLY CLOUDY</t>
  </si>
  <si>
    <t>CLEAR, LIGHT RAIN, PARTLY CLOUDY</t>
  </si>
  <si>
    <t>LOW</t>
  </si>
  <si>
    <t>2009 VRMP PILOT YEAR DATA, DID NOT COMPLETE "LAB PARAMETERS TO BE SAMPLED" PORTION OF VRMP FIELD DATA SHEET.   WADEABLE/MID-DEPTH</t>
  </si>
  <si>
    <t>2009 VRMP PILOT YEAR DATA, DID NOT COMPLETE "LAB PARAMETERS TO BE SAMPLED" PORTION OF VRMP FIELD DATA SHEET.  ZERO D.O. TEST WAS 0.45 MG/L. WADEABLE/MID-DEPTH</t>
  </si>
  <si>
    <t>OB010</t>
  </si>
  <si>
    <t>OTTER BROOK - ROT06 - VRMP</t>
  </si>
  <si>
    <t>ROT06 - VRMP</t>
  </si>
  <si>
    <t>GREEN - PHYTOPLANKTON BLOOM</t>
  </si>
  <si>
    <t>D</t>
  </si>
  <si>
    <t>2009 VRMP PILOT YEAR DATA, DID NOT COMPLETE "LAB PARAMETERS TO BE SAMPLED" PORTION OF VRMP FIELD DATA SHEET. DID NOT RECORD DO CALIBRATION "BEFORE" &amp; "AFTER" READINGS. DID NOT CHECK DO MEMBRANE.  WADEABLE/1.5 FT BELOW SURFACE</t>
  </si>
  <si>
    <t>BRIDGE</t>
  </si>
  <si>
    <t>2009 VRMP PILOT YEAR DATA, DID NOT RECORD ANY OF THE OBSERVATIONAL DATA (WATER APPEARANCE, ODOR, ETC.) INFO.  DO VALUE IS LOW, PERHAPS DUE TO THE FACT THAT IT IS BELOW WETLANDS.  DID NOT RECORD DO CALIBRATION "BEFORE" &amp; "AFTER" READINGS AND THERE WAS NO INDICATION ON THE DATA SHEET</t>
  </si>
  <si>
    <t>2009 VRMP PILOT YEAR DATA, DID NOT COMPLETE "LAB PARAMETERS TO BE SAMPLED" PORTION OF VRMP FIELD DATA SHEET. ONLY  E. COLI WAS SAMPLED ON THIS DATE.   WADEABLE/MID-DEPTH</t>
  </si>
  <si>
    <t>CULVERT</t>
  </si>
  <si>
    <t>2009 VRMP PILOT YEAR DATA, DO VALUE IS LOW, MAYBE DUE TO THE FACT THAT IT IS BELOW WETLANDS.  WADEABLE/1.5 FT BELOW SURFACE</t>
  </si>
  <si>
    <t>2009 VRMP PILOT YEAR DATA, DID NOT COMPLETE "LAB PARAMETERS TO BE SAMPLED" PORTION OF VRMP FIELD DATA SHEET.  DO MEMBRANE NOT INSPECTED.  DO VALUE IS LOW, MAYBE DUE TO THE FACT THAT IT IS BELOW WETLANDS. WADEABLE/1.5 FT BELOW SURFACE</t>
  </si>
  <si>
    <t>2009 VRMP PILOT YEAR DATA, DID NOT COMPLETE "LAB PARAMETERS TO BE SAMPLED" PORTION OF VRMP FIELD DATA SHEET. DO MEMBRANE NOT INSPECTED. DO VALUE IS LOW, MAYBE DUE TO THE FACT THAT IT IS BELOW WETLANDS. WADEABLE/MID-DEPTH</t>
  </si>
  <si>
    <t>Pleasant</t>
  </si>
  <si>
    <t>PL010</t>
  </si>
  <si>
    <t>PLEASANT RIVER - RPL06 - PRW</t>
  </si>
  <si>
    <t>RPL06 - PRW</t>
  </si>
  <si>
    <t>MIKE PARKER</t>
  </si>
  <si>
    <t>2009 VRMP PILOT YEAR DATA, OBSERVATIONAL DATA: WROTE IN "MOVING" AS A HABITAT OPTION (INSTEAD OF RIFFLE, RUN, OR CASCADE). WADEABLE/1.5 FT BELOW SURFACE</t>
  </si>
  <si>
    <t>2009 VRMP PILOT YEAR DATA, DID NOT RECORD DO CALIBRATION "BEFORE" &amp; "AFTER" READINGS. "LAB PARAMETERS TO BE SAMPLED" PORTION OF VRMP FIELD DATA SHEET WAS ONLY PARTIALLY COMPLETED." WADEABLE/1.5 FT BELOW SURFACE</t>
  </si>
  <si>
    <t>&gt;</t>
  </si>
  <si>
    <t>CLEAR, PARTLY CLOUDY, SHOWERS</t>
  </si>
  <si>
    <t xml:space="preserve">2009 VRMP PILOT YEAR DATA, DID NOT RECORD DO CALIBRATION "BEFORE" &amp; "AFTER" READINGS. MEMBRANE INSPECTED WAS NOT CHECKED OFF. OBSERVATIONAL DATA: WROTE IN "SLOW FLOW" AS A HABITAT OPTION (INSTEAD OF RIFFLE, RUN, OR CASCADE). LAB PARAMETERS TO BE SAMPLED" PORTION OF VRMP FIELD DATA </t>
  </si>
  <si>
    <t>2009 VRMP PILOT YEAR DATA, LAB PARAMETERS TO BE SAMPLED" PORTION OF VRMP FIELD DATA SHEET WAS ONLY PARTIALLY COMPLETED.  WADEABLE/1.5 FT BELOW SURFACE</t>
  </si>
  <si>
    <t>CLEAR, PARTLY CLOUDY</t>
  </si>
  <si>
    <t>2009 VRMP PILOT YEAR DATA, DID NOT RECORD DO CALIBRATION "BEFORE" &amp; "AFTER" READINGS. MEMBRANE INSPECTED WAS NOT CHECKED OFF. LAB PARAMETERS TO BE SAMPLED" PORTION OF VRMP FIELD DATA SHEET WAS ONLY PARTIALLY COMPLETED. ON THE DATA SHEET TWO OPTIONS WERE PICKED UNDER APPROACH/SAMPLE</t>
  </si>
  <si>
    <t>2009 VRMP PILOT YEAR DATA, DO CALIBRATION "BEFORE" &amp; (MORE IMPORTANTLY) "AFTER" READINGS APPEARED LOW (&lt; 97 OR &gt; 103% SAT.). ON THE DATA SHEET TWO OPTIONS WERE PICKED UNDER APPROACH/SAMPLE LOCATION, BRIDGE AND BANK. ASSUMPTIONS WERE MADE THAT HE WAS SAMPLLING FROM THE FOOT OF THE B</t>
  </si>
  <si>
    <t>CLEAR, HEAVY RAIN, PARTLY CLOUDY, SHOWERS</t>
  </si>
  <si>
    <t>BANK</t>
  </si>
  <si>
    <t>2009 VRMP PILOT YEAR DATA, DID DO CALIBRATION IN PPM (NOT PERCENT SATURATION). ON THE DATA SHEET TWO OPTIONS WERE PICKED UNDER APPROACH/SAMPLE LOCATION, BRIDGE AND BANK. ASSUMPTIONS WERE MADE THAT HE WAS SAMPLING FROM THE FOOT OF THE BRIDGE NEXT TO THE BANK.   NON-WADEABLE/MID-DEPT</t>
  </si>
  <si>
    <t>PL020</t>
  </si>
  <si>
    <t>PLEASANT RIVER - RPL29 - VRMP</t>
  </si>
  <si>
    <t>RPL29 - VRMP</t>
  </si>
  <si>
    <t>2009 VRMP PILOT YEAR DATA, DO CALIBRATION "BEFORE" &amp; (MORE IMPORTANTLY) "AFTER" READINGS APPEARED LOW (&lt; 97 OR &gt; 103% SAT.).  NON-WADEABLE/MID-DEPTH</t>
  </si>
  <si>
    <t>2009 VRMP PILOT YEAR DATA, DID NOT RECORD DO CALIBRATION "BEFORE" &amp; "AFTER" READINGS. WADEABLE/MID-DEPTH</t>
  </si>
  <si>
    <t>CLEAR, MOSTLY CLOUDY, SHOWERS</t>
  </si>
  <si>
    <t>2009 VRMP PILOT YEAR DATA, DID NOT RECORD DO CALIBRATION "BEFORE" &amp; "AFTER" READINGS BECAUSE THE METER SAID "OVER".  "LAB PARAMETERS TO BE SAMPLED" PORTION OF VRMP FIELD DATA SHEET WAS ONLY PARTIALLY COMPLETED.  ALSO, THERE IS NO VERTICAL SAMPLING DEPTH WRITTEN DOWN.  WADEABLE/MID-</t>
  </si>
  <si>
    <t>2009 VRMP PILOT YEAR DATA, TIME SAMPLED WAS NOT WRITTEN DOWN, SO ESTIMATE WAS DERIVED BY LOOKING AT START TIME AND END TIME OF THIS SAMPLER'S EFFORT THAT DAY. "LAB PARAMETERS TO BE SAMPLED" PORTION OF VRMP FIELD DATA SHEET WAS ONLY PARTIALLY COMPLETED.   WADEABLE/MID-DEPTH</t>
  </si>
  <si>
    <t>2009 VRMP PILOT YEAR DATA, DID NOT RECORD DO CALIBRATION "BEFORE" &amp; "AFTER" READINGS. ALSO, THERE IS NO VERTICAL SAMPLING DEPTH WRITTEN DOWN AND NO APPROACH RECORDED.  "LAB PARAMETERS TO BE SAMPLED" PORTION OF VRMP FIELD DATA SHEET WAS ONLY PARTIALLY COMPLETED.</t>
  </si>
  <si>
    <t>LIGHT RAIN, PARTLY CLOUDY, RAIN</t>
  </si>
  <si>
    <t>2009 VRMP PILOT YEAR DATA, NON-WADEABLE/MID-DEPTH</t>
  </si>
  <si>
    <t>2009 VRMP PILOT YEAR DATA, DO CALIBRATION "BEFORE" &amp; (MORE IMPORTANTLY) "AFTER" READINGS APPEARED LOW  (44.6%) SAT. NON-WADEABLE/MID-DEPTH</t>
  </si>
  <si>
    <t>2009 VRMP PILOT YEAR DATA, DO CALIBRATION IN PPM (NOT PERCENT SATURATION). "LAB PARAMETERS TO BE SAMPLED" PORTION OF VRMP FIELD DATA SHEET WAS ONLY PARTIALLY COMPLETED.  ALSO, THERE IS NO VERTICAL SAMPLING DEPTH WRITTEN DOWN.  HEAVY T-SHOWERS YESTERDAY EVENING. WADEABLE/MID-DEPTH</t>
  </si>
  <si>
    <t>PL030</t>
  </si>
  <si>
    <t>PLEASANT RIVER - RPL37 - VRMP</t>
  </si>
  <si>
    <t>RPL37 - VRMP</t>
  </si>
  <si>
    <t>2009 VRMP PILOT YEAR DATA, DO CALIBRATION "BEFORE" &amp; (MORE IMPORTANTLY) "AFTER" READINGS APPEARED LOW (&lt; 97 OR &gt; 103% SAT.).   NON-WADEABLE/MID-DEPTH</t>
  </si>
  <si>
    <t>2009 VRMP PILOT YEAR DATA, DID NOT RECORD DO CALIBRATION "BEFORE" &amp; "AFTER" READINGS. "LAB PARAMETERS TO BE SAMPLED" PORTION OF VRMP FIELD DATA SHEET WAS ONLY PARTIALLY COMPLETED.  WADEABLE/MID-DEPTH</t>
  </si>
  <si>
    <t>2009 VRMP PILOT YEAR DATA, DID NOT RECORD DO CALIBRATION "BEFORE" &amp; "AFTER" READINGS BECAUSE THE METER SAID "OVER". "LAB PARAMETERS TO BE SAMPLED" PORTION OF VRMP FIELD DATA SHEET WAS ONLY PARTIALLY COMPLETED. WADEABLE/MID-DEPTH</t>
  </si>
  <si>
    <t>2009 VRMP PILOT YEAR DATA, DID NOT RECORD ANY OF THE OBSERVATIONAL DATA (WATER APPEARANCE, ODOR, ETC.) INFO. "LAB PARAMETERS TO BE SAMPLED" PORTION OF VRMP FIELD DATA SHEET WAS ONLY PARTIALLY COMPLETED. WADEABLE/MID-DEPTH</t>
  </si>
  <si>
    <t>2009 VRMP PILOT YEAR DATA, DID NOT RECORD DO CALIBRATION "BEFORE" &amp; "AFTER" READINGS.  ALSO, THERE IS NO VERTICAL SAMPLING DEPTH WRITTEN DOWN AND APPROACH WAS NOT RECORDED.  "LAB PARAMETERS TO BE SAMPLED" PORTION OF VRMP FIELD DATA SHEET WAS ONLY PARTIALLY COMPLETED.</t>
  </si>
  <si>
    <t>"LAB PARAMETERS TO BE SAMPLED" PORTION OF VRMP FIELD DATA SHEET WAS ONLY PARTIALLY COMPLETED.  NON-WADEABLE/MID-DEPTH, 2009 VRMP PILOT YEAR DATA</t>
  </si>
  <si>
    <t>2009 VRMP PILOT YEAR DATA, DO CALIBRATION "BEFORE" &amp; (MORE IMPORTANTLY) "AFTER" READINGS APPEARED LOW (&lt; 97 OR &gt; 103% SAT.).  "LAB PARAMETERS TO BE SAMPLED" PORTION OF VRMP FIELD DATA SHEET WAS ONLY PARTIALLY COMPLETED. NON-WADEABLE/MID-DEPTH</t>
  </si>
  <si>
    <t>2009 VRMP PILOT YEAR DATA, DID DO CALIBRATION IN PPM (NOT PERCENT SATURATION). "LAB PARAMETERS TO BE SAMPLED" PORTION OF VRMP FIELD DATA SHEET WAS ONLY PARTIALLY COMPLETED.  HEAVY T-STORMS YESTERDAY EVENING. NON-WADEABLE/MID-DEPTH</t>
  </si>
  <si>
    <t>PL040</t>
  </si>
  <si>
    <t>PLEASANT RIVER - RPL47 - VRMP</t>
  </si>
  <si>
    <t>RPL47 - VRMP</t>
  </si>
  <si>
    <t>2009 VRMP PILOT YEAR DATA, DID NOT COMPLETE "LAB PARAMETERS TO BE SAMPLED" PORTION OF VRMP FIELD DATA SHEET.  DID NOT RECORD DO CALIBRATION "BEFORE" &amp; "AFTER" READINGS.  DO MEMBRANE NOT INSPECTED. WADEABLE/1.5 FT BELOW SURFACE</t>
  </si>
  <si>
    <t>&gt;2419.6</t>
  </si>
  <si>
    <t>2009 VRMP PILOT YEAR DATA, DID NOT RECORD ANY OF THE OBSERVATIONAL DATA (WATER APPEARANCE, ODOR, ETC.) INFO.  DID NOT RECORD DO CALIBRATION "BEFORE" &amp; "AFTER" READINGS AND THERE WAS NO INDICATION ON THE DATA SHEET THAT SHE CALIBRATED THE METER. WADEABLE/1.5 FT BELOW SURFACE</t>
  </si>
  <si>
    <t>2009 VRMP PILOT YEAR DATA, DID NOT COMPLETE "LAB PARAMETERS TO BE SAMPLED" PORTION OF VRMP FIELD DATA SHEET.  ONLY E. COLI WAS SAMPLED ON THIS DATE.   WADEABLE/1.5 FT BELOW SURFACE</t>
  </si>
  <si>
    <t>2009 VRMP PILOT YEAR DATA, WADEABLE/1.5 FT BELOW SURFACE</t>
  </si>
  <si>
    <t>2009 VRMP PILOT YEAR DATA, DID NOT COMPLETE "LAB PARAMETERS TO BE SAMPLED" PORTION OF VRMP FIELD DATA SHEET.  DO MEMBRANE NOT INSPECTED. WADEABLE/1.5 FT BELOW SURFACE</t>
  </si>
  <si>
    <t>P</t>
  </si>
  <si>
    <t>P015</t>
  </si>
  <si>
    <t>PRESUMPSCOT RIVER - R07 - VRMP</t>
  </si>
  <si>
    <t>R07 - PRW, R07-VRMP</t>
  </si>
  <si>
    <t>JULIE FRANKLIN</t>
  </si>
  <si>
    <t>2009 VRMP PILOT YEAR DATA</t>
  </si>
  <si>
    <t>CHRIS FRANKLIN</t>
  </si>
  <si>
    <t>MOSTLY CLOUDY, RAIN</t>
  </si>
  <si>
    <t>JOHN ZASTROW</t>
  </si>
  <si>
    <t>P080</t>
  </si>
  <si>
    <t>PRESUMPSCOT RIVER - R126 - VRMP</t>
  </si>
  <si>
    <t>R126 - PRW</t>
  </si>
  <si>
    <t>DAVE HARRADON</t>
  </si>
  <si>
    <t>2009 VRMP PILOT YEAR DATA, DID NOT COMPLETE "LAB PARAMETERS TO BE SAMPLED" PORTION OF VRMP FIELD DATA SHEET. DID NOT RECORD DO CALIBRATION "BEFORE" &amp; "AFTER" READINGS AND THERE WAS NO INDICATION ON THE DATA SHEET THAT HE CALIBRATED THE METER. DID NOT COMPLETE VERTICAL DEPTH.</t>
  </si>
  <si>
    <t>LIGHT RAIN, RAIN</t>
  </si>
  <si>
    <t>2009 VRMP PILOT YEAR DATA, DID NOT RECORD DO CALIBRATION "BEFORE" &amp; "AFTER" READINGS AND THERE WAS NO INDICATION ON THE DATA SHEET THAT HE CALIBRATED THE METER. DID NOT COMPLETE "LAB PARAMETERS TO BE SAMPLED" PORTION OF VRMP FIELD DATA SHEET.  DID NOT COMPLETE VERTICAL DEPTH.</t>
  </si>
  <si>
    <t>2009 VRMP PILOT YEAR DATA, DID NOT COMPLETE "LAB PARAMETERS TO BE SAMPLED" PORTION OF VRMP FIELD DATA SHEET.  DID NOT RECORD DO CALIBRATION "BEFORE" &amp; "AFTER" READINGS AND THERE WAS NO INDICATION ON THE DATA SHEET THAT HE CALIBRATED THE METER. DID NOT COMPLETE VERTICAL DEPTH.</t>
  </si>
  <si>
    <t>TURBID</t>
  </si>
  <si>
    <t>2009 VRMP PILOT YEAR DATA, DID NOT RECORD DO CALIBRATION "BEFORE" &amp; "AFTER" READINGS. DID NOT COMPLETE VERTICAL DEPTH.</t>
  </si>
  <si>
    <t>2009 VRMP PILOT YEAR DATA, DID NOT COMPLETE "LAB PARAMETERS TO BE SAMPLED" PORTION OF VRMP FIELD DATA SHEET.   NON-WADEABLE/MID-DEPTH</t>
  </si>
  <si>
    <t>2009 VRMP PILOT YEAR DATA, DID NOT COMPLETE "LAB PARAMETERS TO BE SAMPLED" PORTION OF VRMP FIELD DATA SHEET.  DID NOT COMPLETE VERTICAL DEPTH. TIME SAMPLED WAS NOT WRITTEN DOWN, SO ESTIMATE WAS DERIVED BY LOOKING AT START TIME AND END TIME OF THIS SAMPLER'S EFFORTS THAT DAY.
 DID N</t>
  </si>
  <si>
    <t>P089</t>
  </si>
  <si>
    <t>PRESUMPSCOT RIVER - R129 - VRMP</t>
  </si>
  <si>
    <t>R129 - PRW</t>
  </si>
  <si>
    <t xml:space="preserve">2009 VRMP PILOT YEAR DATA, DID NOT COMPLETE "LAB PARAMETERS TO BE SAMPLED" PORTION OF VRMP FIELD DATA SHEET. DID NOT RECORD DO CALIBRATION "BEFORE" &amp; "AFTER" READINGS AND THERE WAS NO INDICATION ON THE DATA SHEET THAT HE CALIBRATED THE METER. DID NOT COMPLETE VERTICAL DEPTH.
</t>
  </si>
  <si>
    <t xml:space="preserve">2009 VRMP PILOT YEAR DATA, DID NOT RECORD DO CALIBRATION "BEFORE" &amp; "AFTER" READINGS AND THERE WAS NO INDICATION ON THE DATA SHEET THAT HE CALIBRATED THE METER. DID NOT COMPLETE "LAB PARAMETERS TO BE SAMPLED" PORTION OF VRMP FIELD DATA SHEET.  DID NOT COMPLETE VERTICAL DEPTH.
</t>
  </si>
  <si>
    <t>2009 VRMP PILOT YEAR DATA, DID NOT RECORD DO CALIBRATION "BEFORE" &amp; "AFTER" READINGS AND THERE WAS NO INDICATION ON THE DATA SHEET THAT HE CALIBRATED THE METER. DID NOT COMPLETE "LAB PARAMETERS TO BE SAMPLED" PORTION OF VRMP FIELD DATA SHEET. NO VERTICAL DEPTH RECORDED. WATER APPEA</t>
  </si>
  <si>
    <t>2009 VRMP PILOT YEAR DATA, DID NOT SELECT AN OPTION FOR VERTICAL DEPTH.  DID NOT RECORD DO CALIBRATION "BEFORE" &amp; "AFTER" READINGS.</t>
  </si>
  <si>
    <t>DAVE HARREDON</t>
  </si>
  <si>
    <t xml:space="preserve">2009 VRMP PILOT YEAR DATA, DID NOT COMPLETE "LAB PARAMETERS TO BE SAMPLED" PORTION OF VRMP FIELD DATA SHEET.  DID NOT RECORD DO CALIBRATION "BEFORE" &amp; "AFTER" READINGS AND THERE WAS NO INDICATION ON THE DATA SHEET THAT HE CALIBRATED THE METER. DID NOT COMPLETE VERTICAL DEPTH. TIME </t>
  </si>
  <si>
    <t>P150</t>
  </si>
  <si>
    <t>PRESUMPSCOT RIVER - R166 - VRMP</t>
  </si>
  <si>
    <t>R166 - PRW, R166 - VRMP</t>
  </si>
  <si>
    <t>JIM LINSLEY</t>
  </si>
  <si>
    <t>2009 VRMP PILOT YEAR DATA, DID NOT COMPLETE "LAB PARAMETERS TO BE SAMPLED" PORTION OF VRMP FIELD DATA SHEET.   WADEABLE/1.5 FT BELOW SURFACE</t>
  </si>
  <si>
    <t>HEAVY RAIN, LIGHT RAIN</t>
  </si>
  <si>
    <t>2009 VRMP PILOT YEAR DATA, DID NOT PICK A VERTICAL DEPTH.</t>
  </si>
  <si>
    <t>2009 VRMP PILOT YEAR DATA, DID NOT COMPLETE VERTICAL DEPTH. DID NOT RECORD DO CALIBRATION "BEFORE" &amp; "AFTER" READINGS.</t>
  </si>
  <si>
    <t>2009 VRMP PILOT YEAR DATA, DID NOT RECORD DO CALIBRATION "BEFORE" &amp; "AFTER" READINGS. DID NOT COMPLETE "LAB PARAMETERS TO BE SAMPLED" PORTION OF VRMP FIELD DATA SHEET. WADEABLE/MID-DEPTH</t>
  </si>
  <si>
    <t>MICHELE WINDSOR</t>
  </si>
  <si>
    <t>2009 VRMP PILOT YEAR DATA, EXTENSION POLE WAS PICKED AS AN APPROACH (SAMPLE LOCATION) BUT NOT AN OPTION ON PREEDD.  EXTENSION POLE WAS NOTED ELSEWHERE ON PREEDD. NON-WADEABLE/3 FT BELOW SURFACE</t>
  </si>
  <si>
    <t>2009 VRMP PILOT YEAR DATA, DO CALIBRATION "BEFORE" &amp; (MORE IMPORTANTLY) "AFTER" READINGS APPEARED LOW (&lt; 97 OR &gt; 103% SAT.).  WADEABLE/1.5 FT BELOW SURFACE</t>
  </si>
  <si>
    <t>2009 VRMP PILOT YEAR DATA, NOTE:  THIS SITE NORMALLY WAS NOTED AS BEING WADABLE IN 2009, HOWEVER, ON THIS DATE IT WAS NOTED AS BEING "NON-WADABLE" EVEN THOUGH WATER FLOWS WERE NOTED AS BEING "BASEFLOW". NON-WADEABLE/MID-DEPTH</t>
  </si>
  <si>
    <t>P160</t>
  </si>
  <si>
    <t>PRESUMPSCOT RIVER - R195 - VRMP</t>
  </si>
  <si>
    <t>R195 - VRMP</t>
  </si>
  <si>
    <t>2009 VRMP PILOT YEAR DATA, DID NOT PICK VERTICAL DEPTH. DID NOT RECORD DO CALIBRATION "BEFORE" &amp; "AFTER" READINGS.</t>
  </si>
  <si>
    <t>2009 VRMP PILOT YEAR DATA, DID NOT COMPLETE "LAB PARAMETERS TO BE SAMPLED" PORTION OF VRMP FIELD DATA SHEET. DID NOT RECORD DO CALIBRATION "BEFORE" &amp; "AFTER" READINGS.  WADEABLE/MID-DEPTH</t>
  </si>
  <si>
    <t>2009 VRMP PILOT YEAR DATA, DO CALIBRATION "BEFORE" &amp; (MORE IMPORTANTLY) "AFTER" READINGS APPEARED LOW (&lt; 97 OR &gt; 103% SAT.).  WADEABLE/MID-DEPTH</t>
  </si>
  <si>
    <t>P170</t>
  </si>
  <si>
    <t>PRESUMPSCOT RIVER - R202 - VRMP</t>
  </si>
  <si>
    <t>R202 - VRMP</t>
  </si>
  <si>
    <t>2009 VRMP PILOT YEAR DATA, DID NOT COMPLETE "LAB PARAMETERS TO BE SAMPLED" PORTION OF VRMP FIELD DATA SHEET.  DID NOT RECORD DO CALIBRATION "BEFORE" &amp; "AFTER" READINGS.</t>
  </si>
  <si>
    <t>2009 VRMP PILOT YEAR DATA, DID NOT COMPLETE "LAB PARAMETERS TO BE SAMPLED" PORTION OF VRMP FIELD DATA SHEET. DID NOT RECORD DO CALIBRATION "BEFORE" &amp; "AFTER" READINGS. WADEABLE/MID-DEPTH</t>
  </si>
  <si>
    <t>P200</t>
  </si>
  <si>
    <t>PRESUMPSCOT RIVER - R225 - VRMP</t>
  </si>
  <si>
    <t>R225 - VRMP</t>
  </si>
  <si>
    <t>2009 VRMP PILOT YEAR DATA, DID NOT RECORD DO CALIBRATION "BEFORE" &amp; "AFTER" READINGS. DID NOT COMPLETE "LAB PARAMETERS TO BE SAMPLED" PORTION OF VRMP FIELD DATA SHEET.  WADEABLE/MID-DEPTH</t>
  </si>
  <si>
    <t>CASCADE</t>
  </si>
  <si>
    <t>2009 VRMP PILOT YEAR DATA, DID NOT COMPLETE "LAB PARAMETERS TO BE SAMPLED" PORTION OF VRMP FIELD DATA SHEET.  WADEABLE/MID-DEPTH</t>
  </si>
  <si>
    <t>2009 VRMP PILOT YEAR DATA, EXTENSION POLE WAS PICKED AS AN APPROACH BUT NOT AN OPTION ON THE PREEDD. WADEABLE/MID-DEPTH</t>
  </si>
  <si>
    <t>2009 VRMP PILOT YEAR DATA, DO CALIBRATION "BEFORE" &amp; (MORE IMPORTANTLY) "AFTER" READINGS APPEARED HIGH (&lt; 97 OR &gt; 103% SAT.).   WADEABLE/MID-DEPTH</t>
  </si>
  <si>
    <t>METER MALFUNCTION PROBABLE, SO DO READINGS NOT ACCEPTED; VERTICAL DEPTH AT 12"</t>
  </si>
  <si>
    <t>LANCE GURNEY</t>
  </si>
  <si>
    <t>WADEABLE/MID-DEPTH</t>
  </si>
  <si>
    <t>SAMPLE TIME NOT RECORDED, BUT APPEARS TO BE BEFORE 8AM DUE TO DATA FIELD SHEET TIME. WADEABLE/1.5 FT BELOW SURFACE</t>
  </si>
  <si>
    <t>MICHAEL LONG</t>
  </si>
  <si>
    <t>LANCE GURNEY, RALPH JOHNSTON</t>
  </si>
  <si>
    <t>DO METER NOT WORKING, SO USED KIT. WADEABLE/1.5 FT BELOW SURFACE</t>
  </si>
  <si>
    <t>CLEAR, FOGGY</t>
  </si>
  <si>
    <t>CLOUDY, PARTLY CLOUDY</t>
  </si>
  <si>
    <t>MOSTLY CLOUDY, PARTLY CLOUDY</t>
  </si>
  <si>
    <t>WADEABLE/1.5 FT BELOW SURFACE</t>
  </si>
  <si>
    <t>NO CHAIN OF CUSTODY FOR LAB PARAMETERS WADEABLE/MID-DEPTH</t>
  </si>
  <si>
    <t>SAMPLING SHOULD BE WITH EXTENSION POLE OR WADING, NOT FROM BANK WITH DIRECT PROBE. WADEABLE/MID-DEPTH</t>
  </si>
  <si>
    <t>NON-WADEABLE/MID-DEPTH</t>
  </si>
  <si>
    <t>DID COMPLETE LAB PARAMETERS TO BE SAMPLED PORTION OF THE DATASHEET. WADEABLE/MID-DEPTH</t>
  </si>
  <si>
    <t>MOSTLY CLOUDY</t>
  </si>
  <si>
    <t>MIKE PARKER, LETICIA SMITH, RYAN KANE</t>
  </si>
  <si>
    <t>NON-WADEABLE/3 FT BELOW SURFACE</t>
  </si>
  <si>
    <t>RYAN KANE</t>
  </si>
  <si>
    <t>MIKE PARKER, C. PARKER</t>
  </si>
  <si>
    <t>CLEAR, FOGGY, PARTLY CLOUDY</t>
  </si>
  <si>
    <t>AT THE TIME OF CALIBRATION THE METER DID NOT WORK. NO VALUES WERE RECORDED.</t>
  </si>
  <si>
    <t>SAMPLE LOCATION/APPROACH IS FROM STREAMBANK, BUT SUPPOSED TO BE WADING OR EXTENSION POLE WADEABLE/MID-DEPTH</t>
  </si>
  <si>
    <t>SAMPLE LOCATION/APPROACH IS FROM STREAMBANK, BUT SUPPOSED TO BE WADING OR EXTENSION POLE NON-WADEABLE/MID-DEPTH</t>
  </si>
  <si>
    <t>SAMPLING SHOULD BE WADING OR EXTENSION POLE - THIS IS A NON-APPROVED SITE. WADEABLE/1.5 FT BELOW SURFACE</t>
  </si>
  <si>
    <t>SAMPLING SHOULD BE WADING OR EXTENSION POLE - THIS IS A NON-APPROVED SITE. NON-WADEABLE/MID-DEPTH</t>
  </si>
  <si>
    <t>SAMPLE LOCATION/APPROACH IS FROM STREAMBANK WITH DIRECT PROBE, BUT SUPPOSED TO BE EXTENSION POLE. DID COMPLETE LAB PARAMETERS TO BE SAMPLED PORTION OF THE DATASHEET. WADEABLE/MID-DEPTH</t>
  </si>
  <si>
    <t>E. COLI DUPLICATE IS LAB DUPLICATE WADEABLE/MID-DEPTH</t>
  </si>
  <si>
    <t>SAMPLING SHOULD BE WITH EXTENSION POLE, NOT FROM BANK WITH DIRECT PROBE. WADEABLE/MID-DEPTH</t>
  </si>
  <si>
    <t>SAMPLE FROM BANK, BUT SHOULD BE WADING? SAMPLE TIME ESTIMATED BASED ON DATA SHEET START AND END TIME.  LAB PARAMETERS PORTION OF FIELD SHEET ONLY PARTIALLY COMPLETED. NON-WADEABLE/MID-DEPTH</t>
  </si>
  <si>
    <t>TIER 1 SITE, BUT NO D.O. PROFILE WADEABLE/1.5 FT BELOW SURFACE</t>
  </si>
  <si>
    <t>BOAT</t>
  </si>
  <si>
    <t>TIER 1 SITE, BUT NO D.O. PROFILE NON-WADEABLE/3 FT BELOW SURFACE</t>
  </si>
  <si>
    <t>TIME OF CALIBRATION WAS NOT RECORDED. NON-WADEABLE/3 FT BELOW SURFACE</t>
  </si>
  <si>
    <t>TIER 1 SITE, BUT NO D.O. PROFILE NON-WADEABLE/MID-DEPTH</t>
  </si>
  <si>
    <t>SAMPLE TIME NOT RECORDED, BUT APPEARS TO BE BEFORE 8AM DUE TO DATA FIELD SHEET TIME.  DO SAMPLE APPROACH SHOULD BE WITH EXTENSION POLE AND PROBE. WADEABLE/1.5 FT BELOW SURFACE</t>
  </si>
  <si>
    <t>MARY BUSHIKA</t>
  </si>
  <si>
    <t>UNKNOWN WHAT WAS USED TO MEASURE TEMPERATURE. WADEABLE/MID-DEPTH</t>
  </si>
  <si>
    <t>CLOUDY, LIGHT RAIN</t>
  </si>
  <si>
    <t>M BUSHIKA</t>
  </si>
  <si>
    <t>BL010</t>
  </si>
  <si>
    <t>BLACK BROOK- RBK05 -VRMP</t>
  </si>
  <si>
    <t>RBK05 - VRMP</t>
  </si>
  <si>
    <t>FOGGY</t>
  </si>
  <si>
    <t>FOGGY, LIGHT RAIN</t>
  </si>
  <si>
    <t>UNKNOWN HOW WATER TEMPERATURE WAS MEASURED. WADEABLE/MID-DEPTH UNKNOWN HOW WATER TEMPERATURE WAS MEASURED.</t>
  </si>
  <si>
    <t>UNKNOWN HOW WATER TEMPERATURE WAS MEASURED. WADEABLE/MID-DEPTH DO CHEMICAL KIT - DID NOT DO QA/QC CHECK.</t>
  </si>
  <si>
    <t>UNKNOWN HOW WATER TEMPERATURE WAS MEASURED. WADEABLE/MID-DEPTH</t>
  </si>
  <si>
    <t>CONCENTRATION IS ACTUALLY &gt;2419.6.  VALUE FOR USE IN GEOMETRIC MEAN. UNKNOWN HOW WATER TEMPERATURE WAS MEASURED. WADEABLE/MID-DEPTH, UNKNOWN HOW WATER TEMPERATURE WAS MEASURED. WADEABLE/MID-DEPTH</t>
  </si>
  <si>
    <t>CW010</t>
  </si>
  <si>
    <t>COLLEY WRIGHT BROOK - RCW10 - VRMP</t>
  </si>
  <si>
    <t>RCW10 - VRMP</t>
  </si>
  <si>
    <t>LETICIA SMITH</t>
  </si>
  <si>
    <t>FOGGY, LIGHT RAIN, MOSTLY CLOUDY, SHOWERS</t>
  </si>
  <si>
    <t>WADEABLE/MID-DEPTH NOT SURE IF SAMPLED FROM CENTER OF FLOW-EXTENSION POLE NOT INDICATED ON DATASHEET</t>
  </si>
  <si>
    <t>WATER MOVING VERY SLOW. WADEABLE/1.5 FT BELOW SURFACE NOT SURE IF SAMPLED FROM CENTER OF FLOW-EXTENSION POLE NOT INDICATED ON DATASHEET</t>
  </si>
  <si>
    <t>WADEABLE/1.5 FT BELOW SURFACE NOT SURE IF SAMPLED FROM CENTER OF FLOW-EXTENSION POLE NOT INDICATED ON DATASHEET</t>
  </si>
  <si>
    <t>LIGHT RAIN</t>
  </si>
  <si>
    <t>WATER NOT FLOWING. WADEABLE/1.5 FT BELOW SURFACE NOT SURE IF SAMPLED FROM CENTER OF FLOW-EXTENSION POLE NOT INDICATED ON DATASHEET</t>
  </si>
  <si>
    <t>WADEABLE/1.5 FT BELOW SURFACE NOT SURE IF SAMPLED FROM CENTER OF FLOW-EXTENSION POLE NOT INDICATED ON DATASHEET.</t>
  </si>
  <si>
    <t>CW020</t>
  </si>
  <si>
    <t>COLLEY WRIGHT BROOK - RCW28 - VRMP</t>
  </si>
  <si>
    <t>RCW28 - VRMP</t>
  </si>
  <si>
    <t>FRED DILLON</t>
  </si>
  <si>
    <t>CLOUDY, FOGGY</t>
  </si>
  <si>
    <t>CLOUDY, HEAVY RAIN</t>
  </si>
  <si>
    <t>GRACE KIFFNEY</t>
  </si>
  <si>
    <t>NON-WADEABLE/MID-DEPTH SAMPLE LOCATION FROM BANK AND NOT CENTER OF FLOW-SHOULD BE BY WADING</t>
  </si>
  <si>
    <t>FOGGY, PARTLY CLOUDY</t>
  </si>
  <si>
    <t>CLOUDY, FOGGY, LIGHT RAIN, SHOWERS</t>
  </si>
  <si>
    <t>WATER TEMPERATURE WITH INFARED THERMOMETER. WADEABLE/1.5 FT BELOW SURFACE DO ACIDIFIED IN THE LAB AT 8:45 AM.</t>
  </si>
  <si>
    <t>CLOUDY, FOGGY, LIGHT RAIN</t>
  </si>
  <si>
    <t>WADEABLE/MID-DEPTH NOT SURE IF SAMPLED CENTER OF FLOW-EXTENSION POLE NOT INDICATED ON DATASHEET.</t>
  </si>
  <si>
    <t>WADEABLE/MID-DEPTH SAMPLE LOCATION FROM BANK AND NOT CENTER OF FLOW- SHOULD BE BY WADING OR WITH EXTENSION POLE</t>
  </si>
  <si>
    <t>MOSTLY CLOUDY, SHOWERS</t>
  </si>
  <si>
    <t>LIGHT RAIN, MOSTLY CLOUDY, SHOWERS</t>
  </si>
  <si>
    <t>MILKY</t>
  </si>
  <si>
    <t>WADEABLE/MID-DEPTH NON-STANDARD SAMPLE COLLECTION BOTTLE</t>
  </si>
  <si>
    <t>IN010</t>
  </si>
  <si>
    <t>INKHORN BROOK - RIK05 - VRMP</t>
  </si>
  <si>
    <t>RIK05 - VRMP</t>
  </si>
  <si>
    <t>WATER MOVING VERY SLOW. WADEABLE/1.5 FT BELOW SURFACE</t>
  </si>
  <si>
    <t>WATER NOT MOVING. WADEABLE/1.5 FT BELOW SURFACE</t>
  </si>
  <si>
    <t>&gt;2419.2</t>
  </si>
  <si>
    <t>CONCENTRATION IS ACTUALLY &gt;2419.6.  VALUE FOR USE IN GEOMETRIC MEAN. WADEABLE/1.5 FT BELOW SURFACE, WADEABLE/1.5 FT BELOW SURFACE</t>
  </si>
  <si>
    <t>CONCENTRATION IS ACTUALLY &gt;2419.6.  VALUE FOR USE IN GEOMETRIC MEAN. WADEABLE/1.5 FT BELOW SURFACE</t>
  </si>
  <si>
    <t>WATER TEMPERATURE MEASURE WITH INFARED THERMOMETER. WADEABLE/1.5 FT BELOW SURFACE DO ACIDIFIED IN THE LAB AT 8:45 AM.</t>
  </si>
  <si>
    <t>PLEASANT RIVER - RPL06 - VRMP</t>
  </si>
  <si>
    <t>RPL06 - VRMP</t>
  </si>
  <si>
    <t>CLEAR, LIGHT RAIN, PARTLY CLOUDY, SHOWERS</t>
  </si>
  <si>
    <t>HEAVY RAIN, PARTLY CLOUDY</t>
  </si>
  <si>
    <t>1.5" RAIN FELL LAST NIGHT. NON-WADEABLE/3 FT BELOW SURFACE</t>
  </si>
  <si>
    <t>WATER TEMPERATURE MEASURED WITH INFARED THERMOMETER. WADEABLE/1.5 FT BELOW SURFACE DO ACIDIFIED IN THE LAB AT 8:45 AM.</t>
  </si>
  <si>
    <t>WADEABLE/MID-DEPTH NOT SURE IF SAMPLED CENTER OF FLOW-EXTENSION POLE NOT INDICATED ON DATASHEET</t>
  </si>
  <si>
    <t>CONCENTRATION IS ACTUALLY &gt;2419.6.  VALUE FOR USE IN GEOMETRIC MEAN. WADEABLE/MID-DEPTH NOT SURE IF SAMPLED CENTER OF FLOW-EXTENSION POLE NOT INDICATED ON DATASHEET., WADEABLE/MID-DEPTH NOT SURE IF SAMPLED CENTER OF FLOW-EXTENSION POLE NOT INDICATED ON DATASHEET.</t>
  </si>
  <si>
    <t>WADEABLE/MID-DEPTH NO DO SAMPLE TAKEN, NOT SURE WHY</t>
  </si>
  <si>
    <t>NON-WADEABLE/3 FT BELOW SURFACE DO CALIBRATION READING APPEARED HIGH (103.3%)</t>
  </si>
  <si>
    <t>MARY BUSKIKA</t>
  </si>
  <si>
    <t>WADEABLE/MID-DEPTH BACTERIA LAB DUPLICATE =93.4</t>
  </si>
  <si>
    <t>LIGHT RAIN, PARTLY CLOUDY</t>
  </si>
  <si>
    <t>CLOUDY, HEAVY RAIN, LIGHT RAIN</t>
  </si>
  <si>
    <t>WADEABLE/MID-DEPTH NO VALUE FOR D.O. IN MG/L.</t>
  </si>
  <si>
    <t>CONCENTRATION IS ACTUALLY &gt;2419.6.  VALUE FOR USE IN GEOMETRIC MEAN. WADEABLE/MID-DEPTH NO VALUE FOR D.O. IN MG/L., WADEABLE/MID-DEPTH NO VALUE FOR D.O. IN MG/L.</t>
  </si>
  <si>
    <t>WADEABLE/MID-DEPTH SAMPLED BY MARY BUSHIKA ALSO ON 8/25/12</t>
  </si>
  <si>
    <t>WADEABLE/MID-DEPTH SAMPLED BY FRED DILLON ALSO ON 8/25/12</t>
  </si>
  <si>
    <t>HANNAH SHUTE/FRED DILLON</t>
  </si>
  <si>
    <t>NON-WADEABLE/MID-DEPTH DID NOT COMPLETE CHAIN OF CUSTODY FOR DATASHEET. SAMPLE LOCATION FROM BANK AND NOT "CENTER OF FLOW"-SHOULD BE WADING, EXTENSION POLE OR OTHER METHOD.</t>
  </si>
  <si>
    <t>Gorham</t>
  </si>
  <si>
    <t>DG010</t>
  </si>
  <si>
    <t>DOUGLAS BROOK - RLTNBDG20 - VRMP</t>
  </si>
  <si>
    <t>RLTNBDG20 - VRMP</t>
  </si>
  <si>
    <t>LIZ STAMEY</t>
  </si>
  <si>
    <t>LIGHT RAIN, PARTLY CLOUDY, SHOWERS</t>
  </si>
  <si>
    <t>2009 VRMP PILOT YEAR DATA, DID NOT COMPLETE "LAB PARAMETERS TO BE SAMPLED" PORTION OF VRMP FIELD DATA SHEET. WADEABLE/MID-DEPTH</t>
  </si>
  <si>
    <t>2009 VRMP PILOT YEAR DATA, DID NOT COMPLETE "LAB PARAMETERS TO BE SAMPLED" PORTION OF VRMP FIELD DATA SHEET. WADEABLE/1.5 FT BELOW SURFACE</t>
  </si>
  <si>
    <t>2009 VRMP PILOT YEAR DATA, SAMPLER NOTED THAT RAINFALL AND FLOW LEVELS WERE ELEVATED DUE TO &gt; 2 INCHES IN PAST 36 HOURS AS OPPOSED TO DEFINITION ON DATA SHEET THAT DEFINED STORMFLOW AS &gt; 2 INCHES IN PAST 24 HOURS.  THUS, THE FLOW LEVELS FOR THIS SAMPLE WERE DECIDED TO BE CALLED "ST</t>
  </si>
  <si>
    <t>FRED DILLON, MIKE LONG, BEN YOUNG</t>
  </si>
  <si>
    <t>THERE WAS NO OBSERVATIONAL DATA. NON-WADEABLE/MID-DEPTH</t>
  </si>
  <si>
    <t>SUSAN KELLY AND GRACE KIFFNEY</t>
  </si>
  <si>
    <t>NON-WADEABLE/MID-DEPTH DO ACIDIFIED IN LAB AT 9:20 AM, SAMPLE LOCATION FROM BANK AND NOT CENTER OF FLOW-SHOULD BE BY WADING OR WITH EXTENSION POLE</t>
  </si>
  <si>
    <t>SUSAN KELLY</t>
  </si>
  <si>
    <t>NON-WADEABLE/MID-DEPTH DO CHEMICAL KIT - DID NOT DO QA/QC CHECK.</t>
  </si>
  <si>
    <t>NON-WADEABLE/MID-DEPTH NOT SURE IF SAMPLED CENTER OF FLOW-EXTENSION POLE NOT INDICATED ON DATASHEET.</t>
  </si>
  <si>
    <t>CONCENTRATION IS ACTUALLY &gt;2419.6.  VALUE FOR USE IN GEOMETRIC MEAN. WADEABLE/MID-DEPTH DO CHEMICAL KIT - DID NOT DO QA/QC CHECK., WADEABLE/MID-DEPTH DO CHEMICAL KIT - DID NOT DO QA/QC CHECK.</t>
  </si>
  <si>
    <t>DANNY MUCHMORE, HANNAH SHUTE</t>
  </si>
  <si>
    <t>WADEABLE/MID-DEPTH D.O. METER- DID NOT ALLOW IT TO WARM UP FOR 20 MIN (15 MIN).</t>
  </si>
  <si>
    <t>DANNY MUCHMORE, HANNAH OBER</t>
  </si>
  <si>
    <t>NON-WADEABLE/MID-DEPTH SAMPLE LOCATION FROM BANK AND NOT 'CENTER OF FLOW".  SHOULD BE BY WADING OR EXTENSION POLE.</t>
  </si>
  <si>
    <t>HANNAH OBER</t>
  </si>
  <si>
    <t>FOGGY, HEAVY RAIN, LIGHT RAIN</t>
  </si>
  <si>
    <t>HANNAH SHUTE</t>
  </si>
  <si>
    <t>WATER ODOR "LIGHTLY" SEWAGE WADEABLE/MID-DEPTH SAMPLE LOCATION FROM BANK AND NOT "CENTER OF FLOW".  SHOULD BE BY WADING OR EXTENSION POLE.</t>
  </si>
  <si>
    <t>WADEABLE/MID-DEPTH SAMPLE LOCATION FROM BANK AND NOT 'CENTER OF FLOW".  SHOULD BE BY WADING OR EXTENSION POLE.</t>
  </si>
  <si>
    <t>HEAVY RAIN, SHOWERS</t>
  </si>
  <si>
    <t>ABE DAILEY</t>
  </si>
  <si>
    <t>DUPLICATE TAKEN AT 7:45 BY LANCE GURNEY AND DAVID KIRSTEIN WADEABLE/MID-DEPTH</t>
  </si>
  <si>
    <t>CLEAR, CLOUDY, LIGHT RAIN</t>
  </si>
  <si>
    <t>CONCENTRATION IS ACTUALLY &gt;2419.6.  VALUE FOR USE IN GEOMETRIC MEAN., WADEABLE/MID-DEPTH</t>
  </si>
  <si>
    <t>WADEABLE/MID-DEPTH ZERO DO CHECK=0.06 MG/L</t>
  </si>
  <si>
    <t>WADEABLE/MID-DEPTH D.O METER-DID NOT RECORD TIME OF CALIBRATION. CALIBRATION VALUE OK.</t>
  </si>
  <si>
    <t>ABRAHAM DAILEY</t>
  </si>
  <si>
    <t>CLOUDY, FOGGY, LIGHT RAIN, PARTLY CLOUDY</t>
  </si>
  <si>
    <t>HEAVY RAIN THURSDAY-5/28/15 WADEABLE/MID-DEPTH</t>
  </si>
  <si>
    <t>HEAVY RAIN, PARTLY CLOUDY, SHOWERS</t>
  </si>
  <si>
    <t>CAROLINE GLEASON</t>
  </si>
  <si>
    <t>FIELD DUPLICATES WADEABLE/MID-DEPTH</t>
  </si>
  <si>
    <t>CLOUDY, FOGGY, HEAVY RAIN, LIGHT RAIN</t>
  </si>
  <si>
    <t>CONSTRUCTION/EXCAVATION NEAR DG010 WADEABLE/MID-DEPTH</t>
  </si>
  <si>
    <t>CLOUDY, LIGHT RAIN, SHOWERS</t>
  </si>
  <si>
    <t>CONCENTRATION IS ACTUALLY &gt;2419.6.  VALUE FOR USE IN GEOMETRIC MEAN. , NON-WADEABLE/3 FT BELOW SURFACE</t>
  </si>
  <si>
    <t>CLOUDY, HEAVY RAIN, MOSTLY CLOUDY, SHOWERS</t>
  </si>
  <si>
    <t>EVEN WITH RAIN, STREAM FLOW STILL LOW WADEABLE/MID-DEPTH</t>
  </si>
  <si>
    <t>ABRAHAM DAILY</t>
  </si>
  <si>
    <t>S.WAGGONER, D.MARSH, A.OWEN</t>
  </si>
  <si>
    <t>WADEABLE/1.5 FT BELOW SURFACE D.O. METER-DID NOT ALLOW IT TO WARM UP FOR AT LEAST 20 MINUTES.</t>
  </si>
  <si>
    <t>CLEAR, HEAVY RAIN, SHOWERS</t>
  </si>
  <si>
    <t>CLOUDY, LIGHT RAIN, MOSTLY CLOUDY</t>
  </si>
  <si>
    <t>ABE DAILEY, NANCY PHILBRICK</t>
  </si>
  <si>
    <t>MANURE SMELL IN THE AIR AROUND DOUGLAS BROOK. WADEABLE/MID-DEPTH</t>
  </si>
  <si>
    <t>ABRAHAM DAILEY, NANCY PHILBRICK</t>
  </si>
  <si>
    <t>CLOUDY, MOSTLY CLOUDY, SHOWERS</t>
  </si>
  <si>
    <t>SAMPLE AMOUNT OF DIRT IN BACTERIA SAMPLE. WADEABLE/MID-DEPTH</t>
  </si>
  <si>
    <t>NANCY PHILBRICK</t>
  </si>
  <si>
    <t>BACTERIA WATER SAMPLE HAD DEBRIS IN SAMPLE WADEABLE/MID-DEPTH D.O. METER-DID NOT RECORD "TIME OF CALIBRATION"-NOT SURE IF ALLOWED METER TO WARM UP FOR AT LEAST 20 MINUTES.</t>
  </si>
  <si>
    <t>Falmouth</t>
  </si>
  <si>
    <t>PI010</t>
  </si>
  <si>
    <t>EAST BRANCH PISCATAQUA RIVER - RPSEB05 - VRMP</t>
  </si>
  <si>
    <t>RPSEB05 - VRMP</t>
  </si>
  <si>
    <t>JOHN ZASTROW, JULIE FRANKLIN</t>
  </si>
  <si>
    <t>2009 VRMP PILOT YEAR DATA, SAMPLE LOCATION/APPROACH IS BELIEVED TO BE FROM STREAMBANK. "LAB PARAMETERS TO BE SAMPLED" PORTION OF VRMP FIELD DATA SHEET WAS ONLY PARTIALLY COMPLETED."   WADEABLE/1.5 FT BELOW SURFACE</t>
  </si>
  <si>
    <t>"LAB PARAMETERS TO BE SAMPLED" PORTION OF VRMP FIELD DATA SHEET WAS ONLY PARTIALLY COMPLETED.  ALSO, THERE IS NO VERTICAL SAMPLING DEPTH WRITTEN DOWN.  UNDER APPROACH, "REACH" WAS PICKED BUT THERE IS NO OPTION FOR THAT IN THE PREEDD.  SAMPLE LOCATION/APPR, 2009 VRMP PILOT YEAR DATA</t>
  </si>
  <si>
    <t>2009 VRMP PILOT YEAR DATA, DID NOT COMPLETE "LAB PARAMETERS TO BE SAMPLED" PORTION OF VRMP FIELD DATA SHEET. UNDER APPROACH, "REACH" WAS PICKED BUT THERE IS NO OPTION FOR THAT IN THE PREEDD.  SAMPLE LOCATION/APPROACH IS BELIEVED TO BE FROM STREAMBANK.  WADEABLE/MID-DEPTH</t>
  </si>
  <si>
    <t>2009 VRMP PILOT YEAR DATA, DO METER WAS CALIBRATED IN PPM (NOT PERCENT SATURATION). WADEABLE/1.5 FT BELOW SURFACE</t>
  </si>
  <si>
    <t>2009 VRMP PILOT YEAR DATA, UNDER APPROACH, "REACH" WAS PICKED BUT THERE IS NO OPTION FOR THAT IN THE PREEDD. SAMPLE LOCATION/APPROACH IS BELIEVED TO BE FROM STREAMBANK.  WADEABLE/1.5 FT BELOW SURFACE</t>
  </si>
  <si>
    <t>FRED DILLON, B. PAPINEAU, E. PAPINEAU</t>
  </si>
  <si>
    <t>FRED DILLON, E. PAPINEAU, B. PAPINEAU</t>
  </si>
  <si>
    <t>CINDY HAN AND ALEX HAN</t>
  </si>
  <si>
    <t>FOGGY, MOSTLY CLOUDY</t>
  </si>
  <si>
    <t>FOGGY, LIGHT RAIN, MOSTLY CLOUDY</t>
  </si>
  <si>
    <t>WADEABLE/MID-DEPTH DO ACIDIFIED IN LAB AT 9:20 AM. BACTERIA COLLECTED IN ZIPLOC BAG.</t>
  </si>
  <si>
    <t>PAUL HAN AND ALEX HAN</t>
  </si>
  <si>
    <t>FRED DILLON &amp; B PAPINEAU</t>
  </si>
  <si>
    <t>CONCENTRATION IS ACTUALLY &gt;2419.6.  VALUE FOR USE IN GEOMETRIC MEAN. NON-WADEABLE/MID-DEPTH, NON-WADEABLE/MID-DEPTH</t>
  </si>
  <si>
    <t>A. HAN, C. HAN</t>
  </si>
  <si>
    <t>ALEX &amp; CINDY HAN</t>
  </si>
  <si>
    <t>OPAQUE</t>
  </si>
  <si>
    <t>WADEABLE/1.5 FT BELOW SURFACE BACTERIA LAB DUPLICATE= 150.  IDEXX BACTERIA ANALYSES- 1 LARGE WELL EMPTY.</t>
  </si>
  <si>
    <t>CINDY HAN</t>
  </si>
  <si>
    <t>CLOUDY, MOSTLY CLOUDY</t>
  </si>
  <si>
    <t>CLEAR, MOSTLY CLOUDY, PARTLY CLOUDY</t>
  </si>
  <si>
    <t>MAINSTREAM FLOW/DISCHARGE VOLUME VERY HIGH AND SPILLING ONTO FLOOD PLAIN AT TRIB CONFLUENCES  NO VERTICAL DEPTH RECORDED. SAMPLE LOCATION FROM BANK AND NOT "CENTER OF FLOW"-SHOULD BE BY WADING, EXTENSION POLE OR OTHER METHOD.</t>
  </si>
  <si>
    <t>CINDY &amp; ALEX HAN</t>
  </si>
  <si>
    <t>CINDY HAN, ALEX HAN</t>
  </si>
  <si>
    <t>CONCENTRATION IS ACTUALLY &gt;2419.6.  VALUE FOR USE IN GEOMETRIC MEAN. WADEABLE/MID-DEPTH, WADEABLE/MID-DEPTH</t>
  </si>
  <si>
    <t>AMANDA MARTIN, FRED DILLON, PARKER GERRISH</t>
  </si>
  <si>
    <t>PARKER GERRISH, AMANDA MARTIN</t>
  </si>
  <si>
    <t>WADEABLE/MID-DEPTH D.O. METER- DID NOT ALLOW IT TO WARM UP AT LEAST 20 MINUTES.</t>
  </si>
  <si>
    <t>PARKER GERRISH</t>
  </si>
  <si>
    <t>CLEAR, MOSTLY CLOUDY, PARTLY CLOUDY, SHOWERS</t>
  </si>
  <si>
    <t>WADEABLE/MID-DEPTH  WATER TEMPERATURE NOT ENTERED-FIELD SHEET DIFFICULT TO READ.</t>
  </si>
  <si>
    <t>WADEABLE/MID-DEPTH D.O. METER-DID NOT ALLOW IT TO WARM UP FOR AT LEAST 20 MINUTES.</t>
  </si>
  <si>
    <t>WADEABLE/MID-DEPTH D.O. METER-D ID NOT ALLOW IT TO WARM UP FOR AT LEAST 20 MINUTES.</t>
  </si>
  <si>
    <t>48 HOURS AGO HEAVY RAIN WADEABLE/MID-DEPTH D.O. METER TIME OF CALIBRATION WAS NOT RECORDED.  NOT SURE IF METER ALLOWED TO WARM UP FOR AT LEAST 20 MINUTES.</t>
  </si>
  <si>
    <t>CLOUDY, HEAVY RAIN, LIGHT RAIN, MOSTLY CLOUDY</t>
  </si>
  <si>
    <t>CONCENTRATION IS ACTUALLY &gt;2419.6.  VALUE FOR USE IN GEOMETRIC MEAN. WADEABLE/MID-DEPTH D.O. METER-DID NOT ALLOW IT TO WARM UP FOR AT LEAST 20 MINUTES., WADEABLE/MID-DEPTH D.O. METER-DID NOT ALLOW IT TO WARM UP FOR AT LEAST 20 MINUTES.</t>
  </si>
  <si>
    <t>CONCENTRATION IS ACTUALLY &gt;2419.6.  VALUE FOR USE IN GEOMETRIC MEAN. WADEABLE/MID-DEPTH D.O. METER-DID NOT ALLOW IT TO WARM UP FOR AT LEAST 20 MINUTES.</t>
  </si>
  <si>
    <t>AMANDA MARTIN, PARKER GERRISH</t>
  </si>
  <si>
    <t>YSI TOOK A LONG TIME TO WARM UP. NO DO SAMPLES TODAY WADEABLE/MID-DEPTH</t>
  </si>
  <si>
    <t>RICK COPELAND</t>
  </si>
  <si>
    <t>NON-WADEABLE/MID-DEPTH NO VALUE FOR D.O. IN MG/L.</t>
  </si>
  <si>
    <t>NON-WADEABLE/MID-DEPTH NO VALUE FOR D.O IN % SATURATION.</t>
  </si>
  <si>
    <t>CONCENTRATION IS ACTUALLY &gt;2419.6.  VALUE FOR USE IN GEOMETRIC MEAN., NON-WADEABLE/MID-DEPTH</t>
  </si>
  <si>
    <t>MISCALIBRATED METER NON-WADEABLE/MID-DEPTH DO CALIBRATION VALUE LOW (95.6%)-DO AND TEMP NOT INCLUDED</t>
  </si>
  <si>
    <t>FIELD DUPLICATES NON-WADEABLE/MID-DEPTH</t>
  </si>
  <si>
    <t>BACTERIA LAB DUPLICATE=260.2 NON-WADEABLE/MID-DEPTH</t>
  </si>
  <si>
    <t>E. COLI LAB DUPLICATE=228.2 NON-WADEABLE/MID-DEPTH</t>
  </si>
  <si>
    <t>VERY SLOW MOVING WADEABLE/MID-DEPTH</t>
  </si>
  <si>
    <t>RICK COPELAND, ANNELLA LINTON</t>
  </si>
  <si>
    <t>ANNELLA LINTON, RICK COPELAND</t>
  </si>
  <si>
    <t>CLEAR, CLOUDY</t>
  </si>
  <si>
    <t>NON-WADEABLE/MID-DEPTH SAMPLE LOCATION FROM BANK AND NOT "CENTER OF FLOW"-SHOULD BE BY WADING, EXTENSION POLE OR OTHER METHOD.</t>
  </si>
  <si>
    <t>TEMPERATURE FROM COND. PEN 19.5ºC NON-WADEABLE/MID-DEPTH IDEXX BACTERIA ANALYSES- 1 SMALL WELL EMPTY AND 1 LARGE WELL EMPTY FOR DUPLICATE.  SAMPLE LOCATION FROM BANK AND NOT "CENTER OF FLOW"- SHOULD BE BY WADING, EXTENSION POLE OR OTHER METHOD.</t>
  </si>
  <si>
    <t>NON-WADEABLE/MID-DEPTH SAMPLE LOCATION FROM BANK AND NOT "CENTER OF FLOW" - SHOULD BE BY WADING, EXTENSION POLE OR OTHER METHOD.</t>
  </si>
  <si>
    <t>PARTLY CLOUDY, SHOWERS</t>
  </si>
  <si>
    <t>CLOUDY, FOGGY, HEAVY RAIN, SHOWERS</t>
  </si>
  <si>
    <t>CONCENTRATION IS ACTUALLY &gt;2419.6.  VALUE FOR USE IN GEOMETRIC MEAN. NON-WADEABLE/MID-DEPTH SAMPLE FROM BANK AND NOT "CENTER OF FLOW" -SHOULD BE BY WADING, EXTENSION POLE OR OTHER METHOD., NON-WADEABLE/MID-DEPTH SAMPLE FROM BANK AND NOT "CENTER OF FLOW" -SHOULD BE BY WADING, EXTENSION POLE OR OTHER METHOD.</t>
  </si>
  <si>
    <t>WADEABLE/MID-DEPTH NO VALUE FOR D.O. IN MG/L</t>
  </si>
  <si>
    <t>CLEAR, CLOUDY, PARTLY CLOUDY</t>
  </si>
  <si>
    <t>CLEAR, CLOUDY, SHOWERS</t>
  </si>
  <si>
    <t>NON-WADEABLE/MID-DEPTH DID NOT COMPLETE CHAIN OF CUSTODY FOR DATASHEET</t>
  </si>
  <si>
    <t>NON-WADEABLE/MID-DEPTH SAMPLE LOCATION FROM BANK AND NOT "CENTER OF FLOW" - SHOULD BE BY WADING,  EXTENSION POLE OR OTHER METHOD.</t>
  </si>
  <si>
    <t>NON-WADEABLE/MID-DEPTH IDEXX BACTERIA ANALYSES- 1 LARGE WELL MOSTLY EMPTY. SAMPLE FROM BANK AND NOT "CENTER OF FLOW" -SHOULD BE BY WADING, EXTENSION POLE OR OTHER METHOD.</t>
  </si>
  <si>
    <t>WADEABLE/MID-DEPTH NO VALUE FOR D.O. IN MG/L; BACTERIA LAB DUPLICATE=27.2</t>
  </si>
  <si>
    <t>L010</t>
  </si>
  <si>
    <t>LITTLE RIVER - RLT08 - VRMP</t>
  </si>
  <si>
    <t>RLT08 - PRW, RLT08-VRMP</t>
  </si>
  <si>
    <t xml:space="preserve">2009 VRMP PILOT YEAR DATA, DID NOT RECORD DO CALIBRATION "BEFORE" &amp; "AFTER" READINGS. DID NOT COMPLETE "LAB PARAMETERS TO BE SAMPLED" PORTION OF VRMP FIELD DATA SHEET.  IT WAS ASSUME THAT A PROBE WAS USED TO MAKE DO MEASUREMENT BASED UPON DATA SHEETS FROM OTHER DATES AT THIS SITE. </t>
  </si>
  <si>
    <t>2009 VRMP PILOT YEAR DATA, DO CALIBRATION "BEFORE" &amp; (MORE IMPORTANTLY) "AFTER" READINGS APPEARED LOW (&lt; 97 OR &gt; 103% SAT.).  DID NOT COMPLETE "LAB PARAMETERS TO BE SAMPLED" PORTION OF VRMP FIELD DATA SHEET.  WADEABLE/1.5 FT BELOW SURFACE</t>
  </si>
  <si>
    <t>2009 VRMP PILOT YEAR DATA, DID NOT COMPLETE "LAB PARAMETERS TO BE SAMPLED" PORTION OF VRMP FIELD DATA SHEET.  DID DO CALIBRATION IN PPM (NOT PERCENT SATURATION). WADEABLE/1.5 FT BELOW SURFACE</t>
  </si>
  <si>
    <t xml:space="preserve">2009 VRMP PILOT YEAR DATA, DID NOT COMPLETE "LAB PARAMETERS TO BE SAMPLED" PORTION OF VRMP FIELD DATA SHEET.  THE CALIBRATION VALUES WRITTEN ON THE DATA SHEET ARE CONFUSING.  THEY APPEAR TO BE 10.8 MG/L BEFORE CALIBRATION AND 0.0 AFTER CALIBRATION.  IT WAS ASSUMED THAT A PROBE WAS </t>
  </si>
  <si>
    <t>2009 VRMP PILOT YEAR DATA, DID NOT COMPLETE "LAB PARAMETERS TO BE SAMPLED" PORTION OF VRMP FIELD DATA SHEET.  IN THE WATER APPEARANCE SECTION TWO OTHER CHOICE WERE PICKED (OPAQUE AND TURBID) ON THE DATA SHEET. WADEABLE/1.5 FT BELOW SURFACE</t>
  </si>
  <si>
    <t>HEAVY RAIN, LIGHT RAIN, SHOWERS</t>
  </si>
  <si>
    <t>2009 VRMP PILOT YEAR DATA, IN THE WATER APPEARANCE SECTION, TWO OTHER CHOICE WERE PICKED (OPAQUE AND TURBID) ON THE DATA SHEET. NON-WADEABLE/3 FT BELOW SURFACE</t>
  </si>
  <si>
    <t>PM, MF, CF, TK, GK</t>
  </si>
  <si>
    <t>SAMPLE APPROACH WAS FROM BANK WITH EXTENSION POLE, BUT SUPPOSED TO BE FROM BRIDGE.  DID NOT COMPLETE CHAIN OF CUSTODY FOR DATASHEET. NON-WADEABLE/3 FT BELOW SURFACE</t>
  </si>
  <si>
    <t>PM, GK, TK</t>
  </si>
  <si>
    <t>TIME OF METER TURNED ON AND CALIBRATED WAS NOT RECORDED.  NON-WADEABLE/3 FT BELOW SURFACE</t>
  </si>
  <si>
    <t>GRACE &amp; TOM KIFFNEY</t>
  </si>
  <si>
    <t>E. COLI DUPLICATE IS LAB DUPLICATE;  SAMPLING SHOULD BE FROM BRIDGE/CULVERT - NON-APPROVED SITE. NON-WADEABLE/3 FT BELOW SURFACE</t>
  </si>
  <si>
    <t>NON-WADEABLE/3 FT BELOW SURFACE DO ACIDIFIED IN LAB AT 9:20 AM.</t>
  </si>
  <si>
    <t>NON-WADEABLE/3 FT BELOW SURFACE DO CHEMICAL KIT - DID NOT DO QA/QC CHECK.</t>
  </si>
  <si>
    <t>CONCENTRATION IS ACTUALLY &gt;2419.6.  VALUE FOR USE IN GEOMETRIC MEAN. NON-WADEABLE/3 FT BELOW SURFACE DO CHEMICAL KIT - DID NOT DO QA/QC CHECK., NON-WADEABLE/3 FT BELOW SURFACE DO CHEMICAL KIT - DID NOT DO QA/QC CHECK.</t>
  </si>
  <si>
    <t>HANNAH SHUTE/ FRED DILLON</t>
  </si>
  <si>
    <t>FOAM/BUBBLES ON SURFACE NON-WADEABLE/MID-DEPTH</t>
  </si>
  <si>
    <t>NON-WADEABLE/MID-DEPTH IDEXX BACTERIA ANALYSES- 1 LARGE WELL EMPTY FOR DUPLICATE.</t>
  </si>
  <si>
    <t>HEAVY RAIN, MOSTLY CLOUDY</t>
  </si>
  <si>
    <t>CLEAR, HEAVY RAIN, LIGHT RAIN, PARTLY CLOUDY</t>
  </si>
  <si>
    <t>NON-WADEABLE/MID-DEPTH ZERO DO CHECK=0.06 MG/L</t>
  </si>
  <si>
    <t>DUCKS ON LITTLE RIVER NON-WADEABLE/MID-DEPTH D.O. METER-DID NOT RECORD TIME OF CALIBRATION. CALIBRATION VALUE OK.</t>
  </si>
  <si>
    <t>HEAVY RAIN THURSDAY-5/28/15 NON-WADEABLE/MID-DEPTH</t>
  </si>
  <si>
    <t>NO WHIRLPAKS, ONLY DO COLLECTED NON-WADEABLE/MID-DEPTH</t>
  </si>
  <si>
    <t>FRED DILLON, BROOKE PAPINEAU</t>
  </si>
  <si>
    <t>REEGAN LESLIE</t>
  </si>
  <si>
    <t>EVEN WITH RAIN, STREAM FLOW STILL LOW NON-WADEABLE/MID-DEPTH</t>
  </si>
  <si>
    <t>FRED ALLEN</t>
  </si>
  <si>
    <t>FRED ALLEN, NANCY CRAIG</t>
  </si>
  <si>
    <t>WADEABLE/1.5 FT BELOW SURFACE NO VALUE FOR D.O. IN MG/L.</t>
  </si>
  <si>
    <t>NO VALUE FOR D.O. IN MG/L.</t>
  </si>
  <si>
    <t>WADEABLE/MID-DEPTH NO VALUE FOR D.O IN MG/L</t>
  </si>
  <si>
    <t>LANCE GURNEY/SHANNA LOVELACE</t>
  </si>
  <si>
    <t>LANCE GURNEY &amp; SHANNA LOVELACE</t>
  </si>
  <si>
    <t>NON-WADEABLE/3 FT BELOW SURFACE DID NOT RECORD "TIME OF CALIBRATION"</t>
  </si>
  <si>
    <t>LANCE GURNEY.SHANNA LOVELACE</t>
  </si>
  <si>
    <t>LANCE GURNEY, SHANNAN LOVELACE</t>
  </si>
  <si>
    <t>L020</t>
  </si>
  <si>
    <t>LITTLE RIVER - RLT15 - VRMP</t>
  </si>
  <si>
    <t>RLT15 - VRMP</t>
  </si>
  <si>
    <t>2009 VRMP PILOT YEAR DATA, DID NOT RECORD DO CALIBRATION "BEFORE" &amp; "AFTER" READINGS.  DID NOT COMPLETE "LAB PARAMETERS TO BE SAMPLED" PORTION OF VRMP FIELD DATA SHEET.  IT WAS ASSUMED THAT A PROBE WAS USED TO MAKE DO MEASUREMENT BASED UPON DATA SHEETS FROM OTHER DATES AT THIS SITE</t>
  </si>
  <si>
    <t>2009 VRMP PILOT YEAR DATA, DID NOT COMPLETE "LAB PARAMETERS TO BE SAMPLED" PORTION OF VRMP FIELD DATA SHEET.  THE CALIBRATION VALUES WRITTEN ON THE DATA SHEET ARE CONFUSING. THEY APPEAR TO BE 10.8 MG/L BEFORE CALIBRATION AND 0.0 AFTER CALIBRATION. WADEABLE/MID-DEPTH</t>
  </si>
  <si>
    <t>2009 VRMP PILOT YEAR DATA, DID NOT COMPLETE "LAB PARAMETERS TO BE SAMPLED" PORTION OF VRMP FIELD DATA SHEET.   IN THE WATER APPEARANCE SECTION, TWO OTHER CHOICES WERE PICKED (OPAQUE AND TURBID) ON THE DATA SHEET. WADEABLE/MID-DEPTH</t>
  </si>
  <si>
    <t>2009 VRMP PILOT YEAR DATA, TOTAL RAINFALL WAS 2+ INCHES IN THE PAST 36 HRS. IN THE WATER APPEARANCE SECTION, TWO OTHER CHOICES WERE PICKED (OPAQUE AND TURBID) ON THE DATA SHEET. NON-WADEABLE/MID-DEPTH</t>
  </si>
  <si>
    <t>DID NOT COMPLETE CHAIN OF CUSTODY FOR DATASHEET. WADEABLE/MID-DEPTH</t>
  </si>
  <si>
    <t>TIME OF METER TURNED ON AND CALIBRATED WAS NOT RECORDED. WADEABLE/MID-DEPTH</t>
  </si>
  <si>
    <t xml:space="preserve">NON-WADEABLE/3 FT BELOW SURFACE DO ACIDIFIED IN LAB AT 9:20 AM, SAMPLE LOCATION FROM BANK AND NOT CENTER OF FLOW-SHOULD BE BY WADING OR EXTENSION POLE   
</t>
  </si>
  <si>
    <t>NON-WADEABLE/MID-DEPTH SAMPLE LOCATION FROM BANK AND NOT CENTER OF FLOW-SHOULD BE BY WADING OR WITH EXTENSION POLE</t>
  </si>
  <si>
    <t>WATER HAD SOME FOAM. WADEABLE/1.5 FT BELOW SURFACE SAMPLE LOCATION FROM BANK AND NOT CENTER OF FLOW-SHOULD BE BY WADING OR WITH EXTENSION POLE</t>
  </si>
  <si>
    <t>NON-WADEABLE/MID-DEPTH DO CHEMICAL KIT - DID NOT DO QA/QC CHECK, SAMPLE LOCATION FROM BANK AND NOT CENTER OF FLOW-SHOULD BE BY WADING OR EXTENSION POLE.</t>
  </si>
  <si>
    <t>NON-WADEABLE/MID-DEPTH SAMPLE LOCATION FROM BANK AND NOT CENTER OF FLOW- SHOULD BE BY WADING OR WITH EXTENSION POLE</t>
  </si>
  <si>
    <t>WADEABLE/1.5 FT BELOW SURFACE DO CHEMICAL KIT - DID NOT DO QA/QC CHECK.</t>
  </si>
  <si>
    <t>L020 POSTED AS PRIVATE PROPERTY NON-WADEABLE/MID-DEPTH SAMPLE LOCATION FROM BANK AND NOT CENTER OF FLOW-SHOULD BE BY WADING OR WITH EXTENSION POLE.</t>
  </si>
  <si>
    <t>L050</t>
  </si>
  <si>
    <t>LITTLE RIVER-RLT89-VRMP</t>
  </si>
  <si>
    <t>RLT89-VRMP</t>
  </si>
  <si>
    <t>1.5" RAIN FELL LAST NIGHT. WADEABLE/MID-DEPTH, CONCENTRATION IS ACTUALLY &gt;2419.6.  VALUE FOR USE IN GEOMETRIC MEAN. 1.5" RAIN FELL LAST NIGHT. WADEABLE/MID-DEPTH</t>
  </si>
  <si>
    <t>L GURNEY</t>
  </si>
  <si>
    <t>WADEABLE/MID-DEPTH DID NOT RECORD "TIME OF CALIBRATION".  IDEXX BACTERIA ANALYSES- 1 LARGE WELL EMPTY.</t>
  </si>
  <si>
    <t>LANCE GURNEY/SHANNAN LOVELACE</t>
  </si>
  <si>
    <t>WADEABLE/MID-DEPTH DID NOT RECORD "TIME OF CALIBRATION".</t>
  </si>
  <si>
    <t>NON-WADEABLE/MID-DEPTH D.O. METER- DID NOT ALLOW IT TO WARM UP FOR 20 MIN (15 MIN).</t>
  </si>
  <si>
    <t>NON-WADEABLE/3 FT BELOW SURFACE BACTERIA DUPLICATE IS FIELD DUPLICATE.</t>
  </si>
  <si>
    <t>Westbrook</t>
  </si>
  <si>
    <t>M010</t>
  </si>
  <si>
    <t>MILL BROOK - RML01 - VRMP</t>
  </si>
  <si>
    <t>RML01 - VRMP</t>
  </si>
  <si>
    <t>TOM TERO, BEN TERO</t>
  </si>
  <si>
    <t>2009 VRMP PILOT YEAR DATA, DID NOT COMPLETE "LAB PARAMETERS TO BE SAMPLED" PORTION OF VRMP FIELD DATA SHEET.  E. COLI BACTERIA SAMPLE NOT BIG ENOUGH (THOUGH RESULT WAS 238.2 MPN).  WADEABLE/MID-DEPTH</t>
  </si>
  <si>
    <t>2009 VRMP PILOT YEAR DATA, DID NOT COMPLETE "LAB PARAMETERS TO BE SAMPLED" PORTION OF VRMP FIELD DATA SHEET.  WADEABLE/1.5 FT BELOW SURFACE</t>
  </si>
  <si>
    <t>2009 VRMP PILOT YEAR DATA, E. COLI BACTERIA WATER SAMPLE DID NOT FILL ALL WELLS IN THE TRAY SO ITS MEASUREMENT (125.9 MPN) WAS NOT INCLUDED. WADEABLE/MID-DEPTH</t>
  </si>
  <si>
    <t>2009 VRMP PILOT YEAR DATA, D.O. % SATURATION WAS WRITTEN DOWN ON FIELD DATA SHEET AS BEING 22.9 %.  THIS APPEARED TO BE A MISTAKE - ESPECIALLY BECAUSE THE WATER TEMPERATURE WAS EXACTLY THE SAME NUMBER (22.9).  THUS THE 22.9 % SATURATION WAS NOT ENTERED INTO EGAD.  WADEABLE/MID-DEPT</t>
  </si>
  <si>
    <t>TOM TERO, JILL HUNTER, N. RAUSCH</t>
  </si>
  <si>
    <t>DO CALIBRATION WAS HIGH - 111.4% SO DO VALUES NOT ACCEPTED WADEABLE/MID-DEPTH</t>
  </si>
  <si>
    <t>FRED DILLON, J. HUNTER</t>
  </si>
  <si>
    <t>NO READINGS DUE TO METER MALFUNCTION.</t>
  </si>
  <si>
    <t>TOM TERO, J. HUNTER</t>
  </si>
  <si>
    <t>JILL HUNTER, FRED DILLON, BROOKE &amp; EM PAPINEAU</t>
  </si>
  <si>
    <t>TOM TERO, JILL HUNTER</t>
  </si>
  <si>
    <t>NO VERTICAL DEPTH RECORDED. IRON OXIDE LEAKING OUT OF BANK.</t>
  </si>
  <si>
    <t>JILL HUNTER, TOM TERO</t>
  </si>
  <si>
    <t>TOM TERO, BEN TERO, JILL HUNTER</t>
  </si>
  <si>
    <t>FRED DILLON, BROOKE AND EMILY PAPINEAU</t>
  </si>
  <si>
    <t>TOM TERO</t>
  </si>
  <si>
    <t>FRED DILLION</t>
  </si>
  <si>
    <t>HEAVY RAIN, MOSTLY CLOUDY, SHOWERS</t>
  </si>
  <si>
    <t>NO VERTICAL DEPTH RECORDED.</t>
  </si>
  <si>
    <t>PRESUMPSCOT APPEARS TO BE BACKED UP INTO MILL BROOK. NON-WADEABLE/MID-DEPTH SAMPLE LOCATION FROM BANK AND NOT "CENTER OF FLOW" - SHOULD BE BY WADING, EXTENSION POLE OR OTHER METHOD.</t>
  </si>
  <si>
    <t>WADEABLE/MID-DEPTH SAMPLE LOCATION FROM BANK AND NOT "CENTER OF FLOW" - SHOULD BE WADING, EXTENSION POLE OR OTHER METHOD.</t>
  </si>
  <si>
    <t>CONCENTRATION IS ACTUALLY &gt;2419.6.  VALUE FOR USE IN GEOMETRIC MEAN. WADEABLE/MID-DEPTH BACTERIA LAB DUPLICATE =1413.6, WADEABLE/MID-DEPTH BACTERIA LAB DUPLICATE =1413.6</t>
  </si>
  <si>
    <t>NON-WADEABLE/MID-DEPTH BACTERIA LAB DUPLICATE = 290.9</t>
  </si>
  <si>
    <t>TOM TERO, STEVE HEINZ</t>
  </si>
  <si>
    <t>STEVE HEINZ</t>
  </si>
  <si>
    <t>NON-WADEABLE/MID-DEPTH BACTERIA DUPLICATE IS FIELD DUPLICATE.</t>
  </si>
  <si>
    <t>CLEAR, LIGHT RAIN, MOSTLY CLOUDY, SHOWERS</t>
  </si>
  <si>
    <t>WADEABLE/MID-DEPTH SAMPLE LOCATION FROM BANK AND NOT "CENTER OF FLOW".  SHOULD BE BY WADING OR WITH EXTENSION POLE.</t>
  </si>
  <si>
    <t>FOGGY, HEAVY RAIN, PARTLY CLOUDY</t>
  </si>
  <si>
    <t>STRONG WIND</t>
  </si>
  <si>
    <t>NON-WADEABLE/MID-DEPTH D.O.METER- DID NOT RECORD TIME OF CALIBRATION. CALIBRATION VALUE OK.</t>
  </si>
  <si>
    <t>CLOUDY, MOSTLY CLOUDY, PARTLY CLOUDY</t>
  </si>
  <si>
    <t>CLEAR, CLOUDY, MOSTLY CLOUDY, PARTLY CLOUDY</t>
  </si>
  <si>
    <t>FOGGY, HEAVY RAIN, LIGHT RAIN, SHOWERS</t>
  </si>
  <si>
    <t>WADEABLE/1.5 FT BELOW SURFACE DID NOT RECORD DO "READING/VALUE AFTER CALIBRATION SO DATA NOT INCLUDED.</t>
  </si>
  <si>
    <t>AMANDA NASHAWATY, ALISON NASHAWATY</t>
  </si>
  <si>
    <t>NATALIE SKOVRAN, AMANDA NASHAWATY</t>
  </si>
  <si>
    <t>N.SKOVRAN, AMANDA.NASHAWATY, ALISON NASHAWATY</t>
  </si>
  <si>
    <t>FOGGY, MOSTLY CLOUDY, SHOWERS</t>
  </si>
  <si>
    <t>NATALIE SKOVRAN</t>
  </si>
  <si>
    <t>NON-WADEABLE/MID-DEPTH NO VALUE FOR D.O. IN % SATURATION.</t>
  </si>
  <si>
    <t>N.SKOVRAN, AMANDA NASHAWATY, ALISON NASHAWATY</t>
  </si>
  <si>
    <t>LIGHT RAIN, MOSTLY CLOUDY</t>
  </si>
  <si>
    <t>NATALIE SKORAN, ALISON NASHAWATY, AMANDA NASHAWATY</t>
  </si>
  <si>
    <t>M030</t>
  </si>
  <si>
    <t>MILL BROOK - RML63 - VRMP</t>
  </si>
  <si>
    <t>RML63 - VRMP</t>
  </si>
  <si>
    <t>2009 VRMP PILOT YEAR DATA, DID NOT COMPLETE "LAB PARAMETERS TO BE SAMPLED" PORTION OF VRMP FIELD DATA SHEET.  DID NOT RECORD DO CALIBRATION "BEFORE" &amp; "AFTER" READINGS.  E. COLI BACTERIA SAMPLE NOT BIG ENOUGH TO BE VALID (32.7 MPN). WADEABLE/MID-DEPTH</t>
  </si>
  <si>
    <t>2009 VRMP PILOT YEAR DATA, DID NOT COMPLETE "LAB PARAMETERS TO BE SAMPLED" PORTION OF VRMP FIELD DATA SHEET.  DID NOT RECORD DO CALIBRATION "BEFORE" &amp; "AFTER" READINGS.  IT WAS UNCLEAR FROM THE MARKINGS ON THE DATA SHEET THE DEPTH AT WHICH THE SAMPLES WERE COLLECTED AND WHETHER THE</t>
  </si>
  <si>
    <t>2009 VRMP PILOT YEAR DATA, DO CALIBRATION "BEFORE" &amp; (MORE IMPORTANTLY) "AFTER" READINGS APPEARED HIGH (&gt; 103% SAT.). WADEABLE/MID-DEPTH</t>
  </si>
  <si>
    <t>NON-WADEABLE/MID-DEPTH SAMPLE LOCATION FROM BANK AND NOT CENTER OF FLOW- SHOULD BE BY WADING</t>
  </si>
  <si>
    <t>WADEABLE/MID-DEPTH SAMPLE LOCATION FROM BANK AND NOT CENTER OF FLOW-SHOULD BE BY WADING.</t>
  </si>
  <si>
    <t>PARKER GERRISH, AMANDA MARTIN, FRED DILLON</t>
  </si>
  <si>
    <t>WADEABLE/MID-DEPTH D.O. METER-DID NOT ALLOW IT TO WARM UP 20 MINUTES.</t>
  </si>
  <si>
    <t>SAMPLED DOWNSTREAM FROM M030 WHICH IS INACCESSIBLE DUE TO DAM RECONSTRUCTION WADEABLE/MID-DEPTH D.O. METER- DID NOT ALLOW IT TO WARM UP FOR AT LEAST 20 MINUTES.</t>
  </si>
  <si>
    <t xml:space="preserve">PAST 48 HOURS HEAVY RAIN:  SAMPLED DOWNSTREAM OF M030 DUE TO DAM RECONSTRUCTION WADEABLE/MID-DEPTH D.O. METER TIME OF CALIBRATION WAS NOT RECORDED.  NOT SURE IF METER ALLOWED TO WARM UP FOR AT LEAST 20 MINUTES.   
</t>
  </si>
  <si>
    <t>SAMPLE SITE IS BELOW M030 DUE TO DAM RECONSTRUCTION WADEABLE/MID-DEPTH D.O. METER-DID NOT ALLOW IT TO WARM UP FOR AT LEAST 20 MINUTES.</t>
  </si>
  <si>
    <t>SAMPLE SITE IS BELOW M030 DUE TO CONSTRUCTION. YSI TOOK A LONG TIME TO WARM UP. NO DO SAMPLES TODAY WADEABLE/MID-DEPTH</t>
  </si>
  <si>
    <t>MISCALIBRATED METER NON-WADEABLE/MID-DEPTH DO CALIBRATION LOW (95.6%)-DO AND TEMP NOT INCLUDED</t>
  </si>
  <si>
    <t>FIELD DUPLICATES; BACTERIA LAB DUPLICATE=16.4 NON-WADEABLE/MID-DEPTH</t>
  </si>
  <si>
    <t>BACTERIA LAB DUPLICATE=35 WADEABLE/MID-DEPTH</t>
  </si>
  <si>
    <t>E. COLI LAB DUPLICATE=157 NON-WADEABLE/MID-DEPTH</t>
  </si>
  <si>
    <t>E. COLI LAB DUPLICATE=9.0 WADEABLE/MID-DEPTH</t>
  </si>
  <si>
    <t>VERY LOW WATER LEVEL WADEABLE/MID-DEPTH</t>
  </si>
  <si>
    <t>NATALIE SKORAN</t>
  </si>
  <si>
    <t>N010</t>
  </si>
  <si>
    <t>NASON BROOK - RNS11 - VRMP</t>
  </si>
  <si>
    <t>RNS11 - VRMP</t>
  </si>
  <si>
    <t>HEAVY RAIN, OVERCAST, PARTLY CLOUDY, SHOWERS</t>
  </si>
  <si>
    <t>2009 VRMP PILOT YEAR DATA, WADEABLE/MID-DEPTH, WADEABLE/MID-DEPTH.  CONCENTRATION IS ACTUALLY &gt;2419.6. VALUE FOR USE IN GEOMETRIC MEAN., WADEABLE/MID-DEPTH;</t>
  </si>
  <si>
    <t>2009 VRMP PILOT YEAR DATA, DISSOLVED OXYGEN NOT SAMPLED THIS DAY.  DID NOT COMPLETE "LAB PARAMETERS TO BE SAMPLED" PORTION OF VRMP FIELD DATA SHEET.  EXTENSION POLE WAS USED FOR BACTERIA SAMPLE. WADEABLE/1.5 FT BELOW SURFACE</t>
  </si>
  <si>
    <t>LYNDA REED, D. KELLEY</t>
  </si>
  <si>
    <t>LYNDA REED, STEPHEN ASSANTE</t>
  </si>
  <si>
    <t>DID NOT COMPLETE LAB PARAMETERS TO BE SAMPLED PORTION OF DATASHEET. DID NOT COMPLETE SITE WEATHER. NON-WADEABLE/MID-DEPTH</t>
  </si>
  <si>
    <t>WATER TEMPERATURE MEASURED WITH INFARED THERMOMETER. WADEABLE/1.5 FT BELOW SURFACE DO ACIDIFIED IN LAB AT 8:45 AM.</t>
  </si>
  <si>
    <t>CULVERT AT NASON BROOK BLOCK WITH BEAVER DAM WADEABLE/MID-DEPTH</t>
  </si>
  <si>
    <t>SWAPPED CONDUCTIVITY PENS-GOT BAD READINGS WADEABLE/MID-DEPTH NO VALUE FOR D.O. IN MG/L</t>
  </si>
  <si>
    <t>LYNDA REED, ANN HILL</t>
  </si>
  <si>
    <t>WADEABLE/MID-DEPTH SAMPLE LOCATION FROM BANK AND NOT "CENTER OF FLOW".  SHOULD BE BY WADING OR EXTENSION POLE.  BACTERIA DUPLICATE IS FIELD DUPLICATE.</t>
  </si>
  <si>
    <t>LYNDA REED, ANNE HILL</t>
  </si>
  <si>
    <t>0.5" RAIN LAST NIGHT WADEABLE/MID-DEPTH</t>
  </si>
  <si>
    <t>1.25" RAIN ON FRIDAY (6/13/14) WADEABLE/MID-DEPTH</t>
  </si>
  <si>
    <t>METER (PRO20) MALFUNCTIONED WADEABLE/MID-DEPTH</t>
  </si>
  <si>
    <t>E. COLI RESULT NOT RELIABLE (3 LARGE WELLS EMPTY) WADEABLE/MID-DEPTH NO VALUE FOR D.O. IN MG/L.</t>
  </si>
  <si>
    <t>FIELD DUPLICATES FOR WHIRLPAK SAMPLES WADEABLE/MID-DEPTH DID NOT RECORD DO "READING/VALUE AFTER CALIBRATION".</t>
  </si>
  <si>
    <t>METER MALFUNCTIONED, NO DO/TEMP DATA WADEABLE/MID-DEPTH</t>
  </si>
  <si>
    <t>L.REED</t>
  </si>
  <si>
    <t>CONCENTRATION IS ACTUALLY &gt;2419.6.  VALUE FOR USE IN GEOMETRIC MEAN. , D.O. CALIBRATION APPEARED LOW=96.8%, NO VALUE FOR TEMPERATURE</t>
  </si>
  <si>
    <t>HOT AND HUMID WEATHER CONDITIONS; WATER VERY LOW WADEABLE/MID-DEPTH</t>
  </si>
  <si>
    <t>HOT AND HUMID WEATHER CONDITIONS WADEABLE/MID-DEPTH</t>
  </si>
  <si>
    <t>CLEAR, CLOUDY, LIGHT RAIN, SHOWERS</t>
  </si>
  <si>
    <t>DRY MORNING AND WET AFTERNOON WADEABLE/MID-DEPTH</t>
  </si>
  <si>
    <t>CONCENTRATION IS ACTUALLY &gt;2419.6.  VALUE FOR USE IN GEOMETRIC MEAN. NON-WADEABLE/3 FT BELOW SURFACE DID NOT RECORD "TIME OF CALIBRATION"., NON-WADEABLE/3 FT BELOW SURFACE DID NOT RECORD "TIME OF CALIBRATION".</t>
  </si>
  <si>
    <t>WADEABLE/MID-DEPTH NO VALUE FOR D.O. IN MG/L.  SAMPLE LOCATION FROM BANK AND NOT "CENTER OF FLOW"-SHOULD BE BY WADING, EXTENSION POLE OR OTHER METHOD.</t>
  </si>
  <si>
    <t>WADEABLE/MID-DEPTH D.O. % SATURATION WAS RECORDED ON FIELDSHEET AS 21.3.  ASSUME THIS TO BE INCORRECT AND USED CALCULATED.</t>
  </si>
  <si>
    <t>JIM LINSLEY/ANNE HILL</t>
  </si>
  <si>
    <t>COVERED BRIDGE NON-WADEABLE/3 FT BELOW SURFACE NO D.O. READING IN MG/L</t>
  </si>
  <si>
    <t>JIM LINSLEY &amp; ANN HILL</t>
  </si>
  <si>
    <t>JIM LINSLEY, ANN HILL</t>
  </si>
  <si>
    <t>DUNDEE PARK NON-WADEABLE/3 FT BELOW SURFACE</t>
  </si>
  <si>
    <t>WADEABLE/1.5 FT BELOW SURFACE IDEXX ANALYSES- 1 LARGE WELL EMPTY.</t>
  </si>
  <si>
    <t>N. GORHAM XING WADEABLE/MID-DEPTH</t>
  </si>
  <si>
    <t>ABE DAILEY, LANCE GURNEY</t>
  </si>
  <si>
    <t>LANCE GURNEY, ABE DAILEY</t>
  </si>
  <si>
    <t>NO E. COLI DATA, SAMPLE LABELS CONFUSED IN FIELD WADEABLE/MID-DEPTH</t>
  </si>
  <si>
    <t>LANCE GURNEY TRANSPORTED SAMPLES TO LAB FOR ABE WADEABLE/MID-DEPTH</t>
  </si>
  <si>
    <t>KAREN SAVAGE, RICK COPELAND, ELISE ROUX</t>
  </si>
  <si>
    <t>KAREN SAVAGE, RICK COPELAND</t>
  </si>
  <si>
    <t>RICK COPELAND, ELISE ROUX, KAREN SAVAGE</t>
  </si>
  <si>
    <t>NO E. COLI DATA, SAMPLE LABELS CONFUSED IN FIELD NON-WADEABLE/MID-DEPTH</t>
  </si>
  <si>
    <t>ELISE ROUX, RICK COPELAND, KAREN SAVAGE</t>
  </si>
  <si>
    <t>CLEAR, HEAVY RAIN</t>
  </si>
  <si>
    <t>FOAM AT BL010 IN MINOR RIFFLE DOWNSTREAM FROM SAMPLE LOCATION WADEABLE/MID-DEPTH</t>
  </si>
  <si>
    <t>KAREN SAVAGE, ELISE ROUX</t>
  </si>
  <si>
    <t>CLOUDY, FOGGY, HEAVY RAIN</t>
  </si>
  <si>
    <t>VERY LOW &amp; SLOW MOVING, ALGAE ON SAMPLE BAG WADEABLE/MID-DEPTH</t>
  </si>
  <si>
    <t>WADEABLE/1.5 FT BELOW SURFACE SAMPLE FROM BANK AND NOT "CENTER OF FLOW".  SHOULD BE BY WADING OR WITH EXTENSION FLOW.</t>
  </si>
  <si>
    <t>WADEABLE/MID-DEPTH BACTERIA DUPLICATE IS FIELD DUPLICATE.</t>
  </si>
  <si>
    <t>KAREN SAVAGE, ELISE ROUX, RICK COPELAND</t>
  </si>
  <si>
    <t>GROUND FOG WADEABLE/MID-DEPTH</t>
  </si>
  <si>
    <t xml:space="preserve">WADEABLE/MID-DEPTH SAMPLE LOCATION FROM BANK AND NOT "CENTER OF FLOW.  SHOULD BE BY WADING OR WITH EXTENSION POLE.   
</t>
  </si>
  <si>
    <t>WADEABLE/MID-DEPTH SAMPLE LOCATION FROM BANK AND NOT "CENTER OF FLOW".  SHOULD BE BY WADING OR EXTENSION POLE.</t>
  </si>
  <si>
    <t>OB020</t>
  </si>
  <si>
    <t>OTTER BROOK-ROT10-VRMP</t>
  </si>
  <si>
    <t>ROT10-VRMP</t>
  </si>
  <si>
    <t>L.REED, S.POMERLOW, S.NICHOLS, A.NICHOLS</t>
  </si>
  <si>
    <t>S.NICHOLS, L.REED, S.POMERLOW</t>
  </si>
  <si>
    <t>WADEABLE/MID-DEPTH DID NOT RECORD D.O. "READING/VALUE AFTER CALIBRATION"</t>
  </si>
  <si>
    <t>A.NICHOLS, S.NICHOLS, L.REED, S.POMERLOW</t>
  </si>
  <si>
    <t>WADEABLE/MID-DEPTH NO VALUE FOR D.O IN MG/L (INCORRECTLY RECORDED).</t>
  </si>
  <si>
    <t>S.NICHOLS, A.NICHOLS, S.POMERLOW,L.REED</t>
  </si>
  <si>
    <t>S.NICHOLS, A.NICHOLS, L.REED, S.POMERLOW</t>
  </si>
  <si>
    <t>WADEABLE/MID-DEPTH NO VALUE FOR D.O. IN MG/L. (INCORRECTLY RECORDED)</t>
  </si>
  <si>
    <t>S.NICHOLS, A.NICHOLS, S.POMERLOW, L.REED</t>
  </si>
  <si>
    <t>CLEAR, CLOUDY, FOGGY, LIGHT RAIN</t>
  </si>
  <si>
    <t>NON-WADEABLE/MID-DEPTH D.O. METER-DID NOT ALLOW METER TO WARM UP FOR AT LEAST 20 MINUTES.</t>
  </si>
  <si>
    <t>A.NICHOLS, S.NICHOLS, S.POMERLOW, L.REED</t>
  </si>
  <si>
    <t>SEDIMENT IN BACTERIA WATER SAMPLE WADEABLE/MID-DEPTH D.O. READING APPEARED LOW (VALUE WAS 95.1%)</t>
  </si>
  <si>
    <t>NON-WADEABLE/MID-DEPTH D.O. METER- DID NOT ALLOW TO WARM UP FOR AT LEAST 20 MINUTES. NO VALUE FOR D.O. IN MG/L.</t>
  </si>
  <si>
    <t>PI020</t>
  </si>
  <si>
    <t>PISCATAQUA RIVER - RPS12 - VRMP</t>
  </si>
  <si>
    <t>RPS12 - VRMP</t>
  </si>
  <si>
    <t>"LAB PARAMETERS TO BE SAMPLED" PORTION OF VRMP FIELD DATA SHEET WAS ONLY PARTIALLY COMPLETED.  UNDER "APPROACH", "REACH" WAS PICKED BUT THERE IS NO OPTION FOR THAT IN THE PRE-EDD.  SAMPLE LOCATION/APPROACH IS BELIEVED TO BE FROM STREAMBANK. WADEABLE/1.5 F, 2009 VRMP PILOT YEAR DATA</t>
  </si>
  <si>
    <t>2009 VRMP PILOT YEAR DATA, DID NOT RECORD DO CALIBRATION "BEFORE" &amp; "AFTER" READINGS.  "LAB PARAMETERS TO BE SAMPLED" PORTION OF VRMP FIELD DATA SHEET WAS ONLY PARTIALLY COMPLETED.  ALSO, THERE IS NO VERTICAL SAMPLING DEPTH WRITTEN DOWN.  UNDER APPROACH, "REACH" WAS PICKED BUT THER</t>
  </si>
  <si>
    <t>2009 VRMP PILOT YEAR DATA, DID NOT COMPLETE "LAB PARAMETERS TO BE SAMPLED" PORTION OF VRMP FIELD DATA SHEET.  UNDER APPROACH, "REACH" WAS PICKED BUT THERE IS NO OPTION FOR THAT IN THE PRE-EDD.  SAMPLE LOCATION/APPROACH IS BELIEVED TO BE FROM STREAMBANK.  DID NOT COMPLETE CHAIN OF C</t>
  </si>
  <si>
    <t>2009 VRMP PILOT YEAR DATA, DID NOT COMPLETE "LAB PARAMETERS TO BE SAMPLED" PORTION OF VRMP FIELD DATA SHEET.  DID DO CALIBRATION IN PPM (NOT PERCENT SATURATION). WADEABLE/MID-DEPTH</t>
  </si>
  <si>
    <t>2009 VRMP PILOT YEAR DATA, UNDER APPROACH, "REACH" WAS PICKED BUT THERE IS NO OPTION FOR THAT IN THE PRE-EDD.  SAMPLE LOCATION/APPROACH IS BELIEVED TO BE FROM STREAMBANK.  WADEABLE/1.5 FT BELOW SURFACE</t>
  </si>
  <si>
    <t>WADEABLE/1.5 FT BELOW SURFACE DO ACIDIFIED IN LAB AT 9:20 AM. BACTERIA COLLECTED IN ZIPLOC BAG.</t>
  </si>
  <si>
    <t>SITE PI020 WAS HAVING MAJOR CONSTRUCTION WORK BEING DONE - BANKS WERE STRIPPED AND RELEVELLED, AND ONE OF THE TWO LARGE CULVERTS WAS BLOCKED AT BOTH ENDS. THIS MAY HAVE HAD AN EFFECT ON THE WATER (JUST DOWNSTREAM OF SITE) WADEABLE/MID-DEPTH</t>
  </si>
  <si>
    <t>WADEABLE/MID-DEPTH IDEXX BACTERIA ANALYSES- 1 LARGE EMPTY WELL.</t>
  </si>
  <si>
    <t>NON-WADEABLE/MID-DEPTH SAMPLE LOCATION FROM BANK AND NOT "CENTER OF FLOW"- SHOULD BE BY WADING, EXTENSION POLE OR OTHER METHOD.</t>
  </si>
  <si>
    <t>WADEABLE/MID-DEPTH BACTERIA LAB DUPLICATE = 218.7</t>
  </si>
  <si>
    <t>WADEABLE/MID-DEPTH BACTERIA LAB DUPLICATE = 193.5.  IDEXX BACTERIA ANALYSES- 1 LARGE WELL EMPTY.</t>
  </si>
  <si>
    <t>AMANDA MARTIN, PARKER GERRISH, FRED DILLON</t>
  </si>
  <si>
    <t>WADEABLE/MID-DEPTH D.O. METER- DID NOT ALLOW IT TO WARM UP FOR 20 MINUTES.</t>
  </si>
  <si>
    <t>WADEABLE/MID-DEPTH SPECIFIC CONDUCTANCE READING NOT ENTERED-DATASHEET DIFFICULT TO READ.</t>
  </si>
  <si>
    <t>48 HOURS AGO HEAVY RAIN WADEABLE/MID-DEPTH D.O METER-TIME OF CALIBRATION WAS NOT RECORDED.  NOT SURE IF METER ALLOWED TO WARM UP FOR AT LEAST 20 MINUTES.</t>
  </si>
  <si>
    <t>CONCENTRATION IS ACTUALLY &gt;2419.6.  VALUE FOR USE IN GEOMETRIC MEAN. WADEABLE/MID-DEPTH D.O. METER-DID NOT ALLOW IT TO WARM UP AT LEAST 20 MINUTES., WADEABLE/MID-DEPTH D.O. METER-DID NOT ALLOW IT TO WARM UP AT LEAST 20 MINUTES.</t>
  </si>
  <si>
    <t>E. COLI LAB DUPLICATE=29.2 NON-WADEABLE/MID-DEPTH NO VALUE FOR D.O. IN MG/L.</t>
  </si>
  <si>
    <t>E.COLI LAB DUPLICATE=410.6 NON-WADEABLE/MID-DEPTH</t>
  </si>
  <si>
    <t>NON-WADEABLE/MID-DEPTH SAMPLE LOCATION FROM BANK AND NOT "CENTER OF FLOW".  SHOULD BE BY WADING OR EXTENSION POLE.</t>
  </si>
  <si>
    <t>GROUND FOG WADEABLE/MID-DEPTH SAMPLE LOCATION FROM BANK AND NOT "CENTER OF FLOW".  SHOULD BE BY WADING OR EXTENSION POLE.</t>
  </si>
  <si>
    <t>WADEABLE/MID-DEPTH SAMPLE LOCATION FROM BANK AND NOT "CENTER OF FLOW".  SHOULD BY WADING OR EXTENSION POLE.</t>
  </si>
  <si>
    <t>WADEABLE/1.5 FT BELOW SURFACE SAMPLE LOCATION FROM BANK AND NOT "CENTER OF FLOW.  SHOULD BE BY WADING OR WITH EXTENSION POLE.</t>
  </si>
  <si>
    <t>WADEABLE/MID-DEPTH SAMPLE LOCATION FROM BANK AND NOT 'CENTER OF FLOW".  SHOULD BE WADING.</t>
  </si>
  <si>
    <t>NON-WADEABLE/MID-DEPTH SAMPLE LOCATION FROM BANK AND NOT "CENTER OF FLOW.  SHOULD BE BY WADING.</t>
  </si>
  <si>
    <t>NON-WADEABLE/MID-DEPTH SAMPLE LOCATION FROM BANK AND NOT "CENTER OF FLOW".  SHOULD BE BY WADING.</t>
  </si>
  <si>
    <t>LANCE GURNEY, DAVID KIRSTEIN</t>
  </si>
  <si>
    <t>LANCE GURNEY, CAROLINE GLEASON</t>
  </si>
  <si>
    <t>ELISE RIOUX, NICOLE WILLEY</t>
  </si>
  <si>
    <t>FOGGY, SHOWERS</t>
  </si>
  <si>
    <t>NICOLE WILLEY, TIM WRIGHT</t>
  </si>
  <si>
    <t>NICOLE WILLEY, JEANNE WILLEY</t>
  </si>
  <si>
    <t>CONCENTRATION IS ACTUALLY &gt;2419.6.  VALUE FOR USE IN GEOMETRIC MEAN., WADEABLE/1.5 FT BELOW SURFACE</t>
  </si>
  <si>
    <t>NICOLE WILLEY, TIM KNIGHT</t>
  </si>
  <si>
    <t>WADEABLE/MID-DEPTH ZERO D.O. CHECK=0.06 MG/L</t>
  </si>
  <si>
    <t>0.5 " RAIN LAST NIGHT WADEABLE/MID-DEPTH</t>
  </si>
  <si>
    <t>0.5" RAIN LAST NIGHT WADEABLE/MID-DEPTH, CONCENTRATION IS ACTUALLY &gt;2419.6.  VALUE FOR USE IN GEOMETRIC MEAN.</t>
  </si>
  <si>
    <t>1.25" RAIN ON FRIDAY (6/13/14) NON-WADEABLE/MID-DEPTH, CONCENTRATION IS ACTUALLY &gt;2419.6.  VALUE FOR USE IN GEOMETRIC MEAN.</t>
  </si>
  <si>
    <t>TREE CUTTING-LOSS OF CANOPY WADEABLE/MID-DEPTH ZERO DO CHECK=0.64 MG/L</t>
  </si>
  <si>
    <t>LIGHT RAIN, SHOWERS</t>
  </si>
  <si>
    <t>1.25" RAIN ON FRIDAY (6/13/14) WADEABLE/MID-DEPTH, CONCENTRATION IS ACTUALLY &gt;2419.6.  VALUE FOR USE IN GEOMETRIC MEAN.</t>
  </si>
  <si>
    <t>WADEABLE/MID-DEPTH ZERO DO CHECK=0.64 MG/L</t>
  </si>
  <si>
    <t>DAVID KIRSTEIN</t>
  </si>
  <si>
    <t>FEW GEESE AT DUNDEE PARK WADEABLE/1.5 FT BELOW SURFACE</t>
  </si>
  <si>
    <t>SMALL BLOBS OF ALGAE IN WATER COLUMN AT SITE WADEABLE/1.5 FT BELOW SURFACE</t>
  </si>
  <si>
    <t>ALGAE FROM PAST SAMPLING DATE IS MUCH LESS (HEAVY RAIN LAST WEEK). WADEABLE/1.5 FT BELOW SURFACE</t>
  </si>
  <si>
    <t>FIELD DUPLICATES; BACTERIA LAB DUPLIATE=178.9 WADEABLE/1.5 FT BELOW SURFACE D.O. METER-DID NOT RECORD TIME OF CALIBRATION.  OK-METER TURNED ON AT 5:30 AM.</t>
  </si>
  <si>
    <t>BACTERIA LAB DUPLICATE=131.3 WADEABLE/1.5 FT BELOW SURFACE BACTERIA DUPLICATE IS LAB DUPLICATE.</t>
  </si>
  <si>
    <t>CARINA BROWN</t>
  </si>
  <si>
    <t>DID NOT RECORD VERTICAL DEPTH.</t>
  </si>
  <si>
    <t>HANNAH SHUTE, CARINA BROWN</t>
  </si>
  <si>
    <t>CHANGED SITE DOWNSTREAM OF BRIDGE WADEABLE/1.5 FT BELOW SURFACE</t>
  </si>
  <si>
    <t>CLEAR, CLOUDY, HEAVY RAIN</t>
  </si>
  <si>
    <t>FIELD DUPLICATES; FISH OBSERVED WADEABLE/MID-DEPTH</t>
  </si>
  <si>
    <t>NON-WADEABLE/3 FT BELOW SURFACE D.O CALIBRATION READING APPEARED LOW (96.8%)</t>
  </si>
  <si>
    <t>CLOUDY, HEAVY RAIN, SHOWERS</t>
  </si>
  <si>
    <t>NO WHIRLPAKS WADEABLE/MID-DEPTH</t>
  </si>
  <si>
    <t>BRIDGE CONSTRUCTION AT SITE CW010 NON-WADEABLE/3 FT BELOW SURFACE D.O. CALIBRATION READING APPEARED LOW (96.8%)</t>
  </si>
  <si>
    <t>CHANGED SITE DOWNSTREAM OF BRIDGE, 4 DUCKS SPOTTED WADEABLE/1.5 FT BELOW SURFACE</t>
  </si>
  <si>
    <t>STILLL LOTS OF CONSTRUCTION AT OTTER BROOK SITE. WADEABLE/MID-DEPTH NO VALUE FOR D.O. IN MG/L.</t>
  </si>
  <si>
    <t>FIELD DUPLICATES FOR WHIRLPAK SAMPLES. CONSTRUCTION STILL AT OTTER BROOK SITE. WADEABLE/MID-DEPTH DID NOT RECORD DO "READING/VALUE AFTER CALIBRATION".</t>
  </si>
  <si>
    <t>METER MALFUNCTIONED, DO DATA MAY NOT BE ACCURATE WADEABLE/MID-DEPTH</t>
  </si>
  <si>
    <t>FIELD DUPLICATES WADEABLE/1.5 FT BELOW SURFACE D.O. METER-DID NOT RECORD TIME OF CALIBRATION.  OK-METER TURNED ON AT 5:30 AM.</t>
  </si>
  <si>
    <t>METER (PRO20) MALFUNTIONED WADEABLE/MID-DEPTH</t>
  </si>
  <si>
    <t>MATT STREETER</t>
  </si>
  <si>
    <t>MAJOR DOWNPOUR TWO DAYS AGO IN AFTERNOON. WADEABLE/MID-DEPTH</t>
  </si>
  <si>
    <t>FIELD DUPLICATES WADEABLE/1.5 FT BELOW SURFACE</t>
  </si>
  <si>
    <t>HEAVY RAIN YESTERDAY WADEABLE/1.5 FT BELOW SURFACE</t>
  </si>
  <si>
    <t>MAJOR DOWNPOUR TWO DAYS AGO IN AFTERNOON. WADEABLE/1.5 FT BELOW SURFACE</t>
  </si>
  <si>
    <t>P110</t>
  </si>
  <si>
    <t>PRESUMPSCOT RIVER - R133 - VRMP</t>
  </si>
  <si>
    <t>R133 - VRMP</t>
  </si>
  <si>
    <t>2009 VRMP PILOT YEAR DATA, DID NOT RECORD DO CALIBRATION "BEFORE" &amp; "AFTER" READINGS AND THERE WAS NO INDICATION ON THE DATA SHEET THAT HE CALIBRATED THE METER. DID NOT RECORD VERTICAL DEPTH. DID NOT COMPLETE "LAB PARAMETERS TO BE SAMPLED" PORTION OF VRMP FIELD DATA SHEET.</t>
  </si>
  <si>
    <t>2009 VRMP PILOT YEAR DATA, DID NOT RECORD DO CALIBRATION "BEFORE" &amp; "AFTER" READINGS. DID NOT RECORD VERTICAL DEPTH.</t>
  </si>
  <si>
    <t>P135</t>
  </si>
  <si>
    <t>PRESUMPSCOT RIVER - R157 - VRMP</t>
  </si>
  <si>
    <t>R157 - PRW, R157 - VRMP</t>
  </si>
  <si>
    <t>2009 VRMP PILOT YEAR DATA, DID NOT RECORD DO CALIBRATION "BEFORE" &amp; "AFTER" READINGS. DID NOT COMPLETE "LAB PARAMETERS TO BE SAMPLED" PORTION OF VRMP FIELD DATA SHEET. WADEABLE/1.5 FT BELOW SURFACE</t>
  </si>
  <si>
    <t>2009 VRMP PILOT YEAR DATA, DID NOT RECORD DO CALIBRATION "BEFORE" &amp; "AFTER" READINGS. DID NOT COMPLETE "LAB PARAMETERS TO BE SAMPLED" PORTION OF VRMP FIELD DATA SHEET.  WADEABLE/1.5 FT BELOW SURFACE</t>
  </si>
  <si>
    <t>2009 VRMP PILOT YEAR DATA, DID NOT COMPLETE "LAB PARAMETERS TO BE SAMPLED" PORTION OF VRMP FIELD DATA SHEET. DID NOT RECORD DO CALIBRATION "BEFORE" &amp; "AFTER" READINGS. WADEABLE/1.5 FT BELOW SURFACE</t>
  </si>
  <si>
    <t>2009 VRMP PILOT YEAR DATA, DID NOT RECORD DO CALIBRATION "BEFORE" &amp; "AFTER" READINGS AND THERE WAS NO INDICATION ON THE DATA SHEET THAT SHE CALIBRATED THE METER. DID NOT RECORD ANY OF THE OBSERVATIONAL DATA (WATER APPEARANCE, ODOR, ETC.) INFO. WADEABLE/1.5 FT BELOW SURFACE</t>
  </si>
  <si>
    <t>2009 VRMP PILOT YEAR DATA, DID NOT COMPLETE "LAB PARAMETERS TO BE SAMPLED" PORTION OF VRMP FIELD DATA SHEET.  NO VALUE FOR DO IN MG/L AND PERCENT SAT. WADEABLE/1.5 FT BELOW SURFACE</t>
  </si>
  <si>
    <t>18 GEESE AT SITE. WADEABLE/1.5 FT BELOW SURFACE, 2009 VRMP PILOT YEAR DATA</t>
  </si>
  <si>
    <t>2009 VRMP PILOT YEAR DATA, DID NOT COMPLETE "LAB PARAMETERS TO BE SAMPLED" PORTION OF VRMP FIELD DATA SHEET.  DID NOT COMPLETE VERTICAL DEPTH.</t>
  </si>
  <si>
    <t>BACTERIA LAB DUPLICATE=14.6 WADEABLE/1.5 FT BELOW SURFACE</t>
  </si>
  <si>
    <t>HEAVY RAIN YESTEDAY WADEABLE/1.5 FT BELOW SURFACE</t>
  </si>
  <si>
    <t>CONCENTRATION IS ACTUALLY &gt;2419.6.  VALUE FOR USE IN GEOMETRIC MEAN. , DUCKS AT SITE. NON-WADEABLE/3 FT BELOW SURFACE</t>
  </si>
  <si>
    <t>CONCENTRATION IS ACTUALLY &gt;2419.6.  VALUE FOR USE IN GEOMETRIC MEAN. , WADEABLE/MID-DEPTH D.O. CALIBRATION VALUE APPEARED LOW=96.8%</t>
  </si>
  <si>
    <t>HOT AND HUMID WEATHER CONDITIONS; WATER VERY LOW  WADEABLE/MID-DEPTH</t>
  </si>
  <si>
    <t>HOT AND HUMID WEATHER CONDITIONS  WADEABLE/MID-DEPTH</t>
  </si>
  <si>
    <t>CONCENTRATION IS ACTUALLY &gt;2419.6.  VALUE FOR USE IN GEOMETRIC MEAN. , WADEABLE/MID-DEPTH D.O CALIBRATION VALUE APPEARED LOW=96.8%</t>
  </si>
  <si>
    <t>HOT AND HUMID WEATHER; WATER VERY LOW WADEABLE/MID-DEPTH</t>
  </si>
  <si>
    <t>HOT AND HUMID WEATHER WADEABLE/MID-DEPTH</t>
  </si>
  <si>
    <t>P020</t>
  </si>
  <si>
    <t>PRESUMPSCOT RIVER - R24 - VRMP</t>
  </si>
  <si>
    <t>R24 - VRMP</t>
  </si>
  <si>
    <t>2009 VRMP PILOT YEAR DATA, D.O. % SATURATION WAS WRITTEN DOWN ON FIELD DATA SHEET AS BEING 27.4 %.  THIS APPEARED TO BE A MISTAKE - ESPECIALLY BECAUSE THE WATER TEMPERATURE WAS EXACTLY THE SAME NUMBER (27.4).  THUS THE 27.4% SATURATION WAS NOT ENTERED INTO EGAD.  E. COLI BACTERIA W</t>
  </si>
  <si>
    <t>P030</t>
  </si>
  <si>
    <t>PRESUMPSCOT RIVER - R47 - VRMP</t>
  </si>
  <si>
    <t>R47 - VRMP</t>
  </si>
  <si>
    <t>2009 VRMP PILOT YEAR DATA, DID NOT COMPLETE "LAB PARAMETERS TO BE SAMPLED" PORTION OF VRMP FIELD DATA SHEET.  ALSO, DO METER BATTERIES DIED SO NO MEASUREMENTS. WADEABLE/1.5 FT BELOW SURFACE</t>
  </si>
  <si>
    <t>2009 VRMP PILOT YEAR DATA, D.O. % SATURATION WAS WRITTEN DOWN ON FIELD DATA SHEET AS BEING 27.7 %.  THIS APPEARED TO BE A MISTAKE - ESPECIALLY BECAUSE THE WATER TEMPERATURE WAS EXACTLY THE SAME NUMBER (27.7).  THUS THE 27.7% SATURATION WAS NOT ENTERED INTO EGAD.  ALSO, E. COLI BACT</t>
  </si>
  <si>
    <t>DO % SATURATION APPEARS HIGH WADEABLE/MID-DEPTH</t>
  </si>
  <si>
    <t>DID NOT COMPLETE LAB PARAMETERS TO BE SAMPLED PORTION OF DATASHEET. DID NOT COMPLETE SITE WEATHER. WADEABLE/MID-DEPTH</t>
  </si>
  <si>
    <t>P145</t>
  </si>
  <si>
    <t>PRESUMPSCOT RIVER - R161 - VRMP</t>
  </si>
  <si>
    <t>R161 - VRMP</t>
  </si>
  <si>
    <t>LETICIA SMITH, MIKE PARKER</t>
  </si>
  <si>
    <t>TIER 1 SITE, SO SHOULD DO DO PROFILE WADEABLE/MID-DEPTH</t>
  </si>
  <si>
    <t>MIKE PARKER,  L. SMITH</t>
  </si>
  <si>
    <t>TIER 1 SITE, SO SHOULD DO DO PROFILE NON-WADEABLE/3 FT BELOW SURFACE</t>
  </si>
  <si>
    <t>MIKE &amp; CAROLYN PARKER</t>
  </si>
  <si>
    <t>TIER 1 SITE, SO SHOULD DO DO PROFILE NON-WADEABLE/MID-DEPTH</t>
  </si>
  <si>
    <t>METER BATTERIES WERE LOW, SO NO DO VALUES WERE RECORDED.</t>
  </si>
  <si>
    <t>P140</t>
  </si>
  <si>
    <t>PRESUMPSCOT RIVER - R163 - VRMP</t>
  </si>
  <si>
    <t>R163 - VRMP</t>
  </si>
  <si>
    <t>MIKE PARKER, L. SMITH</t>
  </si>
  <si>
    <t>TIME OF CALIBRATION WAS NOT RECORDED BECAUSE BATTERY WAS LOW. NO VALUES WERE RECORDED.</t>
  </si>
  <si>
    <t>HOT AND HUMID WEATHER CONDITIONS; WATER VERY LOW; E. COLI LAB DUPLICATE=209.8 WADEABLE/MID-DEPTH</t>
  </si>
  <si>
    <t>BILL BARKER, SHIRLEY BARKER</t>
  </si>
  <si>
    <t>E.COLI LAB DUPLICATE=98.7 NON-WADEABLE/MID-DEPTH</t>
  </si>
  <si>
    <t>MAJOR CONSTRUCTION AT BRIDGE NON-WADEABLE/MID-DEPTH</t>
  </si>
  <si>
    <t>MATT STREETER, GEORGE OUELLETTE</t>
  </si>
  <si>
    <t>CLEAR, HEAVY RAIN, MOSTLY CLOUDY</t>
  </si>
  <si>
    <t>GEORGE OUELETTE</t>
  </si>
  <si>
    <t>GEORGE OUELLETTE, MATT STREETER</t>
  </si>
  <si>
    <t>GEORGE OUELLETTE</t>
  </si>
  <si>
    <t>TOM TERO, J. HUNTER, N. RAUSCH</t>
  </si>
  <si>
    <t>DO CALIBRATION WAS HIGH - 111.4% SO DO VALUES NOT ACCEPTED</t>
  </si>
  <si>
    <t>CHANNEL DEPTH 7.8M BUT ONLY DID 2M DEPTH PROFILE NON-WADEABLE/3 FT BELOW SURFACE</t>
  </si>
  <si>
    <t>M</t>
  </si>
  <si>
    <t>FRED DILLON, J HUNTER</t>
  </si>
  <si>
    <t>E. COLI DUPLICATE IS LAB DUPLICATE NON-WADEABLE/MID-DEPTH</t>
  </si>
  <si>
    <t>SAMPLED BY WADING - IN SUBSEQUENT EVENTS SAMPLED FROM BRIDGE TO REACH MID-CHANNEL. WADEABLE/1.5 FT BELOW SURFACE SAMPLED BY WADING - IN SUBSEQUENT EVENTS SAMPLED FROM BRIDGE TO REACH MID-CHANNEL.</t>
  </si>
  <si>
    <t>NO DO COLLECTED. WATER TEMPERATURE MEASURED WITH INFARED THERMOMETER. WADEABLE/1.5 FT BELOW SURFACE</t>
  </si>
  <si>
    <t>E. COLI LAB DUPLICATE=344.8 WADEABLE/MID-DEPTH</t>
  </si>
  <si>
    <t>GEORGE OUELLETTE, ANDY NICHOLDS</t>
  </si>
  <si>
    <t>E. COLI LAB DUP=325.5 WADEABLE/MID-DEPTH</t>
  </si>
  <si>
    <t>BL020</t>
  </si>
  <si>
    <t>BLACK BROOK-RBK49-VRMP</t>
  </si>
  <si>
    <t>RBK49-VRMP</t>
  </si>
  <si>
    <t>E.COLI LAB DUP=261.3 NON-WADEABLE/MID-DEPTH</t>
  </si>
  <si>
    <t>F.DILLON, S.FIRMIN</t>
  </si>
  <si>
    <t>SCOTT FIRMIN</t>
  </si>
  <si>
    <t>E. COLI LAB DUP=248.9 WADEABLE/MID-DEPTH</t>
  </si>
  <si>
    <t>FRED DILLON, BROOKE AND EMILY PAPINEAL</t>
  </si>
  <si>
    <t>NON-WADEABLE/MID-DEPTH PROFILE DEPTHS QUESTIONABLE DUE TO STRONG CURRENT, PROBE DIDN'T SINK TO PROPER DEPTHS.</t>
  </si>
  <si>
    <t>NO STRATIFICATION. BOTTOM &lt;3 M. PROBE DIDN'T GET CARRIED MUCH, PROFILE DEPTHS PRETTY ACCURATE. NON-WADEABLE/MID-DEPTH</t>
  </si>
  <si>
    <t>CONCENTRATION IS ACTUALLY &gt;2419.6.  VALUE FOR USE IN GEOMETRIC MEAN. SLIGHT ODOR NON-WADEABLE/MID-DEPTH, SLIGHT ODOR NON-WADEABLE/MID-DEPTH</t>
  </si>
  <si>
    <t>SLIGHT ODOR NON-WADEABLE/MID-DEPTH</t>
  </si>
  <si>
    <t>J HUNTER, F DILLON, B PAPINEAU</t>
  </si>
  <si>
    <t>FAIRLY LOW FLOW, SLOW CURRENT</t>
  </si>
  <si>
    <t>F DILLON, J HUNTER</t>
  </si>
  <si>
    <t>PROBE CARRIED BY CURRENT QUITE A BIT SO PROFILE DEPTHS NOT VERY ACCURATE, THOUGH MEASUREMENTS WERE MADE TO BOTTOM (WHICH WAS LIKELY &lt;3M). NON-WADEABLE/MID-DEPTH</t>
  </si>
  <si>
    <t>CONCENTRATION IS ACTUALLY &gt;2419.6.  VALUE FOR USE IN GEOMETRIC MEAN. SLIGHT ODOR, SLIGHT ODOR</t>
  </si>
  <si>
    <t>SLIGHT ODOR</t>
  </si>
  <si>
    <t>NON-WADEABLE/3 FT BELOW SURFACE IDEXX BACTERIA ANALYSES- 1 LARGE WELL EMPTY FOR DUPLICATE.</t>
  </si>
  <si>
    <t>NON-WADEABLE/3 FT BELOW SURFACE BACTERIA LAB DUPLICATE = 21.8</t>
  </si>
  <si>
    <t>SWAPPED CONDUCTIVITY PEN-GOT BAD READINGS WADEABLE/MID-DEPTH NO VALUE FOR D.O. IN MG/L.  IDEXX BACTERIA- 1 LARGE WELL EMPTY.</t>
  </si>
  <si>
    <t>WADEABLE/MID-DEPTH SAMPLING LOCATION NOT RECORDED. NO VALUE FOR D.O. IN MG/L.  IDEXX BACTERIA ANALYSES- 1 LARGE EMPTY WELL.</t>
  </si>
  <si>
    <t>WADEABLE/MID-DEPTH SAMPLING LOCATION NOT RECORDED-OK NON-APPROVED SITE.</t>
  </si>
  <si>
    <t>E. COLI LAB DUP=770.1 NON-WADEABLE/MID-DEPTH</t>
  </si>
  <si>
    <t>E.COLI LAB DUPLICATE=56.5 WADEABLE/MID-DEPTH D.O. CALIBRATION VALUE APPEARED LOW (&lt;97%)</t>
  </si>
  <si>
    <t>WADEABLE/MID-DEPTH D.O. METER-DID NOT ALLOW METER TO WARM UP FOR AT LEAST 20 MINUTES.</t>
  </si>
  <si>
    <t>WADEABLE/MID-DEPTH D.O. READING APPEARED LOW (VALUE WAS 95.1%)</t>
  </si>
  <si>
    <t>E.COLI LAB DUP=16.1 WADEABLE/MID-DEPTH NO VALUE FOR D.O. IN MG/L.</t>
  </si>
  <si>
    <t>DON MEDD, BILL KNOWLES</t>
  </si>
  <si>
    <t>FOGGY, PARTLY CLOUDY, SHOWERS</t>
  </si>
  <si>
    <t>BILL KNOWLES</t>
  </si>
  <si>
    <t>WADEABLE/1.5 FT BELOW SURFACE DID NOT RECORD D.O. "READING/VALUE AFTER CALIBRATION</t>
  </si>
  <si>
    <t>NON-WADEABLE/MID-DEPTH DID NOT RECORD DO "READING/VALUE AFTER CALIBRATION"</t>
  </si>
  <si>
    <t>E.COLI LAB DUPLICATE=123.3 WADEABLE/1.5 FT BELOW SURFACE DID NOT RECORD D.O. "READING/VALUE AFTER CALIBRATION"</t>
  </si>
  <si>
    <t>WADEABLE/1.5 FT BELOW SURFACE NO VALUE FOR WATER TEMPERATUTE</t>
  </si>
  <si>
    <t>DON MEDD</t>
  </si>
  <si>
    <t>P060</t>
  </si>
  <si>
    <t>LITTLE RIVER - RLT101- VRMP</t>
  </si>
  <si>
    <t>RLT101</t>
  </si>
  <si>
    <t>ABIGAIL OWEN</t>
  </si>
  <si>
    <t>MAIN STEM FLOW/DISCHARGE VOLUME VERY HIGH (MAY BE DUE TO LAKE RELEASE).  RIVER CURRENT VERY STRONG-DIFFICULT TO GET PROFILE. NON-WADEABLE/3 FT BELOW SURFACE</t>
  </si>
  <si>
    <t>WADEABLE/MID-DEPTH D.O. CALIBRATION VALUE APPEARED LOW (96.5%)</t>
  </si>
  <si>
    <t>DEANN MARSH</t>
  </si>
  <si>
    <t>DAVID W.</t>
  </si>
  <si>
    <t>DEANN MARSH, SAM WAGGONER</t>
  </si>
  <si>
    <t>T. HEISELMEYER, J.O'CAIN</t>
  </si>
  <si>
    <t>METER TURNED ITSELF OFF BETWEEN SITES-HAD TO RE-CALIBRATE. E.COLI FIELD DUPLICATE HAD SEDIMENT IN SAMPLE.  NON-WADEABLE/MID-DEPTH D.O. METER-DID NOT ALLOW IT TO WARM UP FOR AT LEAST 20 MINUTES.  OK-AS NEWER METER?</t>
  </si>
  <si>
    <t>TAMMY HEISELMEYER, JAY O'CAIN</t>
  </si>
  <si>
    <t>E. COLI LAB DUPLICATE=47.1 NON-WADEABLE/MID-DEPTH</t>
  </si>
  <si>
    <t>E. COLI LAB DUPLICATE=365.4 NON-WADEABLE/MID-DEPTH</t>
  </si>
  <si>
    <t>NOT SURE IF WATER IS HIGH OR JUST LOTS MORE VEGETATION GROWN IN. NON-WADEABLE/MID-DEPTH</t>
  </si>
  <si>
    <t>E.COLI LAB DUPLICATE=186 WADEABLE/MID-DEPTH</t>
  </si>
  <si>
    <t>L.REED, S.NICHOLS, A.NICHOLS, S.POMERLOW</t>
  </si>
  <si>
    <t>DEBRIS IN BACTERIA SAMPLE WADEABLE/MID-DEPTH D.O. METER- DID NOT ALLOW METER TO WARM UP FOR AT LEAST 20 MINUTES</t>
  </si>
  <si>
    <t>SEDIMENT IN BACTERIA WATER SAMPLE NON-WADEABLE/MID-DEPTH D.O. READING APPEARED LOW (VALUE WAS 95.1%)</t>
  </si>
  <si>
    <t>GARY CONOVER</t>
  </si>
  <si>
    <t>E.COLI LAB DUP=70.3 WADEABLE/1.5 FT BELOW SURFACE NO VALUE FOR D.O. IN MG/L.</t>
  </si>
  <si>
    <t>STEVE TAYLOR</t>
  </si>
  <si>
    <t>WADEABLE/1.5 FT BELOW SURFACE NO VALUE FOR D.O. IN MG/L. TIME SAMPLED WAS NOT WRITTEN DOWN, SO ESTIMATE WAS DERIVED BY LOOKING AT PREVIOUS SAMPLE SITE TIME.</t>
  </si>
  <si>
    <t>CONCENTRATION IS ACTUALLY &gt;2419.6.  VALUE FOR USE IN GEOMETRIC MEAN. , NON-WADEABLE/MID-DEPTH</t>
  </si>
  <si>
    <t>STEVE TAYLOR, GARY CONOVER</t>
  </si>
  <si>
    <t>GARY CONOVER, STEVE TAYLOR</t>
  </si>
  <si>
    <t>WADEABLE/MID-DEPTH NO VALUE FOR D.O. IN MG/L. TIME SAMPLED WAS NOT WRITTEN DOWN, SO ESTIMATE WAS DERIVED BY LOOKING AT PREVIOUS SAMPLE SITE TIME.</t>
  </si>
  <si>
    <t>WADEABLE/1.5 FT BELOW SURFACE SAMPLE LOCATION FROM BANK.  PREVIOUSLY SAMPLED FROM BRIDGE.</t>
  </si>
  <si>
    <t>NON-WADEABLE/MID-DEPTH SAMPLE LOCATION FROM BANK.  PREVIOUSLY SAMPLED FROM BRIDGE.</t>
  </si>
  <si>
    <t>NON-WADEABLE/MID-DEPTH D.O. METER-DID NOT RECORD TIME OF CALIBRATION.  CALIBRATION VALUE OK.  SAMPLE LOCATION FROM BANK-PREVIOUSLY SAMPLED FROM BRIDGE.</t>
  </si>
  <si>
    <t>NON-WADEABLE/MID-DEPTH SAMPLE LOCATION FROM BANK. PREVIOUSLY SAMPLED FROM BRIDGE.</t>
  </si>
  <si>
    <t>CLEAR, MOSTLY CLOUDY</t>
  </si>
  <si>
    <t>NON-WADEABLE/MID-DEPTH D.O.METER-DID NOT RECORD TIME OF CALIBRATION.  CALIBRATION VALUE OK.</t>
  </si>
  <si>
    <t>SMALL PASSEL OF DUCKS AT SITE NON-WADEABLE/MID-DEPTH</t>
  </si>
  <si>
    <t>E.COLI LAB DUPLICATE=146.7 WADEABLE/MID-DEPTH</t>
  </si>
  <si>
    <t>DOZEN GEESE; BACTERIA LAB DUPLICATE=16 NON-WADEABLE/3 FT BELOW SURFACE BACTERIA DUPLICATE IS LAB DUPLICATE.</t>
  </si>
  <si>
    <t>WADEABLE/1.5 FT BELOW SURFACE TIME SAMPLED WAS NOT WRITTEN DOWN-ESTIMATED BASED ON OTHER SAMPLE SITE TIMES.</t>
  </si>
  <si>
    <t>E.COLI LAB DUP=153.9 WADEABLE/MID-DEPTH</t>
  </si>
  <si>
    <t>E.COLI LAB DUP=365.4 WADEABLE/1.5 FT BELOW SURFACE</t>
  </si>
  <si>
    <t>BACTERIA WATER SAMPLE HAD DEBRIS IN SAMPLE WADEABLE/1.5 FT BELOW SURFACE</t>
  </si>
  <si>
    <t>WADEABLE/MID-DEPTH D.O. CALIBRATION VALUE APPEARED LOW (&lt;97%).</t>
  </si>
  <si>
    <t>E.COLI LAB DUPLICATE=461.1 WADEABLE/MID-DEPTH NO VALUE FOR D.O IN MG/L.</t>
  </si>
  <si>
    <t>CONCENTRATION IS ACTUALLY &gt;2419.6.  VALUE FOR USE IN GEOMETRIC MEAN. , WADEABLE/MID-DEPTH</t>
  </si>
  <si>
    <t>E.COLI LAB DUP=435.2 NON-WADEABLE/MID-DEPTH D.O. METER- DID NOT ALLOW TO WARM UP FOR AT LEAST 20 MINUTES. NO VALUE FOR D.O. IN MG/L.</t>
  </si>
  <si>
    <t>BACTERIA LAB DUPLICATE=101.7 WADEABLE/1.5 FT BELOW SURFACE BACTERIA DUPLICATE IS LAB DUPLICATE.</t>
  </si>
  <si>
    <t>E. COLI LAB DUPLICATE=128.1 WADEABLE/1.5 FT BELOW SURFACE</t>
  </si>
  <si>
    <t>E. COLI LAB DUPLICATE=686.7 NON-WADEABLE/MID-DEPTH DID NOT RECORD DO "READING/VALUE AFTER CALIBRATION SO DATA NOT INCLUDED.</t>
  </si>
  <si>
    <t>E. COLI LAB DUPLICATE=54.7 WADEABLE/1.5 FT BELOW SURFACE</t>
  </si>
  <si>
    <t>NON-WADEABLE/MID-DEPTH DID NOT RECORD DO "READING/VALUE AFTER CALIBRATION" SO DATA NOT INCLUDED.</t>
  </si>
  <si>
    <t>CRYSTAL COOPER</t>
  </si>
  <si>
    <t>BRIGID SMITH-FRANEY, CRYSTAL COOPER</t>
  </si>
  <si>
    <t>MARIA GUERRA?</t>
  </si>
  <si>
    <t>CRYSTAL COOPER, BRIGID SMITH</t>
  </si>
  <si>
    <t>WADEABLE/1.5 FT BELOW SURFACE NO VALUE FOR D.O. IN MG/L (DID NOT SEEM CORRECT-NOT DECIMAL POINT)</t>
  </si>
  <si>
    <t>B.SMITH-FRANEY, C.COOPER</t>
  </si>
  <si>
    <t>E. COLI LAB DUPLICATE=7.4 WADEABLE/1.5 FT BELOW SURFACE</t>
  </si>
  <si>
    <t>WADEABLE/1.5 FT BELOW SURFACE NO VALUE FOR D.O. IN MG/L (DID NOT SEEM CORRECT-NO DECIMAL POINT)</t>
  </si>
  <si>
    <t>DOGS AT THE BEACH SITE. WADEABLE/MID-DEPTH</t>
  </si>
  <si>
    <t>WADEABLE/MID-DEPTH D.O. METER-DID NOT RECORD "TIME OF CALIBRATION"-NOT SURE IF ALLOWED METER TO WARM UP FOR AT LEAST 20 MINUTES.</t>
  </si>
  <si>
    <t>E. COLI LAB DUPLICATE=11 MPN NON-WADEABLE/MID-DEPTH</t>
  </si>
  <si>
    <t>E. COLI LAB DUPLICATE=20.1 WADEABLE/MID-DEPTH</t>
  </si>
  <si>
    <t>E.COLI LAB DUPLICATE=20.3 WADEABLE/MID-DEPTH</t>
  </si>
  <si>
    <t>METER TURNED ITSELF OFF BETWEEN SITES-HAD TO RE-CALIBRATE.  WADEABLE/1.5 FT BELOW SURFACE D.O. METER-DID NOT ALLOW IT TO WARM UP FOR AT LEAST 20 MINUTES.  OK-AS NEWER METER?</t>
  </si>
  <si>
    <t>DOES NOT LOOK LIKE THEY ARE RUNNING WATER-NORMAL TO LOW LEVELS. WADEABLE/1.5 FT BELOW SURFACE</t>
  </si>
  <si>
    <t>NON-WADEABLE/MID-DEPTH D.O. METER- DID NOT ALLOW METER TO WARM UP FOR AT LEAST 20 MINUTES</t>
  </si>
  <si>
    <t>BETWEEN BASEFLOW AND STORMFLOW WADEABLE/MID-DEPTH</t>
  </si>
  <si>
    <t>E.COLI LAB DUP=6.3 NON-WADEABLE/MID-DEPTH D.O. METER-DID NOT ALLOW METER TO WARM UP FOR AT LEAST 20 MINUTES.</t>
  </si>
  <si>
    <t>E.COLI LAB DUP=12 WADEABLE/MID-DEPTH D.O. READING APPEARED LOW (VALUE WAS 95.1%)</t>
  </si>
  <si>
    <t>E.COLI LAB DUP=7.4 WADEABLE/MID-DEPTH NO VALUE FOR D.O. IN MG/L.</t>
  </si>
  <si>
    <t>E.COLI LAB DUP=87.8 WADEABLE/1.5 FT BELOW SURFACE</t>
  </si>
  <si>
    <t>E. COLI LAB DUPLICATE=39.3</t>
  </si>
  <si>
    <t>E.COLI LAB DUP=54.6 NON-WADEABLE/MID-DEPTH</t>
  </si>
  <si>
    <t>P050</t>
  </si>
  <si>
    <t>PRESUMPSCOT RIVER - R69 - VRMP</t>
  </si>
  <si>
    <t>R69 - PRW</t>
  </si>
  <si>
    <t>NON-WADEABLE/3 FT BELOW SURFACE DID NOT RECORD DO "READING/VALUE AFTER CALIBRATION"</t>
  </si>
  <si>
    <t>DOCK</t>
  </si>
  <si>
    <t>NON-WADEABLE/3 FT BELOW SURFACE DID NOT RECORD D.O. "READING/VALUE AFTER CALIBRATION"</t>
  </si>
  <si>
    <t>P065</t>
  </si>
  <si>
    <t>PRESUMPSCOT RIVER - R81 - VRMP</t>
  </si>
  <si>
    <t>R81 - PRW</t>
  </si>
  <si>
    <t>PRESUMPSCOT RIVER-R76-VRMP</t>
  </si>
  <si>
    <t>R76-VRMP</t>
  </si>
  <si>
    <t>TA010</t>
  </si>
  <si>
    <t>TANNERY BROOK - RLTTN06 - VRMP</t>
  </si>
  <si>
    <t>RLTTN06 - VRMP</t>
  </si>
  <si>
    <t>EMILY, BROOKE, AND F. DILLON</t>
  </si>
  <si>
    <t>2009 VRMP PILOT YEAR DATA, DID  DO CALIBRATION IN PPM (NOT PERCENT SATURATION).  DID NOT COMPLETE "LAB PARAMETERS TO BE SAMPLED" PORTION OF VRMP FIELD DATA SHEET.  WADEABLE/MID-DEPTH</t>
  </si>
  <si>
    <t>WADEABLE/MID-DEPTH SAMPLE LOCATION FROM BANK AND NOT "CENTER OF FLOW.  SHOULD BE BY WADING OR EXTENSION POLE.</t>
  </si>
  <si>
    <t>WADEABLE/MID-DEPTH SAMPLE LOCATION FROM AND NOT "CENTER OF FLOW.  SHOULD BE BY WADING OR WITH EXTENSION POLE.</t>
  </si>
  <si>
    <t>WADEABLE/MID-DEPTH D.O. METER-DID NOT RECORD TIME OF CALIBRATION. CALIBRATION VALUE OK.</t>
  </si>
  <si>
    <t>HEAVY RAIN THURSDAY 5/28/15 WADEABLE/MID-DEPTH</t>
  </si>
  <si>
    <t>NO BACTERIA SAMPLE WADEABLE/MID-DEPTH</t>
  </si>
  <si>
    <t>E. COLI LAB DUPLICATE=2419.17 WADEABLE/MID-DEPTH</t>
  </si>
  <si>
    <t>TA040</t>
  </si>
  <si>
    <t>TANNERY BROOK-RLTTN21-VRMP</t>
  </si>
  <si>
    <t>RLTTN21-VRMP</t>
  </si>
  <si>
    <t>S. WAGGONEER, D.MARSH, A.OWEN</t>
  </si>
  <si>
    <t>BACTERIA WATER SAMPLE SLIGHTLY DIRTY-POURED OFF. WADEABLE/MID-DEPTH</t>
  </si>
  <si>
    <t>FRED DILLON, DEANNE MARSH</t>
  </si>
  <si>
    <t>BACTERIA WATER SAMPLE HAD DEBRIS IN SAMPLE WADEABLE/MID-DEPTH</t>
  </si>
  <si>
    <t>BB0101</t>
  </si>
  <si>
    <t>BB01010</t>
  </si>
  <si>
    <t>BB0102</t>
  </si>
  <si>
    <t>BB0103</t>
  </si>
  <si>
    <t>BB0104</t>
  </si>
  <si>
    <t>BB0105</t>
  </si>
  <si>
    <t>BB0106</t>
  </si>
  <si>
    <t>BB0108</t>
  </si>
  <si>
    <t>BB0109</t>
  </si>
  <si>
    <t>BL01010</t>
  </si>
  <si>
    <t>BL0102</t>
  </si>
  <si>
    <t>BL0103</t>
  </si>
  <si>
    <t>BL0104</t>
  </si>
  <si>
    <t>BL0105</t>
  </si>
  <si>
    <t>BL0106</t>
  </si>
  <si>
    <t>BL0107</t>
  </si>
  <si>
    <t>BL0108</t>
  </si>
  <si>
    <t>BL0109</t>
  </si>
  <si>
    <t>BL0201</t>
  </si>
  <si>
    <t>BL02010</t>
  </si>
  <si>
    <t>BL0202</t>
  </si>
  <si>
    <t>BL0203</t>
  </si>
  <si>
    <t>BL0204</t>
  </si>
  <si>
    <t>BL0205</t>
  </si>
  <si>
    <t>BL0206</t>
  </si>
  <si>
    <t>BL0207</t>
  </si>
  <si>
    <t>BL0208</t>
  </si>
  <si>
    <t>BL0209</t>
  </si>
  <si>
    <t>CW0101</t>
  </si>
  <si>
    <t>CW01010</t>
  </si>
  <si>
    <t>CW0102</t>
  </si>
  <si>
    <t>CW0103</t>
  </si>
  <si>
    <t>CW0104</t>
  </si>
  <si>
    <t>CW0105</t>
  </si>
  <si>
    <t>CW0106</t>
  </si>
  <si>
    <t>CW0107</t>
  </si>
  <si>
    <t>CW0108</t>
  </si>
  <si>
    <t>CW0109</t>
  </si>
  <si>
    <t>CW0201</t>
  </si>
  <si>
    <t>CW02010</t>
  </si>
  <si>
    <t>CW0202</t>
  </si>
  <si>
    <t>CW0203</t>
  </si>
  <si>
    <t>CW0204</t>
  </si>
  <si>
    <t>CW0205</t>
  </si>
  <si>
    <t>CW0206</t>
  </si>
  <si>
    <t>CW0207</t>
  </si>
  <si>
    <t>CW0208</t>
  </si>
  <si>
    <t>CW0209</t>
  </si>
  <si>
    <t>DB01010</t>
  </si>
  <si>
    <t>DB0102</t>
  </si>
  <si>
    <t>DB0103</t>
  </si>
  <si>
    <t>DB0104</t>
  </si>
  <si>
    <t>DB0105</t>
  </si>
  <si>
    <t>DB0106</t>
  </si>
  <si>
    <t>DB0108</t>
  </si>
  <si>
    <t>DG0102</t>
  </si>
  <si>
    <t>DG0103</t>
  </si>
  <si>
    <t>DG0104</t>
  </si>
  <si>
    <t>DG0105</t>
  </si>
  <si>
    <t>DG0107</t>
  </si>
  <si>
    <t>DG0108</t>
  </si>
  <si>
    <t>DG0109</t>
  </si>
  <si>
    <t>IN0101</t>
  </si>
  <si>
    <t>IN0102</t>
  </si>
  <si>
    <t>IN0103</t>
  </si>
  <si>
    <t>IN0104</t>
  </si>
  <si>
    <t>IN0105</t>
  </si>
  <si>
    <t>IN0106</t>
  </si>
  <si>
    <t>IN0107</t>
  </si>
  <si>
    <t>IN0108</t>
  </si>
  <si>
    <t>L0101</t>
  </si>
  <si>
    <t>L01010</t>
  </si>
  <si>
    <t>L0102</t>
  </si>
  <si>
    <t>L0103</t>
  </si>
  <si>
    <t>L0104</t>
  </si>
  <si>
    <t>L0105</t>
  </si>
  <si>
    <t>L0106</t>
  </si>
  <si>
    <t>L0107</t>
  </si>
  <si>
    <t>L0108</t>
  </si>
  <si>
    <t>L0109</t>
  </si>
  <si>
    <t>L0202</t>
  </si>
  <si>
    <t>L0203</t>
  </si>
  <si>
    <t>L0204</t>
  </si>
  <si>
    <t>L0205</t>
  </si>
  <si>
    <t>L0207</t>
  </si>
  <si>
    <t>L0208</t>
  </si>
  <si>
    <t>L0209</t>
  </si>
  <si>
    <t>Buxton</t>
  </si>
  <si>
    <t>L060</t>
  </si>
  <si>
    <t>L0601</t>
  </si>
  <si>
    <t>L06010</t>
  </si>
  <si>
    <t>L0602</t>
  </si>
  <si>
    <t>L0603</t>
  </si>
  <si>
    <t>L0604</t>
  </si>
  <si>
    <t>L0605</t>
  </si>
  <si>
    <t>L0606</t>
  </si>
  <si>
    <t>L0607</t>
  </si>
  <si>
    <t>L0608</t>
  </si>
  <si>
    <t>L0609</t>
  </si>
  <si>
    <t>M0101</t>
  </si>
  <si>
    <t>M01010</t>
  </si>
  <si>
    <t>M0102</t>
  </si>
  <si>
    <t>M0103</t>
  </si>
  <si>
    <t>M0104</t>
  </si>
  <si>
    <t>M0105</t>
  </si>
  <si>
    <t>M0106</t>
  </si>
  <si>
    <t>M0107</t>
  </si>
  <si>
    <t>M0108</t>
  </si>
  <si>
    <t>M0109</t>
  </si>
  <si>
    <t>M0301</t>
  </si>
  <si>
    <t>M03010</t>
  </si>
  <si>
    <t>M0302</t>
  </si>
  <si>
    <t>M0303</t>
  </si>
  <si>
    <t>M0304</t>
  </si>
  <si>
    <t>M0305</t>
  </si>
  <si>
    <t>M0307</t>
  </si>
  <si>
    <t>M0308</t>
  </si>
  <si>
    <t>M0309</t>
  </si>
  <si>
    <t>OB0101</t>
  </si>
  <si>
    <t>OB0102</t>
  </si>
  <si>
    <t>OB0103</t>
  </si>
  <si>
    <t>OB0105</t>
  </si>
  <si>
    <t>OB0106</t>
  </si>
  <si>
    <t>OB0107</t>
  </si>
  <si>
    <t>OB0108</t>
  </si>
  <si>
    <t>OB0201</t>
  </si>
  <si>
    <t>OB0202</t>
  </si>
  <si>
    <t>OB0203</t>
  </si>
  <si>
    <t>OB0204</t>
  </si>
  <si>
    <t>OB0205</t>
  </si>
  <si>
    <t>P0201</t>
  </si>
  <si>
    <t>P02010</t>
  </si>
  <si>
    <t>P0202</t>
  </si>
  <si>
    <t>P0203</t>
  </si>
  <si>
    <t>P0204</t>
  </si>
  <si>
    <t>P0205</t>
  </si>
  <si>
    <t>P0206</t>
  </si>
  <si>
    <t>P0207</t>
  </si>
  <si>
    <t>P0208</t>
  </si>
  <si>
    <t>P0209</t>
  </si>
  <si>
    <t>P0301</t>
  </si>
  <si>
    <t>P03010</t>
  </si>
  <si>
    <t>P0302</t>
  </si>
  <si>
    <t>P0303</t>
  </si>
  <si>
    <t>P0304</t>
  </si>
  <si>
    <t>P0305</t>
  </si>
  <si>
    <t>P0306</t>
  </si>
  <si>
    <t>P0307</t>
  </si>
  <si>
    <t>P0308</t>
  </si>
  <si>
    <t>P0309</t>
  </si>
  <si>
    <t>P0501</t>
  </si>
  <si>
    <t>P0502</t>
  </si>
  <si>
    <t>P0503</t>
  </si>
  <si>
    <t>P0504</t>
  </si>
  <si>
    <t>P0505</t>
  </si>
  <si>
    <t>P0506</t>
  </si>
  <si>
    <t>P0507</t>
  </si>
  <si>
    <t>P0508</t>
  </si>
  <si>
    <t>P0509</t>
  </si>
  <si>
    <t>P0601</t>
  </si>
  <si>
    <t>P06010</t>
  </si>
  <si>
    <t>P0602</t>
  </si>
  <si>
    <t>P0603</t>
  </si>
  <si>
    <t>P0604</t>
  </si>
  <si>
    <t>P0605</t>
  </si>
  <si>
    <t>P0606</t>
  </si>
  <si>
    <t>P0607</t>
  </si>
  <si>
    <t>P0608</t>
  </si>
  <si>
    <t>P0609</t>
  </si>
  <si>
    <t>P0651</t>
  </si>
  <si>
    <t>P0652</t>
  </si>
  <si>
    <t>P0653</t>
  </si>
  <si>
    <t>P0654</t>
  </si>
  <si>
    <t>P0655</t>
  </si>
  <si>
    <t>P0656</t>
  </si>
  <si>
    <t>P0657</t>
  </si>
  <si>
    <t>P0658</t>
  </si>
  <si>
    <t>P0659</t>
  </si>
  <si>
    <t>P08910</t>
  </si>
  <si>
    <t>P0892</t>
  </si>
  <si>
    <t>P0893</t>
  </si>
  <si>
    <t>P0894</t>
  </si>
  <si>
    <t>P0895</t>
  </si>
  <si>
    <t>P0896</t>
  </si>
  <si>
    <t>P0897</t>
  </si>
  <si>
    <t>P0898</t>
  </si>
  <si>
    <t>P0899</t>
  </si>
  <si>
    <t>P1101</t>
  </si>
  <si>
    <t>P11010</t>
  </si>
  <si>
    <t>P1102</t>
  </si>
  <si>
    <t>P1103</t>
  </si>
  <si>
    <t>P1104</t>
  </si>
  <si>
    <t>P1105</t>
  </si>
  <si>
    <t>P1106</t>
  </si>
  <si>
    <t>P1107</t>
  </si>
  <si>
    <t>P1108</t>
  </si>
  <si>
    <t>P1109</t>
  </si>
  <si>
    <t>P1351</t>
  </si>
  <si>
    <t>P13510</t>
  </si>
  <si>
    <t>P1352</t>
  </si>
  <si>
    <t>P1353</t>
  </si>
  <si>
    <t>P1354</t>
  </si>
  <si>
    <t>P1355</t>
  </si>
  <si>
    <t>P1356</t>
  </si>
  <si>
    <t>P1358</t>
  </si>
  <si>
    <t>P1359</t>
  </si>
  <si>
    <t>P1501</t>
  </si>
  <si>
    <t>P15010</t>
  </si>
  <si>
    <t>P1502</t>
  </si>
  <si>
    <t>P1503</t>
  </si>
  <si>
    <t>P1504</t>
  </si>
  <si>
    <t>P1505</t>
  </si>
  <si>
    <t>P1506</t>
  </si>
  <si>
    <t>P1508</t>
  </si>
  <si>
    <t>P1509</t>
  </si>
  <si>
    <t>P1601</t>
  </si>
  <si>
    <t>P16010</t>
  </si>
  <si>
    <t>P1602</t>
  </si>
  <si>
    <t>P1603</t>
  </si>
  <si>
    <t>P1605</t>
  </si>
  <si>
    <t>P1606</t>
  </si>
  <si>
    <t>P1607</t>
  </si>
  <si>
    <t>P1608</t>
  </si>
  <si>
    <t>P1609</t>
  </si>
  <si>
    <t>P1701</t>
  </si>
  <si>
    <t>P17010</t>
  </si>
  <si>
    <t>P1702</t>
  </si>
  <si>
    <t>P1703</t>
  </si>
  <si>
    <t>P1705</t>
  </si>
  <si>
    <t>P1706</t>
  </si>
  <si>
    <t>P1707</t>
  </si>
  <si>
    <t>P1708</t>
  </si>
  <si>
    <t>P1709</t>
  </si>
  <si>
    <t>P2001</t>
  </si>
  <si>
    <t>P20010</t>
  </si>
  <si>
    <t>P2002</t>
  </si>
  <si>
    <t>P2003</t>
  </si>
  <si>
    <t>P2004</t>
  </si>
  <si>
    <t>P2005</t>
  </si>
  <si>
    <t>P2006</t>
  </si>
  <si>
    <t>P2008</t>
  </si>
  <si>
    <t>P2009</t>
  </si>
  <si>
    <t>PI0101</t>
  </si>
  <si>
    <t>PI01010</t>
  </si>
  <si>
    <t>PI0102</t>
  </si>
  <si>
    <t>PI0103</t>
  </si>
  <si>
    <t>PI0104</t>
  </si>
  <si>
    <t>PI0105</t>
  </si>
  <si>
    <t>PI0106</t>
  </si>
  <si>
    <t>PI0107</t>
  </si>
  <si>
    <t>PI0108</t>
  </si>
  <si>
    <t>PI0109</t>
  </si>
  <si>
    <t>PI0201</t>
  </si>
  <si>
    <t>PI02010</t>
  </si>
  <si>
    <t>PI0202</t>
  </si>
  <si>
    <t>PI0203</t>
  </si>
  <si>
    <t>PI0204</t>
  </si>
  <si>
    <t>PI0205</t>
  </si>
  <si>
    <t>PI0206</t>
  </si>
  <si>
    <t>PI0207</t>
  </si>
  <si>
    <t>PI0208</t>
  </si>
  <si>
    <t>PI0209</t>
  </si>
  <si>
    <t>PL0101</t>
  </si>
  <si>
    <t>PL01010</t>
  </si>
  <si>
    <t>PL0102</t>
  </si>
  <si>
    <t>PL0103</t>
  </si>
  <si>
    <t>PL0104</t>
  </si>
  <si>
    <t>PL0105</t>
  </si>
  <si>
    <t>PL0106</t>
  </si>
  <si>
    <t>PL0108</t>
  </si>
  <si>
    <t>PL0109</t>
  </si>
  <si>
    <t>PL0201</t>
  </si>
  <si>
    <t>PL02010</t>
  </si>
  <si>
    <t>PL0202</t>
  </si>
  <si>
    <t>PL0203</t>
  </si>
  <si>
    <t>PL0204</t>
  </si>
  <si>
    <t>PL0205</t>
  </si>
  <si>
    <t>PL0206</t>
  </si>
  <si>
    <t>PL0207</t>
  </si>
  <si>
    <t>PL0208</t>
  </si>
  <si>
    <t>PL0209</t>
  </si>
  <si>
    <t>PL0301</t>
  </si>
  <si>
    <t>PL03010</t>
  </si>
  <si>
    <t>PL0302</t>
  </si>
  <si>
    <t>PL0303</t>
  </si>
  <si>
    <t>PL0304</t>
  </si>
  <si>
    <t>PL0305</t>
  </si>
  <si>
    <t>PL0306</t>
  </si>
  <si>
    <t>PL0307</t>
  </si>
  <si>
    <t>PL0308</t>
  </si>
  <si>
    <t>PL0309</t>
  </si>
  <si>
    <t>PL0401</t>
  </si>
  <si>
    <t>PL0402</t>
  </si>
  <si>
    <t>PL0403</t>
  </si>
  <si>
    <t>PL0404</t>
  </si>
  <si>
    <t>PL0405</t>
  </si>
  <si>
    <t>PL0406</t>
  </si>
  <si>
    <t>PL0408</t>
  </si>
  <si>
    <t>PL050</t>
  </si>
  <si>
    <t>PL0501</t>
  </si>
  <si>
    <t>PL0502</t>
  </si>
  <si>
    <t>PL0503</t>
  </si>
  <si>
    <t>PL0504</t>
  </si>
  <si>
    <t>PL0505</t>
  </si>
  <si>
    <t>PL0506</t>
  </si>
  <si>
    <t>PL0508</t>
  </si>
  <si>
    <t>SW</t>
  </si>
  <si>
    <t>SW010</t>
  </si>
  <si>
    <t>SW0101</t>
  </si>
  <si>
    <t>SW01010</t>
  </si>
  <si>
    <t>SW0102</t>
  </si>
  <si>
    <t>SW0103</t>
  </si>
  <si>
    <t>SW0104</t>
  </si>
  <si>
    <t>SW0105</t>
  </si>
  <si>
    <t>SW0106</t>
  </si>
  <si>
    <t>SW0107</t>
  </si>
  <si>
    <t>SW0108</t>
  </si>
  <si>
    <t>SW0109</t>
  </si>
  <si>
    <t>SW020</t>
  </si>
  <si>
    <t>SW0201</t>
  </si>
  <si>
    <t>SW02010</t>
  </si>
  <si>
    <t>SW0202</t>
  </si>
  <si>
    <t>SW0203</t>
  </si>
  <si>
    <t>SW0204</t>
  </si>
  <si>
    <t>SW0205</t>
  </si>
  <si>
    <t>SW0206</t>
  </si>
  <si>
    <t>SW0207</t>
  </si>
  <si>
    <t>SW0208</t>
  </si>
  <si>
    <t>SW0209</t>
  </si>
  <si>
    <t>SW030</t>
  </si>
  <si>
    <t>SW0301</t>
  </si>
  <si>
    <t>SW03010</t>
  </si>
  <si>
    <t>SW0302</t>
  </si>
  <si>
    <t>SW0303</t>
  </si>
  <si>
    <t>SW0304</t>
  </si>
  <si>
    <t>SW0305</t>
  </si>
  <si>
    <t>SW0306</t>
  </si>
  <si>
    <t>SW0307</t>
  </si>
  <si>
    <t>SW0308</t>
  </si>
  <si>
    <t>SW0309</t>
  </si>
  <si>
    <t>SW040</t>
  </si>
  <si>
    <t>SW0401</t>
  </si>
  <si>
    <t>SW04010</t>
  </si>
  <si>
    <t>SW0402</t>
  </si>
  <si>
    <t>SW0403</t>
  </si>
  <si>
    <t>SW0404</t>
  </si>
  <si>
    <t>SW0405</t>
  </si>
  <si>
    <t>SW0406</t>
  </si>
  <si>
    <t>SW0407</t>
  </si>
  <si>
    <t>SW0408</t>
  </si>
  <si>
    <t>SW0409</t>
  </si>
  <si>
    <t>TA0101</t>
  </si>
  <si>
    <t>TA01010</t>
  </si>
  <si>
    <t>TA0102</t>
  </si>
  <si>
    <t>TA0103</t>
  </si>
  <si>
    <t>TA0104</t>
  </si>
  <si>
    <t>TA0105</t>
  </si>
  <si>
    <t>TA0106</t>
  </si>
  <si>
    <t>TA0107</t>
  </si>
  <si>
    <t>TA0108</t>
  </si>
  <si>
    <t>TA0109</t>
  </si>
  <si>
    <t>TA0401</t>
  </si>
  <si>
    <t>TA04010</t>
  </si>
  <si>
    <t>TA0402</t>
  </si>
  <si>
    <t>TA0403</t>
  </si>
  <si>
    <t>TA0404</t>
  </si>
  <si>
    <t>TA0405</t>
  </si>
  <si>
    <t>TA0406</t>
  </si>
  <si>
    <t>TA0407</t>
  </si>
  <si>
    <t>TA0408</t>
  </si>
  <si>
    <t>TA0409</t>
  </si>
  <si>
    <t>&lt;1</t>
  </si>
  <si>
    <t>PL045</t>
  </si>
  <si>
    <t>Site Name</t>
  </si>
  <si>
    <t>lat</t>
  </si>
  <si>
    <t>long</t>
  </si>
  <si>
    <t>DO Score</t>
  </si>
  <si>
    <t>DO Score Display</t>
  </si>
  <si>
    <t>DO Cat</t>
  </si>
  <si>
    <t>DO Trend Cat</t>
  </si>
  <si>
    <t>Bac Score</t>
  </si>
  <si>
    <t>DO Trend Narrative</t>
  </si>
  <si>
    <t>Bac Score Display</t>
  </si>
  <si>
    <t>Bac Cat</t>
  </si>
  <si>
    <t>Bac Trend Cat</t>
  </si>
  <si>
    <t>Bac Trend Narrative</t>
  </si>
  <si>
    <t>Water Body</t>
  </si>
  <si>
    <t>Class</t>
  </si>
  <si>
    <t>Location</t>
  </si>
  <si>
    <t>Water Recreation</t>
  </si>
  <si>
    <t>Baker Brook</t>
  </si>
  <si>
    <t>B</t>
  </si>
  <si>
    <t>This site is under the Blackstrap Road bridge in Windham.</t>
  </si>
  <si>
    <t>None Known</t>
  </si>
  <si>
    <t>Black Brook</t>
  </si>
  <si>
    <t>This site is off of River Road in Windham.</t>
  </si>
  <si>
    <t>This site is near the main Black Brook Preserve trailhead, where the brook runs under Windham Center Road.</t>
  </si>
  <si>
    <t>Colley Wright Brook</t>
  </si>
  <si>
    <t>This site is under a bridge where River Road passes over the brook in Windham.</t>
  </si>
  <si>
    <t>This site is off of Montgomery Road in Windham.</t>
  </si>
  <si>
    <t>Ditch Brook</t>
  </si>
  <si>
    <t>Douglas Brook</t>
  </si>
  <si>
    <t>This site is near where the brook runs under Route 114 Gorham.</t>
  </si>
  <si>
    <t>Inkhorn Brook</t>
  </si>
  <si>
    <t>This site is just north of the Sunset Ridge Sports Park in Windham.</t>
  </si>
  <si>
    <t>Little River</t>
  </si>
  <si>
    <t>This site is at the Preumpscot Regional Land Trust's St. Pierre Landing on Route 237 in Gorham.</t>
  </si>
  <si>
    <t>Nearby Water Access Point</t>
  </si>
  <si>
    <t>This site is across the street from a picnic area near Little Falls School in Gorham.</t>
  </si>
  <si>
    <t>Fishing Access</t>
  </si>
  <si>
    <t/>
  </si>
  <si>
    <t>This site is under a bridge on Spruce Swamp Road in Buxton.</t>
  </si>
  <si>
    <t>Mill Brook</t>
  </si>
  <si>
    <t>This site is at the junction of Route 302 and East Bridge Street in Westbrook</t>
  </si>
  <si>
    <t>This site is just downhill from the Mill Brook Preserve trailhead at the intersection of Methodist Road and Route 302 where the brook goes through a large culvert in northern Westbrook.</t>
  </si>
  <si>
    <t>C</t>
  </si>
  <si>
    <t>Otter Brook</t>
  </si>
  <si>
    <t>This site is where the brook crosses under River Road in Windham.</t>
  </si>
  <si>
    <t>This site is the upstream side of the brook where it flows under Windham Center Road in Windham.</t>
  </si>
  <si>
    <t>Presumpscot River</t>
  </si>
  <si>
    <t>This site is under the Blackstrap Road bridge in Falmouth.</t>
  </si>
  <si>
    <t>Water Access Point</t>
  </si>
  <si>
    <t>This site is under the bridge in Portland Trails' Riverton Trolley preserve off of Route 302 in Westbrook.</t>
  </si>
  <si>
    <t>This site is where River Road crosses the Presumpscot River northeast of downtown Westbrook.</t>
  </si>
  <si>
    <t>This site is in the heart of downtown Westbrook at the City Dock.</t>
  </si>
  <si>
    <t>This site is a boat ramp, owned by the CIty of Westbrook, near the Saccarappa Dam in downtown Westbrook.</t>
  </si>
  <si>
    <t>A</t>
  </si>
  <si>
    <t>This site is just upstream from the the Reformatory Discharge point in Gorham.</t>
  </si>
  <si>
    <t>This site is on private land near the Gorham-Windham line.</t>
  </si>
  <si>
    <t>Water Acess Point</t>
  </si>
  <si>
    <t>This site is at Shaw Park, owned by the Town of Gorham, just off of Route 237 in Gorham. It is a popular recreation desination.</t>
  </si>
  <si>
    <t>This site is under a bridge on Leighton Road in Falmouth.</t>
  </si>
  <si>
    <t>This site is located under the Covered Bridge in Windham. It is a popular swimming spot in the Summer months.</t>
  </si>
  <si>
    <t>Dundee Park, owned by the Town of Windham, is a popular destination for swimming and paddling .</t>
  </si>
  <si>
    <t>Pleasant River</t>
  </si>
  <si>
    <t>This site is where Route 35 crosses the river in northern Standish.</t>
  </si>
  <si>
    <t>This site is under the Lovett Bridge at the bottom of a step hill on River Road in Windham.</t>
  </si>
  <si>
    <t>This site is where the river flows under Pope Road in Windham.</t>
  </si>
  <si>
    <t>This site is near Windham High School in Windham.</t>
  </si>
  <si>
    <t>This site is where Route 302 crosses over the river in Windham.</t>
  </si>
  <si>
    <t>This site is on the Gray/Windham border.</t>
  </si>
  <si>
    <t>Stroudwater River</t>
  </si>
  <si>
    <t>This site is at the end of Hutchins Drive, north of Route 22 in Westbrook.</t>
  </si>
  <si>
    <t>This site is near the Route 22/Spring Street intersection in Westbrook.</t>
  </si>
  <si>
    <t>This site is just south of the Snow Goose Estates development in Westbrook.</t>
  </si>
  <si>
    <t>This site is near the intersection of McLellan Road and Brackett Road in Gorham.</t>
  </si>
  <si>
    <t>Tannery Brook</t>
  </si>
  <si>
    <t>This is a remote site on private property off of Queen Street in Gorham.</t>
  </si>
  <si>
    <t>Grand Total</t>
  </si>
  <si>
    <t>This site is at the bottom of a steep hill where the brook runs under Route 114 in Gorham.</t>
  </si>
  <si>
    <t>E Coli for Towns (Raw Values)</t>
  </si>
  <si>
    <t>E Coli for Main Stem Sites</t>
  </si>
  <si>
    <t>2009</t>
  </si>
  <si>
    <t>2010</t>
  </si>
  <si>
    <t>2011</t>
  </si>
  <si>
    <t>2012</t>
  </si>
  <si>
    <t>2013</t>
  </si>
  <si>
    <t>2014</t>
  </si>
  <si>
    <t>2015</t>
  </si>
  <si>
    <t>2016</t>
  </si>
  <si>
    <t>2017</t>
  </si>
  <si>
    <t>2018</t>
  </si>
  <si>
    <t>Trend Line</t>
  </si>
  <si>
    <t>AVERAGE of DissolvedOxygen (Raw Values)</t>
  </si>
  <si>
    <t>DO for Main Stem Sites (Raw Values)</t>
  </si>
  <si>
    <t>DO by Town (% met standard)</t>
  </si>
  <si>
    <t>Slopes</t>
  </si>
  <si>
    <t>Bac by Town (% met standard)</t>
  </si>
  <si>
    <t>Calculated Field 1</t>
  </si>
  <si>
    <t>Calculated Field 2</t>
  </si>
  <si>
    <t>X</t>
  </si>
  <si>
    <t>Y</t>
  </si>
  <si>
    <t>BacClass</t>
  </si>
  <si>
    <t>DOClass</t>
  </si>
  <si>
    <t>BL-020</t>
  </si>
  <si>
    <t>2019</t>
  </si>
  <si>
    <t>OB-020</t>
  </si>
  <si>
    <t>R050</t>
  </si>
  <si>
    <t>R065</t>
  </si>
  <si>
    <t>RLT060</t>
  </si>
  <si>
    <t>DO Average % Met By Year</t>
  </si>
  <si>
    <t>_</t>
  </si>
  <si>
    <t>Bacteria Average % Met By Year</t>
  </si>
  <si>
    <t>Bacteria Trends based on Average of Log(10) of Scores</t>
  </si>
  <si>
    <t>.</t>
  </si>
  <si>
    <t>Pearson r-value</t>
  </si>
  <si>
    <t>T-Value</t>
  </si>
  <si>
    <t>P-Value</t>
  </si>
  <si>
    <t>Reported</t>
  </si>
  <si>
    <t>DO Trends Based on Raw Scores</t>
  </si>
  <si>
    <t>t-value</t>
  </si>
  <si>
    <t>p-value</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</si>
</sst>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yyyy"/>
    <numFmt numFmtId="165" formatCode="#.0"/>
    <numFmt numFmtId="166" formatCode="#.00"/>
    <numFmt numFmtId="167" formatCode="M/d/yyyy"/>
    <numFmt numFmtId="168" formatCode="d-mmmm"/>
    <numFmt numFmtId="169" formatCode="0.0"/>
    <numFmt numFmtId="170" formatCode="d- mmmm"/>
    <numFmt numFmtId="171" formatCode="m/d/yyyy"/>
  </numFmts>
  <fonts count="18">
    <font>
      <sz val="11.0"/>
      <color rgb="FF000000"/>
      <name val="Calibri"/>
    </font>
    <font>
      <b/>
      <sz val="11.0"/>
      <color rgb="FF000000"/>
      <name val="Calibri"/>
    </font>
    <font/>
    <font>
      <sz val="12.0"/>
      <color rgb="FF000000"/>
      <name val="Calibri"/>
    </font>
    <font>
      <sz val="16.0"/>
      <color rgb="FF000000"/>
      <name val="Calibri"/>
    </font>
    <font>
      <sz val="12.0"/>
      <color rgb="FFFF0000"/>
      <name val="Calibri"/>
    </font>
    <font>
      <b/>
      <sz val="12.0"/>
      <color rgb="FF000000"/>
      <name val="Calibri"/>
    </font>
    <font>
      <sz val="12.0"/>
      <name val="Calibri"/>
    </font>
    <font>
      <sz val="11.0"/>
      <color rgb="FF525066"/>
      <name val="Monospace"/>
    </font>
    <font>
      <sz val="12.0"/>
      <name val="Arial"/>
    </font>
    <font>
      <sz val="12.0"/>
      <color rgb="FF000000"/>
      <name val="Arial"/>
    </font>
    <font>
      <name val="Arial"/>
    </font>
    <font>
      <b/>
    </font>
    <font>
      <color rgb="FF000000"/>
    </font>
    <font>
      <sz val="11.0"/>
      <color rgb="FF000000"/>
      <name val="Inconsolata"/>
    </font>
    <font>
      <sz val="11.0"/>
      <color rgb="FF000000"/>
      <name val="Arial"/>
    </font>
    <font>
      <sz val="8.0"/>
      <color rgb="FF777777"/>
      <name val="Roboto"/>
    </font>
    <font>
      <color rgb="FF000000"/>
      <name val="Roboto"/>
    </font>
  </fonts>
  <fills count="14">
    <fill>
      <patternFill patternType="none"/>
    </fill>
    <fill>
      <patternFill patternType="lightGray"/>
    </fill>
    <fill>
      <patternFill patternType="solid">
        <fgColor rgb="FFDDEBF7"/>
        <bgColor rgb="FFDDEBF7"/>
      </patternFill>
    </fill>
    <fill>
      <patternFill patternType="solid">
        <fgColor rgb="FFFFF2CC"/>
        <bgColor rgb="FFFFF2CC"/>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F1F1F1"/>
        <bgColor rgb="FFF1F1F1"/>
      </patternFill>
    </fill>
    <fill>
      <patternFill patternType="solid">
        <fgColor rgb="FFB7E1CD"/>
        <bgColor rgb="FFB7E1CD"/>
      </patternFill>
    </fill>
    <fill>
      <patternFill patternType="solid">
        <fgColor rgb="FFFFFFFF"/>
        <bgColor rgb="FFFFFFFF"/>
      </patternFill>
    </fill>
    <fill>
      <patternFill patternType="solid">
        <fgColor rgb="FFE5E3DF"/>
        <bgColor rgb="FFE5E3DF"/>
      </patternFill>
    </fill>
    <fill>
      <patternFill patternType="solid">
        <fgColor rgb="FF00FF00"/>
        <bgColor rgb="FF00FF00"/>
      </patternFill>
    </fill>
    <fill>
      <patternFill patternType="solid">
        <fgColor rgb="FF000000"/>
        <bgColor rgb="FF000000"/>
      </patternFill>
    </fill>
    <fill>
      <patternFill patternType="solid">
        <fgColor rgb="FFF3F3F3"/>
        <bgColor rgb="FFF3F3F3"/>
      </patternFill>
    </fill>
  </fills>
  <borders count="4">
    <border/>
    <border>
      <right/>
    </border>
    <border>
      <left style="thick">
        <color rgb="FF000000"/>
      </left>
    </border>
    <border>
      <right style="thin">
        <color rgb="FFFFFFFF"/>
      </right>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left" shrinkToFit="0" wrapText="1"/>
    </xf>
    <xf borderId="0" fillId="0" fontId="1" numFmtId="164" xfId="0" applyAlignment="1" applyFont="1" applyNumberFormat="1">
      <alignment horizontal="left" readingOrder="0" shrinkToFit="0" wrapText="1"/>
    </xf>
    <xf borderId="0" fillId="0" fontId="1" numFmtId="0" xfId="0" applyAlignment="1" applyFont="1">
      <alignment horizontal="center" shrinkToFit="0" wrapText="1"/>
    </xf>
    <xf borderId="0" fillId="0" fontId="1" numFmtId="18" xfId="0" applyAlignment="1" applyFont="1" applyNumberFormat="1">
      <alignment horizontal="center" shrinkToFit="0" wrapText="1"/>
    </xf>
    <xf borderId="0" fillId="0" fontId="1" numFmtId="165" xfId="0" applyAlignment="1" applyFont="1" applyNumberFormat="1">
      <alignment horizontal="center" shrinkToFit="0" wrapText="1"/>
    </xf>
    <xf borderId="0" fillId="0" fontId="1" numFmtId="4" xfId="0" applyAlignment="1" applyFont="1" applyNumberFormat="1">
      <alignment horizontal="center" readingOrder="0" shrinkToFit="0" wrapText="1"/>
    </xf>
    <xf borderId="0" fillId="0" fontId="1" numFmtId="4" xfId="0" applyAlignment="1" applyFont="1" applyNumberFormat="1">
      <alignment horizontal="center" shrinkToFit="0" wrapText="1"/>
    </xf>
    <xf borderId="0" fillId="0" fontId="1" numFmtId="166" xfId="0" applyAlignment="1" applyFont="1" applyNumberFormat="1">
      <alignment horizontal="center" shrinkToFit="0" wrapText="1"/>
    </xf>
    <xf borderId="0" fillId="0" fontId="1" numFmtId="0" xfId="0" applyAlignment="1" applyFont="1">
      <alignment horizontal="right" shrinkToFit="0" wrapText="1"/>
    </xf>
    <xf borderId="0" fillId="0" fontId="2" numFmtId="0" xfId="0" applyAlignment="1" applyFont="1">
      <alignment horizontal="left"/>
    </xf>
    <xf borderId="0" fillId="0" fontId="0" numFmtId="164" xfId="0" applyAlignment="1" applyFont="1" applyNumberFormat="1">
      <alignment horizontal="left"/>
    </xf>
    <xf borderId="0" fillId="0" fontId="0" numFmtId="14" xfId="0" applyFont="1" applyNumberFormat="1"/>
    <xf borderId="0" fillId="0" fontId="0" numFmtId="18" xfId="0" applyFont="1" applyNumberFormat="1"/>
    <xf borderId="0" fillId="0" fontId="0" numFmtId="165" xfId="0" applyFont="1" applyNumberFormat="1"/>
    <xf borderId="0" fillId="0" fontId="0" numFmtId="4" xfId="0" applyFont="1" applyNumberFormat="1"/>
    <xf borderId="0" fillId="0" fontId="0" numFmtId="0" xfId="0" applyAlignment="1" applyFont="1">
      <alignment horizontal="right"/>
    </xf>
    <xf borderId="0" fillId="0" fontId="0" numFmtId="166" xfId="0" applyFont="1" applyNumberFormat="1"/>
    <xf borderId="0" fillId="0" fontId="0" numFmtId="4" xfId="0" applyAlignment="1" applyFont="1" applyNumberFormat="1">
      <alignment horizontal="right"/>
    </xf>
    <xf borderId="0" fillId="0" fontId="2" numFmtId="0" xfId="0" applyAlignment="1" applyFont="1">
      <alignment readingOrder="0"/>
    </xf>
    <xf borderId="0" fillId="0" fontId="0" numFmtId="0" xfId="0" applyAlignment="1" applyFont="1">
      <alignment shrinkToFit="0" wrapText="1"/>
    </xf>
    <xf borderId="0" fillId="0" fontId="2" numFmtId="0" xfId="0" applyAlignment="1" applyFont="1">
      <alignment horizontal="left" readingOrder="0"/>
    </xf>
    <xf borderId="0" fillId="0" fontId="3" numFmtId="0" xfId="0" applyAlignment="1" applyFont="1">
      <alignment horizontal="left" readingOrder="0" vertical="bottom"/>
    </xf>
    <xf borderId="0" fillId="0" fontId="3" numFmtId="167" xfId="0" applyAlignment="1" applyFont="1" applyNumberFormat="1">
      <alignment horizontal="right" readingOrder="0" vertical="bottom"/>
    </xf>
    <xf borderId="0" fillId="0" fontId="3" numFmtId="0" xfId="0" applyAlignment="1" applyFont="1">
      <alignment horizontal="right" readingOrder="0" vertical="bottom"/>
    </xf>
    <xf borderId="0" fillId="0" fontId="0" numFmtId="4" xfId="0" applyAlignment="1" applyFont="1" applyNumberFormat="1">
      <alignment readingOrder="0"/>
    </xf>
    <xf borderId="0" fillId="0" fontId="3" numFmtId="4" xfId="0" applyAlignment="1" applyFont="1" applyNumberFormat="1">
      <alignment horizontal="right" readingOrder="0" vertical="bottom"/>
    </xf>
    <xf borderId="0" fillId="0" fontId="2" numFmtId="4" xfId="0" applyAlignment="1" applyFont="1" applyNumberFormat="1">
      <alignment readingOrder="0"/>
    </xf>
    <xf borderId="0" fillId="2" fontId="3" numFmtId="0" xfId="0" applyAlignment="1" applyFill="1" applyFont="1">
      <alignment horizontal="left" readingOrder="0" vertical="bottom"/>
    </xf>
    <xf borderId="0" fillId="3" fontId="3" numFmtId="0" xfId="0" applyAlignment="1" applyFill="1" applyFont="1">
      <alignment horizontal="right" readingOrder="0" vertical="bottom"/>
    </xf>
    <xf borderId="0" fillId="4" fontId="3" numFmtId="0" xfId="0" applyAlignment="1" applyFill="1" applyFont="1">
      <alignment horizontal="left" readingOrder="0" vertical="bottom"/>
    </xf>
    <xf borderId="0" fillId="4" fontId="3" numFmtId="167" xfId="0" applyAlignment="1" applyFont="1" applyNumberFormat="1">
      <alignment horizontal="right" readingOrder="0" vertical="bottom"/>
    </xf>
    <xf borderId="0" fillId="4" fontId="3" numFmtId="0" xfId="0" applyAlignment="1" applyFont="1">
      <alignment horizontal="right" readingOrder="0" vertical="bottom"/>
    </xf>
    <xf borderId="0" fillId="0" fontId="3" numFmtId="4" xfId="0" applyAlignment="1" applyFont="1" applyNumberFormat="1">
      <alignment horizontal="right" vertical="bottom"/>
    </xf>
    <xf borderId="0" fillId="5" fontId="3" numFmtId="0" xfId="0" applyAlignment="1" applyFill="1" applyFont="1">
      <alignment horizontal="left" readingOrder="0" vertical="bottom"/>
    </xf>
    <xf borderId="0" fillId="5" fontId="3" numFmtId="167" xfId="0" applyAlignment="1" applyFont="1" applyNumberFormat="1">
      <alignment horizontal="right" readingOrder="0" vertical="bottom"/>
    </xf>
    <xf borderId="0" fillId="6" fontId="3" numFmtId="0" xfId="0" applyAlignment="1" applyFill="1" applyFont="1">
      <alignment horizontal="right" readingOrder="0" vertical="bottom"/>
    </xf>
    <xf borderId="0" fillId="0" fontId="4" numFmtId="0" xfId="0" applyAlignment="1" applyFont="1">
      <alignment horizontal="left" readingOrder="0" vertical="bottom"/>
    </xf>
    <xf borderId="0" fillId="0" fontId="4" numFmtId="167" xfId="0" applyAlignment="1" applyFont="1" applyNumberFormat="1">
      <alignment horizontal="right" readingOrder="0" vertical="bottom"/>
    </xf>
    <xf borderId="0" fillId="0" fontId="4" numFmtId="0" xfId="0" applyAlignment="1" applyFont="1">
      <alignment horizontal="right" readingOrder="0" vertical="bottom"/>
    </xf>
    <xf borderId="0" fillId="0" fontId="5" numFmtId="0" xfId="0" applyAlignment="1" applyFont="1">
      <alignment horizontal="left" readingOrder="0" vertical="bottom"/>
    </xf>
    <xf borderId="0" fillId="0" fontId="3" numFmtId="0" xfId="0" applyAlignment="1" applyFont="1">
      <alignment horizontal="right" vertical="bottom"/>
    </xf>
    <xf borderId="0" fillId="0" fontId="2" numFmtId="4" xfId="0" applyFont="1" applyNumberFormat="1"/>
    <xf borderId="0" fillId="6" fontId="3" numFmtId="0" xfId="0" applyAlignment="1" applyFont="1">
      <alignment horizontal="left" readingOrder="0" vertical="bottom"/>
    </xf>
    <xf borderId="0" fillId="6" fontId="3" numFmtId="167" xfId="0" applyAlignment="1" applyFont="1" applyNumberFormat="1">
      <alignment horizontal="right" readingOrder="0" vertical="bottom"/>
    </xf>
    <xf borderId="0" fillId="0" fontId="3" numFmtId="49" xfId="0" applyAlignment="1" applyFont="1" applyNumberFormat="1">
      <alignment horizontal="left" readingOrder="0" vertical="bottom"/>
    </xf>
    <xf borderId="0" fillId="0" fontId="6" numFmtId="0" xfId="0" applyAlignment="1" applyFont="1">
      <alignment horizontal="left" readingOrder="0" vertical="bottom"/>
    </xf>
    <xf borderId="0" fillId="0" fontId="7" numFmtId="0" xfId="0" applyAlignment="1" applyFont="1">
      <alignment horizontal="left" vertical="bottom"/>
    </xf>
    <xf borderId="0" fillId="0" fontId="7" numFmtId="1" xfId="0" applyAlignment="1" applyFont="1" applyNumberFormat="1">
      <alignment horizontal="left" vertical="bottom"/>
    </xf>
    <xf borderId="0" fillId="0" fontId="3" numFmtId="167" xfId="0" applyAlignment="1" applyFont="1" applyNumberFormat="1">
      <alignment horizontal="center" vertical="bottom"/>
    </xf>
    <xf borderId="0" fillId="0" fontId="7" numFmtId="0" xfId="0" applyAlignment="1" applyFont="1">
      <alignment horizontal="center" vertical="bottom"/>
    </xf>
    <xf borderId="0" fillId="0" fontId="7" numFmtId="20" xfId="0" applyAlignment="1" applyFont="1" applyNumberFormat="1">
      <alignment horizontal="center" vertical="bottom"/>
    </xf>
    <xf borderId="0" fillId="0" fontId="3" numFmtId="0" xfId="0" applyAlignment="1" applyFont="1">
      <alignment horizontal="center" vertical="bottom"/>
    </xf>
    <xf borderId="0" fillId="7" fontId="8" numFmtId="0" xfId="0" applyFill="1" applyFont="1"/>
    <xf borderId="0" fillId="0" fontId="9" numFmtId="0" xfId="0" applyAlignment="1" applyFont="1">
      <alignment horizontal="center" readingOrder="0" vertical="bottom"/>
    </xf>
    <xf borderId="0" fillId="0" fontId="10" numFmtId="168" xfId="0" applyAlignment="1" applyFont="1" applyNumberFormat="1">
      <alignment horizontal="center" readingOrder="0" vertical="bottom"/>
    </xf>
    <xf borderId="0" fillId="0" fontId="11" numFmtId="0" xfId="0" applyAlignment="1" applyFont="1">
      <alignment horizontal="right" readingOrder="0" vertical="bottom"/>
    </xf>
    <xf borderId="0" fillId="0" fontId="11" numFmtId="0" xfId="0" applyAlignment="1" applyFont="1">
      <alignment readingOrder="0" vertical="bottom"/>
    </xf>
    <xf borderId="0" fillId="0" fontId="11" numFmtId="0" xfId="0" applyAlignment="1" applyFont="1">
      <alignment vertical="bottom"/>
    </xf>
    <xf borderId="1" fillId="0" fontId="11" numFmtId="0" xfId="0" applyAlignment="1" applyBorder="1" applyFont="1">
      <alignment readingOrder="0" shrinkToFit="0" vertical="bottom" wrapText="0"/>
    </xf>
    <xf borderId="0" fillId="0" fontId="7" numFmtId="169" xfId="0" applyAlignment="1" applyFont="1" applyNumberFormat="1">
      <alignment horizontal="center" vertical="bottom"/>
    </xf>
    <xf borderId="0" fillId="0" fontId="7" numFmtId="18" xfId="0" applyAlignment="1" applyFont="1" applyNumberFormat="1">
      <alignment horizontal="center" vertical="bottom"/>
    </xf>
    <xf borderId="0" fillId="0" fontId="7" numFmtId="165" xfId="0" applyAlignment="1" applyFont="1" applyNumberFormat="1">
      <alignment horizontal="center" vertical="bottom"/>
    </xf>
    <xf borderId="0" fillId="0" fontId="7" numFmtId="166" xfId="0" applyAlignment="1" applyFont="1" applyNumberFormat="1">
      <alignment horizontal="center" vertical="bottom"/>
    </xf>
    <xf borderId="0" fillId="0" fontId="11" numFmtId="165" xfId="0" applyAlignment="1" applyFont="1" applyNumberFormat="1">
      <alignment horizontal="center" vertical="bottom"/>
    </xf>
    <xf borderId="0" fillId="0" fontId="3" numFmtId="0" xfId="0" applyAlignment="1" applyFont="1">
      <alignment horizontal="left" vertical="bottom"/>
    </xf>
    <xf borderId="0" fillId="0" fontId="3" numFmtId="1" xfId="0" applyAlignment="1" applyFont="1" applyNumberFormat="1">
      <alignment horizontal="left" vertical="bottom"/>
    </xf>
    <xf borderId="0" fillId="0" fontId="3" numFmtId="18" xfId="0" applyAlignment="1" applyFont="1" applyNumberFormat="1">
      <alignment horizontal="center" vertical="bottom"/>
    </xf>
    <xf borderId="0" fillId="0" fontId="3" numFmtId="165" xfId="0" applyAlignment="1" applyFont="1" applyNumberFormat="1">
      <alignment horizontal="center" vertical="bottom"/>
    </xf>
    <xf borderId="0" fillId="0" fontId="3" numFmtId="20" xfId="0" applyAlignment="1" applyFont="1" applyNumberFormat="1">
      <alignment horizontal="center" vertical="bottom"/>
    </xf>
    <xf borderId="0" fillId="0" fontId="3" numFmtId="166" xfId="0" applyAlignment="1" applyFont="1" applyNumberFormat="1">
      <alignment horizontal="center" vertical="bottom"/>
    </xf>
    <xf borderId="0" fillId="0" fontId="11" numFmtId="18" xfId="0" applyAlignment="1" applyFont="1" applyNumberFormat="1">
      <alignment vertical="bottom"/>
    </xf>
    <xf borderId="0" fillId="0" fontId="10" numFmtId="0" xfId="0" applyAlignment="1" applyFont="1">
      <alignment horizontal="center" readingOrder="0" vertical="bottom"/>
    </xf>
    <xf borderId="0" fillId="0" fontId="9" numFmtId="0" xfId="0" applyAlignment="1" applyFont="1">
      <alignment horizontal="left" vertical="bottom"/>
    </xf>
    <xf borderId="0" fillId="0" fontId="7" numFmtId="167" xfId="0" applyAlignment="1" applyFont="1" applyNumberFormat="1">
      <alignment horizontal="center" vertical="bottom"/>
    </xf>
    <xf borderId="0" fillId="0" fontId="11" numFmtId="165" xfId="0" applyAlignment="1" applyFont="1" applyNumberFormat="1">
      <alignment vertical="bottom"/>
    </xf>
    <xf borderId="0" fillId="0" fontId="11" numFmtId="166" xfId="0" applyAlignment="1" applyFont="1" applyNumberFormat="1">
      <alignment vertical="bottom"/>
    </xf>
    <xf borderId="0" fillId="0" fontId="11" numFmtId="168" xfId="0" applyAlignment="1" applyFont="1" applyNumberFormat="1">
      <alignment vertical="bottom"/>
    </xf>
    <xf borderId="0" fillId="0" fontId="11" numFmtId="0" xfId="0" applyAlignment="1" applyFont="1">
      <alignment vertical="bottom"/>
    </xf>
    <xf borderId="0" fillId="0" fontId="9" numFmtId="168" xfId="0" applyAlignment="1" applyFont="1" applyNumberFormat="1">
      <alignment horizontal="center" readingOrder="0" vertical="bottom"/>
    </xf>
    <xf borderId="0" fillId="0" fontId="9" numFmtId="170" xfId="0" applyAlignment="1" applyFont="1" applyNumberFormat="1">
      <alignment horizontal="center" readingOrder="0" vertical="bottom"/>
    </xf>
    <xf borderId="0" fillId="0" fontId="9" numFmtId="171" xfId="0" applyAlignment="1" applyFont="1" applyNumberFormat="1">
      <alignment horizontal="center" readingOrder="0" vertical="bottom"/>
    </xf>
    <xf borderId="0" fillId="8" fontId="9" numFmtId="0" xfId="0" applyAlignment="1" applyFill="1" applyFont="1">
      <alignment horizontal="center" readingOrder="0" vertical="bottom"/>
    </xf>
    <xf borderId="0" fillId="0" fontId="11" numFmtId="0" xfId="0" applyAlignment="1" applyFont="1">
      <alignment horizontal="left" vertical="bottom"/>
    </xf>
    <xf borderId="0" fillId="0" fontId="11" numFmtId="1" xfId="0" applyAlignment="1" applyFont="1" applyNumberFormat="1">
      <alignment horizontal="left" vertical="bottom"/>
    </xf>
    <xf borderId="0" fillId="0" fontId="11" numFmtId="164" xfId="0" applyAlignment="1" applyFont="1" applyNumberFormat="1">
      <alignment horizontal="left" vertical="bottom"/>
    </xf>
    <xf borderId="0" fillId="0" fontId="11" numFmtId="14" xfId="0" applyAlignment="1" applyFont="1" applyNumberFormat="1">
      <alignment vertical="bottom"/>
    </xf>
    <xf borderId="0" fillId="0" fontId="11" numFmtId="4" xfId="0" applyAlignment="1" applyFont="1" applyNumberFormat="1">
      <alignment vertical="bottom"/>
    </xf>
    <xf borderId="0" fillId="0" fontId="9" numFmtId="0" xfId="0" applyAlignment="1" applyFont="1">
      <alignment horizontal="center" vertical="bottom"/>
    </xf>
    <xf borderId="0" fillId="0" fontId="2" numFmtId="0" xfId="0" applyAlignment="1" applyFont="1">
      <alignment readingOrder="0" shrinkToFit="0" wrapText="0"/>
    </xf>
    <xf borderId="0" fillId="0" fontId="2" numFmtId="4" xfId="0" applyAlignment="1" applyFont="1" applyNumberFormat="1">
      <alignment readingOrder="0" shrinkToFit="0" wrapText="0"/>
    </xf>
    <xf borderId="0" fillId="0" fontId="12" numFmtId="0" xfId="0" applyAlignment="1" applyFont="1">
      <alignment readingOrder="0" shrinkToFit="0" wrapText="0"/>
    </xf>
    <xf borderId="0" fillId="0" fontId="12" numFmtId="9" xfId="0" applyAlignment="1" applyFont="1" applyNumberFormat="1">
      <alignment readingOrder="0" shrinkToFit="0" wrapText="0"/>
    </xf>
    <xf borderId="0" fillId="0" fontId="12" numFmtId="0" xfId="0" applyAlignment="1" applyFont="1">
      <alignment readingOrder="0" shrinkToFit="0" wrapText="1"/>
    </xf>
    <xf borderId="0" fillId="9" fontId="13" numFmtId="0" xfId="0" applyAlignment="1" applyFill="1" applyFont="1">
      <alignment shrinkToFit="0" wrapText="0"/>
    </xf>
    <xf borderId="0" fillId="0" fontId="2" numFmtId="0" xfId="0" applyAlignment="1" applyFont="1">
      <alignment shrinkToFit="0" wrapText="0"/>
    </xf>
    <xf borderId="0" fillId="9" fontId="13" numFmtId="4" xfId="0" applyAlignment="1" applyFont="1" applyNumberFormat="1">
      <alignment shrinkToFit="0" wrapText="0"/>
    </xf>
    <xf borderId="0" fillId="9" fontId="13" numFmtId="9" xfId="0" applyAlignment="1" applyFont="1" applyNumberFormat="1">
      <alignment shrinkToFit="0" wrapText="0"/>
    </xf>
    <xf borderId="0" fillId="9" fontId="14" numFmtId="0" xfId="0" applyAlignment="1" applyFont="1">
      <alignment shrinkToFit="0" wrapText="0"/>
    </xf>
    <xf borderId="0" fillId="9" fontId="14" numFmtId="0" xfId="0" applyAlignment="1" applyFont="1">
      <alignment shrinkToFit="0" wrapText="1"/>
    </xf>
    <xf borderId="0" fillId="0" fontId="2" numFmtId="4" xfId="0" applyAlignment="1" applyFont="1" applyNumberFormat="1">
      <alignment shrinkToFit="0" wrapText="0"/>
    </xf>
    <xf borderId="0" fillId="9" fontId="15" numFmtId="0" xfId="0" applyAlignment="1" applyFont="1">
      <alignment readingOrder="0" shrinkToFit="0" wrapText="1"/>
    </xf>
    <xf borderId="0" fillId="9" fontId="14" numFmtId="0" xfId="0" applyAlignment="1" applyFont="1">
      <alignment readingOrder="0" shrinkToFit="0" wrapText="1"/>
    </xf>
    <xf borderId="0" fillId="9" fontId="13" numFmtId="0" xfId="0" applyAlignment="1" applyFont="1">
      <alignment readingOrder="0" shrinkToFit="0" wrapText="0"/>
    </xf>
    <xf borderId="0" fillId="9" fontId="14" numFmtId="0" xfId="0" applyAlignment="1" applyFont="1">
      <alignment readingOrder="0" shrinkToFit="0" wrapText="0"/>
    </xf>
    <xf borderId="0" fillId="9" fontId="15" numFmtId="0" xfId="0" applyAlignment="1" applyFont="1">
      <alignment readingOrder="0" shrinkToFit="0" wrapText="0"/>
    </xf>
    <xf borderId="0" fillId="9" fontId="14" numFmtId="0" xfId="0" applyAlignment="1" applyFont="1">
      <alignment horizontal="right" shrinkToFit="0" vertical="bottom" wrapText="1"/>
    </xf>
    <xf borderId="0" fillId="0" fontId="2" numFmtId="0" xfId="0" applyAlignment="1" applyFont="1">
      <alignment shrinkToFit="0" wrapText="1"/>
    </xf>
    <xf borderId="0" fillId="10" fontId="16" numFmtId="0" xfId="0" applyAlignment="1" applyFill="1" applyFont="1">
      <alignment horizontal="right" vertical="bottom"/>
    </xf>
    <xf borderId="0" fillId="9" fontId="17" numFmtId="0" xfId="0" applyAlignment="1" applyFont="1">
      <alignment horizontal="right" vertical="bottom"/>
    </xf>
    <xf borderId="0" fillId="0" fontId="2" numFmtId="0" xfId="0" applyAlignment="1" applyFont="1">
      <alignment readingOrder="0" shrinkToFit="0" wrapText="1"/>
    </xf>
    <xf borderId="0" fillId="0" fontId="2" numFmtId="9" xfId="0" applyAlignment="1" applyFont="1" applyNumberFormat="1">
      <alignment shrinkToFit="0" wrapText="0"/>
    </xf>
    <xf borderId="0" fillId="0" fontId="2" numFmtId="164" xfId="0" applyFont="1" applyNumberFormat="1"/>
    <xf borderId="0" fillId="11" fontId="2" numFmtId="0" xfId="0" applyFill="1" applyFont="1"/>
    <xf borderId="0" fillId="0" fontId="2" numFmtId="3" xfId="0" applyFont="1" applyNumberFormat="1"/>
    <xf borderId="0" fillId="4" fontId="2" numFmtId="3" xfId="0" applyFont="1" applyNumberFormat="1"/>
    <xf borderId="0" fillId="4" fontId="2" numFmtId="4" xfId="0" applyFont="1" applyNumberFormat="1"/>
    <xf borderId="0" fillId="4" fontId="2" numFmtId="0" xfId="0" applyFont="1"/>
    <xf borderId="0" fillId="9" fontId="2" numFmtId="0" xfId="0" applyFont="1"/>
    <xf borderId="0" fillId="9" fontId="2" numFmtId="4" xfId="0" applyFont="1" applyNumberFormat="1"/>
    <xf borderId="0" fillId="12" fontId="2" numFmtId="0" xfId="0" applyAlignment="1" applyFill="1" applyFont="1">
      <alignment readingOrder="0"/>
    </xf>
    <xf borderId="2" fillId="0" fontId="2" numFmtId="0" xfId="0" applyAlignment="1" applyBorder="1" applyFont="1">
      <alignment readingOrder="0"/>
    </xf>
    <xf borderId="0" fillId="9" fontId="2" numFmtId="0" xfId="0" applyAlignment="1" applyFont="1">
      <alignment readingOrder="0"/>
    </xf>
    <xf borderId="0" fillId="4" fontId="2" numFmtId="0" xfId="0" applyAlignment="1" applyFont="1">
      <alignment readingOrder="0"/>
    </xf>
    <xf borderId="0" fillId="9" fontId="13" numFmtId="0" xfId="0" applyFont="1"/>
    <xf borderId="0" fillId="9" fontId="14" numFmtId="0" xfId="0" applyFont="1"/>
    <xf borderId="0" fillId="9" fontId="13" numFmtId="0" xfId="0" applyAlignment="1" applyFont="1">
      <alignment readingOrder="0"/>
    </xf>
    <xf borderId="2" fillId="0" fontId="2" numFmtId="0" xfId="0" applyBorder="1" applyFont="1"/>
    <xf borderId="3" fillId="13" fontId="13" numFmtId="0" xfId="0" applyAlignment="1" applyBorder="1" applyFill="1" applyFont="1">
      <alignment readingOrder="0"/>
    </xf>
    <xf borderId="0" fillId="0" fontId="2" numFmtId="164" xfId="0" applyAlignment="1" applyFont="1" applyNumberFormat="1">
      <alignment readingOrder="0"/>
    </xf>
    <xf borderId="0" fillId="13" fontId="13" numFmtId="0" xfId="0" applyAlignment="1" applyFont="1">
      <alignment readingOrder="0"/>
    </xf>
    <xf borderId="0" fillId="0" fontId="12" numFmtId="0" xfId="0" applyAlignment="1" applyFont="1">
      <alignment readingOrder="0"/>
    </xf>
  </cellXfs>
  <cellStyles count="1">
    <cellStyle xfId="0" name="Normal" builtinId="0"/>
  </cellStyles>
  <dxfs count="6">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1" type="wholeTable"/>
      <tableStyleElement dxfId="2" type="firstRowSubheading"/>
      <tableStyleElement dxfId="2" type="secondRowSubheading"/>
      <tableStyleElement dxfId="2" type="thirdRowSubheading"/>
      <tableStyleElement dxfId="3" type="firstColumnSubheading"/>
      <tableStyleElement dxfId="3" type="secondColumnSubheading"/>
      <tableStyleElement dxfId="3" type="thirdColumnSubheading"/>
      <tableStyleElement dxfId="3" type="headerRow"/>
      <tableStyleElement dxfId="4" type="firstSubtotalRow"/>
      <tableStyleElement dxfId="4" type="secondSubtotalRow"/>
      <tableStyleElement dxfId="4" type="thirdSubtotalRow"/>
      <tableStyleElement dxfId="5" type="totalRow"/>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pivotCacheDefinition" Target="pivotCache/pivotCacheDefinition4.xml"/><Relationship Id="rId10" Type="http://schemas.openxmlformats.org/officeDocument/2006/relationships/pivotCacheDefinition" Target="pivotCache/pivotCacheDefinition3.xml"/><Relationship Id="rId9" Type="http://schemas.openxmlformats.org/officeDocument/2006/relationships/pivotCacheDefinition" Target="pivotCache/pivotCacheDefinition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R2198" sheet="Raw Data"/>
  </cacheSource>
  <cacheFields>
    <cacheField name="Town" numFmtId="0">
      <sharedItems>
        <s v="Windham"/>
        <s v="Gorham"/>
        <s v="Falmouth"/>
        <s v="Westbrook"/>
        <s v="Buxton"/>
      </sharedItems>
    </cacheField>
    <cacheField name="Stem Clusters" numFmtId="0">
      <sharedItems containsBlank="1">
        <m/>
        <s v="Pleasant"/>
        <s v="P"/>
        <s v="SW"/>
      </sharedItems>
    </cacheField>
    <cacheField name="Organization Site Code" numFmtId="0">
      <sharedItems>
        <s v="BB010"/>
        <s v="DB010"/>
        <s v="OB010"/>
        <s v="PL010"/>
        <s v="PL020"/>
        <s v="PL030"/>
        <s v="PL040"/>
        <s v="P015"/>
        <s v="P080"/>
        <s v="P089"/>
        <s v="P150"/>
        <s v="P160"/>
        <s v="P170"/>
        <s v="P200"/>
        <s v="BL010"/>
        <s v="CW010"/>
        <s v="CW020"/>
        <s v="IN010"/>
        <s v="DG010"/>
        <s v="PI010"/>
        <s v="L010"/>
        <s v="L020"/>
        <s v="L050"/>
        <s v="M010"/>
        <s v="M030"/>
        <s v="N010"/>
        <s v="OB020"/>
        <s v="PI020"/>
        <s v="P110"/>
        <s v="P135"/>
        <s v="P020"/>
        <s v="P030"/>
        <s v="P145"/>
        <s v="P140"/>
        <s v="BL020"/>
        <s v="P060"/>
        <s v="P050"/>
        <s v="P065"/>
        <s v="TA010"/>
        <s v="TA040"/>
        <s v="L060"/>
        <s v="PL050"/>
        <s v="SW010"/>
        <s v="SW020"/>
        <s v="SW030"/>
        <s v="SW040"/>
      </sharedItems>
    </cacheField>
    <cacheField name="VRMP Site ID">
      <sharedItems containsMixedTypes="1" containsNumber="1" containsInteger="1">
        <s v="BAKER BROOK - RPLBK17 - VRMP"/>
        <s v="DITCH BROOK - RPL00 - VRMP"/>
        <s v="OTTER BROOK - ROT06 - VRMP"/>
        <s v="PLEASANT RIVER - RPL06 - PRW"/>
        <s v="PLEASANT RIVER - RPL29 - VRMP"/>
        <s v="PLEASANT RIVER - RPL37 - VRMP"/>
        <s v="PLEASANT RIVER - RPL47 - VRMP"/>
        <s v="PRESUMPSCOT RIVER - R07 - VRMP"/>
        <s v="PRESUMPSCOT RIVER - R126 - VRMP"/>
        <s v="PRESUMPSCOT RIVER - R129 - VRMP"/>
        <s v="PRESUMPSCOT RIVER - R166 - VRMP"/>
        <s v="PRESUMPSCOT RIVER - R195 - VRMP"/>
        <s v="PRESUMPSCOT RIVER - R202 - VRMP"/>
        <s v="PRESUMPSCOT RIVER - R225 - VRMP"/>
        <s v="BLACK BROOK- RBK05 -VRMP"/>
        <s v="COLLEY WRIGHT BROOK - RCW10 - VRMP"/>
        <s v="COLLEY WRIGHT BROOK - RCW28 - VRMP"/>
        <s v="INKHORN BROOK - RIK05 - VRMP"/>
        <s v="PLEASANT RIVER - RPL06 - VRMP"/>
        <s v="DOUGLAS BROOK - RLTNBDG20 - VRMP"/>
        <s v="EAST BRANCH PISCATAQUA RIVER - RPSEB05 - VRMP"/>
        <s v="LITTLE RIVER - RLT08 - VRMP"/>
        <s v="LITTLE RIVER - RLT15 - VRMP"/>
        <s v="LITTLE RIVER-RLT89-VRMP"/>
        <s v="MILL BROOK - RML01 - VRMP"/>
        <s v="MILL BROOK - RML63 - VRMP"/>
        <s v="NASON BROOK - RNS11 - VRMP"/>
        <s v="OTTER BROOK-ROT10-VRMP"/>
        <s v="PISCATAQUA RIVER - RPS12 - VRMP"/>
        <s v="PRESUMPSCOT RIVER - R133 - VRMP"/>
        <s v="PRESUMPSCOT RIVER - R157 - VRMP"/>
        <s v="PRESUMPSCOT RIVER - R24 - VRMP"/>
        <s v="PRESUMPSCOT RIVER - R47 - VRMP"/>
        <s v="PRESUMPSCOT RIVER - R161 - VRMP"/>
        <s v="PRESUMPSCOT RIVER - R163 - VRMP"/>
        <s v="BLACK BROOK-RBK49-VRMP"/>
        <s v="LITTLE RIVER - RLT101- VRMP"/>
        <s v="PRESUMPSCOT RIVER - R69 - VRMP"/>
        <s v="PRESUMPSCOT RIVER - R81 - VRMP"/>
        <s v="PRESUMPSCOT RIVER-R76-VRMP"/>
        <s v="TANNERY BROOK - RLTTN06 - VRMP"/>
        <s v="TANNERY BROOK-RLTTN21-VRMP"/>
        <n v="1.0"/>
        <n v="10.0"/>
        <n v="2.0"/>
        <n v="3.0"/>
        <n v="4.0"/>
        <n v="5.0"/>
        <n v="6.0"/>
        <n v="8.0"/>
        <n v="9.0"/>
        <n v="7.0"/>
      </sharedItems>
    </cacheField>
    <cacheField name="Site Alias Name" numFmtId="0">
      <sharedItems>
        <s v="RPLBK17 - VRMP"/>
        <s v="RPL00 - VRMP"/>
        <s v="ROT06 - VRMP"/>
        <s v="RPL06 - PRW"/>
        <s v="RPL29 - VRMP"/>
        <s v="RPL37 - VRMP"/>
        <s v="RPL47 - VRMP"/>
        <s v="R07 - PRW, R07-VRMP"/>
        <s v="R126 - PRW"/>
        <s v="R129 - PRW"/>
        <s v="R166 - PRW, R166 - VRMP"/>
        <s v="R195 - VRMP"/>
        <s v="R202 - VRMP"/>
        <s v="R225 - VRMP"/>
        <s v="RBK05 - VRMP"/>
        <s v="RCW10 - VRMP"/>
        <s v="RCW28 - VRMP"/>
        <s v="RIK05 - VRMP"/>
        <s v="RPL06 - VRMP"/>
        <s v="RLTNBDG20 - VRMP"/>
        <s v="RPSEB05 - VRMP"/>
        <s v="RLT08 - PRW, RLT08-VRMP"/>
        <s v="RLT15 - VRMP"/>
        <s v="RLT89-VRMP"/>
        <s v="RML01 - VRMP"/>
        <s v="RML63 - VRMP"/>
        <s v="RNS11 - VRMP"/>
        <s v="ROT10-VRMP"/>
        <s v="RPS12 - VRMP"/>
        <s v="R133 - VRMP"/>
        <s v="R157 - PRW, R157 - VRMP"/>
        <s v="R24 - VRMP"/>
        <s v="R47 - VRMP"/>
        <s v="R161 - VRMP"/>
        <s v="R163 - VRMP"/>
        <s v="RBK49-VRMP"/>
        <s v="RLT101"/>
        <s v="R69 - PRW"/>
        <s v="R81 - PRW"/>
        <s v="R76-VRMP"/>
        <s v="RLTTN06 - VRMP"/>
        <s v="RLTTN21-VRMP"/>
        <s v="BB0101"/>
        <s v="BB01010"/>
        <s v="BB0102"/>
        <s v="BB0103"/>
        <s v="BB0104"/>
        <s v="BB0105"/>
        <s v="BB0106"/>
        <s v="BB0108"/>
        <s v="BB0109"/>
        <s v="BL01010"/>
        <s v="BL0102"/>
        <s v="BL0103"/>
        <s v="BL0104"/>
        <s v="BL0105"/>
        <s v="BL0106"/>
        <s v="BL0107"/>
        <s v="BL0108"/>
        <s v="BL0109"/>
        <s v="BL0201"/>
        <s v="BL02010"/>
        <s v="BL0202"/>
        <s v="BL0203"/>
        <s v="BL0204"/>
        <s v="BL0205"/>
        <s v="BL0206"/>
        <s v="BL0207"/>
        <s v="BL0208"/>
        <s v="BL0209"/>
        <s v="CW0101"/>
        <s v="CW01010"/>
        <s v="CW0102"/>
        <s v="CW0103"/>
        <s v="CW0104"/>
        <s v="CW0105"/>
        <s v="CW0106"/>
        <s v="CW0107"/>
        <s v="CW0108"/>
        <s v="CW0109"/>
        <s v="CW0201"/>
        <s v="CW02010"/>
        <s v="CW0202"/>
        <s v="CW0203"/>
        <s v="CW0204"/>
        <s v="CW0205"/>
        <s v="CW0206"/>
        <s v="CW0207"/>
        <s v="CW0208"/>
        <s v="CW0209"/>
        <s v="DB01010"/>
        <s v="DB0102"/>
        <s v="DB0103"/>
        <s v="DB0104"/>
        <s v="DB0105"/>
        <s v="DB0106"/>
        <s v="DB0108"/>
        <s v="DG0102"/>
        <s v="DG0103"/>
        <s v="DG0104"/>
        <s v="DG0105"/>
        <s v="DG0107"/>
        <s v="DG0108"/>
        <s v="DG0109"/>
        <s v="IN0101"/>
        <s v="IN0102"/>
        <s v="IN0103"/>
        <s v="IN0104"/>
        <s v="IN0105"/>
        <s v="IN0106"/>
        <s v="IN0107"/>
        <s v="IN0108"/>
        <s v="L0101"/>
        <s v="L01010"/>
        <s v="L0102"/>
        <s v="L0103"/>
        <s v="L0104"/>
        <s v="L0105"/>
        <s v="L0106"/>
        <s v="L0107"/>
        <s v="L0108"/>
        <s v="L0109"/>
        <s v="L0202"/>
        <s v="L0203"/>
        <s v="L0204"/>
        <s v="L0205"/>
        <s v="L0207"/>
        <s v="L0208"/>
        <s v="L0209"/>
        <s v="L0601"/>
        <s v="L06010"/>
        <s v="L0602"/>
        <s v="L0603"/>
        <s v="L0604"/>
        <s v="L0605"/>
        <s v="L0606"/>
        <s v="L0607"/>
        <s v="L0608"/>
        <s v="L0609"/>
        <s v="M0101"/>
        <s v="M01010"/>
        <s v="M0102"/>
        <s v="M0103"/>
        <s v="M0104"/>
        <s v="M0105"/>
        <s v="M0106"/>
        <s v="M0107"/>
        <s v="M0108"/>
        <s v="M0109"/>
        <s v="M0301"/>
        <s v="M03010"/>
        <s v="M0302"/>
        <s v="M0303"/>
        <s v="M0304"/>
        <s v="M0305"/>
        <s v="M0307"/>
        <s v="M0308"/>
        <s v="M0309"/>
        <s v="OB0101"/>
        <s v="OB0102"/>
        <s v="OB0103"/>
        <s v="OB0105"/>
        <s v="OB0106"/>
        <s v="OB0107"/>
        <s v="OB0108"/>
        <s v="OB0201"/>
        <s v="OB0202"/>
        <s v="OB0203"/>
        <s v="OB0204"/>
        <s v="OB0205"/>
        <s v="P0201"/>
        <s v="P02010"/>
        <s v="P0202"/>
        <s v="P0203"/>
        <s v="P0204"/>
        <s v="P0205"/>
        <s v="P0206"/>
        <s v="P0207"/>
        <s v="P0208"/>
        <s v="P0209"/>
        <s v="P0301"/>
        <s v="P03010"/>
        <s v="P0302"/>
        <s v="P0303"/>
        <s v="P0304"/>
        <s v="P0305"/>
        <s v="P0306"/>
        <s v="P0307"/>
        <s v="P0308"/>
        <s v="P0309"/>
        <s v="P0501"/>
        <s v="P0502"/>
        <s v="P0503"/>
        <s v="P0504"/>
        <s v="P0505"/>
        <s v="P0506"/>
        <s v="P0507"/>
        <s v="P0508"/>
        <s v="P0509"/>
        <s v="P0601"/>
        <s v="P06010"/>
        <s v="P0602"/>
        <s v="P0603"/>
        <s v="P0604"/>
        <s v="P0605"/>
        <s v="P0606"/>
        <s v="P0607"/>
        <s v="P0608"/>
        <s v="P0609"/>
        <s v="P0651"/>
        <s v="P0652"/>
        <s v="P0653"/>
        <s v="P0654"/>
        <s v="P0655"/>
        <s v="P0656"/>
        <s v="P0657"/>
        <s v="P0658"/>
        <s v="P0659"/>
        <s v="P08910"/>
        <s v="P0892"/>
        <s v="P0893"/>
        <s v="P0894"/>
        <s v="P0895"/>
        <s v="P0896"/>
        <s v="P0897"/>
        <s v="P0898"/>
        <s v="P0899"/>
        <s v="P1101"/>
        <s v="P11010"/>
        <s v="P1102"/>
        <s v="P1103"/>
        <s v="P1104"/>
        <s v="P1105"/>
        <s v="P1106"/>
        <s v="P1107"/>
        <s v="P1108"/>
        <s v="P1109"/>
        <s v="P1351"/>
        <s v="P13510"/>
        <s v="P1352"/>
        <s v="P1353"/>
        <s v="P1354"/>
        <s v="P1355"/>
        <s v="P1356"/>
        <s v="P1358"/>
        <s v="P1359"/>
        <s v="P1501"/>
        <s v="P15010"/>
        <s v="P1502"/>
        <s v="P1503"/>
        <s v="P1504"/>
        <s v="P1505"/>
        <s v="P1506"/>
        <s v="P1508"/>
        <s v="P1509"/>
        <s v="P1601"/>
        <s v="P16010"/>
        <s v="P1602"/>
        <s v="P1603"/>
        <s v="P1605"/>
        <s v="P1606"/>
        <s v="P1607"/>
        <s v="P1608"/>
        <s v="P1609"/>
        <s v="P1701"/>
        <s v="P17010"/>
        <s v="P1702"/>
        <s v="P1703"/>
        <s v="P1705"/>
        <s v="P1706"/>
        <s v="P1707"/>
        <s v="P1708"/>
        <s v="P1709"/>
        <s v="P2001"/>
        <s v="P20010"/>
        <s v="P2002"/>
        <s v="P2003"/>
        <s v="P2004"/>
        <s v="P2005"/>
        <s v="P2006"/>
        <s v="P2008"/>
        <s v="P2009"/>
        <s v="PI0101"/>
        <s v="PI01010"/>
        <s v="PI0102"/>
        <s v="PI0103"/>
        <s v="PI0104"/>
        <s v="PI0105"/>
        <s v="PI0106"/>
        <s v="PI0107"/>
        <s v="PI0108"/>
        <s v="PI0109"/>
        <s v="PI0201"/>
        <s v="PI02010"/>
        <s v="PI0202"/>
        <s v="PI0203"/>
        <s v="PI0204"/>
        <s v="PI0205"/>
        <s v="PI0206"/>
        <s v="PI0207"/>
        <s v="PI0208"/>
        <s v="PI0209"/>
        <s v="PL0101"/>
        <s v="PL01010"/>
        <s v="PL0102"/>
        <s v="PL0103"/>
        <s v="PL0104"/>
        <s v="PL0105"/>
        <s v="PL0106"/>
        <s v="PL0108"/>
        <s v="PL0109"/>
        <s v="PL0201"/>
        <s v="PL02010"/>
        <s v="PL0202"/>
        <s v="PL0203"/>
        <s v="PL0204"/>
        <s v="PL0205"/>
        <s v="PL0206"/>
        <s v="PL0207"/>
        <s v="PL0208"/>
        <s v="PL0209"/>
        <s v="PL0301"/>
        <s v="PL03010"/>
        <s v="PL0302"/>
        <s v="PL0303"/>
        <s v="PL0304"/>
        <s v="PL0305"/>
        <s v="PL0306"/>
        <s v="PL0307"/>
        <s v="PL0308"/>
        <s v="PL0309"/>
        <s v="PL0401"/>
        <s v="PL0402"/>
        <s v="PL0403"/>
        <s v="PL0404"/>
        <s v="PL0405"/>
        <s v="PL0406"/>
        <s v="PL0408"/>
        <s v="PL0501"/>
        <s v="PL0502"/>
        <s v="PL0503"/>
        <s v="PL0504"/>
        <s v="PL0505"/>
        <s v="PL0506"/>
        <s v="PL0508"/>
        <s v="SW0101"/>
        <s v="SW01010"/>
        <s v="SW0102"/>
        <s v="SW0103"/>
        <s v="SW0104"/>
        <s v="SW0105"/>
        <s v="SW0106"/>
        <s v="SW0107"/>
        <s v="SW0108"/>
        <s v="SW0109"/>
        <s v="SW0201"/>
        <s v="SW02010"/>
        <s v="SW0202"/>
        <s v="SW0203"/>
        <s v="SW0204"/>
        <s v="SW0205"/>
        <s v="SW0206"/>
        <s v="SW0207"/>
        <s v="SW0208"/>
        <s v="SW0209"/>
        <s v="SW0301"/>
        <s v="SW03010"/>
        <s v="SW0302"/>
        <s v="SW0303"/>
        <s v="SW0304"/>
        <s v="SW0305"/>
        <s v="SW0306"/>
        <s v="SW0307"/>
        <s v="SW0308"/>
        <s v="SW0309"/>
        <s v="SW0401"/>
        <s v="SW04010"/>
        <s v="SW0402"/>
        <s v="SW0403"/>
        <s v="SW0404"/>
        <s v="SW0405"/>
        <s v="SW0406"/>
        <s v="SW0407"/>
        <s v="SW0408"/>
        <s v="SW0409"/>
        <s v="TA0101"/>
        <s v="TA01010"/>
        <s v="TA0102"/>
        <s v="TA0103"/>
        <s v="TA0104"/>
        <s v="TA0105"/>
        <s v="TA0106"/>
        <s v="TA0107"/>
        <s v="TA0108"/>
        <s v="TA0109"/>
        <s v="TA0401"/>
        <s v="TA04010"/>
        <s v="TA0402"/>
        <s v="TA0403"/>
        <s v="TA0404"/>
        <s v="TA0405"/>
        <s v="TA0406"/>
        <s v="TA0407"/>
        <s v="TA0408"/>
        <s v="TA0409"/>
      </sharedItems>
    </cacheField>
    <cacheField name="Year" numFmtId="164">
      <sharedItems>
        <s v="2009"/>
        <s v="2010"/>
        <s v="2011"/>
        <s v="2012"/>
        <s v="2013"/>
        <s v="2014"/>
        <s v="2015"/>
        <s v="2016"/>
        <s v="2017"/>
        <s v="2018"/>
      </sharedItems>
    </cacheField>
    <cacheField name="Date" numFmtId="14">
      <sharedItems containsSemiMixedTypes="0" containsDate="1" containsString="0">
        <d v="2009-05-16T00:00:00Z"/>
        <d v="2009-05-30T00:00:00Z"/>
        <d v="2009-06-13T00:00:00Z"/>
        <d v="2009-06-27T00:00:00Z"/>
        <d v="2009-07-25T00:00:00Z"/>
        <d v="2009-08-08T00:00:00Z"/>
        <d v="2009-07-11T00:00:00Z"/>
        <d v="2009-08-22T00:00:00Z"/>
        <d v="2010-06-19T00:00:00Z"/>
        <d v="2010-07-03T00:00:00Z"/>
        <d v="2010-07-17T00:00:00Z"/>
        <d v="2010-07-31T00:00:00Z"/>
        <d v="2010-08-14T00:00:00Z"/>
        <d v="2010-08-28T00:00:00Z"/>
        <d v="2010-09-11T00:00:00Z"/>
        <d v="2011-06-04T00:00:00Z"/>
        <d v="2011-06-18T00:00:00Z"/>
        <d v="2011-07-02T00:00:00Z"/>
        <d v="2011-07-16T00:00:00Z"/>
        <d v="2011-07-30T00:00:00Z"/>
        <d v="2011-08-13T00:00:00Z"/>
        <d v="2011-08-27T00:00:00Z"/>
        <d v="2011-05-21T00:00:00Z"/>
        <d v="2012-05-19T00:00:00Z"/>
        <d v="2012-06-16T00:00:00Z"/>
        <d v="2012-06-30T00:00:00Z"/>
        <d v="2012-07-14T00:00:00Z"/>
        <d v="2012-07-28T00:00:00Z"/>
        <d v="2012-08-11T00:00:00Z"/>
        <d v="2012-08-25T00:00:00Z"/>
        <d v="2013-05-18T00:00:00Z"/>
        <d v="2013-06-01T00:00:00Z"/>
        <d v="2013-06-15T00:00:00Z"/>
        <d v="2013-06-29T00:00:00Z"/>
        <d v="2013-07-13T00:00:00Z"/>
        <d v="2013-07-27T00:00:00Z"/>
        <d v="2013-08-10T00:00:00Z"/>
        <d v="2013-08-24T00:00:00Z"/>
        <d v="2014-05-17T00:00:00Z"/>
        <d v="2014-05-31T00:00:00Z"/>
        <d v="2014-06-14T00:00:00Z"/>
        <d v="2014-06-28T00:00:00Z"/>
        <d v="2014-07-12T00:00:00Z"/>
        <d v="2014-07-26T00:00:00Z"/>
        <d v="2014-08-09T00:00:00Z"/>
        <d v="2014-08-23T00:00:00Z"/>
        <d v="2015-05-30T00:00:00Z"/>
        <d v="2015-06-13T00:00:00Z"/>
        <d v="2015-06-27T00:00:00Z"/>
        <d v="2015-07-11T00:00:00Z"/>
        <d v="2015-07-25T00:00:00Z"/>
        <d v="2015-08-08T00:00:00Z"/>
        <d v="2015-08-22T00:00:00Z"/>
        <d v="2016-06-04T00:00:00Z"/>
        <d v="2016-07-02T00:00:00Z"/>
        <d v="2016-07-30T00:00:00Z"/>
        <d v="2016-08-13T00:00:00Z"/>
        <d v="2016-08-27T00:00:00Z"/>
        <d v="2017-05-20T00:00:00Z"/>
        <d v="2017-06-03T00:00:00Z"/>
        <d v="2017-06-17T00:00:00Z"/>
        <d v="2017-07-01T00:00:00Z"/>
        <d v="2017-07-15T00:00:00Z"/>
        <d v="2017-07-29T00:00:00Z"/>
        <d v="2017-08-12T00:00:00Z"/>
        <d v="2017-08-26T00:00:00Z"/>
        <d v="2017-09-09T00:00:00Z"/>
        <d v="2017-09-23T00:00:00Z"/>
        <d v="2012-06-02T00:00:00Z"/>
        <d v="2016-05-21T00:00:00Z"/>
        <d v="2016-06-18T00:00:00Z"/>
        <d v="2016-07-16T00:00:00Z"/>
        <d v="2009-07-27T00:00:00Z"/>
        <d v="2012-06-12T00:00:00Z"/>
        <d v="2015-05-31T00:00:00Z"/>
        <d v="2016-06-05T00:00:00Z"/>
        <d v="2018-05-19T00:00:00Z"/>
        <d v="2018-09-23T00:00:00Z"/>
        <d v="2018-06-03T00:00:00Z"/>
        <d v="2018-06-17T00:00:00Z"/>
        <d v="2018-07-01T00:00:00Z"/>
        <d v="2018-07-15T00:00:00Z"/>
        <d v="2018-07-29T00:00:00Z"/>
        <d v="2018-08-26T00:00:00Z"/>
        <d v="2018-09-09T00:00:00Z"/>
        <d v="2018-08-12T00:00:00Z"/>
      </sharedItems>
    </cacheField>
    <cacheField name="Time" numFmtId="18">
      <sharedItems containsDate="1" containsString="0" containsBlank="1">
        <d v="1899-12-30T06:15:00Z"/>
        <d v="1899-12-30T05:40:00Z"/>
        <d v="1899-12-30T06:40:00Z"/>
        <d v="1899-12-30T06:00:00Z"/>
        <d v="1899-12-30T06:30:00Z"/>
        <d v="1899-12-30T06:37:00Z"/>
        <d v="1899-12-30T06:53:00Z"/>
        <d v="1899-12-30T06:46:00Z"/>
        <d v="1899-12-30T06:26:00Z"/>
        <d v="1899-12-30T06:01:00Z"/>
        <d v="1899-12-30T06:38:00Z"/>
        <d v="1899-12-30T06:33:00Z"/>
        <d v="1899-12-30T06:45:00Z"/>
        <d v="1899-12-30T06:10:00Z"/>
        <d v="1899-12-30T06:28:00Z"/>
        <d v="1899-12-30T06:22:00Z"/>
        <d v="1899-12-30T06:02:00Z"/>
        <d v="1899-12-30T05:42:00Z"/>
        <d v="1899-12-30T05:57:00Z"/>
        <d v="1899-12-30T06:23:00Z"/>
        <d v="1899-12-30T07:00:00Z"/>
        <d v="1899-12-30T06:50:00Z"/>
        <d v="1899-12-30T07:30:00Z"/>
        <d v="1899-12-30T07:20:00Z"/>
        <d v="1899-12-30T07:10:00Z"/>
        <m/>
        <d v="1899-12-30T07:40:00Z"/>
        <d v="1899-12-30T06:42:00Z"/>
        <d v="1899-12-30T06:14:00Z"/>
        <d v="1899-12-30T05:54:00Z"/>
        <d v="1899-12-30T06:12:00Z"/>
        <d v="1899-12-30T06:18:00Z"/>
        <d v="1899-12-30T06:35:00Z"/>
        <d v="1899-12-30T08:10:00Z"/>
        <d v="1899-12-30T06:43:00Z"/>
        <d v="1899-12-30T06:59:00Z"/>
        <d v="1899-12-30T06:27:00Z"/>
        <d v="1899-12-30T06:57:00Z"/>
        <d v="1899-12-30T07:08:00Z"/>
        <d v="1899-12-30T07:05:00Z"/>
        <d v="1899-12-30T06:31:00Z"/>
        <d v="1899-12-30T06:32:00Z"/>
        <d v="1899-12-30T07:42:00Z"/>
        <d v="1899-12-30T07:04:00Z"/>
        <d v="1899-12-30T06:07:00Z"/>
        <d v="1899-12-30T06:20:00Z"/>
        <d v="1899-12-30T05:55:00Z"/>
        <d v="1899-12-30T05:45:00Z"/>
        <d v="1899-12-30T06:05:00Z"/>
        <d v="1899-12-30T05:39:00Z"/>
        <d v="1899-12-30T06:49:00Z"/>
        <d v="1899-12-30T07:15:00Z"/>
        <d v="1899-12-30T06:08:00Z"/>
        <d v="1899-12-30T06:17:00Z"/>
        <d v="1899-12-30T07:53:00Z"/>
        <d v="1899-12-30T05:19:00Z"/>
        <d v="1899-12-30T05:33:00Z"/>
        <d v="1899-12-30T05:38:00Z"/>
        <d v="1899-12-30T05:37:00Z"/>
        <d v="1899-12-30T05:56:00Z"/>
        <d v="1899-12-30T08:07:00Z"/>
        <d v="1899-12-30T07:02:00Z"/>
        <d v="1899-12-30T08:24:00Z"/>
        <d v="1899-12-30T07:35:00Z"/>
        <d v="1899-12-30T07:19:00Z"/>
        <d v="1899-12-30T08:37:00Z"/>
        <d v="1899-12-30T07:25:00Z"/>
        <d v="1899-12-30T07:50:00Z"/>
        <d v="1899-12-30T07:29:00Z"/>
        <d v="1899-12-30T05:48:00Z"/>
        <d v="1899-12-30T06:04:00Z"/>
        <d v="1899-12-30T07:01:00Z"/>
        <d v="1899-12-30T06:55:00Z"/>
        <d v="1899-12-30T06:39:00Z"/>
        <d v="1899-12-30T07:36:00Z"/>
        <d v="1899-12-30T06:58:00Z"/>
        <d v="1899-12-30T06:52:00Z"/>
        <d v="1899-12-30T08:05:00Z"/>
        <d v="1899-12-30T08:15:00Z"/>
        <d v="1899-12-30T08:20:00Z"/>
        <d v="1899-12-30T07:49:00Z"/>
        <d v="1899-12-30T05:46:00Z"/>
        <d v="1899-12-30T05:36:00Z"/>
        <d v="1899-12-30T05:43:00Z"/>
        <d v="1899-12-30T05:58:00Z"/>
        <d v="1899-12-30T08:00:00Z"/>
        <d v="1899-12-30T07:37:00Z"/>
        <d v="1899-12-30T05:13:00Z"/>
        <d v="1899-12-30T05:08:00Z"/>
        <d v="1899-12-30T05:15:00Z"/>
        <d v="1899-12-30T05:28:00Z"/>
        <d v="1899-12-30T06:21:00Z"/>
        <d v="1899-12-30T07:55:00Z"/>
        <d v="1899-12-30T05:35:00Z"/>
        <d v="1899-12-30T05:25:00Z"/>
        <d v="1899-12-30T06:34:00Z"/>
        <d v="1899-12-30T05:50:00Z"/>
        <d v="1899-12-30T06:09:00Z"/>
        <d v="1899-12-30T05:52:00Z"/>
        <d v="1899-12-30T05:47:00Z"/>
        <d v="1899-12-30T06:51:00Z"/>
        <d v="1899-12-30T07:34:00Z"/>
        <d v="1899-12-30T07:23:00Z"/>
        <d v="1899-12-30T07:21:00Z"/>
        <d v="1899-12-30T07:28:00Z"/>
        <d v="1899-12-30T07:45:00Z"/>
        <d v="1899-12-30T06:54:00Z"/>
        <d v="1899-12-30T07:22:00Z"/>
        <d v="1899-12-30T07:48:00Z"/>
        <d v="1899-12-30T08:14:00Z"/>
        <d v="1899-12-30T07:17:00Z"/>
        <d v="1899-12-30T08:29:00Z"/>
        <d v="1899-12-30T07:33:00Z"/>
        <d v="1899-12-30T07:46:00Z"/>
        <d v="1899-12-30T08:06:00Z"/>
        <d v="1899-12-30T08:25:00Z"/>
        <d v="1899-12-30T07:47:00Z"/>
        <d v="1899-12-30T05:53:00Z"/>
        <d v="1899-12-30T07:12:00Z"/>
        <d v="1899-12-30T06:47:00Z"/>
        <d v="1899-12-30T07:39:00Z"/>
        <d v="1899-12-30T07:38:00Z"/>
        <d v="1899-12-30T06:44:00Z"/>
        <d v="1899-12-30T07:26:00Z"/>
        <d v="1899-12-30T07:14:00Z"/>
        <d v="1899-12-30T06:16:00Z"/>
        <d v="1899-12-30T06:25:00Z"/>
        <d v="1899-12-30T07:07:00Z"/>
        <d v="1899-12-30T08:04:00Z"/>
        <d v="1899-12-30T05:41:00Z"/>
        <d v="1899-12-30T07:13:00Z"/>
        <d v="1899-12-30T07:32:00Z"/>
        <d v="1899-12-30T07:11:00Z"/>
        <d v="1899-12-30T06:48:00Z"/>
        <d v="1899-12-30T06:24:00Z"/>
        <d v="1899-12-30T06:56:00Z"/>
        <d v="1899-12-30T08:30:00Z"/>
        <d v="1899-12-30T07:31:00Z"/>
        <d v="1899-12-30T08:40:00Z"/>
        <d v="1899-12-30T08:08:00Z"/>
        <d v="1899-12-30T08:45:00Z"/>
        <d v="1899-12-30T08:50:00Z"/>
        <d v="1899-12-30T08:09:00Z"/>
        <d v="1899-12-30T07:58:00Z"/>
        <d v="1899-12-30T07:09:00Z"/>
        <d v="1899-12-30T07:16:00Z"/>
        <d v="1899-12-30T07:24:00Z"/>
        <d v="1899-12-30T06:41:00Z"/>
        <d v="1899-12-30T06:19:00Z"/>
        <d v="1899-12-30T06:03:00Z"/>
        <d v="1899-12-30T06:06:00Z"/>
        <d v="1899-12-30T06:36:00Z"/>
        <d v="1899-12-30T06:13:00Z"/>
        <d v="1899-12-30T06:29:00Z"/>
        <d v="1899-12-30T05:26:00Z"/>
        <d v="1899-12-30T07:54:00Z"/>
        <d v="1899-12-30T07:41:00Z"/>
        <d v="1899-12-30T07:57:00Z"/>
        <d v="1899-12-30T07:43:00Z"/>
        <d v="1899-12-30T08:02:00Z"/>
        <d v="1899-12-30T05:16:00Z"/>
        <d v="1899-12-30T05:59:00Z"/>
        <d v="1899-12-30T05:32:00Z"/>
        <d v="1899-12-30T05:30:00Z"/>
        <d v="1899-12-30T06:11:00Z"/>
        <d v="1899-12-30T07:06:00Z"/>
        <d v="1899-12-30T08:52:00Z"/>
        <d v="1899-12-30T09:05:00Z"/>
        <d v="1899-12-30T08:17:00Z"/>
        <d v="1899-12-30T09:15:00Z"/>
        <d v="1899-12-30T07:59:00Z"/>
        <d v="1899-12-30T05:51:00Z"/>
        <d v="1899-12-30T09:25:00Z"/>
        <d v="1899-12-30T08:16:00Z"/>
        <d v="1899-12-30T08:57:00Z"/>
        <d v="1899-12-30T07:03:00Z"/>
        <d v="1899-12-30T05:20:00Z"/>
        <d v="1899-12-30T07:18:00Z"/>
        <d v="1899-12-30T09:40:00Z"/>
        <d v="1899-12-30T10:20:00Z"/>
        <d v="1899-12-30T08:56:00Z"/>
        <d v="1899-12-30T08:34:00Z"/>
        <d v="1899-12-30T07:56:00Z"/>
        <d v="1899-12-30T07:51:00Z"/>
        <d v="1899-12-30T09:22:00Z"/>
        <d v="1899-12-30T10:05:00Z"/>
        <d v="1899-12-30T08:35:00Z"/>
        <d v="1899-12-30T09:01:00Z"/>
        <d v="1899-12-30T09:58:00Z"/>
        <d v="1899-12-30T09:06:00Z"/>
        <d v="1899-12-30T08:54:00Z"/>
        <d v="1899-12-30T08:42:00Z"/>
        <d v="1899-12-30T10:19:00Z"/>
        <d v="1899-12-30T08:55:00Z"/>
        <d v="1899-12-30T08:01:00Z"/>
        <d v="1899-12-30T09:27:00Z"/>
        <d v="1899-12-30T09:07:00Z"/>
        <d v="1899-12-30T09:10:00Z"/>
        <d v="1899-12-30T08:22:00Z"/>
        <d v="1899-12-30T05:49:00Z"/>
        <d v="1899-12-30T08:26:00Z"/>
        <d v="1899-12-30T05:05:00Z"/>
        <d v="1899-12-30T05:21:00Z"/>
        <d v="1899-12-30T08:12:00Z"/>
        <d v="1899-12-30T08:11:00Z"/>
        <d v="1899-12-30T08:03:00Z"/>
        <d v="1899-12-30T08:38:00Z"/>
        <d v="1899-12-30T07:44:00Z"/>
        <d v="1899-12-30T09:30:00Z"/>
        <d v="1899-12-30T09:38:00Z"/>
      </sharedItems>
    </cacheField>
    <cacheField name="QC Type" numFmtId="0">
      <sharedItems containsBlank="1">
        <s v="NA"/>
        <s v="D"/>
        <m/>
      </sharedItems>
    </cacheField>
    <cacheField name="Sample Depth" numFmtId="0">
      <sharedItems containsString="0" containsBlank="1" containsNumber="1" containsInteger="1">
        <m/>
        <n v="0.0"/>
        <n v="1.0"/>
        <n v="2.0"/>
        <n v="3.0"/>
        <n v="4.0"/>
        <n v="5.0"/>
      </sharedItems>
    </cacheField>
    <cacheField name="Depth Unit" numFmtId="0">
      <sharedItems containsBlank="1">
        <m/>
        <s v="M"/>
      </sharedItems>
    </cacheField>
    <cacheField name="Flow" numFmtId="0">
      <sharedItems containsBlank="1">
        <s v="BASEFLOW"/>
        <s v="STORMFLOW"/>
        <m/>
      </sharedItems>
    </cacheField>
    <cacheField name="Water Temperature (DEG C)" numFmtId="165">
      <sharedItems containsString="0" containsBlank="1" containsNumber="1">
        <n v="14.6"/>
        <n v="11.7"/>
        <m/>
        <n v="18.3"/>
        <n v="18.8"/>
        <n v="16.2"/>
        <n v="16.3"/>
        <n v="13.4"/>
        <n v="15.1"/>
        <n v="20.4"/>
        <n v="19.2"/>
        <n v="18.6"/>
        <n v="22.3"/>
        <n v="13.5"/>
        <n v="11.5"/>
        <n v="17.8"/>
        <n v="16.1"/>
        <n v="20.7"/>
        <n v="17.1"/>
        <n v="12.4"/>
        <n v="15.5"/>
        <n v="18.7"/>
        <n v="19.0"/>
        <n v="23.4"/>
        <n v="16.5"/>
        <n v="15.7"/>
        <n v="20.9"/>
        <n v="18.9"/>
        <n v="18.2"/>
        <n v="22.7"/>
        <n v="16.6"/>
        <n v="18.1"/>
        <n v="22.8"/>
        <n v="14.8"/>
        <n v="17.3"/>
        <n v="21.5"/>
        <n v="12.5"/>
        <n v="19.3"/>
        <n v="22.5"/>
        <n v="26.3"/>
        <n v="13.1"/>
        <n v="16.7"/>
        <n v="27.0"/>
        <n v="23.3"/>
        <n v="13.0"/>
        <n v="13.9"/>
        <n v="19.1"/>
        <n v="21.0"/>
        <n v="23.8"/>
        <n v="26.7"/>
        <n v="14.5"/>
        <n v="16.8"/>
        <n v="23.2"/>
        <n v="26.5"/>
        <n v="12.2"/>
        <n v="13.2"/>
        <n v="26.6"/>
        <n v="12.7"/>
        <n v="19.4"/>
        <n v="22.4"/>
        <n v="15.9"/>
        <n v="17.0"/>
        <n v="14.1"/>
        <n v="16.4"/>
        <n v="20.3"/>
        <n v="27.4"/>
        <n v="16.9"/>
        <n v="21.2"/>
        <n v="17.6"/>
        <n v="19.5"/>
        <n v="21.4"/>
        <n v="17.4"/>
        <n v="22.6"/>
        <n v="18.0"/>
        <n v="10.1"/>
        <n v="23.0"/>
        <n v="20.2"/>
        <n v="22.2"/>
        <n v="25.8"/>
        <n v="25.9"/>
        <n v="19.7"/>
        <n v="25.0"/>
        <n v="24.6"/>
        <n v="26.4"/>
        <n v="24.9"/>
        <n v="24.8"/>
        <n v="25.1"/>
        <n v="22.0"/>
        <n v="25.3"/>
        <n v="23.5"/>
        <n v="10.0"/>
        <n v="15.0"/>
        <n v="14.0"/>
        <n v="9.0"/>
        <n v="12.11"/>
        <n v="8.0"/>
        <n v="15.3"/>
        <n v="18.5"/>
        <n v="19.6"/>
        <n v="12.0"/>
        <n v="9.3"/>
        <n v="17.7"/>
        <n v="21.3"/>
        <n v="24.7"/>
        <n v="8.4"/>
        <n v="23.7"/>
        <n v="8.9"/>
        <n v="23.6"/>
        <n v="15.2"/>
        <n v="19.8"/>
        <n v="11.6"/>
        <n v="16.0"/>
        <n v="17.2"/>
        <n v="12.6"/>
        <n v="11.2"/>
        <n v="15.4"/>
        <n v="15.6"/>
        <n v="13.8"/>
        <n v="17.9"/>
        <n v="18.4"/>
        <n v="15.8"/>
        <n v="10.8"/>
        <n v="22.9"/>
        <n v="17.5"/>
        <n v="13.3"/>
        <n v="20.0"/>
        <n v="14.7"/>
        <n v="21.1"/>
        <n v="19.9"/>
        <n v="20.5"/>
        <n v="12.9"/>
        <n v="21.8"/>
        <n v="14.3"/>
        <n v="14.4"/>
        <n v="20.6"/>
        <n v="13.6"/>
        <n v="21.9"/>
        <n v="21.7"/>
        <n v="14.9"/>
        <n v="22.1"/>
        <n v="14.2"/>
        <n v="21.6"/>
        <n v="12.8"/>
        <n v="13.7"/>
        <n v="20.1"/>
        <n v="23.9"/>
        <n v="24.1"/>
        <n v="24.4"/>
        <n v="24.5"/>
        <n v="24.2"/>
        <n v="24.0"/>
        <n v="25.6"/>
        <n v="23.1"/>
        <n v="11.33"/>
        <n v="11.0"/>
        <n v="10.5"/>
        <n v="17.23"/>
        <n v="25.4"/>
        <n v="26.1"/>
        <n v="26.2"/>
        <n v="25.2"/>
        <n v="11.3"/>
        <n v="9.65"/>
        <n v="17.12"/>
        <n v="13.67"/>
        <n v="18.15"/>
        <n v="14.38"/>
        <n v="14.39"/>
        <n v="11.13"/>
        <n v="18.39"/>
        <n v="15.05"/>
        <n v="11.1"/>
        <n v="12.3"/>
        <n v="24.3"/>
        <n v="11.9"/>
        <n v="16.03"/>
        <n v="27.7"/>
        <n v="27.1"/>
        <n v="25.7"/>
        <n v="20.8"/>
        <n v="10.2"/>
        <n v="9.06"/>
        <n v="11.4"/>
      </sharedItems>
    </cacheField>
    <cacheField name="DissolvedOxygen" numFmtId="4">
      <sharedItems containsString="0" containsBlank="1" containsNumber="1">
        <n v="8.7"/>
        <n v="10.1"/>
        <n v="8.9"/>
        <n v="8.8"/>
        <n v="7.8"/>
        <n v="7.7"/>
        <n v="9.86"/>
        <n v="10.3"/>
        <n v="9.2"/>
        <n v="7.9"/>
        <m/>
        <n v="8.2"/>
        <n v="7.4"/>
        <n v="4.6"/>
        <n v="5.4"/>
        <n v="3.2"/>
        <n v="1.6"/>
        <n v="2.5"/>
        <n v="1.05"/>
        <n v="8.75"/>
        <n v="10.7"/>
        <n v="9.25"/>
        <n v="7.78"/>
        <n v="8.52"/>
        <n v="7.93"/>
        <n v="6.71"/>
        <n v="8.89"/>
        <n v="10.76"/>
        <n v="9.14"/>
        <n v="8.62"/>
        <n v="8.38"/>
        <n v="8.63"/>
        <n v="7.15"/>
        <n v="8.91"/>
        <n v="9.1"/>
        <n v="9.03"/>
        <n v="8.4"/>
        <n v="8.36"/>
        <n v="7.02"/>
        <n v="9.3"/>
        <n v="9.19"/>
        <n v="8.6"/>
        <n v="10.4"/>
        <n v="6.1"/>
        <n v="5.9"/>
        <n v="10.6"/>
        <n v="7.2"/>
        <n v="7.25"/>
        <n v="10.49"/>
        <n v="10.57"/>
        <n v="10.68"/>
        <n v="9.52"/>
        <n v="9.02"/>
        <n v="8.45"/>
        <n v="10.55"/>
        <n v="10.31"/>
        <n v="10.66"/>
        <n v="9.45"/>
        <n v="8.85"/>
        <n v="8.47"/>
        <n v="9.13"/>
        <n v="8.08"/>
        <n v="7.41"/>
        <n v="8.37"/>
        <n v="9.75"/>
        <n v="8.56"/>
        <n v="7.79"/>
        <n v="7.1"/>
        <n v="9.68"/>
        <n v="8.65"/>
        <n v="7.59"/>
        <n v="8.35"/>
        <n v="9.72"/>
        <n v="7.89"/>
        <n v="10.12"/>
        <n v="7.97"/>
        <n v="8.21"/>
        <n v="9.62"/>
        <n v="8.88"/>
        <n v="8.43"/>
        <n v="7.46"/>
        <n v="10.9"/>
        <n v="10.8"/>
        <n v="9.4"/>
        <n v="8.0"/>
        <n v="6.5"/>
        <n v="9.6"/>
        <n v="7.16"/>
        <n v="8.87"/>
        <n v="9.18"/>
        <n v="6.94"/>
        <n v="7.0"/>
        <n v="9.32"/>
        <n v="8.5"/>
        <n v="10.5"/>
        <n v="4.2"/>
        <n v="3.9"/>
        <n v="2.3"/>
        <n v="3.8"/>
        <n v="4.4"/>
        <n v="4.1"/>
        <n v="2.6"/>
        <n v="7.68"/>
        <n v="7.3"/>
        <n v="8.34"/>
        <n v="7.34"/>
        <n v="8.17"/>
        <n v="8.02"/>
        <n v="8.46"/>
        <n v="7.35"/>
        <n v="8.72"/>
        <n v="8.05"/>
        <n v="7.72"/>
        <n v="6.4"/>
        <n v="7.6"/>
        <n v="8.3"/>
        <n v="8.1"/>
        <n v="7.61"/>
        <n v="6.93"/>
        <n v="8.15"/>
        <n v="8.74"/>
        <n v="7.27"/>
        <n v="8.94"/>
        <n v="7.53"/>
        <n v="7.5"/>
        <n v="7.58"/>
        <n v="9.0"/>
        <n v="7.96"/>
        <n v="7.56"/>
        <n v="7.67"/>
        <n v="6.31"/>
        <n v="6.6"/>
        <n v="5.6"/>
        <n v="5.1"/>
        <n v="6.0"/>
        <n v="3.6"/>
        <n v="6.9"/>
        <n v="5.7"/>
        <n v="5.0"/>
        <n v="5.8"/>
        <n v="5.2"/>
        <n v="9.7"/>
        <n v="4.0"/>
        <n v="3.5"/>
        <n v="4.5"/>
        <n v="4.3"/>
        <n v="4.7"/>
        <n v="2.8"/>
        <n v="2.2"/>
        <n v="1.7"/>
        <n v="2.4"/>
        <n v="1.8"/>
        <n v="8.23"/>
        <n v="7.66"/>
        <n v="6.78"/>
        <n v="7.64"/>
        <n v="8.16"/>
        <n v="6.2"/>
        <n v="11.37"/>
        <n v="10.11"/>
        <n v="9.36"/>
        <n v="9.22"/>
        <n v="9.29"/>
        <n v="6.99"/>
        <n v="7.32"/>
        <n v="7.21"/>
        <n v="11.54"/>
        <n v="10.26"/>
        <n v="10.27"/>
        <n v="9.59"/>
        <n v="7.48"/>
        <n v="11.62"/>
        <n v="10.47"/>
        <n v="9.9"/>
        <n v="7.39"/>
        <n v="8.04"/>
        <n v="6.8"/>
        <n v="7.88"/>
        <n v="8.64"/>
        <n v="9.44"/>
        <n v="10.0"/>
        <n v="9.46"/>
        <n v="6.7"/>
        <n v="8.25"/>
        <n v="10.32"/>
        <n v="8.13"/>
        <n v="7.63"/>
        <n v="8.39"/>
        <n v="6.18"/>
        <n v="8.27"/>
        <n v="9.55"/>
        <n v="8.99"/>
        <n v="6.89"/>
        <n v="7.11"/>
        <n v="7.76"/>
        <n v="7.77"/>
        <n v="7.52"/>
        <n v="6.85"/>
        <n v="6.57"/>
        <n v="7.62"/>
        <n v="6.75"/>
        <n v="7.18"/>
        <n v="7.17"/>
        <n v="7.22"/>
        <n v="6.05"/>
        <n v="7.45"/>
        <n v="5.78"/>
        <n v="6.3"/>
        <n v="6.15"/>
        <n v="7.99"/>
        <n v="9.08"/>
        <n v="9.09"/>
        <n v="12.86"/>
        <n v="9.35"/>
        <n v="7.94"/>
        <n v="6.33"/>
        <n v="7.12"/>
        <n v="6.81"/>
        <n v="6.82"/>
        <n v="4.8"/>
        <n v="9.57"/>
        <n v="8.07"/>
        <n v="8.28"/>
        <n v="7.08"/>
        <n v="7.54"/>
        <n v="8.66"/>
        <n v="7.44"/>
        <n v="8.14"/>
        <n v="9.38"/>
        <n v="7.69"/>
        <n v="5.55"/>
        <n v="5.83"/>
        <n v="6.52"/>
        <n v="6.84"/>
        <n v="6.22"/>
        <n v="5.76"/>
        <n v="5.16"/>
        <n v="5.61"/>
        <n v="6.01"/>
        <n v="5.87"/>
        <n v="9.77"/>
        <n v="7.47"/>
        <n v="6.39"/>
        <n v="6.87"/>
        <n v="6.21"/>
        <n v="7.65"/>
        <n v="6.17"/>
        <n v="4.36"/>
        <n v="8.22"/>
        <n v="6.32"/>
        <n v="6.44"/>
        <n v="6.49"/>
        <n v="3.3"/>
        <n v="9.5"/>
        <n v="10.84"/>
        <n v="9.49"/>
        <n v="8.09"/>
        <n v="9.53"/>
        <n v="7.75"/>
        <n v="7.73"/>
        <n v="9.06"/>
        <n v="9.81"/>
        <n v="8.82"/>
        <n v="7.82"/>
        <n v="8.59"/>
        <n v="8.67"/>
        <n v="7.91"/>
        <n v="8.03"/>
        <n v="7.98"/>
        <n v="7.19"/>
        <n v="9.26"/>
        <n v="8.18"/>
        <n v="6.14"/>
        <n v="7.83"/>
        <n v="2.0"/>
        <n v="8.12"/>
        <n v="9.96"/>
        <n v="10.82"/>
        <n v="9.43"/>
        <n v="9.74"/>
        <n v="8.31"/>
        <n v="7.85"/>
        <n v="6.62"/>
        <n v="7.81"/>
        <n v="8.93"/>
        <n v="8.11"/>
        <n v="6.68"/>
        <n v="7.26"/>
        <n v="7.03"/>
        <n v="10.01"/>
        <n v="6.58"/>
        <n v="10.63"/>
        <n v="11.11"/>
        <n v="7.57"/>
        <n v="8.44"/>
        <n v="7.86"/>
        <n v="9.66"/>
        <n v="8.53"/>
        <n v="7.42"/>
        <n v="7.24"/>
        <n v="7.33"/>
        <n v="7.71"/>
        <n v="9.41"/>
        <n v="8.19"/>
        <n v="7.84"/>
        <n v="8.71"/>
        <n v="6.67"/>
        <n v="9.15"/>
        <n v="8.97"/>
        <n v="7.09"/>
        <n v="8.33"/>
        <n v="7.04"/>
        <n v="7.28"/>
        <n v="9.11"/>
        <n v="7.92"/>
        <n v="9.42"/>
        <n v="9.92"/>
        <n v="7.37"/>
        <n v="6.96"/>
        <n v="6.02"/>
        <n v="6.35"/>
        <n v="9.23"/>
        <n v="6.91"/>
        <n v="6.43"/>
        <n v="9.33"/>
        <n v="9.07"/>
        <n v="8.78"/>
        <n v="6.65"/>
        <n v="8.54"/>
        <n v="7.13"/>
        <n v="6.77"/>
        <n v="9.47"/>
        <n v="8.69"/>
        <n v="5.37"/>
        <n v="8.24"/>
        <n v="5.96"/>
        <n v="4.98"/>
        <n v="9.8"/>
        <n v="5.11"/>
        <n v="3.69"/>
        <n v="11.1"/>
        <n v="9.65"/>
        <n v="8.55"/>
        <n v="9.17"/>
        <n v="10.38"/>
        <n v="9.85"/>
        <n v="8.79"/>
        <n v="9.63"/>
        <n v="10.04"/>
        <n v="11.26"/>
        <n v="12.04"/>
        <n v="9.73"/>
        <n v="9.12"/>
        <n v="8.77"/>
        <n v="8.73"/>
        <n v="7.74"/>
        <n v="8.98"/>
        <n v="8.68"/>
        <n v="7.29"/>
        <n v="9.48"/>
        <n v="8.42"/>
        <n v="8.61"/>
        <n v="8.32"/>
        <n v="10.15"/>
        <n v="9.87"/>
        <n v="9.54"/>
        <n v="10.43"/>
        <n v="9.58"/>
        <n v="8.83"/>
        <n v="9.91"/>
        <n v="5.3"/>
        <n v="8.95"/>
        <n v="7.95"/>
        <n v="10.72"/>
        <n v="7.51"/>
        <n v="8.48"/>
        <n v="7.14"/>
        <n v="9.16"/>
        <n v="7.87"/>
        <n v="8.26"/>
        <n v="8.96"/>
        <n v="7.06"/>
        <n v="10.48"/>
        <n v="7.49"/>
        <n v="9.69"/>
        <n v="8.58"/>
        <n v="6.46"/>
        <n v="9.39"/>
        <n v="4.29"/>
        <n v="11.22"/>
        <n v="11.29"/>
        <n v="11.34"/>
        <n v="3.83"/>
        <n v="6.98"/>
        <n v="7.01"/>
        <n v="7.07"/>
        <n v="5.71"/>
        <n v="7.36"/>
        <n v="7.31"/>
        <n v="6.88"/>
        <n v="11.79"/>
        <n v="6.83"/>
        <n v="5.75"/>
        <n v="5.45"/>
        <n v="6.54"/>
        <n v="4.58"/>
        <n v="2.24"/>
        <n v="4.52"/>
        <n v="2.58"/>
        <n v="6.56"/>
        <n v="4.9"/>
        <n v="8.81"/>
        <n v="9.05"/>
        <n v="7.23"/>
        <n v="10.45"/>
        <n v="10.58"/>
        <n v="8.57"/>
        <n v="7.38"/>
        <n v="6.03"/>
        <n v="5.06"/>
        <n v="5.53"/>
        <n v="6.16"/>
        <n v="8.86"/>
        <n v="6.86"/>
        <n v="7.05"/>
        <n v="9.04"/>
        <n v="10.2"/>
        <n v="8.41"/>
        <n v="5.33"/>
        <n v="3.84"/>
        <n v="1.74"/>
        <n v="4.05"/>
        <n v="2.56"/>
        <n v="6.97"/>
        <n v="9.24"/>
        <n v="10.03"/>
        <n v="7.55"/>
        <n v="9.01"/>
        <n v="8.51"/>
        <n v="6.19"/>
        <n v="7.43"/>
        <n v="6.59"/>
        <n v="8.06"/>
        <n v="10.89"/>
        <n v="8.01"/>
        <n v="8.76"/>
        <n v="11.33"/>
        <n v="9.98"/>
        <n v="10.37"/>
        <n v="10.34"/>
        <n v="11.72"/>
        <n v="8.29"/>
        <n v="8.84"/>
        <n v="11.07"/>
        <n v="8.49"/>
        <n v="6.09"/>
        <n v="11.25"/>
        <n v="10.08"/>
        <n v="9.71"/>
        <n v="4.12"/>
        <n v="6.64"/>
        <n v="10.09"/>
        <n v="2.38"/>
        <n v="6.42"/>
        <n v="4.19"/>
        <n v="5.58"/>
        <n v="6.92"/>
        <n v="4.93"/>
        <n v="6.63"/>
        <n v="17.8"/>
        <n v="6.11"/>
        <n v="5.59"/>
        <n v="6.24"/>
        <n v="4.65"/>
        <n v="5.38"/>
        <n v="5.15"/>
        <n v="3.42"/>
        <n v="4.35"/>
        <n v="6.73"/>
        <n v="10.46"/>
        <n v="0.35555555555555557"/>
        <n v="4.87"/>
        <n v="4.48"/>
        <n v="2.49"/>
        <n v="1.35"/>
        <n v="0.91"/>
        <n v="2.46"/>
        <n v="4.88"/>
        <n v="0.5"/>
        <n v="9.88"/>
        <n v="10.06"/>
        <n v="10.33"/>
        <n v="8.92"/>
        <n v="9.37"/>
        <n v="9.82"/>
        <n v="10.44"/>
        <n v="11.15"/>
        <n v="5.93"/>
        <n v="16.11"/>
        <n v="6.72"/>
        <n v="6.95"/>
        <n v="5.14"/>
        <n v="6.08"/>
        <n v="5.57"/>
        <n v="4.89"/>
        <n v="5.91"/>
        <n v="9.56"/>
        <n v="9.67"/>
      </sharedItems>
    </cacheField>
    <cacheField name="Dissolved Oxygen Saturation (%)" numFmtId="4">
      <sharedItems containsString="0" containsBlank="1" containsNumber="1">
        <n v="85.7"/>
        <n v="93.5"/>
        <n v="87.3"/>
        <n v="87.7"/>
        <n v="78.0"/>
        <n v="80.8"/>
        <n v="100.5"/>
        <n v="98.1"/>
        <n v="91.5"/>
        <n v="88.1"/>
        <m/>
        <n v="96.7"/>
        <n v="85.5"/>
        <n v="44.5"/>
        <n v="49.2"/>
        <n v="31.6"/>
        <n v="16.6"/>
        <n v="25.2"/>
        <n v="16.5"/>
        <n v="11.8"/>
        <n v="86.5"/>
        <n v="99.6"/>
        <n v="92.9"/>
        <n v="86.6"/>
        <n v="91.4"/>
        <n v="86.7"/>
        <n v="78.7"/>
        <n v="91.1"/>
        <n v="101.2"/>
        <n v="91.8"/>
        <n v="92.6"/>
        <n v="89.9"/>
        <n v="92.4"/>
        <n v="82.6"/>
        <n v="85.0"/>
        <n v="90.8"/>
        <n v="91.0"/>
        <n v="88.2"/>
        <n v="92.5"/>
        <n v="81.6"/>
        <n v="102.0"/>
        <n v="83.7"/>
        <n v="62.4"/>
        <n v="103.3"/>
        <n v="64.3"/>
        <n v="66.6"/>
        <n v="99.5"/>
        <n v="96.4"/>
        <n v="96.0"/>
        <n v="83.4"/>
        <n v="89.5"/>
        <n v="99.8"/>
        <n v="101.9"/>
        <n v="109.9"/>
        <n v="101.4"/>
        <n v="102.7"/>
        <n v="106.3"/>
        <n v="100.2"/>
        <n v="101.1"/>
        <n v="109.5"/>
        <n v="100.4"/>
        <n v="104.3"/>
        <n v="106.6"/>
        <n v="86.9"/>
        <n v="78.4"/>
        <n v="77.3"/>
        <n v="104.7"/>
        <n v="96.1"/>
        <n v="92.2"/>
        <n v="89.2"/>
        <n v="90.4"/>
        <n v="84.8"/>
        <n v="90.6"/>
        <n v="104.8"/>
        <n v="90.3"/>
        <n v="94.9"/>
        <n v="81.4"/>
        <n v="82.0"/>
        <n v="89.1"/>
        <n v="103.1"/>
        <n v="98.0"/>
        <n v="98.9"/>
        <n v="100.3"/>
        <n v="95.2"/>
        <n v="99.3"/>
        <n v="88.0"/>
        <n v="79.0"/>
        <n v="96.5"/>
        <n v="95.0"/>
        <n v="67.4"/>
        <n v="96.9"/>
        <n v="94.7"/>
        <n v="111.8"/>
        <n v="95.3"/>
        <n v="95.7"/>
        <n v="95.6"/>
        <n v="43.3"/>
        <n v="40.7"/>
        <n v="25.8"/>
        <n v="26.6"/>
        <n v="39.0"/>
        <n v="45.0"/>
        <n v="41.4"/>
        <n v="26.4"/>
        <n v="95.9"/>
        <n v="83.8"/>
        <n v="87.1"/>
        <n v="103.6"/>
        <n v="83.3"/>
        <n v="91.2"/>
        <n v="84.5"/>
        <n v="86.4"/>
        <n v="82.9"/>
        <n v="92.0"/>
        <n v="85.6"/>
        <n v="81.1"/>
        <n v="74.7"/>
        <n v="74.9"/>
        <n v="83.1"/>
        <n v="76.7"/>
        <n v="85.1"/>
        <n v="99.2"/>
        <n v="104.1"/>
        <n v="82.8"/>
        <n v="89.7"/>
        <n v="98.7"/>
        <n v="93.7"/>
        <n v="93.3"/>
        <n v="91.7"/>
        <n v="108.5"/>
        <n v="90.5"/>
        <n v="89.6"/>
        <n v="97.0"/>
        <n v="70.2"/>
        <n v="65.56"/>
        <n v="65.45"/>
        <n v="54.34"/>
        <n v="58.51"/>
        <n v="33.8"/>
        <n v="60.74"/>
        <n v="50.58"/>
        <n v="67.48"/>
        <n v="70.94"/>
        <n v="67.38"/>
        <n v="63.47"/>
        <n v="58.22"/>
        <n v="37.25"/>
        <n v="66.95"/>
        <n v="90.23"/>
        <n v="42.79"/>
        <n v="75.99"/>
        <n v="84.9"/>
        <n v="79.3"/>
        <n v="90.7"/>
        <n v="82.7"/>
        <n v="95.5"/>
        <n v="80.73"/>
        <n v="104.6"/>
        <n v="104.2"/>
        <n v="84.7"/>
        <n v="99.7"/>
        <n v="102.3"/>
        <n v="102.5"/>
        <n v="109.6"/>
        <n v="93.4"/>
        <n v="87.8"/>
        <n v="100.8"/>
        <n v="103.7"/>
        <n v="111.3"/>
        <n v="88.9"/>
        <n v="77.69"/>
        <n v="70.95"/>
        <n v="54.77"/>
        <n v="61.35"/>
        <n v="66.84"/>
        <n v="80.3"/>
        <n v="69.9"/>
        <n v="77.43"/>
        <n v="70.07"/>
        <n v="73.33"/>
        <n v="93.8"/>
        <n v="90.0"/>
        <n v="88.8"/>
        <n v="86.2"/>
        <n v="84.0"/>
        <n v="79.2"/>
        <n v="79.7"/>
        <n v="81.5"/>
        <n v="102.6"/>
        <n v="83.6"/>
        <n v="86.0"/>
        <n v="90.1"/>
        <n v="86.8"/>
        <n v="87.2"/>
        <n v="73.9"/>
        <n v="82.2"/>
        <n v="82.4"/>
        <n v="76.8"/>
        <n v="72.3"/>
        <n v="68.9"/>
        <n v="78.2"/>
        <n v="72.1"/>
        <n v="74.5"/>
        <n v="73.8"/>
        <n v="75.0"/>
        <n v="62.9"/>
        <n v="69.1"/>
        <n v="65.2"/>
        <n v="80.4"/>
        <n v="92.7"/>
        <n v="88.6"/>
        <n v="84.2"/>
        <n v="74.3"/>
        <n v="68.1"/>
        <n v="87.0"/>
        <n v="63.7"/>
        <n v="98.5"/>
        <n v="84.4"/>
        <n v="81.3"/>
        <n v="71.2"/>
        <n v="66.8"/>
        <n v="73.2"/>
        <n v="73.5"/>
        <n v="80.2"/>
        <n v="73.0"/>
        <n v="79.5"/>
        <n v="91.22"/>
        <n v="86.3"/>
        <n v="97.7"/>
        <n v="97.8"/>
        <n v="99.1"/>
        <n v="79.6"/>
        <n v="81.8"/>
        <n v="82.5"/>
        <n v="60.4"/>
        <n v="63.2"/>
        <n v="71.8"/>
        <n v="71.6"/>
        <n v="71.7"/>
        <n v="66.7"/>
        <n v="70.3"/>
        <n v="68.4"/>
        <n v="66.9"/>
        <n v="59.9"/>
        <n v="63.5"/>
        <n v="79.1"/>
        <n v="76.9"/>
        <n v="68.6"/>
        <n v="77.4"/>
        <n v="65.3"/>
        <n v="64.1"/>
        <n v="88.7"/>
        <n v="50.8"/>
        <n v="75.7"/>
        <n v="97.6"/>
        <n v="97.5"/>
        <n v="93.1"/>
        <n v="78.6"/>
        <n v="76.4"/>
        <n v="68.8"/>
        <n v="83.5"/>
        <n v="73.1"/>
        <n v="62.5"/>
        <n v="30.2"/>
        <n v="29.8"/>
        <n v="33.5"/>
        <n v="15.2"/>
        <n v="89.4"/>
        <n v="87.4"/>
        <n v="90.9"/>
        <n v="91.3"/>
        <n v="96.8"/>
        <n v="86.1"/>
        <n v="87.6"/>
        <n v="84.1"/>
        <n v="80.7"/>
        <n v="69.3"/>
        <n v="81.0"/>
        <n v="94.2"/>
        <n v="80.0"/>
        <n v="76.0"/>
        <n v="79.8"/>
        <n v="23.4"/>
        <n v="94.3"/>
        <n v="93.0"/>
        <n v="94.0"/>
        <n v="98.4"/>
        <n v="75.3"/>
        <n v="78.9"/>
        <n v="85.9"/>
        <n v="79.4"/>
        <n v="73.4"/>
        <n v="75.4"/>
        <n v="100.1"/>
        <n v="74.2"/>
        <n v="69.7"/>
        <n v="102.2"/>
        <n v="81.7"/>
        <n v="94.5"/>
        <n v="92.8"/>
        <n v="81.2"/>
        <n v="78.5"/>
        <n v="85.2"/>
        <n v="88.5"/>
        <n v="89.8"/>
        <n v="84.6"/>
        <n v="92.3"/>
        <n v="88.3"/>
        <n v="76.5"/>
        <n v="101.8"/>
        <n v="58.21"/>
        <n v="77.8"/>
        <n v="94.1"/>
        <n v="72.0"/>
        <n v="95.4"/>
        <n v="93.2"/>
        <n v="101.6"/>
        <n v="89.0"/>
        <n v="89.21"/>
        <n v="107.8"/>
        <n v="119.4"/>
        <n v="119.2"/>
        <n v="103.0"/>
        <n v="83.0"/>
        <n v="89.3"/>
        <n v="85.3"/>
        <n v="94.4"/>
        <n v="97.1"/>
        <n v="83.67"/>
        <n v="72.7"/>
        <n v="68.2"/>
        <n v="98.2"/>
        <n v="72.2"/>
        <n v="80.41"/>
        <n v="80.6"/>
        <n v="87.5"/>
        <n v="78.1"/>
        <n v="92.1"/>
        <n v="87.9"/>
        <n v="80.1"/>
        <n v="70.9"/>
        <n v="76.2"/>
        <n v="72.9"/>
        <n v="72.6"/>
        <n v="69.82"/>
        <n v="93.6"/>
        <n v="91.9"/>
        <n v="98.8"/>
        <n v="97.4"/>
        <n v="75.1"/>
        <n v="74.0"/>
        <n v="67.0"/>
        <n v="77.6"/>
        <n v="63.3"/>
        <n v="54.4"/>
        <n v="77.1"/>
        <n v="62.2"/>
        <n v="62.0"/>
        <n v="64.2"/>
        <n v="51.5"/>
        <n v="83.2"/>
        <n v="70.4"/>
        <n v="22.8"/>
        <n v="59.4"/>
        <n v="43.9"/>
        <n v="60.2"/>
        <n v="50.0"/>
        <n v="41.6"/>
        <n v="53.4"/>
        <n v="61.4"/>
        <n v="82.3"/>
        <n v="96.2"/>
        <n v="85.8"/>
        <n v="95.8"/>
        <n v="97.2"/>
        <n v="114.8"/>
        <n v="127.7"/>
        <n v="105.6"/>
        <n v="102.4"/>
        <n v="58.9"/>
        <n v="49.0"/>
        <n v="65.0"/>
        <n v="90.2"/>
        <n v="85.4"/>
        <n v="98.3"/>
        <n v="98.6"/>
        <n v="95.1"/>
        <n v="97.3"/>
        <n v="94.6"/>
        <n v="71.1"/>
        <n v="81.9"/>
        <n v="51.4"/>
        <n v="88.4"/>
        <n v="79.9"/>
        <n v="74.4"/>
        <n v="74.8"/>
        <n v="77.5"/>
        <n v="77.7"/>
        <n v="94.8"/>
        <n v="70.5"/>
        <n v="100.0"/>
        <n v="69.4"/>
        <n v="102.1"/>
        <n v="108.2"/>
        <n v="80.5"/>
        <n v="101.0"/>
        <n v="70.6"/>
        <n v="84.3"/>
        <n v="44.1"/>
        <n v="53.1"/>
        <n v="56.4"/>
        <n v="110.4"/>
        <n v="105.7"/>
        <n v="111.7"/>
        <n v="107.2"/>
        <n v="102.9"/>
        <n v="32.2"/>
        <n v="38.7"/>
        <n v="83.9"/>
        <n v="62.6"/>
        <n v="78.3"/>
        <n v="71.0"/>
        <n v="106.0"/>
        <n v="97.9"/>
        <n v="67.3"/>
        <n v="74.6"/>
        <n v="54.6"/>
        <n v="57.8"/>
        <n v="56.9"/>
        <n v="48.1"/>
        <n v="25.0"/>
        <n v="41.8"/>
        <n v="91.6"/>
        <n v="68.7"/>
        <n v="77.2"/>
        <n v="82.1"/>
        <n v="102.8"/>
        <n v="100.7"/>
        <n v="96.3"/>
        <n v="57.0"/>
        <n v="56.0"/>
        <n v="60.8"/>
        <n v="46.4"/>
        <n v="106.2"/>
        <n v="106.4"/>
        <n v="80.9"/>
        <n v="107.4"/>
        <n v="96.6"/>
        <n v="50.4"/>
        <n v="62.1"/>
        <n v="48.6"/>
        <n v="36.9"/>
        <n v="18.1"/>
        <n v="32.4"/>
        <n v="40.6"/>
        <n v="26.8"/>
        <n v="33.0"/>
        <n v="43.0"/>
        <n v="109.2"/>
        <n v="99.9"/>
        <n v="78.8"/>
        <n v="73.7"/>
        <n v="55.5"/>
        <n v="103.8"/>
        <n v="111.6"/>
        <n v="100.6"/>
        <n v="107.3"/>
        <n v="105.8"/>
        <n v="105.3"/>
        <n v="107.0"/>
        <n v="99.4"/>
        <n v="101.5"/>
        <n v="115.0"/>
        <n v="101.3"/>
        <n v="105.0"/>
        <n v="109.1"/>
        <n v="76.6"/>
        <n v="73.6"/>
        <n v="63.9"/>
        <n v="63.0"/>
        <n v="70.7"/>
        <n v="24.8"/>
        <n v="55.7"/>
        <n v="50.3"/>
        <n v="70.0"/>
        <n v="66.0"/>
        <n v="70.8"/>
        <n v="61.9"/>
        <n v="52.3"/>
        <n v="53.36"/>
        <n v="51.0"/>
        <n v="46.5"/>
        <n v="60.1"/>
        <n v="38.0"/>
        <n v="45.7"/>
        <n v="67.7"/>
        <n v="53.2"/>
        <n v="49.1"/>
        <n v="25.4"/>
        <n v="14.6"/>
        <n v="9.4"/>
        <n v="24.5"/>
        <n v="72.8"/>
        <n v="4.1"/>
        <n v="5.3"/>
        <n v="68.5"/>
        <n v="100.9"/>
        <n v="110.9"/>
        <n v="72.5"/>
        <n v="7.32"/>
        <n v="75.6"/>
        <n v="99.0"/>
        <n v="58.4"/>
        <n v="63.8"/>
        <n v="57.7"/>
        <n v="71.9"/>
        <n v="74.1"/>
        <n v="71.4"/>
      </sharedItems>
    </cacheField>
    <cacheField name="Specific Conductance (US/CM)" numFmtId="0">
      <sharedItems containsString="0" containsBlank="1" containsNumber="1">
        <m/>
        <n v="23.9"/>
        <n v="26.8"/>
        <n v="31.4"/>
        <n v="34.8"/>
        <n v="40.1"/>
        <n v="35.2"/>
        <n v="35.5"/>
        <n v="168.2"/>
        <n v="149.0"/>
        <n v="162.8"/>
        <n v="187.9"/>
        <n v="190.1"/>
        <n v="176.3"/>
        <n v="116.4"/>
        <n v="217.0"/>
        <n v="120.0"/>
        <n v="100.0"/>
        <n v="46.8"/>
        <n v="74.7"/>
        <n v="85.0"/>
        <n v="64.4"/>
        <n v="117.0"/>
        <n v="135.0"/>
        <n v="101.0"/>
        <n v="81.0"/>
        <n v="114.0"/>
        <n v="127.0"/>
        <n v="119.0"/>
        <n v="115.0"/>
        <n v="136.0"/>
        <n v="130.2"/>
        <n v="134.2"/>
        <n v="138.4"/>
        <n v="146.4"/>
        <n v="146.5"/>
        <n v="122.2"/>
        <n v="161.7"/>
        <n v="184.3"/>
        <n v="182.0"/>
        <n v="175.8"/>
        <n v="127.2"/>
        <n v="84.0"/>
        <n v="89.0"/>
        <n v="126.0"/>
        <n v="103.0"/>
        <n v="142.0"/>
        <n v="148.0"/>
        <n v="164.0"/>
        <n v="171.0"/>
        <n v="176.1"/>
        <n v="175.6"/>
        <n v="159.3"/>
        <n v="126.4"/>
        <n v="115.5"/>
        <n v="110.0"/>
        <n v="230.0"/>
        <n v="210.0"/>
        <n v="300.0"/>
        <n v="190.0"/>
        <n v="239.9"/>
        <n v="251.4"/>
        <n v="207.3"/>
        <n v="206.8"/>
        <n v="221.9"/>
        <n v="260.5"/>
        <n v="265.8"/>
        <n v="263.3"/>
        <n v="269.4"/>
        <n v="68.3"/>
        <n v="45.4"/>
        <n v="282.5"/>
        <n v="310.0"/>
        <n v="340.0"/>
        <n v="262.0"/>
        <n v="171.7"/>
        <n v="291.6"/>
        <n v="292.3"/>
        <n v="223.7"/>
        <n v="248.9"/>
        <n v="256.3"/>
        <n v="195.0"/>
        <n v="109.9"/>
        <n v="167.0"/>
        <n v="169.2"/>
        <n v="253.3"/>
        <n v="131.4"/>
        <n v="195.3"/>
        <n v="251.2"/>
        <n v="264.7"/>
        <n v="158.3"/>
        <n v="277.0"/>
        <n v="173.0"/>
        <n v="175.0"/>
        <n v="79.6"/>
        <n v="150.0"/>
        <n v="151.7"/>
        <n v="185.0"/>
        <n v="163.0"/>
        <n v="139.0"/>
        <n v="123.0"/>
        <n v="161.0"/>
        <n v="177.0"/>
        <n v="160.0"/>
        <n v="166.0"/>
        <n v="193.0"/>
        <n v="171.2"/>
        <n v="181.0"/>
        <n v="190.2"/>
        <n v="215.0"/>
        <n v="219.0"/>
        <n v="173.5"/>
        <n v="223.0"/>
        <n v="223.8"/>
        <n v="217.7"/>
        <n v="210.2"/>
        <n v="157.0"/>
        <n v="124.0"/>
        <n v="180.0"/>
        <n v="162.0"/>
        <n v="198.0"/>
        <n v="214.0"/>
        <n v="216.0"/>
        <n v="213.0"/>
        <n v="200.0"/>
        <n v="211.0"/>
        <n v="45.1"/>
        <n v="75.5"/>
        <n v="92.4"/>
        <n v="94.5"/>
        <n v="128.8"/>
        <n v="136.5"/>
        <n v="106.6"/>
        <n v="128.5"/>
        <n v="138.5"/>
        <n v="152.1"/>
        <n v="134.1"/>
        <n v="109.7"/>
        <n v="96.2"/>
        <n v="159.0"/>
        <n v="128.9"/>
        <n v="103.1"/>
        <n v="120.4"/>
        <n v="103.5"/>
        <n v="131.0"/>
        <n v="137.8"/>
        <n v="142.6"/>
        <n v="162.6"/>
        <n v="88.1"/>
        <n v="104.3"/>
        <n v="160.6"/>
        <n v="166.3"/>
        <n v="189.3"/>
        <n v="63.4"/>
        <n v="218.7"/>
        <n v="8.0"/>
        <n v="47.9"/>
        <n v="46.7"/>
        <n v="45.8"/>
        <n v="80.0"/>
        <n v="90.0"/>
        <n v="64.5"/>
        <n v="63.1"/>
        <n v="78.1"/>
        <n v="77.5"/>
        <n v="75.4"/>
        <n v="76.3"/>
        <n v="81.7"/>
        <n v="84.3"/>
        <n v="76.7"/>
        <n v="51.7"/>
        <n v="82.1"/>
        <n v="22.4"/>
        <n v="83.9"/>
        <n v="53.4"/>
        <n v="77.2"/>
        <n v="48.4"/>
        <n v="91.5"/>
        <n v="77.7"/>
        <n v="87.0"/>
        <n v="78.6"/>
        <n v="61.2"/>
        <n v="83.3"/>
        <n v="86.4"/>
        <n v="44.7"/>
        <n v="13.5"/>
        <n v="60.0"/>
        <n v="70.0"/>
        <n v="130.0"/>
        <n v="88.5"/>
        <n v="51.8"/>
        <n v="50.6"/>
        <n v="49.6"/>
        <n v="48.1"/>
        <n v="51.6"/>
        <n v="50.3"/>
        <n v="44.5"/>
        <n v="49.3"/>
        <n v="48.9"/>
        <n v="48.3"/>
        <n v="44.3"/>
        <n v="46.1"/>
        <n v="46.0"/>
        <n v="46.2"/>
        <n v="44.2"/>
        <n v="30.0"/>
        <n v="40.0"/>
        <n v="154.0"/>
        <n v="172.0"/>
        <n v="187.0"/>
        <n v="240.0"/>
        <n v="260.0"/>
        <n v="170.0"/>
        <n v="105.0"/>
        <n v="106.0"/>
        <n v="140.0"/>
        <n v="69.7"/>
        <n v="233.4"/>
        <n v="207.9"/>
        <n v="201.9"/>
        <n v="174.5"/>
        <n v="263.7"/>
        <n v="171.4"/>
        <n v="175.4"/>
        <n v="147.8"/>
        <n v="114.4"/>
        <n v="220.0"/>
        <n v="330.0"/>
        <n v="191.2"/>
        <n v="105.9"/>
        <n v="267.0"/>
        <n v="292.8"/>
        <n v="261.7"/>
        <n v="234.6"/>
        <n v="273.5"/>
        <n v="294.8"/>
        <n v="298.7"/>
        <n v="307.1"/>
        <n v="343.6"/>
        <n v="350.7"/>
        <n v="294.1"/>
        <n v="320.0"/>
        <n v="360.0"/>
        <n v="274.8"/>
        <n v="265.6"/>
        <n v="362.5"/>
        <n v="374.1"/>
        <n v="389.5"/>
        <n v="382.8"/>
        <n v="59.3"/>
        <n v="274.7"/>
        <n v="217.4"/>
        <n v="316.1"/>
        <n v="331.2"/>
        <n v="355.9"/>
        <n v="343.9"/>
        <n v="266.7"/>
        <n v="360.1"/>
        <n v="250.0"/>
        <n v="50.0"/>
        <n v="280.0"/>
        <n v="290.0"/>
        <n v="270.0"/>
        <n v="52.0"/>
        <n v="53.0"/>
        <n v="192.0"/>
        <n v="186.0"/>
        <n v="321.0"/>
        <n v="298.0"/>
        <n v="164.9"/>
        <n v="324.0"/>
        <n v="179.3"/>
        <n v="159.6"/>
        <n v="143.5"/>
        <n v="127.4"/>
        <n v="162.4"/>
        <n v="156.7"/>
        <n v="158.7"/>
        <n v="141.6"/>
        <n v="131.1"/>
        <n v="152.4"/>
        <n v="160.3"/>
        <n v="263.0"/>
        <n v="272.0"/>
        <n v="319.0"/>
        <n v="275.0"/>
        <n v="119.3"/>
        <n v="34.7"/>
        <n v="35.8"/>
        <n v="49.5"/>
        <n v="34.1"/>
        <n v="35.1"/>
        <n v="34.9"/>
        <n v="34.0"/>
        <n v="33.8"/>
        <n v="47.5"/>
        <n v="35.7"/>
        <n v="72.0"/>
        <n v="65.0"/>
        <n v="77.0"/>
        <n v="73.0"/>
        <n v="75.0"/>
        <n v="152.0"/>
        <n v="10.0"/>
        <n v="390.0"/>
        <n v="400.0"/>
        <n v="35.0"/>
        <n v="32.0"/>
        <n v="41.0"/>
        <n v="51.0"/>
        <n v="49.0"/>
        <n v="54.0"/>
        <n v="56.0"/>
        <n v="243.0"/>
        <n v="201.8"/>
        <n v="265.0"/>
        <n v="255.3"/>
        <n v="323.8"/>
        <n v="308.7"/>
        <n v="286.2"/>
        <n v="281.1"/>
        <n v="322.9"/>
        <n v="207.0"/>
        <n v="273.0"/>
        <n v="249.0"/>
        <n v="365.0"/>
        <n v="412.0"/>
        <n v="402.0"/>
        <n v="420.0"/>
        <n v="218.0"/>
        <n v="247.0"/>
        <n v="189.0"/>
        <n v="199.0"/>
        <n v="227.0"/>
        <n v="62.7"/>
        <n v="125.1"/>
        <n v="119.7"/>
        <n v="92.2"/>
        <n v="25.0"/>
        <n v="133.7"/>
        <n v="146.3"/>
        <n v="130.7"/>
        <n v="83.5"/>
        <n v="155.5"/>
        <n v="176.2"/>
        <n v="131.8"/>
        <n v="76.0"/>
        <n v="98.7"/>
        <n v="111.7"/>
        <n v="74.5"/>
        <n v="93.8"/>
        <n v="106.2"/>
        <n v="111.4"/>
        <n v="146.0"/>
        <n v="145.0"/>
        <n v="150.5"/>
        <n v="151.1"/>
        <n v="75.2"/>
        <n v="168.0"/>
        <n v="268.0"/>
        <n v="217.2"/>
        <n v="168.5"/>
        <n v="173.9"/>
        <n v="119.2"/>
        <n v="350.0"/>
        <n v="71.8"/>
        <n v="67.6"/>
        <n v="67.5"/>
        <n v="67.1"/>
        <n v="56.6"/>
        <n v="88.4"/>
        <n v="88.7"/>
        <n v="89.4"/>
        <n v="72.1"/>
        <n v="64.1"/>
        <n v="54.6"/>
        <n v="44.1"/>
        <n v="43.3"/>
        <n v="47.6"/>
        <n v="40.5"/>
        <n v="40.4"/>
        <n v="54.5"/>
        <n v="36.2"/>
        <n v="36.6"/>
        <n v="155.4"/>
        <n v="183.7"/>
        <n v="130.6"/>
        <n v="180.4"/>
        <n v="222.5"/>
        <n v="272.4"/>
        <n v="213.2"/>
        <n v="281.4"/>
        <n v="72.6"/>
        <n v="53.6"/>
        <n v="49.4"/>
        <n v="69.3"/>
        <n v="49.8"/>
        <n v="45.5"/>
        <n v="84.1"/>
        <n v="79.9"/>
        <n v="81.1"/>
        <n v="72.4"/>
        <n v="87.7"/>
        <n v="64.0"/>
        <n v="57.0"/>
        <n v="7.9"/>
        <n v="59.0"/>
        <n v="66.0"/>
        <n v="68.0"/>
        <n v="62.0"/>
        <n v="7.8"/>
        <n v="61.0"/>
        <n v="63.8"/>
        <n v="58.7"/>
        <n v="66.8"/>
        <n v="57.3"/>
        <n v="76.6"/>
        <n v="58.1"/>
        <n v="57.9"/>
        <n v="60.3"/>
        <n v="62.3"/>
        <n v="57.5"/>
        <n v="57.4"/>
        <n v="55.0"/>
        <n v="48.0"/>
        <n v="47.0"/>
        <n v="33.6"/>
        <n v="37.3"/>
        <n v="42.2"/>
        <n v="37.1"/>
        <n v="37.2"/>
        <n v="45.0"/>
        <n v="22.5"/>
        <n v="43.0"/>
        <n v="40.6"/>
        <n v="42.5"/>
        <n v="42.8"/>
        <n v="92.7"/>
        <n v="37.8"/>
        <n v="67.3"/>
        <n v="70.5"/>
        <n v="66.2"/>
        <n v="57.8"/>
        <n v="61.6"/>
        <n v="83.1"/>
        <n v="74.0"/>
        <n v="68.6"/>
        <n v="80.4"/>
        <n v="64.9"/>
        <n v="89.7"/>
        <n v="77.4"/>
        <n v="60.4"/>
        <n v="56.3"/>
        <n v="50.1"/>
        <n v="56.2"/>
        <n v="71.0"/>
        <n v="55.4"/>
        <n v="61.5"/>
        <n v="80.8"/>
        <n v="62.8"/>
        <n v="59.4"/>
        <n v="62.9"/>
        <n v="69.9"/>
        <n v="82.4"/>
        <n v="59.1"/>
        <n v="60.6"/>
        <n v="56.8"/>
        <n v="51.5"/>
        <n v="94.9"/>
        <n v="18.4"/>
        <n v="37.5"/>
        <n v="333.0"/>
        <n v="322.0"/>
        <n v="307.0"/>
        <n v="39.5"/>
        <n v="370.0"/>
        <n v="353.0"/>
        <n v="315.0"/>
        <n v="408.0"/>
        <n v="407.0"/>
        <n v="453.0"/>
        <n v="454.0"/>
        <n v="398.0"/>
        <n v="332.0"/>
        <n v="485.8"/>
        <n v="413.5"/>
        <n v="464.9"/>
        <n v="385.0"/>
        <n v="301.0"/>
        <n v="380.0"/>
        <n v="502.0"/>
        <n v="538.0"/>
        <n v="475.0"/>
        <n v="306.0"/>
        <n v="515.0"/>
        <n v="271.0"/>
        <n v="192.7"/>
        <n v="200.3"/>
        <n v="138.7"/>
        <n v="384.0"/>
        <n v="409.0"/>
        <n v="455.0"/>
        <n v="360.3"/>
      </sharedItems>
    </cacheField>
    <cacheField name="pH" numFmtId="0">
      <sharedItems containsString="0" containsBlank="1" containsNumber="1">
        <m/>
        <n v="270.8"/>
      </sharedItems>
    </cacheField>
    <cacheField name="Salinity (PPTH)" numFmtId="0">
      <sharedItems containsString="0" containsBlank="1">
        <m/>
      </sharedItems>
    </cacheField>
    <cacheField name="Turbidity (NTU)" numFmtId="0">
      <sharedItems containsString="0" containsBlank="1">
        <m/>
      </sharedItems>
    </cacheField>
    <cacheField name="Total Dissolved Solids (MG/L)" numFmtId="0">
      <sharedItems containsString="0" containsBlank="1">
        <m/>
      </sharedItems>
    </cacheField>
    <cacheField name="Total Suspended Solids (MG/L)" numFmtId="0">
      <sharedItems containsString="0" containsBlank="1">
        <m/>
      </sharedItems>
    </cacheField>
    <cacheField name="Ecoli">
      <sharedItems containsBlank="1" containsMixedTypes="1" containsNumber="1">
        <n v="21.1"/>
        <n v="101.9"/>
        <n v="686.7"/>
        <m/>
        <n v="547.5"/>
        <n v="47.1"/>
        <n v="52.9"/>
        <n v="74.4"/>
        <n v="11.0"/>
        <n v="41.1"/>
        <n v="37.9"/>
        <n v="1203.31"/>
        <n v="50.4"/>
        <n v="88.2"/>
        <n v="344.8"/>
        <n v="165.8"/>
        <n v="517.2"/>
        <n v="127.4"/>
        <n v="1299.65"/>
        <n v="1732.87"/>
        <n v="55.6"/>
        <s v="&gt;"/>
        <n v="141.4"/>
        <n v="131.3"/>
        <n v="84.5"/>
        <n v="129.1"/>
        <n v="1119.85"/>
        <n v="435.2"/>
        <n v="64.4"/>
        <n v="95.9"/>
        <n v="166.4"/>
        <n v="235.9"/>
        <n v="224.7"/>
        <n v="248.9"/>
        <n v="727.0"/>
        <n v="648.8"/>
        <n v="365.4"/>
        <n v="2419.17"/>
        <s v="&gt;2419.6"/>
        <n v="488.4"/>
        <n v="172.5"/>
        <n v="313.0"/>
        <n v="1232.87"/>
        <n v="65.0"/>
        <n v="34.5"/>
        <n v="35.0"/>
        <n v="261.3"/>
        <n v="214.3"/>
        <n v="70.6"/>
        <n v="57.1"/>
        <n v="133.3"/>
        <n v="290.9"/>
        <n v="272.3"/>
        <n v="33.5"/>
        <n v="148.3"/>
        <n v="6.3"/>
        <n v="17.1"/>
        <n v="24.0"/>
        <n v="7.4"/>
        <n v="81.6"/>
        <n v="12.0"/>
        <n v="18.7"/>
        <n v="2.0"/>
        <n v="99.1"/>
        <n v="61.3"/>
        <n v="10.9"/>
        <n v="107.6"/>
        <n v="16.0"/>
        <n v="8.6"/>
        <n v="307.6"/>
        <n v="21.3"/>
        <n v="22.6"/>
        <n v="80.9"/>
        <n v="3.1"/>
        <n v="10.2"/>
        <n v="12.1"/>
        <n v="75.9"/>
        <n v="74.9"/>
        <n v="172.0"/>
        <n v="119.0"/>
        <n v="201.4"/>
        <n v="365.0"/>
        <n v="260.0"/>
        <n v="49.6"/>
        <n v="47.0"/>
        <n v="105.4"/>
        <n v="109.0"/>
        <n v="61.0"/>
        <n v="129.6"/>
        <n v="125.0"/>
        <n v="135.0"/>
        <n v="86.0"/>
        <n v="37.4"/>
        <n v="121.9"/>
        <n v="46.0"/>
        <n v="16.1"/>
        <n v="41.0"/>
        <n v="108.0"/>
        <n v="325.5"/>
        <n v="70.3"/>
        <n v="144.0"/>
        <n v="152.9"/>
        <n v="111.0"/>
        <n v="147.0"/>
        <n v="308.0"/>
        <n v="172.3"/>
        <n v="345.0"/>
        <n v="161.0"/>
        <n v="866.0"/>
        <n v="687.0"/>
        <n v="866.4"/>
        <n v="649.0"/>
        <n v="548.0"/>
        <n v="23.0"/>
        <n v="31.4"/>
        <n v="36.0"/>
        <n v="17.2"/>
        <n v="20.0"/>
        <n v="3.0"/>
        <n v="4.1"/>
        <n v="9.0"/>
        <n v="6.0"/>
        <n v="7.3"/>
        <n v="13.0"/>
        <n v="4.0"/>
        <n v="8.5"/>
        <n v="7.0"/>
        <n v="45.5"/>
        <n v="15.0"/>
        <n v="101.7"/>
        <n v="43.5"/>
        <n v="1986.28"/>
        <n v="195.6"/>
        <n v="118.7"/>
        <n v="56.3"/>
        <n v="38.2"/>
        <n v="275.5"/>
        <n v="86.2"/>
        <n v="30.9"/>
        <n v="24.3"/>
        <n v="115.3"/>
        <n v="93.3"/>
        <n v="119.8"/>
        <n v="238.2"/>
        <n v="613.1"/>
        <n v="34.1"/>
        <n v="21.8"/>
        <n v="209.8"/>
        <n v="23.8"/>
        <n v="51.2"/>
        <n v="58.1"/>
        <n v="186.0"/>
        <n v="146.7"/>
        <s v="&gt;2419.2"/>
        <n v="58.3"/>
        <n v="105.0"/>
        <n v="69.9"/>
        <n v="66.3"/>
        <n v="88.0"/>
        <n v="146.1"/>
        <n v="206.3"/>
        <n v="44.1"/>
        <n v="68.9"/>
        <n v="41.3"/>
        <n v="137.6"/>
        <n v="198.9"/>
        <n v="218.7"/>
        <n v="5.2"/>
        <n v="24.6"/>
        <n v="27.5"/>
        <n v="1.0"/>
        <n v="105.9"/>
        <n v="66.9"/>
        <n v="1046.2"/>
        <n v="83.6"/>
        <n v="75.4"/>
        <n v="228.2"/>
        <n v="62.7"/>
        <n v="126.6"/>
        <n v="1553.07"/>
        <n v="416.0"/>
        <n v="85.7"/>
        <n v="1413.6"/>
        <n v="69.7"/>
        <n v="154.0"/>
        <n v="195.0"/>
        <n v="193.5"/>
        <n v="43.2"/>
        <n v="42.6"/>
        <n v="190.4"/>
        <n v="332.5"/>
        <n v="410.6"/>
        <n v="123.6"/>
        <n v="117.8"/>
        <n v="2419.6"/>
        <n v="231.0"/>
        <n v="156.5"/>
        <n v="110.6"/>
        <n v="155.3"/>
        <n v="160.7"/>
        <n v="62.0"/>
        <n v="980.4"/>
        <n v="461.1"/>
        <n v="40.4"/>
        <n v="59.4"/>
        <n v="770.1"/>
        <n v="178.5"/>
        <n v="31.7"/>
        <n v="114.5"/>
        <n v="139.6"/>
        <n v="101.4"/>
        <n v="88.4"/>
        <n v="77.6"/>
        <n v="151.5"/>
        <n v="89.8"/>
        <n v="104.6"/>
        <n v="816.4"/>
        <n v="57.6"/>
        <n v="219.0"/>
        <n v="236.0"/>
        <n v="138.0"/>
        <n v="104.3"/>
        <n v="113.7"/>
        <n v="135.4"/>
        <n v="98.7"/>
        <n v="178.9"/>
        <n v="178.2"/>
        <n v="204.6"/>
        <n v="27.8"/>
        <n v="1988.28"/>
        <n v="248.1"/>
        <n v="1119.9"/>
        <n v="159.7"/>
        <n v="387.3"/>
        <n v="143.9"/>
        <n v="56.5"/>
        <n v="122.3"/>
        <n v="1732.8"/>
        <n v="48.0"/>
        <n v="26.9"/>
        <n v="33.6"/>
        <n v="125.9"/>
        <n v="77.1"/>
        <n v="1045.2"/>
        <n v="456.9"/>
        <n v="1986.3"/>
        <n v="26.2"/>
        <n v="81.3"/>
        <n v="90.9"/>
        <n v="104.0"/>
        <n v="75.0"/>
        <n v="816.0"/>
        <n v="96.0"/>
        <n v="63.8"/>
        <n v="142.1"/>
        <n v="50.1"/>
        <n v="2419.2"/>
        <n v="166.9"/>
        <n v="150.0"/>
        <n v="111.9"/>
        <n v="829.7"/>
        <n v="62.9"/>
        <n v="98.5"/>
        <n v="172.2"/>
        <n v="116.9"/>
        <n v="145.0"/>
        <n v="54.6"/>
        <n v="98.4"/>
        <n v="116.2"/>
        <n v="117.2"/>
        <n v="60.9"/>
        <n v="210.0"/>
        <n v="131.7"/>
        <n v="157.6"/>
        <n v="54.7"/>
        <n v="122.5"/>
        <n v="161.6"/>
        <n v="1119.8"/>
        <n v="285.1"/>
        <n v="328.2"/>
        <n v="67.7"/>
        <n v="60.5"/>
        <n v="579.4"/>
        <n v="84.2"/>
        <n v="579.0"/>
        <n v="461.0"/>
        <n v="435.0"/>
        <n v="260.2"/>
        <n v="410.0"/>
        <n v="187.0"/>
        <n v="90.6"/>
        <n v="45.7"/>
        <n v="99.0"/>
        <n v="191.8"/>
        <n v="78.9"/>
        <n v="920.8"/>
        <n v="67.0"/>
        <n v="23.1"/>
        <n v="847.5"/>
        <n v="22.8"/>
        <n v="69.1"/>
        <n v="27.9"/>
        <n v="17.3"/>
        <n v="14.0"/>
        <n v="17.0"/>
        <n v="18.9"/>
        <n v="39.3"/>
        <n v="37.3"/>
        <n v="71.7"/>
        <n v="48.1"/>
        <n v="54.5"/>
        <n v="42.2"/>
        <n v="11.9"/>
        <n v="29.5"/>
        <n v="145.5"/>
        <n v="33.1"/>
        <n v="14.3"/>
        <n v="63.1"/>
        <n v="141.7"/>
        <n v="9.4"/>
        <n v="209.6"/>
        <n v="17.5"/>
        <n v="14.8"/>
        <n v="29.2"/>
        <n v="44.8"/>
        <n v="1046.24"/>
        <n v="121.1"/>
        <n v="197.0"/>
        <n v="225.0"/>
        <n v="222.4"/>
        <n v="167.4"/>
        <n v="167.8"/>
        <n v="20.1"/>
        <n v="13.4"/>
        <n v="6.2"/>
        <n v="9.6"/>
        <n v="15.8"/>
        <n v="48.7"/>
        <n v="98.8"/>
        <n v="73.8"/>
        <n v="109.2"/>
        <n v="579.9"/>
        <n v="28.8"/>
        <n v="60.1"/>
        <n v="21.6"/>
        <n v="95.8"/>
        <n v="291.0"/>
        <n v="84.0"/>
        <n v="93.2"/>
        <n v="63.3"/>
        <n v="110.0"/>
        <n v="1732.9"/>
        <n v="185.0"/>
        <n v="153.9"/>
        <n v="52.1"/>
        <n v="154.1"/>
        <n v="52.0"/>
        <n v="22.1"/>
        <n v="69.5"/>
        <n v="30.5"/>
        <n v="658.6"/>
        <n v="1553.1"/>
        <n v="39.5"/>
        <n v="30.1"/>
        <n v="478.6"/>
        <n v="137.4"/>
        <n v="62.4"/>
        <n v="1299.7"/>
        <n v="187.2"/>
        <n v="18.5"/>
        <n v="8.4"/>
        <n v="436.0"/>
        <n v="9.7"/>
        <n v="10.8"/>
        <n v="14.6"/>
        <n v="57.3"/>
        <n v="36.8"/>
        <n v="71.1"/>
        <n v="298.7"/>
        <n v="249.5"/>
        <n v="128.1"/>
        <n v="23.3"/>
        <n v="32.3"/>
        <n v="12.2"/>
        <n v="19.9"/>
        <n v="46.5"/>
        <n v="19.7"/>
        <n v="22.3"/>
        <n v="13.1"/>
        <n v="9.5"/>
        <n v="25.9"/>
        <n v="344.1"/>
        <n v="101.0"/>
        <n v="78.0"/>
        <n v="47.2"/>
        <n v="72.7"/>
        <n v="113.0"/>
        <n v="258.1"/>
        <n v="59.1"/>
        <n v="49.5"/>
        <n v="913.9"/>
        <n v="10.0"/>
        <n v="5.0"/>
        <n v="72.3"/>
        <n v="73.0"/>
        <n v="29.0"/>
        <n v="33.2"/>
        <n v="68.0"/>
        <n v="58.0"/>
        <n v="38.4"/>
        <n v="152.0"/>
        <n v="30.0"/>
        <n v="39.9"/>
        <n v="9.8"/>
        <n v="20.3"/>
        <n v="179.3"/>
        <n v="31.3"/>
        <n v="88.3"/>
        <n v="45.0"/>
        <n v="35.4"/>
        <n v="53.8"/>
        <n v="31.8"/>
        <n v="38.8"/>
        <n v="28.1"/>
        <n v="143.0"/>
        <n v="42.8"/>
        <n v="26.5"/>
        <n v="108.1"/>
        <n v="88.6"/>
        <n v="162.4"/>
        <n v="62.2"/>
        <n v="43.9"/>
        <n v="133.4"/>
        <n v="71.2"/>
        <n v="40.2"/>
        <n v="73.3"/>
        <n v="65.7"/>
        <n v="32.7"/>
        <n v="25.5"/>
        <n v="13.5"/>
        <n v="25.6"/>
        <n v="83.3"/>
        <n v="76.6"/>
        <n v="140.1"/>
        <n v="48.8"/>
        <n v="56.1"/>
        <n v="79.4"/>
        <n v="139.1"/>
        <n v="14.5"/>
        <n v="41.9"/>
        <n v="103.9"/>
        <n v="15.5"/>
        <n v="7.9"/>
        <n v="8.8"/>
        <n v="41.6"/>
        <n v="130.9"/>
        <n v="36.9"/>
        <n v="101.2"/>
        <n v="55.4"/>
        <n v="18.3"/>
        <n v="46.4"/>
        <n v="53.0"/>
        <n v="90.7"/>
        <n v="18.1"/>
        <n v="83.9"/>
        <n v="25.3"/>
        <n v="47.9"/>
        <n v="19.5"/>
        <n v="76.2"/>
        <n v="68.3"/>
        <n v="53.7"/>
        <n v="74.8"/>
        <n v="571.7"/>
        <n v="111.2"/>
        <n v="124.6"/>
        <n v="63.7"/>
        <n v="112.6"/>
        <n v="83.1"/>
        <n v="1413.06"/>
        <n v="448.4"/>
        <n v="378.4"/>
        <n v="141.1"/>
        <n v="259.5"/>
        <n v="196.8"/>
        <n v="200.5"/>
        <n v="122.4"/>
        <n v="40.6"/>
        <n v="47.3"/>
        <n v="54.8"/>
        <n v="45.3"/>
        <n v="42.0"/>
        <n v="39.7"/>
        <n v="36.4"/>
        <n v="46.2"/>
        <n v="40.8"/>
        <n v="20.6"/>
        <n v="35.9"/>
        <n v="38.0"/>
        <n v="8.0"/>
        <n v="7.1"/>
        <n v="260.3"/>
        <n v="108.6"/>
        <n v="38.9"/>
        <n v="240.0"/>
        <n v="94.5"/>
        <n v="121.0"/>
        <n v="86.5"/>
        <n v="72.2"/>
        <n v="214.2"/>
        <n v="167.0"/>
        <n v="140.0"/>
        <n v="70.0"/>
      </sharedItems>
    </cacheField>
    <cacheField name="Enterococci (MPN/100ML)" numFmtId="0">
      <sharedItems containsString="0" containsBlank="1">
        <m/>
      </sharedItems>
    </cacheField>
    <cacheField name="Secchi Depth (M)" numFmtId="0">
      <sharedItems containsString="0" containsBlank="1">
        <m/>
      </sharedItems>
    </cacheField>
    <cacheField name="Secchi Depth Method" numFmtId="0">
      <sharedItems containsString="0" containsBlank="1">
        <m/>
      </sharedItems>
    </cacheField>
    <cacheField name="Chlorophyll (UG/L)" numFmtId="0">
      <sharedItems containsString="0" containsBlank="1">
        <m/>
      </sharedItems>
    </cacheField>
    <cacheField name="Chlorophyll A (UG/L)" numFmtId="0">
      <sharedItems containsString="0" containsBlank="1">
        <m/>
      </sharedItems>
    </cacheField>
    <cacheField name="Chlorophyll A - Phaeophytin (UG/L)" numFmtId="0">
      <sharedItems containsString="0" containsBlank="1">
        <m/>
      </sharedItems>
    </cacheField>
    <cacheField name="Phaeophytin (UG/L)" numFmtId="0">
      <sharedItems containsString="0" containsBlank="1">
        <m/>
      </sharedItems>
    </cacheField>
    <cacheField name="Total Nitrogen (MG/L)" numFmtId="0">
      <sharedItems containsString="0" containsBlank="1">
        <m/>
      </sharedItems>
    </cacheField>
    <cacheField name="Total Phosphorus (MG/L)" numFmtId="0">
      <sharedItems containsString="0" containsBlank="1">
        <m/>
      </sharedItems>
    </cacheField>
    <cacheField name="Sampled By" numFmtId="0">
      <sharedItems containsBlank="1">
        <s v="RALPH JOHNSTON"/>
        <s v="LYNDA REED"/>
        <s v="MIKE PARKER"/>
        <s v="JULIE FRANKLIN"/>
        <s v="CHRIS FRANKLIN"/>
        <s v="JOHN ZASTROW"/>
        <s v="DAVE HARRADON"/>
        <s v="DAVE HARREDON"/>
        <s v="JIM LINSLEY"/>
        <s v="MICHELE WINDSOR"/>
        <s v="LANCE GURNEY"/>
        <s v="MICHAEL LONG"/>
        <s v="LANCE GURNEY, RALPH JOHNSTON"/>
        <s v="MIKE PARKER, LETICIA SMITH, RYAN KANE"/>
        <s v="RYAN KANE"/>
        <s v="MIKE PARKER, C. PARKER"/>
        <s v="MARY BUSHIKA"/>
        <s v="M BUSHIKA"/>
        <s v="LETICIA SMITH"/>
        <s v="FRED DILLON"/>
        <s v="GRACE KIFFNEY"/>
        <s v="MARY BUSKIKA"/>
        <s v="HANNAH SHUTE/FRED DILLON"/>
        <s v="LIZ STAMEY"/>
        <s v="FRED DILLON, MIKE LONG, BEN YOUNG"/>
        <s v="SUSAN KELLY AND GRACE KIFFNEY"/>
        <s v="SUSAN KELLY"/>
        <s v="DANNY MUCHMORE, HANNAH SHUTE"/>
        <s v="DANNY MUCHMORE, HANNAH OBER"/>
        <s v="HANNAH OBER"/>
        <s v="HANNAH SHUTE"/>
        <s v="ABE DAILEY"/>
        <s v="ABRAHAM DAILEY"/>
        <s v="CAROLINE GLEASON"/>
        <s v="ABRAHAM DAILY"/>
        <s v="S.WAGGONER, D.MARSH, A.OWEN"/>
        <s v="ABE DAILEY, NANCY PHILBRICK"/>
        <s v="ABRAHAM DAILEY, NANCY PHILBRICK"/>
        <s v="NANCY PHILBRICK"/>
        <s v="JOHN ZASTROW, JULIE FRANKLIN"/>
        <s v="FRED DILLON, B. PAPINEAU, E. PAPINEAU"/>
        <s v="FRED DILLON, E. PAPINEAU, B. PAPINEAU"/>
        <s v="CINDY HAN AND ALEX HAN"/>
        <s v="PAUL HAN AND ALEX HAN"/>
        <s v="FRED DILLON &amp; B PAPINEAU"/>
        <s v="A. HAN, C. HAN"/>
        <s v="ALEX &amp; CINDY HAN"/>
        <s v="CINDY HAN"/>
        <s v="CINDY &amp; ALEX HAN"/>
        <s v="CINDY HAN, ALEX HAN"/>
        <s v="AMANDA MARTIN, FRED DILLON, PARKER GERRISH"/>
        <s v="PARKER GERRISH, AMANDA MARTIN"/>
        <s v="PARKER GERRISH"/>
        <s v="AMANDA MARTIN, PARKER GERRISH"/>
        <s v="RICK COPELAND"/>
        <s v="RICK COPELAND, ANNELLA LINTON"/>
        <s v="ANNELLA LINTON, RICK COPELAND"/>
        <s v="PM, MF, CF, TK, GK"/>
        <s v="PM, GK, TK"/>
        <s v="GRACE &amp; TOM KIFFNEY"/>
        <m/>
        <s v="HANNAH SHUTE/ FRED DILLON"/>
        <s v="FRED DILLON, BROOKE PAPINEAU"/>
        <s v="REEGAN LESLIE"/>
        <s v="FRED ALLEN"/>
        <s v="FRED ALLEN, NANCY CRAIG"/>
        <s v="LANCE GURNEY/SHANNA LOVELACE"/>
        <s v="LANCE GURNEY &amp; SHANNA LOVELACE"/>
        <s v="LANCE GURNEY.SHANNA LOVELACE"/>
        <s v="LANCE GURNEY, SHANNAN LOVELACE"/>
        <s v="L GURNEY"/>
        <s v="LANCE GURNEY/SHANNAN LOVELACE"/>
        <s v="TOM TERO, BEN TERO"/>
        <s v="TOM TERO, JILL HUNTER, N. RAUSCH"/>
        <s v="FRED DILLON, J. HUNTER"/>
        <s v="TOM TERO, J. HUNTER"/>
        <s v="JILL HUNTER, FRED DILLON, BROOKE &amp; EM PAPINEAU"/>
        <s v="TOM TERO, JILL HUNTER"/>
        <s v="JILL HUNTER, TOM TERO"/>
        <s v="TOM TERO, BEN TERO, JILL HUNTER"/>
        <s v="FRED DILLON, BROOKE AND EMILY PAPINEAU"/>
        <s v="TOM TERO"/>
        <s v="FRED DILLION"/>
        <s v="TOM TERO, STEVE HEINZ"/>
        <s v="STEVE HEINZ"/>
        <s v="AMANDA NASHAWATY, ALISON NASHAWATY"/>
        <s v="NATALIE SKOVRAN, AMANDA NASHAWATY"/>
        <s v="N.SKOVRAN, AMANDA.NASHAWATY, ALISON NASHAWATY"/>
        <s v="NATALIE SKOVRAN"/>
        <s v="N.SKOVRAN, AMANDA NASHAWATY, ALISON NASHAWATY"/>
        <s v="NATALIE SKORAN, ALISON NASHAWATY, AMANDA NASHAWATY"/>
        <s v="PARKER GERRISH, AMANDA MARTIN, FRED DILLON"/>
        <s v="NATALIE SKORAN"/>
        <s v="LYNDA REED, D. KELLEY"/>
        <s v="LYNDA REED, STEPHEN ASSANTE"/>
        <s v="LYNDA REED, ANN HILL"/>
        <s v="LYNDA REED, ANNE HILL"/>
        <s v="L.REED"/>
        <s v="JIM LINSLEY/ANNE HILL"/>
        <s v="JIM LINSLEY &amp; ANN HILL"/>
        <s v="JIM LINSLEY, ANN HILL"/>
        <s v="ABE DAILEY, LANCE GURNEY"/>
        <s v="LANCE GURNEY, ABE DAILEY"/>
        <s v="KAREN SAVAGE, RICK COPELAND, ELISE ROUX"/>
        <s v="KAREN SAVAGE, RICK COPELAND"/>
        <s v="RICK COPELAND, ELISE ROUX, KAREN SAVAGE"/>
        <s v="ELISE ROUX, RICK COPELAND, KAREN SAVAGE"/>
        <s v="KAREN SAVAGE, ELISE ROUX"/>
        <s v="KAREN SAVAGE, ELISE ROUX, RICK COPELAND"/>
        <s v="L.REED, S.POMERLOW, S.NICHOLS, A.NICHOLS"/>
        <s v="S.NICHOLS, L.REED, S.POMERLOW"/>
        <s v="A.NICHOLS, S.NICHOLS, L.REED, S.POMERLOW"/>
        <s v="S.NICHOLS, A.NICHOLS, S.POMERLOW,L.REED"/>
        <s v="S.NICHOLS, A.NICHOLS, L.REED, S.POMERLOW"/>
        <s v="S.NICHOLS, A.NICHOLS, S.POMERLOW, L.REED"/>
        <s v="A.NICHOLS, S.NICHOLS, S.POMERLOW, L.REED"/>
        <s v="AMANDA MARTIN, PARKER GERRISH, FRED DILLON"/>
        <s v="LANCE GURNEY, DAVID KIRSTEIN"/>
        <s v="LANCE GURNEY, CAROLINE GLEASON"/>
        <s v="ELISE RIOUX, NICOLE WILLEY"/>
        <s v="NICOLE WILLEY, TIM WRIGHT"/>
        <s v="NICOLE WILLEY, JEANNE WILLEY"/>
        <s v="NICOLE WILLEY, TIM KNIGHT"/>
        <s v="DAVID KIRSTEIN"/>
        <s v="CARINA BROWN"/>
        <s v="HANNAH SHUTE, CARINA BROWN"/>
        <s v="MATT STREETER"/>
        <s v="LETICIA SMITH, MIKE PARKER"/>
        <s v="MIKE PARKER,  L. SMITH"/>
        <s v="MIKE &amp; CAROLYN PARKER"/>
        <s v="MIKE PARKER, L. SMITH"/>
        <s v="BILL BARKER, SHIRLEY BARKER"/>
        <s v="MATT STREETER, GEORGE OUELLETTE"/>
        <s v="GEORGE OUELETTE"/>
        <s v="GEORGE OUELLETTE, MATT STREETER"/>
        <s v="GEORGE OUELLETTE"/>
        <s v="TOM TERO, J. HUNTER, N. RAUSCH"/>
        <s v="FRED DILLON, J HUNTER"/>
        <s v="GEORGE OUELLETTE, ANDY NICHOLDS"/>
        <s v="F.DILLON, S.FIRMIN"/>
        <s v="SCOTT FIRMIN"/>
        <s v="FRED DILLON, BROOKE AND EMILY PAPINEAL"/>
        <s v="J HUNTER, F DILLON, B PAPINEAU"/>
        <s v="F DILLON, J HUNTER"/>
        <s v="DON MEDD, BILL KNOWLES"/>
        <s v="BILL KNOWLES"/>
        <s v="DON MEDD"/>
        <s v="ABIGAIL OWEN"/>
        <s v="DEANN MARSH"/>
        <s v="DAVID W."/>
        <s v="DEANN MARSH, SAM WAGGONER"/>
        <s v="T. HEISELMEYER, J.O'CAIN"/>
        <s v="TAMMY HEISELMEYER, JAY O'CAIN"/>
        <s v="L.REED, S.NICHOLS, A.NICHOLS, S.POMERLOW"/>
        <s v="GARY CONOVER"/>
        <s v="STEVE TAYLOR"/>
        <s v="STEVE TAYLOR, GARY CONOVER"/>
        <s v="GARY CONOVER, STEVE TAYLOR"/>
        <s v="CRYSTAL COOPER"/>
        <s v="BRIGID SMITH-FRANEY, CRYSTAL COOPER"/>
        <s v="MARIA GUERRA?"/>
        <s v="CRYSTAL COOPER, BRIGID SMITH"/>
        <s v="B.SMITH-FRANEY, C.COOPER"/>
        <s v="EMILY, BROOKE, AND F. DILLON"/>
        <s v="S. WAGGONEER, D.MARSH, A.OWEN"/>
        <s v="FRED DILLON, DEANNE MARSH"/>
      </sharedItems>
    </cacheField>
    <cacheField name="Current Weather" numFmtId="0">
      <sharedItems containsBlank="1">
        <s v="CLEAR"/>
        <s v="CLOUDY"/>
        <m/>
        <s v="CLOUDY, SHOWERS"/>
        <s v="PARTLY CLOUDY"/>
        <s v="SHOWERS"/>
        <s v="CLEAR, FOGGY"/>
        <s v="CLOUDY, PARTLY CLOUDY"/>
        <s v="CLOUDY, LIGHT RAIN"/>
        <s v="FOGGY"/>
        <s v="FOGGY, LIGHT RAIN"/>
        <s v="CLEAR, PARTLY CLOUDY"/>
        <s v="MOSTLY CLOUDY"/>
        <s v="MOSTLY CLOUDY, PARTLY CLOUDY"/>
        <s v="CLOUDY, FOGGY"/>
        <s v="FOGGY, PARTLY CLOUDY"/>
        <s v="MOSTLY CLOUDY, SHOWERS"/>
        <s v="HEAVY RAIN, LIGHT RAIN"/>
        <s v="FOGGY, MOSTLY CLOUDY"/>
        <s v="CLOUDY, MOSTLY CLOUDY"/>
        <s v="HEAVY RAIN"/>
        <s v="LIGHT RAIN"/>
        <s v="HEAVY RAIN, MOSTLY CLOUDY"/>
        <s v="LIGHT RAIN, MOSTLY CLOUDY"/>
        <s v="CLEAR, CLOUDY"/>
        <s v="LIGHT RAIN, SHOWERS"/>
        <s v="CLEAR, SHOWERS"/>
      </sharedItems>
    </cacheField>
    <cacheField name="Past 24HR Weather" numFmtId="0">
      <sharedItems containsBlank="1">
        <s v="CLEAR"/>
        <s v="RAIN"/>
        <s v="CLEAR, LIGHT RAIN"/>
        <s v="CLEAR, SHOWERS"/>
        <s v="HEAVY RAIN, PARTLY CLOUDY, RAIN"/>
        <s v="SHOWERS"/>
        <m/>
        <s v="PARTLY CLOUDY, RAIN"/>
        <s v="HEAVY RAIN, LIGHT RAIN, PARTLY CLOUDY, SHOWERS"/>
        <s v="HEAVY RAIN"/>
        <s v="CLEAR, LIGHT RAIN, PARTLY CLOUDY"/>
        <s v="PARTLY CLOUDY"/>
        <s v="CLEAR, PARTLY CLOUDY, SHOWERS"/>
        <s v="CLEAR, PARTLY CLOUDY"/>
        <s v="CLEAR, HEAVY RAIN, PARTLY CLOUDY, SHOWERS"/>
        <s v="CLEAR, MOSTLY CLOUDY, SHOWERS"/>
        <s v="LIGHT RAIN, PARTLY CLOUDY, RAIN"/>
        <s v="MOSTLY CLOUDY, RAIN"/>
        <s v="LIGHT RAIN, RAIN"/>
        <s v="HEAVY RAIN, LIGHT RAIN"/>
        <s v="CLEAR, FOGGY"/>
        <s v="MOSTLY CLOUDY, PARTLY CLOUDY"/>
        <s v="MOSTLY CLOUDY"/>
        <s v="CLEAR, FOGGY, PARTLY CLOUDY"/>
        <s v="CLOUDY, LIGHT RAIN"/>
        <s v="FOGGY, LIGHT RAIN"/>
        <s v="FOGGY, LIGHT RAIN, MOSTLY CLOUDY, SHOWERS"/>
        <s v="LIGHT RAIN"/>
        <s v="CLOUDY, HEAVY RAIN"/>
        <s v="CLOUDY, FOGGY, LIGHT RAIN, SHOWERS"/>
        <s v="CLOUDY"/>
        <s v="CLOUDY, FOGGY, LIGHT RAIN"/>
        <s v="LIGHT RAIN, MOSTLY CLOUDY, SHOWERS"/>
        <s v="CLEAR, LIGHT RAIN, PARTLY CLOUDY, SHOWERS"/>
        <s v="HEAVY RAIN, PARTLY CLOUDY"/>
        <s v="CLOUDY, SHOWERS"/>
        <s v="FOGGY, PARTLY CLOUDY"/>
        <s v="LIGHT RAIN, PARTLY CLOUDY"/>
        <s v="CLOUDY, HEAVY RAIN, LIGHT RAIN"/>
        <s v="LIGHT RAIN, PARTLY CLOUDY, SHOWERS"/>
        <s v="FOGGY, HEAVY RAIN, LIGHT RAIN"/>
        <s v="HEAVY RAIN, SHOWERS"/>
        <s v="CLEAR, CLOUDY, LIGHT RAIN"/>
        <s v="CLOUDY, PARTLY CLOUDY"/>
        <s v="CLOUDY, FOGGY, LIGHT RAIN, PARTLY CLOUDY"/>
        <s v="HEAVY RAIN, PARTLY CLOUDY, SHOWERS"/>
        <s v="CLOUDY, FOGGY, HEAVY RAIN, LIGHT RAIN"/>
        <s v="CLOUDY, LIGHT RAIN, SHOWERS"/>
        <s v="CLOUDY, HEAVY RAIN, MOSTLY CLOUDY, SHOWERS"/>
        <s v="CLEAR, HEAVY RAIN, SHOWERS"/>
        <s v="CLOUDY, LIGHT RAIN, MOSTLY CLOUDY"/>
        <s v="CLOUDY, MOSTLY CLOUDY, SHOWERS"/>
        <s v="FOGGY, LIGHT RAIN, MOSTLY CLOUDY"/>
        <s v="CLEAR, MOSTLY CLOUDY, PARTLY CLOUDY"/>
        <s v="CLEAR, MOSTLY CLOUDY, PARTLY CLOUDY, SHOWERS"/>
        <s v="CLOUDY, HEAVY RAIN, LIGHT RAIN, MOSTLY CLOUDY"/>
        <s v="FOGGY"/>
        <s v="CLEAR, CLOUDY"/>
        <s v="PARTLY CLOUDY, SHOWERS"/>
        <s v="CLOUDY, FOGGY, HEAVY RAIN, SHOWERS"/>
        <s v="CLEAR, CLOUDY, PARTLY CLOUDY"/>
        <s v="CLEAR, CLOUDY, SHOWERS"/>
        <s v="HEAVY RAIN, LIGHT RAIN, SHOWERS"/>
        <s v="CLEAR, HEAVY RAIN, LIGHT RAIN, PARTLY CLOUDY"/>
        <s v="HEAVY RAIN, MOSTLY CLOUDY, SHOWERS"/>
        <s v="CLEAR, LIGHT RAIN, MOSTLY CLOUDY, SHOWERS"/>
        <s v="FOGGY, HEAVY RAIN, PARTLY CLOUDY"/>
        <s v="CLOUDY, MOSTLY CLOUDY, PARTLY CLOUDY"/>
        <s v="CLEAR, CLOUDY, MOSTLY CLOUDY, PARTLY CLOUDY"/>
        <s v="FOGGY, HEAVY RAIN, LIGHT RAIN, SHOWERS"/>
        <s v="FOGGY, MOSTLY CLOUDY, SHOWERS"/>
        <s v="LIGHT RAIN, MOSTLY CLOUDY"/>
        <s v="HEAVY RAIN, OVERCAST, PARTLY CLOUDY, SHOWERS"/>
        <s v="CLEAR, CLOUDY, LIGHT RAIN, SHOWERS"/>
        <s v="CLEAR, HEAVY RAIN"/>
        <s v="CLOUDY, FOGGY, HEAVY RAIN"/>
        <s v="CLEAR, CLOUDY, FOGGY, LIGHT RAIN"/>
        <s v="FOGGY, SHOWERS"/>
        <s v="CLEAR, CLOUDY, HEAVY RAIN"/>
        <s v="CLOUDY, HEAVY RAIN, SHOWERS"/>
        <s v="MOSTLY CLOUDY, SHOWERS"/>
        <s v="CLEAR, HEAVY RAIN, MOSTLY CLOUDY"/>
        <s v="FOGGY, PARTLY CLOUDY, SHOWERS"/>
        <s v="LIGHT RAIN, SHOWERS"/>
        <s v="CLEAR, MOSTLY CLOUDY"/>
      </sharedItems>
    </cacheField>
    <cacheField name="Air Temperature (DEG C)" numFmtId="0">
      <sharedItems containsString="0" containsBlank="1" containsNumber="1">
        <n v="8.89"/>
        <m/>
        <n v="10.0"/>
        <n v="21.11"/>
        <n v="15.0"/>
        <n v="21.7"/>
        <n v="20.0"/>
        <n v="11.11"/>
        <n v="12.0"/>
        <n v="13.33"/>
        <n v="17.22"/>
        <n v="12.78"/>
        <n v="20.56"/>
        <n v="16.11"/>
        <n v="17.7"/>
        <n v="21.67"/>
        <n v="12.22"/>
        <n v="14.44"/>
        <n v="11.67"/>
        <n v="19.0"/>
        <n v="13.89"/>
        <n v="17.6"/>
        <n v="13.3"/>
        <n v="16.0"/>
        <n v="15.56"/>
        <n v="8.33"/>
        <n v="7.78"/>
        <n v="16.67"/>
        <n v="18.33"/>
        <n v="17.78"/>
        <n v="23.89"/>
        <n v="70.0"/>
        <n v="5.55555555555556"/>
        <n v="18.3333333333333"/>
        <n v="11.9"/>
        <n v="18.3"/>
        <n v="19.8"/>
        <n v="19.1"/>
        <n v="22.5"/>
        <n v="11.1111111111111"/>
        <n v="10.56"/>
        <n v="18.89"/>
        <n v="19.44"/>
        <n v="51.0"/>
        <n v="9.44"/>
        <n v="61.0"/>
        <n v="22.78"/>
        <n v="12.7777777777778"/>
        <n v="19.4444444444444"/>
        <n v="17.2222222222222"/>
        <n v="22.22"/>
        <n v="7.0"/>
        <n v="6.67"/>
        <n v="12.7"/>
        <n v="17.2"/>
        <n v="23.7"/>
        <n v="14.1"/>
        <n v="14.3"/>
        <n v="15.9"/>
        <n v="19.4"/>
        <n v="7.22222222222222"/>
        <n v="21.0"/>
        <n v="14.4444444444444"/>
        <n v="21.3"/>
        <n v="15.5555555555556"/>
        <n v="12.2222222222222"/>
        <n v="15.2"/>
        <n v="24.0"/>
        <n v="18.0"/>
        <n v="22.2"/>
        <n v="14.5"/>
        <n v="15.3"/>
        <n v="25.7"/>
        <n v="4.44444444444444"/>
        <n v="17.7777777777778"/>
        <n v="11.6666666666667"/>
        <n v="16.6666666666667"/>
        <n v="10.5555555555556"/>
        <n v="14.0"/>
        <n v="7.77777777777778"/>
        <n v="8.88888888888889"/>
        <n v="22.0"/>
        <n v="20.5"/>
        <n v="14.6"/>
        <n v="17.3"/>
        <n v="16.4"/>
        <n v="7.22"/>
        <n v="20.8"/>
        <n v="11.0"/>
      </sharedItems>
    </cacheField>
    <cacheField name="Air Condition" numFmtId="0">
      <sharedItems containsBlank="1">
        <s v="BREEZE"/>
        <s v="CALM"/>
        <m/>
        <s v="STRONG WIND"/>
      </sharedItems>
    </cacheField>
    <cacheField name="Sample Location" numFmtId="0">
      <sharedItems containsBlank="1">
        <s v="WADING"/>
        <m/>
        <s v="BRIDGE"/>
        <s v="CULVERT"/>
        <s v="BANK"/>
        <s v="BOAT"/>
        <s v="DOCK"/>
      </sharedItems>
    </cacheField>
    <cacheField name="Stream Depth (FT)" numFmtId="0">
      <sharedItems containsString="0" containsBlank="1" containsNumber="1">
        <m/>
        <n v="2.5"/>
        <n v="7.8"/>
        <n v="3.0"/>
        <n v="1.5"/>
        <n v="3.5"/>
        <n v="2.0"/>
      </sharedItems>
    </cacheField>
    <cacheField name="Stage" numFmtId="0">
      <sharedItems containsBlank="1">
        <s v="MEDIUM"/>
        <s v="HIGH"/>
        <m/>
        <s v="LOW"/>
      </sharedItems>
    </cacheField>
    <cacheField name="Habitat" numFmtId="0">
      <sharedItems containsBlank="1">
        <s v="RUN"/>
        <s v="RIFFLE"/>
        <m/>
        <s v="CASCADE"/>
      </sharedItems>
    </cacheField>
    <cacheField name="Tide Stage" numFmtId="0">
      <sharedItems containsBlank="1">
        <m/>
        <s v="LOW"/>
      </sharedItems>
    </cacheField>
    <cacheField name="Time of High/Low Tide" numFmtId="0">
      <sharedItems containsString="0" containsBlank="1">
        <m/>
      </sharedItems>
    </cacheField>
    <cacheField name="Water Appearance" numFmtId="0">
      <sharedItems containsBlank="1">
        <s v="MEDIUM STAINED"/>
        <s v="DARKLY STAINED"/>
        <s v="CLEAR"/>
        <s v="FOAMY"/>
        <m/>
        <s v="GREEN - PHYTOPLANKTON BLOOM"/>
        <s v="TURBID"/>
        <s v="MILKY"/>
        <s v="OPAQUE"/>
      </sharedItems>
    </cacheField>
    <cacheField name="Comments" numFmtId="0">
      <sharedItems containsBlank="1">
        <s v="2009 VRMP PILOT YEAR DATA, DID NOT COMPLETE &quot;LAB PARAMETERS TO BE SAMPLED&quot; PORTION OF VRMP FIELD DATA SHEET AND USED OWN LAB JOURNAL (INSTEAD OF VRMP LAB SHEET).  DID NOT RECORD DO CALIBRATION &quot;BEFORE&quot; &amp; &quot;AFTER&quot; READINGS. WADEABLE/MID-DEPTH"/>
        <s v="2009 VRMP PILOT YEAR DATA, DID NOT COMPLETE &quot;LAB PARAMETERS TO BE SAMPLED&quot; PORTION OF VRMP FIELD DATA SHEET.  DID NOT RECORD DO CALIBRATION &quot;BEFORE&quot; &amp; &quot;AFTER&quot; READINGS. WADEABLE/MID-DEPTH"/>
        <s v="2009 VRMP PILOT YEAR DATA, DID NOT COMPLETE &quot;LAB PARAMETERS TO BE SAMPLED&quot; PORTION OF VRMP FIELD DATA SHEET.  DID NOT RECORD DO CALIBRATION &quot;BEFORE&quot; &amp; &quot;AFTER&quot; READINGS.  DO MEMBRANE BOX NOT CHECKED OFF. WADEABLE/MID-DEPTH"/>
        <s v="2009 VRMP PILOT YEAR DATA, SAMPLE TIME ESTIMATED FROM OVERALL START TIME BECAUSE SAMPLE AT THIS SITE WAS ILLEGIBLE.  DID NOT RECORD DO CALIBRATION &quot;AFTER&quot; READING. WADEABLE/MID-DEPTH"/>
        <s v="2009 VRMP PILOT YEAR DATA, WADEABLE/MID-DEPTH"/>
        <s v="2009 VRMP PILOT YEAR DATA, DID NOT COMPLETE &quot;LAB PARAMETERS TO BE SAMPLED&quot; PORTION OF VRMP FIELD DATA SHEET.  DID NOT RECORD DO CALIBRATION &quot;BEFORE&quot; &amp; &quot;AFTER&quot; READINGS. WADEABLE/1.5 FT BELOW SURFACE"/>
        <s v="2009 VRMP PILOT YEAR DATA, DID NOT COMPLETE &quot;LAB PARAMETERS TO BE SAMPLED&quot; PORTION OF VRMP FIELD DATA SHEET.  DID NOT RECORD DO CALIBRATION &quot;BEFORE&quot; &amp; &quot;AFTER&quot; READINGS.  E. COLI BACTERIA WATER SAMPLE DID NOT FILL ALL WELLS IN THE TRAY SO IT'S MEASUREMENT "/>
        <s v="2009 VRMP PILOT YEAR DATA, DID NOT RECORD ANY OF THE OBSERVATIONAL DATA (WATER APPEARANCE, ODOR, ETC.) INFO.  DID NOT RECORD DO CALIBRATION &quot;BEFORE&quot; &amp; &quot;AFTER&quot; READINGS AND THERE WAS NO INDICATION ON THE DATA SHEET THAT THEY CALIBRATED THE METER (E.G., TIM"/>
        <s v="2009 VRMP PILOT YEAR DATA, DID NOT COMPLETE &quot;LAB PARAMETERS TO BE SAMPLED&quot; PORTION OF VRMP FIELD DATA SHEET.  NO OTHER WATER DATA COLLECTED. WADEABLE/MID-DEPTH"/>
        <s v="2009 VRMP PILOT YEAR DATA, DID NOT COMPLETE &quot;LAB PARAMETERS TO BE SAMPLED&quot; PORTION OF VRMP FIELD DATA SHEET.   WADEABLE/MID-DEPTH"/>
        <s v="2009 VRMP PILOT YEAR DATA, DID NOT COMPLETE &quot;LAB PARAMETERS TO BE SAMPLED&quot; PORTION OF VRMP FIELD DATA SHEET.  ZERO D.O. TEST WAS 0.45 MG/L. WADEABLE/MID-DEPTH"/>
        <s v="2009 VRMP PILOT YEAR DATA, DID NOT COMPLETE &quot;LAB PARAMETERS TO BE SAMPLED&quot; PORTION OF VRMP FIELD DATA SHEET. DID NOT RECORD DO CALIBRATION &quot;BEFORE&quot; &amp; &quot;AFTER&quot; READINGS. DID NOT CHECK DO MEMBRANE.  WADEABLE/1.5 FT BELOW SURFACE"/>
        <s v="2009 VRMP PILOT YEAR DATA, DID NOT RECORD ANY OF THE OBSERVATIONAL DATA (WATER APPEARANCE, ODOR, ETC.) INFO.  DO VALUE IS LOW, PERHAPS DUE TO THE FACT THAT IT IS BELOW WETLANDS.  DID NOT RECORD DO CALIBRATION &quot;BEFORE&quot; &amp; &quot;AFTER&quot; READINGS AND THERE WAS NO I"/>
        <s v="2009 VRMP PILOT YEAR DATA, DID NOT COMPLETE &quot;LAB PARAMETERS TO BE SAMPLED&quot; PORTION OF VRMP FIELD DATA SHEET. ONLY  E. COLI WAS SAMPLED ON THIS DATE.   WADEABLE/MID-DEPTH"/>
        <s v="2009 VRMP PILOT YEAR DATA, DO VALUE IS LOW, MAYBE DUE TO THE FACT THAT IT IS BELOW WETLANDS.  WADEABLE/1.5 FT BELOW SURFACE"/>
        <s v="2009 VRMP PILOT YEAR DATA, DID NOT COMPLETE &quot;LAB PARAMETERS TO BE SAMPLED&quot; PORTION OF VRMP FIELD DATA SHEET.  DO MEMBRANE NOT INSPECTED.  DO VALUE IS LOW, MAYBE DUE TO THE FACT THAT IT IS BELOW WETLANDS. WADEABLE/1.5 FT BELOW SURFACE"/>
        <s v="2009 VRMP PILOT YEAR DATA, DID NOT COMPLETE &quot;LAB PARAMETERS TO BE SAMPLED&quot; PORTION OF VRMP FIELD DATA SHEET. DO MEMBRANE NOT INSPECTED. DO VALUE IS LOW, MAYBE DUE TO THE FACT THAT IT IS BELOW WETLANDS. WADEABLE/MID-DEPTH"/>
        <s v="2009 VRMP PILOT YEAR DATA, OBSERVATIONAL DATA: WROTE IN &quot;MOVING&quot; AS A HABITAT OPTION (INSTEAD OF RIFFLE, RUN, OR CASCADE). WADEABLE/1.5 FT BELOW SURFACE"/>
        <s v="2009 VRMP PILOT YEAR DATA, DID NOT RECORD DO CALIBRATION &quot;BEFORE&quot; &amp; &quot;AFTER&quot; READINGS. &quot;LAB PARAMETERS TO BE SAMPLED&quot; PORTION OF VRMP FIELD DATA SHEET WAS ONLY PARTIALLY COMPLETED.&quot; WADEABLE/1.5 FT BELOW SURFACE"/>
        <s v="2009 VRMP PILOT YEAR DATA, DID NOT RECORD DO CALIBRATION &quot;BEFORE&quot; &amp; &quot;AFTER&quot; READINGS. MEMBRANE INSPECTED WAS NOT CHECKED OFF. OBSERVATIONAL DATA: WROTE IN &quot;SLOW FLOW&quot; AS A HABITAT OPTION (INSTEAD OF RIFFLE, RUN, OR CASCADE). LAB PARAMETERS TO BE SAMPLED&quot; "/>
        <s v="2009 VRMP PILOT YEAR DATA, LAB PARAMETERS TO BE SAMPLED&quot; PORTION OF VRMP FIELD DATA SHEET WAS ONLY PARTIALLY COMPLETED.  WADEABLE/1.5 FT BELOW SURFACE"/>
        <s v="2009 VRMP PILOT YEAR DATA, DID NOT RECORD DO CALIBRATION &quot;BEFORE&quot; &amp; &quot;AFTER&quot; READINGS. MEMBRANE INSPECTED WAS NOT CHECKED OFF. LAB PARAMETERS TO BE SAMPLED&quot; PORTION OF VRMP FIELD DATA SHEET WAS ONLY PARTIALLY COMPLETED. ON THE DATA SHEET TWO OPTIONS WERE P"/>
        <s v="2009 VRMP PILOT YEAR DATA, DO CALIBRATION &quot;BEFORE&quot; &amp; (MORE IMPORTANTLY) &quot;AFTER&quot; READINGS APPEARED LOW (&lt; 97 OR &gt; 103% SAT.). ON THE DATA SHEET TWO OPTIONS WERE PICKED UNDER APPROACH/SAMPLE LOCATION, BRIDGE AND BANK. ASSUMPTIONS WERE MADE THAT HE WAS SAMPL"/>
        <s v="2009 VRMP PILOT YEAR DATA, DID DO CALIBRATION IN PPM (NOT PERCENT SATURATION). ON THE DATA SHEET TWO OPTIONS WERE PICKED UNDER APPROACH/SAMPLE LOCATION, BRIDGE AND BANK. ASSUMPTIONS WERE MADE THAT HE WAS SAMPLING FROM THE FOOT OF THE BRIDGE NEXT TO THE BA"/>
        <s v="2009 VRMP PILOT YEAR DATA, DO CALIBRATION &quot;BEFORE&quot; &amp; (MORE IMPORTANTLY) &quot;AFTER&quot; READINGS APPEARED LOW (&lt; 97 OR &gt; 103% SAT.).  NON-WADEABLE/MID-DEPTH"/>
        <s v="2009 VRMP PILOT YEAR DATA, DID NOT RECORD DO CALIBRATION &quot;BEFORE&quot; &amp; &quot;AFTER&quot; READINGS. WADEABLE/MID-DEPTH"/>
        <s v="2009 VRMP PILOT YEAR DATA, DID NOT RECORD DO CALIBRATION &quot;BEFORE&quot; &amp; &quot;AFTER&quot; READINGS BECAUSE THE METER SAID &quot;OVER&quot;.  &quot;LAB PARAMETERS TO BE SAMPLED&quot; PORTION OF VRMP FIELD DATA SHEET WAS ONLY PARTIALLY COMPLETED.  ALSO, THERE IS NO VERTICAL SAMPLING DEPTH W"/>
        <s v="2009 VRMP PILOT YEAR DATA, TIME SAMPLED WAS NOT WRITTEN DOWN, SO ESTIMATE WAS DERIVED BY LOOKING AT START TIME AND END TIME OF THIS SAMPLER'S EFFORT THAT DAY. &quot;LAB PARAMETERS TO BE SAMPLED&quot; PORTION OF VRMP FIELD DATA SHEET WAS ONLY PARTIALLY COMPLETED.   "/>
        <s v="2009 VRMP PILOT YEAR DATA, DID NOT RECORD DO CALIBRATION &quot;BEFORE&quot; &amp; &quot;AFTER&quot; READINGS. ALSO, THERE IS NO VERTICAL SAMPLING DEPTH WRITTEN DOWN AND NO APPROACH RECORDED.  &quot;LAB PARAMETERS TO BE SAMPLED&quot; PORTION OF VRMP FIELD DATA SHEET WAS ONLY PARTIALLY COMP"/>
        <s v="2009 VRMP PILOT YEAR DATA, NON-WADEABLE/MID-DEPTH"/>
        <s v="2009 VRMP PILOT YEAR DATA, DO CALIBRATION &quot;BEFORE&quot; &amp; (MORE IMPORTANTLY) &quot;AFTER&quot; READINGS APPEARED LOW  (44.6%) SAT. NON-WADEABLE/MID-DEPTH"/>
        <s v="2009 VRMP PILOT YEAR DATA, DO CALIBRATION IN PPM (NOT PERCENT SATURATION). &quot;LAB PARAMETERS TO BE SAMPLED&quot; PORTION OF VRMP FIELD DATA SHEET WAS ONLY PARTIALLY COMPLETED.  ALSO, THERE IS NO VERTICAL SAMPLING DEPTH WRITTEN DOWN.  HEAVY T-SHOWERS YESTERDAY EV"/>
        <s v="2009 VRMP PILOT YEAR DATA, DO CALIBRATION &quot;BEFORE&quot; &amp; (MORE IMPORTANTLY) &quot;AFTER&quot; READINGS APPEARED LOW (&lt; 97 OR &gt; 103% SAT.).   NON-WADEABLE/MID-DEPTH"/>
        <s v="2009 VRMP PILOT YEAR DATA, DID NOT RECORD DO CALIBRATION &quot;BEFORE&quot; &amp; &quot;AFTER&quot; READINGS. &quot;LAB PARAMETERS TO BE SAMPLED&quot; PORTION OF VRMP FIELD DATA SHEET WAS ONLY PARTIALLY COMPLETED.  WADEABLE/MID-DEPTH"/>
        <s v="2009 VRMP PILOT YEAR DATA, DID NOT RECORD DO CALIBRATION &quot;BEFORE&quot; &amp; &quot;AFTER&quot; READINGS BECAUSE THE METER SAID &quot;OVER&quot;. &quot;LAB PARAMETERS TO BE SAMPLED&quot; PORTION OF VRMP FIELD DATA SHEET WAS ONLY PARTIALLY COMPLETED. WADEABLE/MID-DEPTH"/>
        <s v="2009 VRMP PILOT YEAR DATA, DID NOT RECORD ANY OF THE OBSERVATIONAL DATA (WATER APPEARANCE, ODOR, ETC.) INFO. &quot;LAB PARAMETERS TO BE SAMPLED&quot; PORTION OF VRMP FIELD DATA SHEET WAS ONLY PARTIALLY COMPLETED. WADEABLE/MID-DEPTH"/>
        <s v="2009 VRMP PILOT YEAR DATA, DID NOT RECORD DO CALIBRATION &quot;BEFORE&quot; &amp; &quot;AFTER&quot; READINGS.  ALSO, THERE IS NO VERTICAL SAMPLING DEPTH WRITTEN DOWN AND APPROACH WAS NOT RECORDED.  &quot;LAB PARAMETERS TO BE SAMPLED&quot; PORTION OF VRMP FIELD DATA SHEET WAS ONLY PARTIALL"/>
        <s v="&quot;LAB PARAMETERS TO BE SAMPLED&quot; PORTION OF VRMP FIELD DATA SHEET WAS ONLY PARTIALLY COMPLETED.  NON-WADEABLE/MID-DEPTH, 2009 VRMP PILOT YEAR DATA"/>
        <s v="2009 VRMP PILOT YEAR DATA, DO CALIBRATION &quot;BEFORE&quot; &amp; (MORE IMPORTANTLY) &quot;AFTER&quot; READINGS APPEARED LOW (&lt; 97 OR &gt; 103% SAT.).  &quot;LAB PARAMETERS TO BE SAMPLED&quot; PORTION OF VRMP FIELD DATA SHEET WAS ONLY PARTIALLY COMPLETED. NON-WADEABLE/MID-DEPTH"/>
        <s v="2009 VRMP PILOT YEAR DATA, DID DO CALIBRATION IN PPM (NOT PERCENT SATURATION). &quot;LAB PARAMETERS TO BE SAMPLED&quot; PORTION OF VRMP FIELD DATA SHEET WAS ONLY PARTIALLY COMPLETED.  HEAVY T-STORMS YESTERDAY EVENING. NON-WADEABLE/MID-DEPTH"/>
        <s v="2009 VRMP PILOT YEAR DATA, DID NOT COMPLETE &quot;LAB PARAMETERS TO BE SAMPLED&quot; PORTION OF VRMP FIELD DATA SHEET.  DID NOT RECORD DO CALIBRATION &quot;BEFORE&quot; &amp; &quot;AFTER&quot; READINGS.  DO MEMBRANE NOT INSPECTED. WADEABLE/1.5 FT BELOW SURFACE"/>
        <s v="2009 VRMP PILOT YEAR DATA, DID NOT RECORD ANY OF THE OBSERVATIONAL DATA (WATER APPEARANCE, ODOR, ETC.) INFO.  DID NOT RECORD DO CALIBRATION &quot;BEFORE&quot; &amp; &quot;AFTER&quot; READINGS AND THERE WAS NO INDICATION ON THE DATA SHEET THAT SHE CALIBRATED THE METER. WADEABLE/1"/>
        <s v="2009 VRMP PILOT YEAR DATA, DID NOT COMPLETE &quot;LAB PARAMETERS TO BE SAMPLED&quot; PORTION OF VRMP FIELD DATA SHEET.  ONLY E. COLI WAS SAMPLED ON THIS DATE.   WADEABLE/1.5 FT BELOW SURFACE"/>
        <s v="2009 VRMP PILOT YEAR DATA, WADEABLE/1.5 FT BELOW SURFACE"/>
        <s v="2009 VRMP PILOT YEAR DATA, DID NOT COMPLETE &quot;LAB PARAMETERS TO BE SAMPLED&quot; PORTION OF VRMP FIELD DATA SHEET.  DO MEMBRANE NOT INSPECTED. WADEABLE/1.5 FT BELOW SURFACE"/>
        <s v="2009 VRMP PILOT YEAR DATA"/>
        <s v="2009 VRMP PILOT YEAR DATA, DID NOT COMPLETE &quot;LAB PARAMETERS TO BE SAMPLED&quot; PORTION OF VRMP FIELD DATA SHEET. DID NOT RECORD DO CALIBRATION &quot;BEFORE&quot; &amp; &quot;AFTER&quot; READINGS AND THERE WAS NO INDICATION ON THE DATA SHEET THAT HE CALIBRATED THE METER. DID NOT COMP"/>
        <s v="2009 VRMP PILOT YEAR DATA, DID NOT RECORD DO CALIBRATION &quot;BEFORE&quot; &amp; &quot;AFTER&quot; READINGS AND THERE WAS NO INDICATION ON THE DATA SHEET THAT HE CALIBRATED THE METER. DID NOT COMPLETE &quot;LAB PARAMETERS TO BE SAMPLED&quot; PORTION OF VRMP FIELD DATA SHEET.  DID NOT COM"/>
        <s v="2009 VRMP PILOT YEAR DATA, DID NOT COMPLETE &quot;LAB PARAMETERS TO BE SAMPLED&quot; PORTION OF VRMP FIELD DATA SHEET.  DID NOT RECORD DO CALIBRATION &quot;BEFORE&quot; &amp; &quot;AFTER&quot; READINGS AND THERE WAS NO INDICATION ON THE DATA SHEET THAT HE CALIBRATED THE METER. DID NOT COM"/>
        <s v="2009 VRMP PILOT YEAR DATA, DID NOT RECORD DO CALIBRATION &quot;BEFORE&quot; &amp; &quot;AFTER&quot; READINGS. DID NOT COMPLETE VERTICAL DEPTH."/>
        <s v="2009 VRMP PILOT YEAR DATA, DID NOT COMPLETE &quot;LAB PARAMETERS TO BE SAMPLED&quot; PORTION OF VRMP FIELD DATA SHEET.   NON-WADEABLE/MID-DEPTH"/>
        <s v="2009 VRMP PILOT YEAR DATA, DID NOT COMPLETE &quot;LAB PARAMETERS TO BE SAMPLED&quot; PORTION OF VRMP FIELD DATA SHEET.  DID NOT COMPLETE VERTICAL DEPTH. TIME SAMPLED WAS NOT WRITTEN DOWN, SO ESTIMATE WAS DERIVED BY LOOKING AT START TIME AND END TIME OF THIS SAMPLER"/>
        <s v="2009 VRMP PILOT YEAR DATA, DID NOT RECORD DO CALIBRATION &quot;BEFORE&quot; &amp; &quot;AFTER&quot; READINGS AND THERE WAS NO INDICATION ON THE DATA SHEET THAT HE CALIBRATED THE METER. DID NOT COMPLETE &quot;LAB PARAMETERS TO BE SAMPLED&quot; PORTION OF VRMP FIELD DATA SHEET. NO VERTICAL "/>
        <s v="2009 VRMP PILOT YEAR DATA, DID NOT SELECT AN OPTION FOR VERTICAL DEPTH.  DID NOT RECORD DO CALIBRATION &quot;BEFORE&quot; &amp; &quot;AFTER&quot; READINGS."/>
        <s v="2009 VRMP PILOT YEAR DATA, DID NOT COMPLETE &quot;LAB PARAMETERS TO BE SAMPLED&quot; PORTION OF VRMP FIELD DATA SHEET.   WADEABLE/1.5 FT BELOW SURFACE"/>
        <s v="2009 VRMP PILOT YEAR DATA, DID NOT PICK A VERTICAL DEPTH."/>
        <s v="2009 VRMP PILOT YEAR DATA, DID NOT COMPLETE VERTICAL DEPTH. DID NOT RECORD DO CALIBRATION &quot;BEFORE&quot; &amp; &quot;AFTER&quot; READINGS."/>
        <s v="2009 VRMP PILOT YEAR DATA, DID NOT RECORD DO CALIBRATION &quot;BEFORE&quot; &amp; &quot;AFTER&quot; READINGS. DID NOT COMPLETE &quot;LAB PARAMETERS TO BE SAMPLED&quot; PORTION OF VRMP FIELD DATA SHEET. WADEABLE/MID-DEPTH"/>
        <s v="2009 VRMP PILOT YEAR DATA, EXTENSION POLE WAS PICKED AS AN APPROACH (SAMPLE LOCATION) BUT NOT AN OPTION ON PREEDD.  EXTENSION POLE WAS NOTED ELSEWHERE ON PREEDD. NON-WADEABLE/3 FT BELOW SURFACE"/>
        <s v="2009 VRMP PILOT YEAR DATA, DO CALIBRATION &quot;BEFORE&quot; &amp; (MORE IMPORTANTLY) &quot;AFTER&quot; READINGS APPEARED LOW (&lt; 97 OR &gt; 103% SAT.).  WADEABLE/1.5 FT BELOW SURFACE"/>
        <s v="2009 VRMP PILOT YEAR DATA, NOTE:  THIS SITE NORMALLY WAS NOTED AS BEING WADABLE IN 2009, HOWEVER, ON THIS DATE IT WAS NOTED AS BEING &quot;NON-WADABLE&quot; EVEN THOUGH WATER FLOWS WERE NOTED AS BEING &quot;BASEFLOW&quot;. NON-WADEABLE/MID-DEPTH"/>
        <s v="2009 VRMP PILOT YEAR DATA, DID NOT PICK VERTICAL DEPTH. DID NOT RECORD DO CALIBRATION &quot;BEFORE&quot; &amp; &quot;AFTER&quot; READINGS."/>
        <s v="2009 VRMP PILOT YEAR DATA, DID NOT COMPLETE &quot;LAB PARAMETERS TO BE SAMPLED&quot; PORTION OF VRMP FIELD DATA SHEET. DID NOT RECORD DO CALIBRATION &quot;BEFORE&quot; &amp; &quot;AFTER&quot; READINGS.  WADEABLE/MID-DEPTH"/>
        <s v="2009 VRMP PILOT YEAR DATA, DO CALIBRATION &quot;BEFORE&quot; &amp; (MORE IMPORTANTLY) &quot;AFTER&quot; READINGS APPEARED LOW (&lt; 97 OR &gt; 103% SAT.).  WADEABLE/MID-DEPTH"/>
        <s v="2009 VRMP PILOT YEAR DATA, DID NOT COMPLETE &quot;LAB PARAMETERS TO BE SAMPLED&quot; PORTION OF VRMP FIELD DATA SHEET.  DID NOT RECORD DO CALIBRATION &quot;BEFORE&quot; &amp; &quot;AFTER&quot; READINGS."/>
        <s v="2009 VRMP PILOT YEAR DATA, DID NOT COMPLETE &quot;LAB PARAMETERS TO BE SAMPLED&quot; PORTION OF VRMP FIELD DATA SHEET. DID NOT RECORD DO CALIBRATION &quot;BEFORE&quot; &amp; &quot;AFTER&quot; READINGS. WADEABLE/MID-DEPTH"/>
        <s v="2009 VRMP PILOT YEAR DATA, DID NOT RECORD DO CALIBRATION &quot;BEFORE&quot; &amp; &quot;AFTER&quot; READINGS. DID NOT COMPLETE &quot;LAB PARAMETERS TO BE SAMPLED&quot; PORTION OF VRMP FIELD DATA SHEET.  WADEABLE/MID-DEPTH"/>
        <s v="2009 VRMP PILOT YEAR DATA, DID NOT COMPLETE &quot;LAB PARAMETERS TO BE SAMPLED&quot; PORTION OF VRMP FIELD DATA SHEET.  WADEABLE/MID-DEPTH"/>
        <s v="2009 VRMP PILOT YEAR DATA, EXTENSION POLE WAS PICKED AS AN APPROACH BUT NOT AN OPTION ON THE PREEDD. WADEABLE/MID-DEPTH"/>
        <s v="2009 VRMP PILOT YEAR DATA, DO CALIBRATION &quot;BEFORE&quot; &amp; (MORE IMPORTANTLY) &quot;AFTER&quot; READINGS APPEARED HIGH (&lt; 97 OR &gt; 103% SAT.).   WADEABLE/MID-DEPTH"/>
        <s v="METER MALFUNCTION PROBABLE, SO DO READINGS NOT ACCEPTED; VERTICAL DEPTH AT 12&quot;"/>
        <s v="WADEABLE/MID-DEPTH"/>
        <s v="SAMPLE TIME NOT RECORDED, BUT APPEARS TO BE BEFORE 8AM DUE TO DATA FIELD SHEET TIME. WADEABLE/1.5 FT BELOW SURFACE"/>
        <s v="DO METER NOT WORKING, SO USED KIT. WADEABLE/1.5 FT BELOW SURFACE"/>
        <s v="WADEABLE/1.5 FT BELOW SURFACE"/>
        <s v="NO CHAIN OF CUSTODY FOR LAB PARAMETERS WADEABLE/MID-DEPTH"/>
        <s v="SAMPLING SHOULD BE WITH EXTENSION POLE OR WADING, NOT FROM BANK WITH DIRECT PROBE. WADEABLE/MID-DEPTH"/>
        <s v="NON-WADEABLE/MID-DEPTH"/>
        <s v="DID COMPLETE LAB PARAMETERS TO BE SAMPLED PORTION OF THE DATASHEET. WADEABLE/MID-DEPTH"/>
        <s v="NON-WADEABLE/3 FT BELOW SURFACE"/>
        <s v="AT THE TIME OF CALIBRATION THE METER DID NOT WORK. NO VALUES WERE RECORDED."/>
        <s v="SAMPLE LOCATION/APPROACH IS FROM STREAMBANK, BUT SUPPOSED TO BE WADING OR EXTENSION POLE WADEABLE/MID-DEPTH"/>
        <s v="SAMPLE LOCATION/APPROACH IS FROM STREAMBANK, BUT SUPPOSED TO BE WADING OR EXTENSION POLE NON-WADEABLE/MID-DEPTH"/>
        <s v="SAMPLING SHOULD BE WADING OR EXTENSION POLE - THIS IS A NON-APPROVED SITE. WADEABLE/1.5 FT BELOW SURFACE"/>
        <s v="SAMPLING SHOULD BE WADING OR EXTENSION POLE - THIS IS A NON-APPROVED SITE. NON-WADEABLE/MID-DEPTH"/>
        <s v="SAMPLE LOCATION/APPROACH IS FROM STREAMBANK WITH DIRECT PROBE, BUT SUPPOSED TO BE EXTENSION POLE. DID COMPLETE LAB PARAMETERS TO BE SAMPLED PORTION OF THE DATASHEET. WADEABLE/MID-DEPTH"/>
        <s v="E. COLI DUPLICATE IS LAB DUPLICATE WADEABLE/MID-DEPTH"/>
        <s v="SAMPLING SHOULD BE WITH EXTENSION POLE, NOT FROM BANK WITH DIRECT PROBE. WADEABLE/MID-DEPTH"/>
        <s v="SAMPLE FROM BANK, BUT SHOULD BE WADING? SAMPLE TIME ESTIMATED BASED ON DATA SHEET START AND END TIME.  LAB PARAMETERS PORTION OF FIELD SHEET ONLY PARTIALLY COMPLETED. NON-WADEABLE/MID-DEPTH"/>
        <s v="TIER 1 SITE, BUT NO D.O. PROFILE WADEABLE/1.5 FT BELOW SURFACE"/>
        <s v="TIER 1 SITE, BUT NO D.O. PROFILE NON-WADEABLE/3 FT BELOW SURFACE"/>
        <s v="TIME OF CALIBRATION WAS NOT RECORDED. NON-WADEABLE/3 FT BELOW SURFACE"/>
        <s v="TIER 1 SITE, BUT NO D.O. PROFILE NON-WADEABLE/MID-DEPTH"/>
        <s v="SAMPLE TIME NOT RECORDED, BUT APPEARS TO BE BEFORE 8AM DUE TO DATA FIELD SHEET TIME.  DO SAMPLE APPROACH SHOULD BE WITH EXTENSION POLE AND PROBE. WADEABLE/1.5 FT BELOW SURFACE"/>
        <s v="UNKNOWN WHAT WAS USED TO MEASURE TEMPERATURE. WADEABLE/MID-DEPTH"/>
        <s v="UNKNOWN HOW WATER TEMPERATURE WAS MEASURED. WADEABLE/MID-DEPTH UNKNOWN HOW WATER TEMPERATURE WAS MEASURED."/>
        <s v="UNKNOWN HOW WATER TEMPERATURE WAS MEASURED. WADEABLE/MID-DEPTH DO CHEMICAL KIT - DID NOT DO QA/QC CHECK."/>
        <s v="UNKNOWN HOW WATER TEMPERATURE WAS MEASURED. WADEABLE/MID-DEPTH"/>
        <s v="CONCENTRATION IS ACTUALLY &gt;2419.6.  VALUE FOR USE IN GEOMETRIC MEAN. UNKNOWN HOW WATER TEMPERATURE WAS MEASURED. WADEABLE/MID-DEPTH, UNKNOWN HOW WATER TEMPERATURE WAS MEASURED. WADEABLE/MID-DEPTH"/>
        <s v="WADEABLE/MID-DEPTH NOT SURE IF SAMPLED FROM CENTER OF FLOW-EXTENSION POLE NOT INDICATED ON DATASHEET"/>
        <s v="WATER MOVING VERY SLOW. WADEABLE/1.5 FT BELOW SURFACE NOT SURE IF SAMPLED FROM CENTER OF FLOW-EXTENSION POLE NOT INDICATED ON DATASHEET"/>
        <s v="WADEABLE/1.5 FT BELOW SURFACE NOT SURE IF SAMPLED FROM CENTER OF FLOW-EXTENSION POLE NOT INDICATED ON DATASHEET"/>
        <s v="WATER NOT FLOWING. WADEABLE/1.5 FT BELOW SURFACE NOT SURE IF SAMPLED FROM CENTER OF FLOW-EXTENSION POLE NOT INDICATED ON DATASHEET"/>
        <s v="WADEABLE/1.5 FT BELOW SURFACE NOT SURE IF SAMPLED FROM CENTER OF FLOW-EXTENSION POLE NOT INDICATED ON DATASHEET."/>
        <s v="NON-WADEABLE/MID-DEPTH SAMPLE LOCATION FROM BANK AND NOT CENTER OF FLOW-SHOULD BE BY WADING"/>
        <s v="WATER TEMPERATURE WITH INFARED THERMOMETER. WADEABLE/1.5 FT BELOW SURFACE DO ACIDIFIED IN THE LAB AT 8:45 AM."/>
        <s v="WADEABLE/MID-DEPTH NOT SURE IF SAMPLED CENTER OF FLOW-EXTENSION POLE NOT INDICATED ON DATASHEET."/>
        <s v="WADEABLE/MID-DEPTH SAMPLE LOCATION FROM BANK AND NOT CENTER OF FLOW- SHOULD BE BY WADING OR WITH EXTENSION POLE"/>
        <s v="WADEABLE/MID-DEPTH NON-STANDARD SAMPLE COLLECTION BOTTLE"/>
        <s v="WATER MOVING VERY SLOW. WADEABLE/1.5 FT BELOW SURFACE"/>
        <s v="WATER NOT MOVING. WADEABLE/1.5 FT BELOW SURFACE"/>
        <s v="CONCENTRATION IS ACTUALLY &gt;2419.6.  VALUE FOR USE IN GEOMETRIC MEAN. WADEABLE/1.5 FT BELOW SURFACE, WADEABLE/1.5 FT BELOW SURFACE"/>
        <s v="CONCENTRATION IS ACTUALLY &gt;2419.6.  VALUE FOR USE IN GEOMETRIC MEAN. WADEABLE/1.5 FT BELOW SURFACE"/>
        <s v="WATER TEMPERATURE MEASURE WITH INFARED THERMOMETER. WADEABLE/1.5 FT BELOW SURFACE DO ACIDIFIED IN THE LAB AT 8:45 AM."/>
        <s v="1.5&quot; RAIN FELL LAST NIGHT. NON-WADEABLE/3 FT BELOW SURFACE"/>
        <s v="WATER TEMPERATURE MEASURED WITH INFARED THERMOMETER. WADEABLE/1.5 FT BELOW SURFACE DO ACIDIFIED IN THE LAB AT 8:45 AM."/>
        <s v="WADEABLE/MID-DEPTH NOT SURE IF SAMPLED CENTER OF FLOW-EXTENSION POLE NOT INDICATED ON DATASHEET"/>
        <s v="CONCENTRATION IS ACTUALLY &gt;2419.6.  VALUE FOR USE IN GEOMETRIC MEAN. WADEABLE/MID-DEPTH NOT SURE IF SAMPLED CENTER OF FLOW-EXTENSION POLE NOT INDICATED ON DATASHEET., WADEABLE/MID-DEPTH NOT SURE IF SAMPLED CENTER OF FLOW-EXTENSION POLE NOT INDICATED ON DA"/>
        <s v="WADEABLE/MID-DEPTH NO DO SAMPLE TAKEN, NOT SURE WHY"/>
        <s v="NON-WADEABLE/3 FT BELOW SURFACE DO CALIBRATION READING APPEARED HIGH (103.3%)"/>
        <s v="WADEABLE/MID-DEPTH BACTERIA LAB DUPLICATE =93.4"/>
        <s v="WADEABLE/MID-DEPTH NO VALUE FOR D.O. IN MG/L."/>
        <s v="CONCENTRATION IS ACTUALLY &gt;2419.6.  VALUE FOR USE IN GEOMETRIC MEAN. WADEABLE/MID-DEPTH NO VALUE FOR D.O. IN MG/L., WADEABLE/MID-DEPTH NO VALUE FOR D.O. IN MG/L."/>
        <s v="WADEABLE/MID-DEPTH SAMPLED BY MARY BUSHIKA ALSO ON 8/25/12"/>
        <s v="WADEABLE/MID-DEPTH SAMPLED BY FRED DILLON ALSO ON 8/25/12"/>
        <s v="NON-WADEABLE/MID-DEPTH DID NOT COMPLETE CHAIN OF CUSTODY FOR DATASHEET. SAMPLE LOCATION FROM BANK AND NOT &quot;CENTER OF FLOW&quot;-SHOULD BE WADING, EXTENSION POLE OR OTHER METHOD."/>
        <s v="2009 VRMP PILOT YEAR DATA, DID NOT COMPLETE &quot;LAB PARAMETERS TO BE SAMPLED&quot; PORTION OF VRMP FIELD DATA SHEET. WADEABLE/MID-DEPTH"/>
        <s v="2009 VRMP PILOT YEAR DATA, DID NOT COMPLETE &quot;LAB PARAMETERS TO BE SAMPLED&quot; PORTION OF VRMP FIELD DATA SHEET. WADEABLE/1.5 FT BELOW SURFACE"/>
        <s v="2009 VRMP PILOT YEAR DATA, SAMPLER NOTED THAT RAINFALL AND FLOW LEVELS WERE ELEVATED DUE TO &gt; 2 INCHES IN PAST 36 HOURS AS OPPOSED TO DEFINITION ON DATA SHEET THAT DEFINED STORMFLOW AS &gt; 2 INCHES IN PAST 24 HOURS.  THUS, THE FLOW LEVELS FOR THIS SAMPLE WE"/>
        <s v="THERE WAS NO OBSERVATIONAL DATA. NON-WADEABLE/MID-DEPTH"/>
        <s v="NON-WADEABLE/MID-DEPTH DO ACIDIFIED IN LAB AT 9:20 AM, SAMPLE LOCATION FROM BANK AND NOT CENTER OF FLOW-SHOULD BE BY WADING OR WITH EXTENSION POLE"/>
        <s v="NON-WADEABLE/MID-DEPTH DO CHEMICAL KIT - DID NOT DO QA/QC CHECK."/>
        <s v="NON-WADEABLE/MID-DEPTH NOT SURE IF SAMPLED CENTER OF FLOW-EXTENSION POLE NOT INDICATED ON DATASHEET."/>
        <s v="CONCENTRATION IS ACTUALLY &gt;2419.6.  VALUE FOR USE IN GEOMETRIC MEAN. WADEABLE/MID-DEPTH DO CHEMICAL KIT - DID NOT DO QA/QC CHECK., WADEABLE/MID-DEPTH DO CHEMICAL KIT - DID NOT DO QA/QC CHECK."/>
        <s v="WADEABLE/MID-DEPTH D.O. METER- DID NOT ALLOW IT TO WARM UP FOR 20 MIN (15 MIN)."/>
        <s v="NON-WADEABLE/MID-DEPTH SAMPLE LOCATION FROM BANK AND NOT 'CENTER OF FLOW&quot;.  SHOULD BE BY WADING OR EXTENSION POLE."/>
        <s v="WATER ODOR &quot;LIGHTLY&quot; SEWAGE WADEABLE/MID-DEPTH SAMPLE LOCATION FROM BANK AND NOT &quot;CENTER OF FLOW&quot;.  SHOULD BE BY WADING OR EXTENSION POLE."/>
        <s v="WADEABLE/MID-DEPTH SAMPLE LOCATION FROM BANK AND NOT 'CENTER OF FLOW&quot;.  SHOULD BE BY WADING OR EXTENSION POLE."/>
        <s v="DUPLICATE TAKEN AT 7:45 BY LANCE GURNEY AND DAVID KIRSTEIN WADEABLE/MID-DEPTH"/>
        <s v="CONCENTRATION IS ACTUALLY &gt;2419.6.  VALUE FOR USE IN GEOMETRIC MEAN., WADEABLE/MID-DEPTH"/>
        <s v="WADEABLE/MID-DEPTH ZERO DO CHECK=0.06 MG/L"/>
        <s v="WADEABLE/MID-DEPTH D.O METER-DID NOT RECORD TIME OF CALIBRATION. CALIBRATION VALUE OK."/>
        <s v="HEAVY RAIN THURSDAY-5/28/15 WADEABLE/MID-DEPTH"/>
        <s v="FIELD DUPLICATES WADEABLE/MID-DEPTH"/>
        <s v="CONSTRUCTION/EXCAVATION NEAR DG010 WADEABLE/MID-DEPTH"/>
        <s v="CONCENTRATION IS ACTUALLY &gt;2419.6.  VALUE FOR USE IN GEOMETRIC MEAN. , NON-WADEABLE/3 FT BELOW SURFACE"/>
        <s v="EVEN WITH RAIN, STREAM FLOW STILL LOW WADEABLE/MID-DEPTH"/>
        <s v="WADEABLE/1.5 FT BELOW SURFACE D.O. METER-DID NOT ALLOW IT TO WARM UP FOR AT LEAST 20 MINUTES."/>
        <s v="MANURE SMELL IN THE AIR AROUND DOUGLAS BROOK. WADEABLE/MID-DEPTH"/>
        <s v="SAMPLE AMOUNT OF DIRT IN BACTERIA SAMPLE. WADEABLE/MID-DEPTH"/>
        <s v="BACTERIA WATER SAMPLE HAD DEBRIS IN SAMPLE WADEABLE/MID-DEPTH D.O. METER-DID NOT RECORD &quot;TIME OF CALIBRATION&quot;-NOT SURE IF ALLOWED METER TO WARM UP FOR AT LEAST 20 MINUTES."/>
        <s v="2009 VRMP PILOT YEAR DATA, SAMPLE LOCATION/APPROACH IS BELIEVED TO BE FROM STREAMBANK. &quot;LAB PARAMETERS TO BE SAMPLED&quot; PORTION OF VRMP FIELD DATA SHEET WAS ONLY PARTIALLY COMPLETED.&quot;   WADEABLE/1.5 FT BELOW SURFACE"/>
        <s v="&quot;LAB PARAMETERS TO BE SAMPLED&quot; PORTION OF VRMP FIELD DATA SHEET WAS ONLY PARTIALLY COMPLETED.  ALSO, THERE IS NO VERTICAL SAMPLING DEPTH WRITTEN DOWN.  UNDER APPROACH, &quot;REACH&quot; WAS PICKED BUT THERE IS NO OPTION FOR THAT IN THE PREEDD.  SAMPLE LOCATION/APPR"/>
        <s v="2009 VRMP PILOT YEAR DATA, DID NOT COMPLETE &quot;LAB PARAMETERS TO BE SAMPLED&quot; PORTION OF VRMP FIELD DATA SHEET. UNDER APPROACH, &quot;REACH&quot; WAS PICKED BUT THERE IS NO OPTION FOR THAT IN THE PREEDD.  SAMPLE LOCATION/APPROACH IS BELIEVED TO BE FROM STREAMBANK.  WA"/>
        <s v="2009 VRMP PILOT YEAR DATA, DO METER WAS CALIBRATED IN PPM (NOT PERCENT SATURATION). WADEABLE/1.5 FT BELOW SURFACE"/>
        <s v="2009 VRMP PILOT YEAR DATA, UNDER APPROACH, &quot;REACH&quot; WAS PICKED BUT THERE IS NO OPTION FOR THAT IN THE PREEDD. SAMPLE LOCATION/APPROACH IS BELIEVED TO BE FROM STREAMBANK.  WADEABLE/1.5 FT BELOW SURFACE"/>
        <s v="WADEABLE/MID-DEPTH DO ACIDIFIED IN LAB AT 9:20 AM. BACTERIA COLLECTED IN ZIPLOC BAG."/>
        <s v="CONCENTRATION IS ACTUALLY &gt;2419.6.  VALUE FOR USE IN GEOMETRIC MEAN. NON-WADEABLE/MID-DEPTH, NON-WADEABLE/MID-DEPTH"/>
        <s v="WADEABLE/1.5 FT BELOW SURFACE BACTERIA LAB DUPLICATE= 150.  IDEXX BACTERIA ANALYSES- 1 LARGE WELL EMPTY."/>
        <s v="MAINSTREAM FLOW/DISCHARGE VOLUME VERY HIGH AND SPILLING ONTO FLOOD PLAIN AT TRIB CONFLUENCES  NO VERTICAL DEPTH RECORDED. SAMPLE LOCATION FROM BANK AND NOT &quot;CENTER OF FLOW&quot;-SHOULD BE BY WADING, EXTENSION POLE OR OTHER METHOD."/>
        <s v="CONCENTRATION IS ACTUALLY &gt;2419.6.  VALUE FOR USE IN GEOMETRIC MEAN. WADEABLE/MID-DEPTH, WADEABLE/MID-DEPTH"/>
        <s v="WADEABLE/MID-DEPTH D.O. METER- DID NOT ALLOW IT TO WARM UP AT LEAST 20 MINUTES."/>
        <s v="WADEABLE/MID-DEPTH  WATER TEMPERATURE NOT ENTERED-FIELD SHEET DIFFICULT TO READ."/>
        <s v="WADEABLE/MID-DEPTH D.O. METER-DID NOT ALLOW IT TO WARM UP FOR AT LEAST 20 MINUTES."/>
        <s v="WADEABLE/MID-DEPTH D.O. METER-D ID NOT ALLOW IT TO WARM UP FOR AT LEAST 20 MINUTES."/>
        <s v="48 HOURS AGO HEAVY RAIN WADEABLE/MID-DEPTH D.O. METER TIME OF CALIBRATION WAS NOT RECORDED.  NOT SURE IF METER ALLOWED TO WARM UP FOR AT LEAST 20 MINUTES."/>
        <s v="CONCENTRATION IS ACTUALLY &gt;2419.6.  VALUE FOR USE IN GEOMETRIC MEAN. WADEABLE/MID-DEPTH D.O. METER-DID NOT ALLOW IT TO WARM UP FOR AT LEAST 20 MINUTES., WADEABLE/MID-DEPTH D.O. METER-DID NOT ALLOW IT TO WARM UP FOR AT LEAST 20 MINUTES."/>
        <s v="CONCENTRATION IS ACTUALLY &gt;2419.6.  VALUE FOR USE IN GEOMETRIC MEAN. WADEABLE/MID-DEPTH D.O. METER-DID NOT ALLOW IT TO WARM UP FOR AT LEAST 20 MINUTES."/>
        <s v="YSI TOOK A LONG TIME TO WARM UP. NO DO SAMPLES TODAY WADEABLE/MID-DEPTH"/>
        <s v="NON-WADEABLE/MID-DEPTH NO VALUE FOR D.O. IN MG/L."/>
        <s v="NON-WADEABLE/MID-DEPTH NO VALUE FOR D.O IN % SATURATION."/>
        <s v="CONCENTRATION IS ACTUALLY &gt;2419.6.  VALUE FOR USE IN GEOMETRIC MEAN., NON-WADEABLE/MID-DEPTH"/>
        <s v="MISCALIBRATED METER NON-WADEABLE/MID-DEPTH DO CALIBRATION VALUE LOW (95.6%)-DO AND TEMP NOT INCLUDED"/>
        <s v="FIELD DUPLICATES NON-WADEABLE/MID-DEPTH"/>
        <s v="BACTERIA LAB DUPLICATE=260.2 NON-WADEABLE/MID-DEPTH"/>
        <s v="E. COLI LAB DUPLICATE=228.2 NON-WADEABLE/MID-DEPTH"/>
        <s v="VERY SLOW MOVING WADEABLE/MID-DEPTH"/>
        <s v="NON-WADEABLE/MID-DEPTH SAMPLE LOCATION FROM BANK AND NOT &quot;CENTER OF FLOW&quot;-SHOULD BE BY WADING, EXTENSION POLE OR OTHER METHOD."/>
        <s v="TEMPERATURE FROM COND. PEN 19.5ºC NON-WADEABLE/MID-DEPTH IDEXX BACTERIA ANALYSES- 1 SMALL WELL EMPTY AND 1 LARGE WELL EMPTY FOR DUPLICATE.  SAMPLE LOCATION FROM BANK AND NOT &quot;CENTER OF FLOW&quot;- SHOULD BE BY WADING, EXTENSION POLE OR OTHER METHOD."/>
        <s v="NON-WADEABLE/MID-DEPTH SAMPLE LOCATION FROM BANK AND NOT &quot;CENTER OF FLOW&quot; - SHOULD BE BY WADING, EXTENSION POLE OR OTHER METHOD."/>
        <s v="CONCENTRATION IS ACTUALLY &gt;2419.6.  VALUE FOR USE IN GEOMETRIC MEAN. NON-WADEABLE/MID-DEPTH SAMPLE FROM BANK AND NOT &quot;CENTER OF FLOW&quot; -SHOULD BE BY WADING, EXTENSION POLE OR OTHER METHOD., NON-WADEABLE/MID-DEPTH SAMPLE FROM BANK AND NOT &quot;CENTER OF FLOW&quot; -"/>
        <s v="WADEABLE/MID-DEPTH NO VALUE FOR D.O. IN MG/L"/>
        <s v="NON-WADEABLE/MID-DEPTH DID NOT COMPLETE CHAIN OF CUSTODY FOR DATASHEET"/>
        <s v="NON-WADEABLE/MID-DEPTH SAMPLE LOCATION FROM BANK AND NOT &quot;CENTER OF FLOW&quot; - SHOULD BE BY WADING,  EXTENSION POLE OR OTHER METHOD."/>
        <s v="NON-WADEABLE/MID-DEPTH IDEXX BACTERIA ANALYSES- 1 LARGE WELL MOSTLY EMPTY. SAMPLE FROM BANK AND NOT &quot;CENTER OF FLOW&quot; -SHOULD BE BY WADING, EXTENSION POLE OR OTHER METHOD."/>
        <s v="WADEABLE/MID-DEPTH NO VALUE FOR D.O. IN MG/L; BACTERIA LAB DUPLICATE=27.2"/>
        <s v="2009 VRMP PILOT YEAR DATA, DID NOT RECORD DO CALIBRATION &quot;BEFORE&quot; &amp; &quot;AFTER&quot; READINGS. DID NOT COMPLETE &quot;LAB PARAMETERS TO BE SAMPLED&quot; PORTION OF VRMP FIELD DATA SHEET.  IT WAS ASSUME THAT A PROBE WAS USED TO MAKE DO MEASUREMENT BASED UPON DATA SHEETS FROM"/>
        <s v="2009 VRMP PILOT YEAR DATA, DO CALIBRATION &quot;BEFORE&quot; &amp; (MORE IMPORTANTLY) &quot;AFTER&quot; READINGS APPEARED LOW (&lt; 97 OR &gt; 103% SAT.).  DID NOT COMPLETE &quot;LAB PARAMETERS TO BE SAMPLED&quot; PORTION OF VRMP FIELD DATA SHEET.  WADEABLE/1.5 FT BELOW SURFACE"/>
        <s v="2009 VRMP PILOT YEAR DATA, DID NOT COMPLETE &quot;LAB PARAMETERS TO BE SAMPLED&quot; PORTION OF VRMP FIELD DATA SHEET.  DID DO CALIBRATION IN PPM (NOT PERCENT SATURATION). WADEABLE/1.5 FT BELOW SURFACE"/>
        <s v="2009 VRMP PILOT YEAR DATA, DID NOT COMPLETE &quot;LAB PARAMETERS TO BE SAMPLED&quot; PORTION OF VRMP FIELD DATA SHEET.  THE CALIBRATION VALUES WRITTEN ON THE DATA SHEET ARE CONFUSING.  THEY APPEAR TO BE 10.8 MG/L BEFORE CALIBRATION AND 0.0 AFTER CALIBRATION.  IT WA"/>
        <s v="2009 VRMP PILOT YEAR DATA, DID NOT COMPLETE &quot;LAB PARAMETERS TO BE SAMPLED&quot; PORTION OF VRMP FIELD DATA SHEET.  IN THE WATER APPEARANCE SECTION TWO OTHER CHOICE WERE PICKED (OPAQUE AND TURBID) ON THE DATA SHEET. WADEABLE/1.5 FT BELOW SURFACE"/>
        <s v="2009 VRMP PILOT YEAR DATA, IN THE WATER APPEARANCE SECTION, TWO OTHER CHOICE WERE PICKED (OPAQUE AND TURBID) ON THE DATA SHEET. NON-WADEABLE/3 FT BELOW SURFACE"/>
        <s v="SAMPLE APPROACH WAS FROM BANK WITH EXTENSION POLE, BUT SUPPOSED TO BE FROM BRIDGE.  DID NOT COMPLETE CHAIN OF CUSTODY FOR DATASHEET. NON-WADEABLE/3 FT BELOW SURFACE"/>
        <s v="TIME OF METER TURNED ON AND CALIBRATED WAS NOT RECORDED.  NON-WADEABLE/3 FT BELOW SURFACE"/>
        <s v="E. COLI DUPLICATE IS LAB DUPLICATE;  SAMPLING SHOULD BE FROM BRIDGE/CULVERT - NON-APPROVED SITE. NON-WADEABLE/3 FT BELOW SURFACE"/>
        <s v="NON-WADEABLE/3 FT BELOW SURFACE DO ACIDIFIED IN LAB AT 9:20 AM."/>
        <s v="NON-WADEABLE/3 FT BELOW SURFACE DO CHEMICAL KIT - DID NOT DO QA/QC CHECK."/>
        <s v="CONCENTRATION IS ACTUALLY &gt;2419.6.  VALUE FOR USE IN GEOMETRIC MEAN. NON-WADEABLE/3 FT BELOW SURFACE DO CHEMICAL KIT - DID NOT DO QA/QC CHECK., NON-WADEABLE/3 FT BELOW SURFACE DO CHEMICAL KIT - DID NOT DO QA/QC CHECK."/>
        <s v="FOAM/BUBBLES ON SURFACE NON-WADEABLE/MID-DEPTH"/>
        <s v="NON-WADEABLE/MID-DEPTH IDEXX BACTERIA ANALYSES- 1 LARGE WELL EMPTY FOR DUPLICATE."/>
        <s v="NON-WADEABLE/MID-DEPTH ZERO DO CHECK=0.06 MG/L"/>
        <s v="DUCKS ON LITTLE RIVER NON-WADEABLE/MID-DEPTH D.O. METER-DID NOT RECORD TIME OF CALIBRATION. CALIBRATION VALUE OK."/>
        <s v="HEAVY RAIN THURSDAY-5/28/15 NON-WADEABLE/MID-DEPTH"/>
        <s v="NO WHIRLPAKS, ONLY DO COLLECTED NON-WADEABLE/MID-DEPTH"/>
        <s v="EVEN WITH RAIN, STREAM FLOW STILL LOW NON-WADEABLE/MID-DEPTH"/>
        <s v="WADEABLE/1.5 FT BELOW SURFACE NO VALUE FOR D.O. IN MG/L."/>
        <s v="NO VALUE FOR D.O. IN MG/L."/>
        <s v="WADEABLE/MID-DEPTH NO VALUE FOR D.O IN MG/L"/>
        <s v="NON-WADEABLE/3 FT BELOW SURFACE DID NOT RECORD &quot;TIME OF CALIBRATION&quot;"/>
        <s v="2009 VRMP PILOT YEAR DATA, DID NOT RECORD DO CALIBRATION &quot;BEFORE&quot; &amp; &quot;AFTER&quot; READINGS.  DID NOT COMPLETE &quot;LAB PARAMETERS TO BE SAMPLED&quot; PORTION OF VRMP FIELD DATA SHEET.  IT WAS ASSUMED THAT A PROBE WAS USED TO MAKE DO MEASUREMENT BASED UPON DATA SHEETS FR"/>
        <s v="2009 VRMP PILOT YEAR DATA, DID NOT COMPLETE &quot;LAB PARAMETERS TO BE SAMPLED&quot; PORTION OF VRMP FIELD DATA SHEET.  THE CALIBRATION VALUES WRITTEN ON THE DATA SHEET ARE CONFUSING. THEY APPEAR TO BE 10.8 MG/L BEFORE CALIBRATION AND 0.0 AFTER CALIBRATION. WADEABL"/>
        <s v="2009 VRMP PILOT YEAR DATA, DID NOT COMPLETE &quot;LAB PARAMETERS TO BE SAMPLED&quot; PORTION OF VRMP FIELD DATA SHEET.   IN THE WATER APPEARANCE SECTION, TWO OTHER CHOICES WERE PICKED (OPAQUE AND TURBID) ON THE DATA SHEET. WADEABLE/MID-DEPTH"/>
        <s v="2009 VRMP PILOT YEAR DATA, TOTAL RAINFALL WAS 2+ INCHES IN THE PAST 36 HRS. IN THE WATER APPEARANCE SECTION, TWO OTHER CHOICES WERE PICKED (OPAQUE AND TURBID) ON THE DATA SHEET. NON-WADEABLE/MID-DEPTH"/>
        <s v="DID NOT COMPLETE CHAIN OF CUSTODY FOR DATASHEET. WADEABLE/MID-DEPTH"/>
        <s v="TIME OF METER TURNED ON AND CALIBRATED WAS NOT RECORDED. WADEABLE/MID-DEPTH"/>
        <s v="NON-WADEABLE/3 FT BELOW SURFACE DO ACIDIFIED IN LAB AT 9:20 AM, SAMPLE LOCATION FROM BANK AND NOT CENTER OF FLOW-SHOULD BE BY WADING OR EXTENSION POLE   &#10;"/>
        <s v="NON-WADEABLE/MID-DEPTH SAMPLE LOCATION FROM BANK AND NOT CENTER OF FLOW-SHOULD BE BY WADING OR WITH EXTENSION POLE"/>
        <s v="WATER HAD SOME FOAM. WADEABLE/1.5 FT BELOW SURFACE SAMPLE LOCATION FROM BANK AND NOT CENTER OF FLOW-SHOULD BE BY WADING OR WITH EXTENSION POLE"/>
        <s v="NON-WADEABLE/MID-DEPTH DO CHEMICAL KIT - DID NOT DO QA/QC CHECK, SAMPLE LOCATION FROM BANK AND NOT CENTER OF FLOW-SHOULD BE BY WADING OR EXTENSION POLE."/>
        <s v="NON-WADEABLE/MID-DEPTH SAMPLE LOCATION FROM BANK AND NOT CENTER OF FLOW- SHOULD BE BY WADING OR WITH EXTENSION POLE"/>
        <s v="WADEABLE/1.5 FT BELOW SURFACE DO CHEMICAL KIT - DID NOT DO QA/QC CHECK."/>
        <s v="L020 POSTED AS PRIVATE PROPERTY NON-WADEABLE/MID-DEPTH SAMPLE LOCATION FROM BANK AND NOT CENTER OF FLOW-SHOULD BE BY WADING OR WITH EXTENSION POLE."/>
        <s v="1.5&quot; RAIN FELL LAST NIGHT. WADEABLE/MID-DEPTH, CONCENTRATION IS ACTUALLY &gt;2419.6.  VALUE FOR USE IN GEOMETRIC MEAN. 1.5&quot; RAIN FELL LAST NIGHT. WADEABLE/MID-DEPTH"/>
        <s v="WADEABLE/MID-DEPTH DID NOT RECORD &quot;TIME OF CALIBRATION&quot;.  IDEXX BACTERIA ANALYSES- 1 LARGE WELL EMPTY."/>
        <s v="WADEABLE/MID-DEPTH DID NOT RECORD &quot;TIME OF CALIBRATION&quot;."/>
        <s v="NON-WADEABLE/MID-DEPTH D.O. METER- DID NOT ALLOW IT TO WARM UP FOR 20 MIN (15 MIN)."/>
        <s v="NON-WADEABLE/3 FT BELOW SURFACE BACTERIA DUPLICATE IS FIELD DUPLICATE."/>
        <s v="2009 VRMP PILOT YEAR DATA, DID NOT COMPLETE &quot;LAB PARAMETERS TO BE SAMPLED&quot; PORTION OF VRMP FIELD DATA SHEET.  E. COLI BACTERIA SAMPLE NOT BIG ENOUGH (THOUGH RESULT WAS 238.2 MPN).  WADEABLE/MID-DEPTH"/>
        <s v="2009 VRMP PILOT YEAR DATA, DID NOT COMPLETE &quot;LAB PARAMETERS TO BE SAMPLED&quot; PORTION OF VRMP FIELD DATA SHEET.  WADEABLE/1.5 FT BELOW SURFACE"/>
        <s v="2009 VRMP PILOT YEAR DATA, E. COLI BACTERIA WATER SAMPLE DID NOT FILL ALL WELLS IN THE TRAY SO ITS MEASUREMENT (125.9 MPN) WAS NOT INCLUDED. WADEABLE/MID-DEPTH"/>
        <s v="2009 VRMP PILOT YEAR DATA, D.O. % SATURATION WAS WRITTEN DOWN ON FIELD DATA SHEET AS BEING 22.9 %.  THIS APPEARED TO BE A MISTAKE - ESPECIALLY BECAUSE THE WATER TEMPERATURE WAS EXACTLY THE SAME NUMBER (22.9).  THUS THE 22.9 % SATURATION WAS NOT ENTERED IN"/>
        <s v="DO CALIBRATION WAS HIGH - 111.4% SO DO VALUES NOT ACCEPTED WADEABLE/MID-DEPTH"/>
        <s v="NO READINGS DUE TO METER MALFUNCTION."/>
        <s v="NO VERTICAL DEPTH RECORDED. IRON OXIDE LEAKING OUT OF BANK."/>
        <s v="NO VERTICAL DEPTH RECORDED."/>
        <s v="PRESUMPSCOT APPEARS TO BE BACKED UP INTO MILL BROOK. NON-WADEABLE/MID-DEPTH SAMPLE LOCATION FROM BANK AND NOT &quot;CENTER OF FLOW&quot; - SHOULD BE BY WADING, EXTENSION POLE OR OTHER METHOD."/>
        <s v="WADEABLE/MID-DEPTH SAMPLE LOCATION FROM BANK AND NOT &quot;CENTER OF FLOW&quot; - SHOULD BE WADING, EXTENSION POLE OR OTHER METHOD."/>
        <s v="CONCENTRATION IS ACTUALLY &gt;2419.6.  VALUE FOR USE IN GEOMETRIC MEAN. WADEABLE/MID-DEPTH BACTERIA LAB DUPLICATE =1413.6, WADEABLE/MID-DEPTH BACTERIA LAB DUPLICATE =1413.6"/>
        <s v="NON-WADEABLE/MID-DEPTH BACTERIA LAB DUPLICATE = 290.9"/>
        <s v="NON-WADEABLE/MID-DEPTH BACTERIA DUPLICATE IS FIELD DUPLICATE."/>
        <s v="WADEABLE/MID-DEPTH SAMPLE LOCATION FROM BANK AND NOT &quot;CENTER OF FLOW&quot;.  SHOULD BE BY WADING OR WITH EXTENSION POLE."/>
        <s v="NON-WADEABLE/MID-DEPTH D.O.METER- DID NOT RECORD TIME OF CALIBRATION. CALIBRATION VALUE OK."/>
        <s v="WADEABLE/1.5 FT BELOW SURFACE DID NOT RECORD DO &quot;READING/VALUE AFTER CALIBRATION SO DATA NOT INCLUDED."/>
        <s v="NON-WADEABLE/MID-DEPTH NO VALUE FOR D.O. IN % SATURATION."/>
        <s v="2009 VRMP PILOT YEAR DATA, DID NOT COMPLETE &quot;LAB PARAMETERS TO BE SAMPLED&quot; PORTION OF VRMP FIELD DATA SHEET.  DID NOT RECORD DO CALIBRATION &quot;BEFORE&quot; &amp; &quot;AFTER&quot; READINGS.  E. COLI BACTERIA SAMPLE NOT BIG ENOUGH TO BE VALID (32.7 MPN). WADEABLE/MID-DEPTH"/>
        <s v="2009 VRMP PILOT YEAR DATA, DID NOT COMPLETE &quot;LAB PARAMETERS TO BE SAMPLED&quot; PORTION OF VRMP FIELD DATA SHEET.  DID NOT RECORD DO CALIBRATION &quot;BEFORE&quot; &amp; &quot;AFTER&quot; READINGS.  IT WAS UNCLEAR FROM THE MARKINGS ON THE DATA SHEET THE DEPTH AT WHICH THE SAMPLES WER"/>
        <s v="2009 VRMP PILOT YEAR DATA, DO CALIBRATION &quot;BEFORE&quot; &amp; (MORE IMPORTANTLY) &quot;AFTER&quot; READINGS APPEARED HIGH (&gt; 103% SAT.). WADEABLE/MID-DEPTH"/>
        <s v="NON-WADEABLE/MID-DEPTH SAMPLE LOCATION FROM BANK AND NOT CENTER OF FLOW- SHOULD BE BY WADING"/>
        <s v="WADEABLE/MID-DEPTH SAMPLE LOCATION FROM BANK AND NOT CENTER OF FLOW-SHOULD BE BY WADING."/>
        <s v="WADEABLE/MID-DEPTH D.O. METER-DID NOT ALLOW IT TO WARM UP 20 MINUTES."/>
        <s v="SAMPLED DOWNSTREAM FROM M030 WHICH IS INACCESSIBLE DUE TO DAM RECONSTRUCTION WADEABLE/MID-DEPTH D.O. METER- DID NOT ALLOW IT TO WARM UP FOR AT LEAST 20 MINUTES."/>
        <s v="PAST 48 HOURS HEAVY RAIN:  SAMPLED DOWNSTREAM OF M030 DUE TO DAM RECONSTRUCTION WADEABLE/MID-DEPTH D.O. METER TIME OF CALIBRATION WAS NOT RECORDED.  NOT SURE IF METER ALLOWED TO WARM UP FOR AT LEAST 20 MINUTES.   &#10;"/>
        <s v="SAMPLE SITE IS BELOW M030 DUE TO DAM RECONSTRUCTION WADEABLE/MID-DEPTH D.O. METER-DID NOT ALLOW IT TO WARM UP FOR AT LEAST 20 MINUTES."/>
        <s v="SAMPLE SITE IS BELOW M030 DUE TO CONSTRUCTION. YSI TOOK A LONG TIME TO WARM UP. NO DO SAMPLES TODAY WADEABLE/MID-DEPTH"/>
        <s v="MISCALIBRATED METER NON-WADEABLE/MID-DEPTH DO CALIBRATION LOW (95.6%)-DO AND TEMP NOT INCLUDED"/>
        <s v="FIELD DUPLICATES; BACTERIA LAB DUPLICATE=16.4 NON-WADEABLE/MID-DEPTH"/>
        <s v="BACTERIA LAB DUPLICATE=35 WADEABLE/MID-DEPTH"/>
        <s v="E. COLI LAB DUPLICATE=157 NON-WADEABLE/MID-DEPTH"/>
        <s v="E. COLI LAB DUPLICATE=9.0 WADEABLE/MID-DEPTH"/>
        <s v="VERY LOW WATER LEVEL WADEABLE/MID-DEPTH"/>
        <m/>
        <s v="2009 VRMP PILOT YEAR DATA, WADEABLE/MID-DEPTH, WADEABLE/MID-DEPTH.  CONCENTRATION IS ACTUALLY &gt;2419.6. VALUE FOR USE IN GEOMETRIC MEAN., WADEABLE/MID-DEPTH;"/>
        <s v="2009 VRMP PILOT YEAR DATA, DISSOLVED OXYGEN NOT SAMPLED THIS DAY.  DID NOT COMPLETE &quot;LAB PARAMETERS TO BE SAMPLED&quot; PORTION OF VRMP FIELD DATA SHEET.  EXTENSION POLE WAS USED FOR BACTERIA SAMPLE. WADEABLE/1.5 FT BELOW SURFACE"/>
        <s v="DID NOT COMPLETE LAB PARAMETERS TO BE SAMPLED PORTION OF DATASHEET. DID NOT COMPLETE SITE WEATHER. NON-WADEABLE/MID-DEPTH"/>
        <s v="WATER TEMPERATURE MEASURED WITH INFARED THERMOMETER. WADEABLE/1.5 FT BELOW SURFACE DO ACIDIFIED IN LAB AT 8:45 AM."/>
        <s v="CULVERT AT NASON BROOK BLOCK WITH BEAVER DAM WADEABLE/MID-DEPTH"/>
        <s v="SWAPPED CONDUCTIVITY PENS-GOT BAD READINGS WADEABLE/MID-DEPTH NO VALUE FOR D.O. IN MG/L"/>
        <s v="WADEABLE/MID-DEPTH SAMPLE LOCATION FROM BANK AND NOT &quot;CENTER OF FLOW&quot;.  SHOULD BE BY WADING OR EXTENSION POLE.  BACTERIA DUPLICATE IS FIELD DUPLICATE."/>
        <s v="0.5&quot; RAIN LAST NIGHT WADEABLE/MID-DEPTH"/>
        <s v="1.25&quot; RAIN ON FRIDAY (6/13/14) WADEABLE/MID-DEPTH"/>
        <s v="METER (PRO20) MALFUNCTIONED WADEABLE/MID-DEPTH"/>
        <s v="E. COLI RESULT NOT RELIABLE (3 LARGE WELLS EMPTY) WADEABLE/MID-DEPTH NO VALUE FOR D.O. IN MG/L."/>
        <s v="FIELD DUPLICATES FOR WHIRLPAK SAMPLES WADEABLE/MID-DEPTH DID NOT RECORD DO &quot;READING/VALUE AFTER CALIBRATION&quot;."/>
        <s v="METER MALFUNCTIONED, NO DO/TEMP DATA WADEABLE/MID-DEPTH"/>
        <s v="CONCENTRATION IS ACTUALLY &gt;2419.6.  VALUE FOR USE IN GEOMETRIC MEAN. , D.O. CALIBRATION APPEARED LOW=96.8%, NO VALUE FOR TEMPERATURE"/>
        <s v="HOT AND HUMID WEATHER CONDITIONS; WATER VERY LOW WADEABLE/MID-DEPTH"/>
        <s v="HOT AND HUMID WEATHER CONDITIONS WADEABLE/MID-DEPTH"/>
        <s v="DRY MORNING AND WET AFTERNOON WADEABLE/MID-DEPTH"/>
        <s v="CONCENTRATION IS ACTUALLY &gt;2419.6.  VALUE FOR USE IN GEOMETRIC MEAN. NON-WADEABLE/3 FT BELOW SURFACE DID NOT RECORD &quot;TIME OF CALIBRATION&quot;., NON-WADEABLE/3 FT BELOW SURFACE DID NOT RECORD &quot;TIME OF CALIBRATION&quot;."/>
        <s v="WADEABLE/MID-DEPTH NO VALUE FOR D.O. IN MG/L.  SAMPLE LOCATION FROM BANK AND NOT &quot;CENTER OF FLOW&quot;-SHOULD BE BY WADING, EXTENSION POLE OR OTHER METHOD."/>
        <s v="WADEABLE/MID-DEPTH D.O. % SATURATION WAS RECORDED ON FIELDSHEET AS 21.3.  ASSUME THIS TO BE INCORRECT AND USED CALCULATED."/>
        <s v="COVERED BRIDGE NON-WADEABLE/3 FT BELOW SURFACE NO D.O. READING IN MG/L"/>
        <s v="DUNDEE PARK NON-WADEABLE/3 FT BELOW SURFACE"/>
        <s v="WADEABLE/1.5 FT BELOW SURFACE IDEXX ANALYSES- 1 LARGE WELL EMPTY."/>
        <s v="N. GORHAM XING WADEABLE/MID-DEPTH"/>
        <s v="NO E. COLI DATA, SAMPLE LABELS CONFUSED IN FIELD WADEABLE/MID-DEPTH"/>
        <s v="LANCE GURNEY TRANSPORTED SAMPLES TO LAB FOR ABE WADEABLE/MID-DEPTH"/>
        <s v="NO E. COLI DATA, SAMPLE LABELS CONFUSED IN FIELD NON-WADEABLE/MID-DEPTH"/>
        <s v="FOAM AT BL010 IN MINOR RIFFLE DOWNSTREAM FROM SAMPLE LOCATION WADEABLE/MID-DEPTH"/>
        <s v="VERY LOW &amp; SLOW MOVING, ALGAE ON SAMPLE BAG WADEABLE/MID-DEPTH"/>
        <s v="WADEABLE/1.5 FT BELOW SURFACE SAMPLE FROM BANK AND NOT &quot;CENTER OF FLOW&quot;.  SHOULD BE BY WADING OR WITH EXTENSION FLOW."/>
        <s v="WADEABLE/MID-DEPTH BACTERIA DUPLICATE IS FIELD DUPLICATE."/>
        <s v="GROUND FOG WADEABLE/MID-DEPTH"/>
        <s v="WADEABLE/MID-DEPTH SAMPLE LOCATION FROM BANK AND NOT &quot;CENTER OF FLOW.  SHOULD BE BY WADING OR WITH EXTENSION POLE.   &#10;"/>
        <s v="WADEABLE/MID-DEPTH SAMPLE LOCATION FROM BANK AND NOT &quot;CENTER OF FLOW&quot;.  SHOULD BE BY WADING OR EXTENSION POLE."/>
        <s v="WADEABLE/MID-DEPTH DID NOT RECORD D.O. &quot;READING/VALUE AFTER CALIBRATION&quot;"/>
        <s v="WADEABLE/MID-DEPTH NO VALUE FOR D.O IN MG/L (INCORRECTLY RECORDED)."/>
        <s v="WADEABLE/MID-DEPTH NO VALUE FOR D.O. IN MG/L. (INCORRECTLY RECORDED)"/>
        <s v="NON-WADEABLE/MID-DEPTH D.O. METER-DID NOT ALLOW METER TO WARM UP FOR AT LEAST 20 MINUTES."/>
        <s v="SEDIMENT IN BACTERIA WATER SAMPLE WADEABLE/MID-DEPTH D.O. READING APPEARED LOW (VALUE WAS 95.1%)"/>
        <s v="NON-WADEABLE/MID-DEPTH D.O. METER- DID NOT ALLOW TO WARM UP FOR AT LEAST 20 MINUTES. NO VALUE FOR D.O. IN MG/L."/>
        <s v="&quot;LAB PARAMETERS TO BE SAMPLED&quot; PORTION OF VRMP FIELD DATA SHEET WAS ONLY PARTIALLY COMPLETED.  UNDER &quot;APPROACH&quot;, &quot;REACH&quot; WAS PICKED BUT THERE IS NO OPTION FOR THAT IN THE PRE-EDD.  SAMPLE LOCATION/APPROACH IS BELIEVED TO BE FROM STREAMBANK. WADEABLE/1.5 F"/>
        <s v="2009 VRMP PILOT YEAR DATA, DID NOT RECORD DO CALIBRATION &quot;BEFORE&quot; &amp; &quot;AFTER&quot; READINGS.  &quot;LAB PARAMETERS TO BE SAMPLED&quot; PORTION OF VRMP FIELD DATA SHEET WAS ONLY PARTIALLY COMPLETED.  ALSO, THERE IS NO VERTICAL SAMPLING DEPTH WRITTEN DOWN.  UNDER APPROACH, "/>
        <s v="2009 VRMP PILOT YEAR DATA, DID NOT COMPLETE &quot;LAB PARAMETERS TO BE SAMPLED&quot; PORTION OF VRMP FIELD DATA SHEET.  UNDER APPROACH, &quot;REACH&quot; WAS PICKED BUT THERE IS NO OPTION FOR THAT IN THE PRE-EDD.  SAMPLE LOCATION/APPROACH IS BELIEVED TO BE FROM STREAMBANK.  "/>
        <s v="2009 VRMP PILOT YEAR DATA, DID NOT COMPLETE &quot;LAB PARAMETERS TO BE SAMPLED&quot; PORTION OF VRMP FIELD DATA SHEET.  DID DO CALIBRATION IN PPM (NOT PERCENT SATURATION). WADEABLE/MID-DEPTH"/>
        <s v="2009 VRMP PILOT YEAR DATA, UNDER APPROACH, &quot;REACH&quot; WAS PICKED BUT THERE IS NO OPTION FOR THAT IN THE PRE-EDD.  SAMPLE LOCATION/APPROACH IS BELIEVED TO BE FROM STREAMBANK.  WADEABLE/1.5 FT BELOW SURFACE"/>
        <s v="WADEABLE/1.5 FT BELOW SURFACE DO ACIDIFIED IN LAB AT 9:20 AM. BACTERIA COLLECTED IN ZIPLOC BAG."/>
        <s v="SITE PI020 WAS HAVING MAJOR CONSTRUCTION WORK BEING DONE - BANKS WERE STRIPPED AND RELEVELLED, AND ONE OF THE TWO LARGE CULVERTS WAS BLOCKED AT BOTH ENDS. THIS MAY HAVE HAD AN EFFECT ON THE WATER (JUST DOWNSTREAM OF SITE) WADEABLE/MID-DEPTH"/>
        <s v="WADEABLE/MID-DEPTH IDEXX BACTERIA ANALYSES- 1 LARGE EMPTY WELL."/>
        <s v="NON-WADEABLE/MID-DEPTH SAMPLE LOCATION FROM BANK AND NOT &quot;CENTER OF FLOW&quot;- SHOULD BE BY WADING, EXTENSION POLE OR OTHER METHOD."/>
        <s v="WADEABLE/MID-DEPTH BACTERIA LAB DUPLICATE = 218.7"/>
        <s v="WADEABLE/MID-DEPTH BACTERIA LAB DUPLICATE = 193.5.  IDEXX BACTERIA ANALYSES- 1 LARGE WELL EMPTY."/>
        <s v="WADEABLE/MID-DEPTH D.O. METER- DID NOT ALLOW IT TO WARM UP FOR 20 MINUTES."/>
        <s v="WADEABLE/MID-DEPTH SPECIFIC CONDUCTANCE READING NOT ENTERED-DATASHEET DIFFICULT TO READ."/>
        <s v="48 HOURS AGO HEAVY RAIN WADEABLE/MID-DEPTH D.O METER-TIME OF CALIBRATION WAS NOT RECORDED.  NOT SURE IF METER ALLOWED TO WARM UP FOR AT LEAST 20 MINUTES."/>
        <s v="CONCENTRATION IS ACTUALLY &gt;2419.6.  VALUE FOR USE IN GEOMETRIC MEAN. WADEABLE/MID-DEPTH D.O. METER-DID NOT ALLOW IT TO WARM UP AT LEAST 20 MINUTES., WADEABLE/MID-DEPTH D.O. METER-DID NOT ALLOW IT TO WARM UP AT LEAST 20 MINUTES."/>
        <s v="E. COLI LAB DUPLICATE=29.2 NON-WADEABLE/MID-DEPTH NO VALUE FOR D.O. IN MG/L."/>
        <s v="E.COLI LAB DUPLICATE=410.6 NON-WADEABLE/MID-DEPTH"/>
        <s v="NON-WADEABLE/MID-DEPTH SAMPLE LOCATION FROM BANK AND NOT &quot;CENTER OF FLOW&quot;.  SHOULD BE BY WADING OR EXTENSION POLE."/>
        <s v="GROUND FOG WADEABLE/MID-DEPTH SAMPLE LOCATION FROM BANK AND NOT &quot;CENTER OF FLOW&quot;.  SHOULD BE BY WADING OR EXTENSION POLE."/>
        <s v="WADEABLE/MID-DEPTH SAMPLE LOCATION FROM BANK AND NOT &quot;CENTER OF FLOW&quot;.  SHOULD BY WADING OR EXTENSION POLE."/>
        <s v="WADEABLE/1.5 FT BELOW SURFACE SAMPLE LOCATION FROM BANK AND NOT &quot;CENTER OF FLOW.  SHOULD BE BY WADING OR WITH EXTENSION POLE."/>
        <s v="WADEABLE/MID-DEPTH SAMPLE LOCATION FROM BANK AND NOT 'CENTER OF FLOW&quot;.  SHOULD BE WADING."/>
        <s v="NON-WADEABLE/MID-DEPTH SAMPLE LOCATION FROM BANK AND NOT &quot;CENTER OF FLOW.  SHOULD BE BY WADING."/>
        <s v="NON-WADEABLE/MID-DEPTH SAMPLE LOCATION FROM BANK AND NOT &quot;CENTER OF FLOW&quot;.  SHOULD BE BY WADING."/>
        <s v="CONCENTRATION IS ACTUALLY &gt;2419.6.  VALUE FOR USE IN GEOMETRIC MEAN., WADEABLE/1.5 FT BELOW SURFACE"/>
        <s v="WADEABLE/MID-DEPTH ZERO D.O. CHECK=0.06 MG/L"/>
        <s v="0.5 &quot; RAIN LAST NIGHT WADEABLE/MID-DEPTH"/>
        <s v="0.5&quot; RAIN LAST NIGHT WADEABLE/MID-DEPTH, CONCENTRATION IS ACTUALLY &gt;2419.6.  VALUE FOR USE IN GEOMETRIC MEAN."/>
        <s v="1.25&quot; RAIN ON FRIDAY (6/13/14) NON-WADEABLE/MID-DEPTH, CONCENTRATION IS ACTUALLY &gt;2419.6.  VALUE FOR USE IN GEOMETRIC MEAN."/>
        <s v="TREE CUTTING-LOSS OF CANOPY WADEABLE/MID-DEPTH ZERO DO CHECK=0.64 MG/L"/>
        <s v="1.25&quot; RAIN ON FRIDAY (6/13/14) WADEABLE/MID-DEPTH, CONCENTRATION IS ACTUALLY &gt;2419.6.  VALUE FOR USE IN GEOMETRIC MEAN."/>
        <s v="WADEABLE/MID-DEPTH ZERO DO CHECK=0.64 MG/L"/>
        <s v="FEW GEESE AT DUNDEE PARK WADEABLE/1.5 FT BELOW SURFACE"/>
        <s v="SMALL BLOBS OF ALGAE IN WATER COLUMN AT SITE WADEABLE/1.5 FT BELOW SURFACE"/>
        <s v="ALGAE FROM PAST SAMPLING DATE IS MUCH LESS (HEAVY RAIN LAST WEEK). WADEABLE/1.5 FT BELOW SURFACE"/>
        <s v="FIELD DUPLICATES; BACTERIA LAB DUPLIATE=178.9 WADEABLE/1.5 FT BELOW SURFACE D.O. METER-DID NOT RECORD TIME OF CALIBRATION.  OK-METER TURNED ON AT 5:30 AM."/>
        <s v="BACTERIA LAB DUPLICATE=131.3 WADEABLE/1.5 FT BELOW SURFACE BACTERIA DUPLICATE IS LAB DUPLICATE."/>
        <s v="DID NOT RECORD VERTICAL DEPTH."/>
        <s v="CHANGED SITE DOWNSTREAM OF BRIDGE WADEABLE/1.5 FT BELOW SURFACE"/>
        <s v="FIELD DUPLICATES; FISH OBSERVED WADEABLE/MID-DEPTH"/>
        <s v="NON-WADEABLE/3 FT BELOW SURFACE D.O CALIBRATION READING APPEARED LOW (96.8%)"/>
        <s v="NO WHIRLPAKS WADEABLE/MID-DEPTH"/>
        <s v="BRIDGE CONSTRUCTION AT SITE CW010 NON-WADEABLE/3 FT BELOW SURFACE D.O. CALIBRATION READING APPEARED LOW (96.8%)"/>
        <s v="CHANGED SITE DOWNSTREAM OF BRIDGE, 4 DUCKS SPOTTED WADEABLE/1.5 FT BELOW SURFACE"/>
        <s v="STILLL LOTS OF CONSTRUCTION AT OTTER BROOK SITE. WADEABLE/MID-DEPTH NO VALUE FOR D.O. IN MG/L."/>
        <s v="FIELD DUPLICATES FOR WHIRLPAK SAMPLES. CONSTRUCTION STILL AT OTTER BROOK SITE. WADEABLE/MID-DEPTH DID NOT RECORD DO &quot;READING/VALUE AFTER CALIBRATION&quot;."/>
        <s v="METER MALFUNCTIONED, DO DATA MAY NOT BE ACCURATE WADEABLE/MID-DEPTH"/>
        <s v="FIELD DUPLICATES WADEABLE/1.5 FT BELOW SURFACE D.O. METER-DID NOT RECORD TIME OF CALIBRATION.  OK-METER TURNED ON AT 5:30 AM."/>
        <s v="METER (PRO20) MALFUNTIONED WADEABLE/MID-DEPTH"/>
        <s v="MAJOR DOWNPOUR TWO DAYS AGO IN AFTERNOON. WADEABLE/MID-DEPTH"/>
        <s v="FIELD DUPLICATES WADEABLE/1.5 FT BELOW SURFACE"/>
        <s v="HEAVY RAIN YESTERDAY WADEABLE/1.5 FT BELOW SURFACE"/>
        <s v="MAJOR DOWNPOUR TWO DAYS AGO IN AFTERNOON. WADEABLE/1.5 FT BELOW SURFACE"/>
        <s v="2009 VRMP PILOT YEAR DATA, DID NOT RECORD DO CALIBRATION &quot;BEFORE&quot; &amp; &quot;AFTER&quot; READINGS AND THERE WAS NO INDICATION ON THE DATA SHEET THAT HE CALIBRATED THE METER. DID NOT RECORD VERTICAL DEPTH. DID NOT COMPLETE &quot;LAB PARAMETERS TO BE SAMPLED&quot; PORTION OF VRMP"/>
        <s v="2009 VRMP PILOT YEAR DATA, DID NOT RECORD DO CALIBRATION &quot;BEFORE&quot; &amp; &quot;AFTER&quot; READINGS. DID NOT RECORD VERTICAL DEPTH."/>
        <s v="2009 VRMP PILOT YEAR DATA, DID NOT RECORD DO CALIBRATION &quot;BEFORE&quot; &amp; &quot;AFTER&quot; READINGS. DID NOT COMPLETE &quot;LAB PARAMETERS TO BE SAMPLED&quot; PORTION OF VRMP FIELD DATA SHEET. WADEABLE/1.5 FT BELOW SURFACE"/>
        <s v="2009 VRMP PILOT YEAR DATA, DID NOT RECORD DO CALIBRATION &quot;BEFORE&quot; &amp; &quot;AFTER&quot; READINGS. DID NOT COMPLETE &quot;LAB PARAMETERS TO BE SAMPLED&quot; PORTION OF VRMP FIELD DATA SHEET.  WADEABLE/1.5 FT BELOW SURFACE"/>
        <s v="2009 VRMP PILOT YEAR DATA, DID NOT COMPLETE &quot;LAB PARAMETERS TO BE SAMPLED&quot; PORTION OF VRMP FIELD DATA SHEET. DID NOT RECORD DO CALIBRATION &quot;BEFORE&quot; &amp; &quot;AFTER&quot; READINGS. WADEABLE/1.5 FT BELOW SURFACE"/>
        <s v="2009 VRMP PILOT YEAR DATA, DID NOT RECORD DO CALIBRATION &quot;BEFORE&quot; &amp; &quot;AFTER&quot; READINGS AND THERE WAS NO INDICATION ON THE DATA SHEET THAT SHE CALIBRATED THE METER. DID NOT RECORD ANY OF THE OBSERVATIONAL DATA (WATER APPEARANCE, ODOR, ETC.) INFO. WADEABLE/1."/>
        <s v="2009 VRMP PILOT YEAR DATA, DID NOT COMPLETE &quot;LAB PARAMETERS TO BE SAMPLED&quot; PORTION OF VRMP FIELD DATA SHEET.  NO VALUE FOR DO IN MG/L AND PERCENT SAT. WADEABLE/1.5 FT BELOW SURFACE"/>
        <s v="18 GEESE AT SITE. WADEABLE/1.5 FT BELOW SURFACE, 2009 VRMP PILOT YEAR DATA"/>
        <s v="2009 VRMP PILOT YEAR DATA, DID NOT COMPLETE &quot;LAB PARAMETERS TO BE SAMPLED&quot; PORTION OF VRMP FIELD DATA SHEET.  DID NOT COMPLETE VERTICAL DEPTH."/>
        <s v="BACTERIA LAB DUPLICATE=14.6 WADEABLE/1.5 FT BELOW SURFACE"/>
        <s v="HEAVY RAIN YESTEDAY WADEABLE/1.5 FT BELOW SURFACE"/>
        <s v="CONCENTRATION IS ACTUALLY &gt;2419.6.  VALUE FOR USE IN GEOMETRIC MEAN. , DUCKS AT SITE. NON-WADEABLE/3 FT BELOW SURFACE"/>
        <s v="CONCENTRATION IS ACTUALLY &gt;2419.6.  VALUE FOR USE IN GEOMETRIC MEAN. , WADEABLE/MID-DEPTH D.O. CALIBRATION VALUE APPEARED LOW=96.8%"/>
        <s v="HOT AND HUMID WEATHER CONDITIONS; WATER VERY LOW  WADEABLE/MID-DEPTH"/>
        <s v="HOT AND HUMID WEATHER CONDITIONS  WADEABLE/MID-DEPTH"/>
        <s v="CONCENTRATION IS ACTUALLY &gt;2419.6.  VALUE FOR USE IN GEOMETRIC MEAN. , WADEABLE/MID-DEPTH D.O CALIBRATION VALUE APPEARED LOW=96.8%"/>
        <s v="HOT AND HUMID WEATHER; WATER VERY LOW WADEABLE/MID-DEPTH"/>
        <s v="HOT AND HUMID WEATHER WADEABLE/MID-DEPTH"/>
        <s v="2009 VRMP PILOT YEAR DATA, D.O. % SATURATION WAS WRITTEN DOWN ON FIELD DATA SHEET AS BEING 27.4 %.  THIS APPEARED TO BE A MISTAKE - ESPECIALLY BECAUSE THE WATER TEMPERATURE WAS EXACTLY THE SAME NUMBER (27.4).  THUS THE 27.4% SATURATION WAS NOT ENTERED INT"/>
        <s v="2009 VRMP PILOT YEAR DATA, DID NOT COMPLETE &quot;LAB PARAMETERS TO BE SAMPLED&quot; PORTION OF VRMP FIELD DATA SHEET.  ALSO, DO METER BATTERIES DIED SO NO MEASUREMENTS. WADEABLE/1.5 FT BELOW SURFACE"/>
        <s v="2009 VRMP PILOT YEAR DATA, D.O. % SATURATION WAS WRITTEN DOWN ON FIELD DATA SHEET AS BEING 27.7 %.  THIS APPEARED TO BE A MISTAKE - ESPECIALLY BECAUSE THE WATER TEMPERATURE WAS EXACTLY THE SAME NUMBER (27.7).  THUS THE 27.7% SATURATION WAS NOT ENTERED INT"/>
        <s v="DO % SATURATION APPEARS HIGH WADEABLE/MID-DEPTH"/>
        <s v="DID NOT COMPLETE LAB PARAMETERS TO BE SAMPLED PORTION OF DATASHEET. DID NOT COMPLETE SITE WEATHER. WADEABLE/MID-DEPTH"/>
        <s v="TIER 1 SITE, SO SHOULD DO DO PROFILE WADEABLE/MID-DEPTH"/>
        <s v="TIER 1 SITE, SO SHOULD DO DO PROFILE NON-WADEABLE/3 FT BELOW SURFACE"/>
        <s v="TIER 1 SITE, SO SHOULD DO DO PROFILE NON-WADEABLE/MID-DEPTH"/>
        <s v="METER BATTERIES WERE LOW, SO NO DO VALUES WERE RECORDED."/>
        <s v="TIME OF CALIBRATION WAS NOT RECORDED BECAUSE BATTERY WAS LOW. NO VALUES WERE RECORDED."/>
        <s v="HOT AND HUMID WEATHER CONDITIONS; WATER VERY LOW; E. COLI LAB DUPLICATE=209.8 WADEABLE/MID-DEPTH"/>
        <s v="E.COLI LAB DUPLICATE=98.7 NON-WADEABLE/MID-DEPTH"/>
        <s v="MAJOR CONSTRUCTION AT BRIDGE NON-WADEABLE/MID-DEPTH"/>
        <s v="DO CALIBRATION WAS HIGH - 111.4% SO DO VALUES NOT ACCEPTED"/>
        <s v="CHANNEL DEPTH 7.8M BUT ONLY DID 2M DEPTH PROFILE NON-WADEABLE/3 FT BELOW SURFACE"/>
        <s v="E. COLI DUPLICATE IS LAB DUPLICATE NON-WADEABLE/MID-DEPTH"/>
        <s v="SAMPLED BY WADING - IN SUBSEQUENT EVENTS SAMPLED FROM BRIDGE TO REACH MID-CHANNEL. WADEABLE/1.5 FT BELOW SURFACE SAMPLED BY WADING - IN SUBSEQUENT EVENTS SAMPLED FROM BRIDGE TO REACH MID-CHANNEL."/>
        <s v="NO DO COLLECTED. WATER TEMPERATURE MEASURED WITH INFARED THERMOMETER. WADEABLE/1.5 FT BELOW SURFACE"/>
        <s v="E. COLI LAB DUPLICATE=344.8 WADEABLE/MID-DEPTH"/>
        <s v="E. COLI LAB DUP=325.5 WADEABLE/MID-DEPTH"/>
        <s v="E.COLI LAB DUP=261.3 NON-WADEABLE/MID-DEPTH"/>
        <s v="E. COLI LAB DUP=248.9 WADEABLE/MID-DEPTH"/>
        <s v="NON-WADEABLE/MID-DEPTH PROFILE DEPTHS QUESTIONABLE DUE TO STRONG CURRENT, PROBE DIDN'T SINK TO PROPER DEPTHS."/>
        <s v="NO STRATIFICATION. BOTTOM &lt;3 M. PROBE DIDN'T GET CARRIED MUCH, PROFILE DEPTHS PRETTY ACCURATE. NON-WADEABLE/MID-DEPTH"/>
        <s v="CONCENTRATION IS ACTUALLY &gt;2419.6.  VALUE FOR USE IN GEOMETRIC MEAN. SLIGHT ODOR NON-WADEABLE/MID-DEPTH, SLIGHT ODOR NON-WADEABLE/MID-DEPTH"/>
        <s v="SLIGHT ODOR NON-WADEABLE/MID-DEPTH"/>
        <s v="FAIRLY LOW FLOW, SLOW CURRENT"/>
        <s v="PROBE CARRIED BY CURRENT QUITE A BIT SO PROFILE DEPTHS NOT VERY ACCURATE, THOUGH MEASUREMENTS WERE MADE TO BOTTOM (WHICH WAS LIKELY &lt;3M). NON-WADEABLE/MID-DEPTH"/>
        <s v="CONCENTRATION IS ACTUALLY &gt;2419.6.  VALUE FOR USE IN GEOMETRIC MEAN. SLIGHT ODOR, SLIGHT ODOR"/>
        <s v="SLIGHT ODOR"/>
        <s v="NON-WADEABLE/3 FT BELOW SURFACE IDEXX BACTERIA ANALYSES- 1 LARGE WELL EMPTY FOR DUPLICATE."/>
        <s v="NON-WADEABLE/3 FT BELOW SURFACE BACTERIA LAB DUPLICATE = 21.8"/>
        <s v="SWAPPED CONDUCTIVITY PEN-GOT BAD READINGS WADEABLE/MID-DEPTH NO VALUE FOR D.O. IN MG/L.  IDEXX BACTERIA- 1 LARGE WELL EMPTY."/>
        <s v="WADEABLE/MID-DEPTH SAMPLING LOCATION NOT RECORDED. NO VALUE FOR D.O. IN MG/L.  IDEXX BACTERIA ANALYSES- 1 LARGE EMPTY WELL."/>
        <s v="WADEABLE/MID-DEPTH SAMPLING LOCATION NOT RECORDED-OK NON-APPROVED SITE."/>
        <s v="E. COLI LAB DUP=770.1 NON-WADEABLE/MID-DEPTH"/>
        <s v="E.COLI LAB DUPLICATE=56.5 WADEABLE/MID-DEPTH D.O. CALIBRATION VALUE APPEARED LOW (&lt;97%)"/>
        <s v="WADEABLE/MID-DEPTH D.O. METER-DID NOT ALLOW METER TO WARM UP FOR AT LEAST 20 MINUTES."/>
        <s v="WADEABLE/MID-DEPTH D.O. READING APPEARED LOW (VALUE WAS 95.1%)"/>
        <s v="E.COLI LAB DUP=16.1 WADEABLE/MID-DEPTH NO VALUE FOR D.O. IN MG/L."/>
        <s v="WADEABLE/1.5 FT BELOW SURFACE DID NOT RECORD D.O. &quot;READING/VALUE AFTER CALIBRATION"/>
        <s v="NON-WADEABLE/MID-DEPTH DID NOT RECORD DO &quot;READING/VALUE AFTER CALIBRATION&quot;"/>
        <s v="E.COLI LAB DUPLICATE=123.3 WADEABLE/1.5 FT BELOW SURFACE DID NOT RECORD D.O. &quot;READING/VALUE AFTER CALIBRATION&quot;"/>
        <s v="WADEABLE/1.5 FT BELOW SURFACE NO VALUE FOR WATER TEMPERATUTE"/>
        <s v="MAIN STEM FLOW/DISCHARGE VOLUME VERY HIGH (MAY BE DUE TO LAKE RELEASE).  RIVER CURRENT VERY STRONG-DIFFICULT TO GET PROFILE. NON-WADEABLE/3 FT BELOW SURFACE"/>
        <s v="WADEABLE/MID-DEPTH D.O. CALIBRATION VALUE APPEARED LOW (96.5%)"/>
        <s v="METER TURNED ITSELF OFF BETWEEN SITES-HAD TO RE-CALIBRATE. E.COLI FIELD DUPLICATE HAD SEDIMENT IN SAMPLE.  NON-WADEABLE/MID-DEPTH D.O. METER-DID NOT ALLOW IT TO WARM UP FOR AT LEAST 20 MINUTES.  OK-AS NEWER METER?"/>
        <s v="E. COLI LAB DUPLICATE=47.1 NON-WADEABLE/MID-DEPTH"/>
        <s v="E. COLI LAB DUPLICATE=365.4 NON-WADEABLE/MID-DEPTH"/>
        <s v="NOT SURE IF WATER IS HIGH OR JUST LOTS MORE VEGETATION GROWN IN. NON-WADEABLE/MID-DEPTH"/>
        <s v="E.COLI LAB DUPLICATE=186 WADEABLE/MID-DEPTH"/>
        <s v="DEBRIS IN BACTERIA SAMPLE WADEABLE/MID-DEPTH D.O. METER- DID NOT ALLOW METER TO WARM UP FOR AT LEAST 20 MINUTES"/>
        <s v="SEDIMENT IN BACTERIA WATER SAMPLE NON-WADEABLE/MID-DEPTH D.O. READING APPEARED LOW (VALUE WAS 95.1%)"/>
        <s v="E.COLI LAB DUP=70.3 WADEABLE/1.5 FT BELOW SURFACE NO VALUE FOR D.O. IN MG/L."/>
        <s v="WADEABLE/1.5 FT BELOW SURFACE NO VALUE FOR D.O. IN MG/L. TIME SAMPLED WAS NOT WRITTEN DOWN, SO ESTIMATE WAS DERIVED BY LOOKING AT PREVIOUS SAMPLE SITE TIME."/>
        <s v="CONCENTRATION IS ACTUALLY &gt;2419.6.  VALUE FOR USE IN GEOMETRIC MEAN. , NON-WADEABLE/MID-DEPTH"/>
        <s v="WADEABLE/MID-DEPTH NO VALUE FOR D.O. IN MG/L. TIME SAMPLED WAS NOT WRITTEN DOWN, SO ESTIMATE WAS DERIVED BY LOOKING AT PREVIOUS SAMPLE SITE TIME."/>
        <s v="WADEABLE/1.5 FT BELOW SURFACE SAMPLE LOCATION FROM BANK.  PREVIOUSLY SAMPLED FROM BRIDGE."/>
        <s v="NON-WADEABLE/MID-DEPTH SAMPLE LOCATION FROM BANK.  PREVIOUSLY SAMPLED FROM BRIDGE."/>
        <s v="NON-WADEABLE/MID-DEPTH D.O. METER-DID NOT RECORD TIME OF CALIBRATION.  CALIBRATION VALUE OK.  SAMPLE LOCATION FROM BANK-PREVIOUSLY SAMPLED FROM BRIDGE."/>
        <s v="NON-WADEABLE/MID-DEPTH SAMPLE LOCATION FROM BANK. PREVIOUSLY SAMPLED FROM BRIDGE."/>
        <s v="NON-WADEABLE/MID-DEPTH D.O.METER-DID NOT RECORD TIME OF CALIBRATION.  CALIBRATION VALUE OK."/>
        <s v="SMALL PASSEL OF DUCKS AT SITE NON-WADEABLE/MID-DEPTH"/>
        <s v="E.COLI LAB DUPLICATE=146.7 WADEABLE/MID-DEPTH"/>
        <s v="DOZEN GEESE; BACTERIA LAB DUPLICATE=16 NON-WADEABLE/3 FT BELOW SURFACE BACTERIA DUPLICATE IS LAB DUPLICATE."/>
        <s v="WADEABLE/1.5 FT BELOW SURFACE TIME SAMPLED WAS NOT WRITTEN DOWN-ESTIMATED BASED ON OTHER SAMPLE SITE TIMES."/>
        <s v="E.COLI LAB DUP=153.9 WADEABLE/MID-DEPTH"/>
        <s v="E.COLI LAB DUP=365.4 WADEABLE/1.5 FT BELOW SURFACE"/>
        <s v="BACTERIA WATER SAMPLE HAD DEBRIS IN SAMPLE WADEABLE/1.5 FT BELOW SURFACE"/>
        <s v="WADEABLE/MID-DEPTH D.O. CALIBRATION VALUE APPEARED LOW (&lt;97%)."/>
        <s v="E.COLI LAB DUPLICATE=461.1 WADEABLE/MID-DEPTH NO VALUE FOR D.O IN MG/L."/>
        <s v="CONCENTRATION IS ACTUALLY &gt;2419.6.  VALUE FOR USE IN GEOMETRIC MEAN. , WADEABLE/MID-DEPTH"/>
        <s v="E.COLI LAB DUP=435.2 NON-WADEABLE/MID-DEPTH D.O. METER- DID NOT ALLOW TO WARM UP FOR AT LEAST 20 MINUTES. NO VALUE FOR D.O. IN MG/L."/>
        <s v="BACTERIA LAB DUPLICATE=101.7 WADEABLE/1.5 FT BELOW SURFACE BACTERIA DUPLICATE IS LAB DUPLICATE."/>
        <s v="E. COLI LAB DUPLICATE=128.1 WADEABLE/1.5 FT BELOW SURFACE"/>
        <s v="E. COLI LAB DUPLICATE=686.7 NON-WADEABLE/MID-DEPTH DID NOT RECORD DO &quot;READING/VALUE AFTER CALIBRATION SO DATA NOT INCLUDED."/>
        <s v="E. COLI LAB DUPLICATE=54.7 WADEABLE/1.5 FT BELOW SURFACE"/>
        <s v="NON-WADEABLE/MID-DEPTH DID NOT RECORD DO &quot;READING/VALUE AFTER CALIBRATION&quot; SO DATA NOT INCLUDED."/>
        <s v="WADEABLE/1.5 FT BELOW SURFACE NO VALUE FOR D.O. IN MG/L (DID NOT SEEM CORRECT-NOT DECIMAL POINT)"/>
        <s v="E. COLI LAB DUPLICATE=7.4 WADEABLE/1.5 FT BELOW SURFACE"/>
        <s v="WADEABLE/1.5 FT BELOW SURFACE NO VALUE FOR D.O. IN MG/L (DID NOT SEEM CORRECT-NO DECIMAL POINT)"/>
        <s v="DOGS AT THE BEACH SITE. WADEABLE/MID-DEPTH"/>
        <s v="WADEABLE/MID-DEPTH D.O. METER-DID NOT RECORD &quot;TIME OF CALIBRATION&quot;-NOT SURE IF ALLOWED METER TO WARM UP FOR AT LEAST 20 MINUTES."/>
        <s v="E. COLI LAB DUPLICATE=11 MPN NON-WADEABLE/MID-DEPTH"/>
        <s v="E. COLI LAB DUPLICATE=20.1 WADEABLE/MID-DEPTH"/>
        <s v="E.COLI LAB DUPLICATE=20.3 WADEABLE/MID-DEPTH"/>
        <s v="METER TURNED ITSELF OFF BETWEEN SITES-HAD TO RE-CALIBRATE.  WADEABLE/1.5 FT BELOW SURFACE D.O. METER-DID NOT ALLOW IT TO WARM UP FOR AT LEAST 20 MINUTES.  OK-AS NEWER METER?"/>
        <s v="DOES NOT LOOK LIKE THEY ARE RUNNING WATER-NORMAL TO LOW LEVELS. WADEABLE/1.5 FT BELOW SURFACE"/>
        <s v="NON-WADEABLE/MID-DEPTH D.O. METER- DID NOT ALLOW METER TO WARM UP FOR AT LEAST 20 MINUTES"/>
        <s v="BETWEEN BASEFLOW AND STORMFLOW WADEABLE/MID-DEPTH"/>
        <s v="E.COLI LAB DUP=6.3 NON-WADEABLE/MID-DEPTH D.O. METER-DID NOT ALLOW METER TO WARM UP FOR AT LEAST 20 MINUTES."/>
        <s v="E.COLI LAB DUP=12 WADEABLE/MID-DEPTH D.O. READING APPEARED LOW (VALUE WAS 95.1%)"/>
        <s v="E.COLI LAB DUP=7.4 WADEABLE/MID-DEPTH NO VALUE FOR D.O. IN MG/L."/>
        <s v="E.COLI LAB DUP=87.8 WADEABLE/1.5 FT BELOW SURFACE"/>
        <s v="E. COLI LAB DUPLICATE=39.3"/>
        <s v="E.COLI LAB DUP=54.6 NON-WADEABLE/MID-DEPTH"/>
        <s v="NON-WADEABLE/3 FT BELOW SURFACE DID NOT RECORD DO &quot;READING/VALUE AFTER CALIBRATION&quot;"/>
        <s v="NON-WADEABLE/3 FT BELOW SURFACE DID NOT RECORD D.O. &quot;READING/VALUE AFTER CALIBRATION&quot;"/>
        <s v="2009 VRMP PILOT YEAR DATA, DID  DO CALIBRATION IN PPM (NOT PERCENT SATURATION).  DID NOT COMPLETE &quot;LAB PARAMETERS TO BE SAMPLED&quot; PORTION OF VRMP FIELD DATA SHEET.  WADEABLE/MID-DEPTH"/>
        <s v="WADEABLE/MID-DEPTH SAMPLE LOCATION FROM BANK AND NOT &quot;CENTER OF FLOW.  SHOULD BE BY WADING OR EXTENSION POLE."/>
        <s v="WADEABLE/MID-DEPTH SAMPLE LOCATION FROM AND NOT &quot;CENTER OF FLOW.  SHOULD BE BY WADING OR WITH EXTENSION POLE."/>
        <s v="WADEABLE/MID-DEPTH D.O. METER-DID NOT RECORD TIME OF CALIBRATION. CALIBRATION VALUE OK."/>
        <s v="HEAVY RAIN THURSDAY 5/28/15 WADEABLE/MID-DEPTH"/>
        <s v="NO BACTERIA SAMPLE WADEABLE/MID-DEPTH"/>
        <s v="E. COLI LAB DUPLICATE=2419.17 WADEABLE/MID-DEPTH"/>
        <s v="BACTERIA WATER SAMPLE SLIGHTLY DIRTY-POURED OFF. WADEABLE/MID-DEPTH"/>
        <s v="BACTERIA WATER SAMPLE HAD DEBRIS IN SAMPLE WADEABLE/MID-DEPTH"/>
      </sharedItems>
    </cacheField>
    <cacheField name="DO by Town (% met standard)" formula="100-(COUNTIF(DissolvedOxygen,&quot;&lt;7&quot;)/COUNT(DissolvedOxygen))*100" databaseField="0"/>
    <cacheField name="Bac by Town (% met standard)" formula="100-(COUNTIF(Ecoli,&quot;&gt;236&quot;)/COUNT(Ecoli))*100" databaseField="0"/>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1:V2208" sheet="Raw Data"/>
  </cacheSource>
  <cacheFields>
    <cacheField name="Organization Site Code" numFmtId="0">
      <sharedItems>
        <s v="BB010"/>
        <s v="DB010"/>
        <s v="OB010"/>
        <s v="PL010"/>
        <s v="PL020"/>
        <s v="PL030"/>
        <s v="PL040"/>
        <s v="P015"/>
        <s v="P080"/>
        <s v="P089"/>
        <s v="P150"/>
        <s v="P160"/>
        <s v="P170"/>
        <s v="P200"/>
        <s v="BL010"/>
        <s v="CW010"/>
        <s v="CW020"/>
        <s v="IN010"/>
        <s v="DG010"/>
        <s v="PI010"/>
        <s v="L010"/>
        <s v="L020"/>
        <s v="L050"/>
        <s v="M010"/>
        <s v="M030"/>
        <s v="N010"/>
        <s v="OB020"/>
        <s v="PI020"/>
        <s v="P110"/>
        <s v="P135"/>
        <s v="P020"/>
        <s v="P030"/>
        <s v="P145"/>
        <s v="P140"/>
        <s v="BL020"/>
        <s v="P060"/>
        <s v="P050"/>
        <s v="P065"/>
        <s v="TA010"/>
        <s v="TA040"/>
        <s v="L060"/>
        <s v="PL050"/>
        <s v="SW010"/>
        <s v="SW020"/>
        <s v="SW030"/>
        <s v="SW040"/>
      </sharedItems>
    </cacheField>
    <cacheField name="VRMP Site ID">
      <sharedItems containsBlank="1" containsMixedTypes="1" containsNumber="1" containsInteger="1">
        <s v="BAKER BROOK - RPLBK17 - VRMP"/>
        <s v="DITCH BROOK - RPL00 - VRMP"/>
        <s v="OTTER BROOK - ROT06 - VRMP"/>
        <s v="PLEASANT RIVER - RPL06 - PRW"/>
        <s v="PLEASANT RIVER - RPL29 - VRMP"/>
        <s v="PLEASANT RIVER - RPL37 - VRMP"/>
        <s v="PLEASANT RIVER - RPL47 - VRMP"/>
        <s v="PRESUMPSCOT RIVER - R07 - VRMP"/>
        <s v="PRESUMPSCOT RIVER - R126 - VRMP"/>
        <s v="PRESUMPSCOT RIVER - R129 - VRMP"/>
        <s v="PRESUMPSCOT RIVER - R166 - VRMP"/>
        <s v="PRESUMPSCOT RIVER - R195 - VRMP"/>
        <s v="PRESUMPSCOT RIVER - R202 - VRMP"/>
        <s v="PRESUMPSCOT RIVER - R225 - VRMP"/>
        <s v="BLACK BROOK- RBK05 -VRMP"/>
        <s v="COLLEY WRIGHT BROOK - RCW10 - VRMP"/>
        <s v="COLLEY WRIGHT BROOK - RCW28 - VRMP"/>
        <s v="INKHORN BROOK - RIK05 - VRMP"/>
        <s v="PLEASANT RIVER - RPL06 - VRMP"/>
        <s v="DOUGLAS BROOK - RLTNBDG20 - VRMP"/>
        <s v="EAST BRANCH PISCATAQUA RIVER - RPSEB05 - VRMP"/>
        <s v="LITTLE RIVER - RLT08 - VRMP"/>
        <s v="LITTLE RIVER - RLT15 - VRMP"/>
        <s v="LITTLE RIVER-RLT89-VRMP"/>
        <s v="MILL BROOK - RML01 - VRMP"/>
        <s v="MILL BROOK - RML63 - VRMP"/>
        <s v="NASON BROOK - RNS11 - VRMP"/>
        <s v="OTTER BROOK-ROT10-VRMP"/>
        <s v="PISCATAQUA RIVER - RPS12 - VRMP"/>
        <s v="PRESUMPSCOT RIVER - R133 - VRMP"/>
        <s v="PRESUMPSCOT RIVER - R157 - VRMP"/>
        <s v="PRESUMPSCOT RIVER - R24 - VRMP"/>
        <s v="PRESUMPSCOT RIVER - R47 - VRMP"/>
        <s v="PRESUMPSCOT RIVER - R161 - VRMP"/>
        <s v="PRESUMPSCOT RIVER - R163 - VRMP"/>
        <s v="BLACK BROOK-RBK49-VRMP"/>
        <s v="LITTLE RIVER - RLT101- VRMP"/>
        <s v="PRESUMPSCOT RIVER - R69 - VRMP"/>
        <s v="PRESUMPSCOT RIVER - R81 - VRMP"/>
        <s v="PRESUMPSCOT RIVER-R76-VRMP"/>
        <s v="TANNERY BROOK - RLTTN06 - VRMP"/>
        <s v="TANNERY BROOK-RLTTN21-VRMP"/>
        <n v="1.0"/>
        <n v="10.0"/>
        <n v="2.0"/>
        <n v="3.0"/>
        <n v="4.0"/>
        <n v="5.0"/>
        <n v="6.0"/>
        <n v="8.0"/>
        <n v="9.0"/>
        <n v="7.0"/>
        <m/>
      </sharedItems>
    </cacheField>
    <cacheField name="Site Alias Name" numFmtId="0">
      <sharedItems>
        <s v="RPLBK17 - VRMP"/>
        <s v="RPL00 - VRMP"/>
        <s v="ROT06 - VRMP"/>
        <s v="RPL06 - PRW"/>
        <s v="RPL29 - VRMP"/>
        <s v="RPL37 - VRMP"/>
        <s v="RPL47 - VRMP"/>
        <s v="R07 - PRW, R07-VRMP"/>
        <s v="R126 - PRW"/>
        <s v="R129 - PRW"/>
        <s v="R166 - PRW, R166 - VRMP"/>
        <s v="R195 - VRMP"/>
        <s v="R202 - VRMP"/>
        <s v="R225 - VRMP"/>
        <s v="RBK05 - VRMP"/>
        <s v="RCW10 - VRMP"/>
        <s v="RCW28 - VRMP"/>
        <s v="RIK05 - VRMP"/>
        <s v="RPL06 - VRMP"/>
        <s v="RLTNBDG20 - VRMP"/>
        <s v="RPSEB05 - VRMP"/>
        <s v="RLT08 - PRW, RLT08-VRMP"/>
        <s v="RLT15 - VRMP"/>
        <s v="RLT89-VRMP"/>
        <s v="RML01 - VRMP"/>
        <s v="RML63 - VRMP"/>
        <s v="RNS11 - VRMP"/>
        <s v="ROT10-VRMP"/>
        <s v="RPS12 - VRMP"/>
        <s v="R133 - VRMP"/>
        <s v="R157 - PRW, R157 - VRMP"/>
        <s v="R24 - VRMP"/>
        <s v="R47 - VRMP"/>
        <s v="R161 - VRMP"/>
        <s v="R163 - VRMP"/>
        <s v="RBK49-VRMP"/>
        <s v="RLT101"/>
        <s v="R69 - PRW"/>
        <s v="R81 - PRW"/>
        <s v="R76-VRMP"/>
        <s v="RLTTN06 - VRMP"/>
        <s v="RLTTN21-VRMP"/>
        <s v="BB0101"/>
        <s v="BB01010"/>
        <s v="BB0102"/>
        <s v="BB0103"/>
        <s v="BB0104"/>
        <s v="BB0105"/>
        <s v="BB0106"/>
        <s v="BB0108"/>
        <s v="BB0109"/>
        <s v="BL01010"/>
        <s v="BL0102"/>
        <s v="BL0103"/>
        <s v="BL0104"/>
        <s v="BL0105"/>
        <s v="BL0106"/>
        <s v="BL0107"/>
        <s v="BL0108"/>
        <s v="BL0109"/>
        <s v="BL0201"/>
        <s v="BL02010"/>
        <s v="BL0202"/>
        <s v="BL0203"/>
        <s v="BL0204"/>
        <s v="BL0205"/>
        <s v="BL0206"/>
        <s v="BL0207"/>
        <s v="BL0208"/>
        <s v="BL0209"/>
        <s v="CW0101"/>
        <s v="CW01010"/>
        <s v="CW0102"/>
        <s v="CW0103"/>
        <s v="CW0104"/>
        <s v="CW0105"/>
        <s v="CW0106"/>
        <s v="CW0107"/>
        <s v="CW0108"/>
        <s v="CW0109"/>
        <s v="CW0201"/>
        <s v="CW02010"/>
        <s v="CW0202"/>
        <s v="CW0203"/>
        <s v="CW0204"/>
        <s v="CW0205"/>
        <s v="CW0206"/>
        <s v="CW0207"/>
        <s v="CW0208"/>
        <s v="CW0209"/>
        <s v="DB01010"/>
        <s v="DB0102"/>
        <s v="DB0103"/>
        <s v="DB0104"/>
        <s v="DB0105"/>
        <s v="DB0106"/>
        <s v="DB0108"/>
        <s v="DG0102"/>
        <s v="DG0103"/>
        <s v="DG0104"/>
        <s v="DG0105"/>
        <s v="DG0107"/>
        <s v="DG0108"/>
        <s v="DG0109"/>
        <s v="IN0101"/>
        <s v="IN0102"/>
        <s v="IN0103"/>
        <s v="IN0104"/>
        <s v="IN0105"/>
        <s v="IN0106"/>
        <s v="IN0107"/>
        <s v="IN0108"/>
        <s v="L0101"/>
        <s v="L01010"/>
        <s v="L0102"/>
        <s v="L0103"/>
        <s v="L0104"/>
        <s v="L0105"/>
        <s v="L0106"/>
        <s v="L0107"/>
        <s v="L0108"/>
        <s v="L0109"/>
        <s v="L0202"/>
        <s v="L0203"/>
        <s v="L0204"/>
        <s v="L0205"/>
        <s v="L0207"/>
        <s v="L0208"/>
        <s v="L0209"/>
        <s v="L0601"/>
        <s v="L06010"/>
        <s v="L0602"/>
        <s v="L0603"/>
        <s v="L0604"/>
        <s v="L0605"/>
        <s v="L0606"/>
        <s v="L0607"/>
        <s v="L0608"/>
        <s v="L0609"/>
        <s v="M0101"/>
        <s v="M01010"/>
        <s v="M0102"/>
        <s v="M0103"/>
        <s v="M0104"/>
        <s v="M0105"/>
        <s v="M0106"/>
        <s v="M0107"/>
        <s v="M0108"/>
        <s v="M0109"/>
        <s v="M0301"/>
        <s v="M03010"/>
        <s v="M0302"/>
        <s v="M0303"/>
        <s v="M0304"/>
        <s v="M0305"/>
        <s v="M0307"/>
        <s v="M0308"/>
        <s v="M0309"/>
        <s v="OB0101"/>
        <s v="OB0102"/>
        <s v="OB0103"/>
        <s v="OB0105"/>
        <s v="OB0106"/>
        <s v="OB0107"/>
        <s v="OB0108"/>
        <s v="OB0201"/>
        <s v="OB0202"/>
        <s v="OB0203"/>
        <s v="OB0204"/>
        <s v="OB0205"/>
        <s v="P0201"/>
        <s v="P02010"/>
        <s v="P0202"/>
        <s v="P0203"/>
        <s v="P0204"/>
        <s v="P0205"/>
        <s v="P0206"/>
        <s v="P0207"/>
        <s v="P0208"/>
        <s v="P0209"/>
        <s v="P0301"/>
        <s v="P03010"/>
        <s v="P0302"/>
        <s v="P0303"/>
        <s v="P0304"/>
        <s v="P0305"/>
        <s v="P0306"/>
        <s v="P0307"/>
        <s v="P0308"/>
        <s v="P0309"/>
        <s v="P0501"/>
        <s v="P0502"/>
        <s v="P0503"/>
        <s v="P0504"/>
        <s v="P0505"/>
        <s v="P0506"/>
        <s v="P0507"/>
        <s v="P0508"/>
        <s v="P0509"/>
        <s v="P0601"/>
        <s v="P06010"/>
        <s v="P0602"/>
        <s v="P0603"/>
        <s v="P0604"/>
        <s v="P0605"/>
        <s v="P0606"/>
        <s v="P0607"/>
        <s v="P0608"/>
        <s v="P0609"/>
        <s v="P0651"/>
        <s v="P0652"/>
        <s v="P0653"/>
        <s v="P0654"/>
        <s v="P0655"/>
        <s v="P0656"/>
        <s v="P0657"/>
        <s v="P0658"/>
        <s v="P0659"/>
        <s v="P08910"/>
        <s v="P0892"/>
        <s v="P0893"/>
        <s v="P0894"/>
        <s v="P0895"/>
        <s v="P0896"/>
        <s v="P0897"/>
        <s v="P0898"/>
        <s v="P0899"/>
        <s v="P1101"/>
        <s v="P11010"/>
        <s v="P1102"/>
        <s v="P1103"/>
        <s v="P1104"/>
        <s v="P1105"/>
        <s v="P1106"/>
        <s v="P1107"/>
        <s v="P1108"/>
        <s v="P1109"/>
        <s v="P1351"/>
        <s v="P13510"/>
        <s v="P1352"/>
        <s v="P1353"/>
        <s v="P1354"/>
        <s v="P1355"/>
        <s v="P1356"/>
        <s v="P1358"/>
        <s v="P1359"/>
        <s v="P1501"/>
        <s v="P15010"/>
        <s v="P1502"/>
        <s v="P1503"/>
        <s v="P1504"/>
        <s v="P1505"/>
        <s v="P1506"/>
        <s v="P1508"/>
        <s v="P1509"/>
        <s v="P1601"/>
        <s v="P16010"/>
        <s v="P1602"/>
        <s v="P1603"/>
        <s v="P1605"/>
        <s v="P1606"/>
        <s v="P1607"/>
        <s v="P1608"/>
        <s v="P1609"/>
        <s v="P1701"/>
        <s v="P17010"/>
        <s v="P1702"/>
        <s v="P1703"/>
        <s v="P1705"/>
        <s v="P1706"/>
        <s v="P1707"/>
        <s v="P1708"/>
        <s v="P1709"/>
        <s v="P2001"/>
        <s v="P20010"/>
        <s v="P2002"/>
        <s v="P2003"/>
        <s v="P2004"/>
        <s v="P2005"/>
        <s v="P2006"/>
        <s v="P2008"/>
        <s v="P2009"/>
        <s v="PI0101"/>
        <s v="PI01010"/>
        <s v="PI0102"/>
        <s v="PI0103"/>
        <s v="PI0104"/>
        <s v="PI0105"/>
        <s v="PI0106"/>
        <s v="PI0107"/>
        <s v="PI0108"/>
        <s v="PI0109"/>
        <s v="PI0201"/>
        <s v="PI02010"/>
        <s v="PI0202"/>
        <s v="PI0203"/>
        <s v="PI0204"/>
        <s v="PI0205"/>
        <s v="PI0206"/>
        <s v="PI0207"/>
        <s v="PI0208"/>
        <s v="PI0209"/>
        <s v="PL0101"/>
        <s v="PL01010"/>
        <s v="PL0102"/>
        <s v="PL0103"/>
        <s v="PL0104"/>
        <s v="PL0105"/>
        <s v="PL0106"/>
        <s v="PL0108"/>
        <s v="PL0109"/>
        <s v="PL0201"/>
        <s v="PL02010"/>
        <s v="PL0202"/>
        <s v="PL0203"/>
        <s v="PL0204"/>
        <s v="PL0205"/>
        <s v="PL0206"/>
        <s v="PL0207"/>
        <s v="PL0208"/>
        <s v="PL0209"/>
        <s v="PL0301"/>
        <s v="PL03010"/>
        <s v="PL0302"/>
        <s v="PL0303"/>
        <s v="PL0304"/>
        <s v="PL0305"/>
        <s v="PL0306"/>
        <s v="PL0307"/>
        <s v="PL0308"/>
        <s v="PL0309"/>
        <s v="PL0401"/>
        <s v="PL0402"/>
        <s v="PL0403"/>
        <s v="PL0404"/>
        <s v="PL0405"/>
        <s v="PL0406"/>
        <s v="PL0408"/>
        <s v="PL0501"/>
        <s v="PL0502"/>
        <s v="PL0503"/>
        <s v="PL0504"/>
        <s v="PL0505"/>
        <s v="PL0506"/>
        <s v="PL0508"/>
        <s v="SW0101"/>
        <s v="SW01010"/>
        <s v="SW0102"/>
        <s v="SW0103"/>
        <s v="SW0104"/>
        <s v="SW0105"/>
        <s v="SW0106"/>
        <s v="SW0107"/>
        <s v="SW0108"/>
        <s v="SW0109"/>
        <s v="SW0201"/>
        <s v="SW02010"/>
        <s v="SW0202"/>
        <s v="SW0203"/>
        <s v="SW0204"/>
        <s v="SW0205"/>
        <s v="SW0206"/>
        <s v="SW0207"/>
        <s v="SW0208"/>
        <s v="SW0209"/>
        <s v="SW0301"/>
        <s v="SW03010"/>
        <s v="SW0302"/>
        <s v="SW0303"/>
        <s v="SW0304"/>
        <s v="SW0305"/>
        <s v="SW0306"/>
        <s v="SW0307"/>
        <s v="SW0308"/>
        <s v="SW0309"/>
        <s v="SW0401"/>
        <s v="SW04010"/>
        <s v="SW0402"/>
        <s v="SW0403"/>
        <s v="SW0404"/>
        <s v="SW0405"/>
        <s v="SW0406"/>
        <s v="SW0407"/>
        <s v="SW0408"/>
        <s v="SW0409"/>
        <s v="TA0101"/>
        <s v="TA01010"/>
        <s v="TA0102"/>
        <s v="TA0103"/>
        <s v="TA0104"/>
        <s v="TA0105"/>
        <s v="TA0106"/>
        <s v="TA0107"/>
        <s v="TA0108"/>
        <s v="TA0109"/>
        <s v="TA0401"/>
        <s v="TA04010"/>
        <s v="TA0402"/>
        <s v="TA0403"/>
        <s v="TA0404"/>
        <s v="TA0405"/>
        <s v="TA0406"/>
        <s v="TA0407"/>
        <s v="TA0408"/>
        <s v="TA0409"/>
        <s v="SW04043603"/>
        <s v="SW03043603"/>
        <s v="L02043603"/>
        <s v="L01043603"/>
        <s v="IN01043603"/>
        <s v="P16043603"/>
        <s v="OB01043603"/>
        <s v="P17043603"/>
        <s v="TA01043603"/>
        <s v="TA04043603"/>
      </sharedItems>
    </cacheField>
    <cacheField name="Year" numFmtId="164">
      <sharedItems>
        <s v="2009"/>
        <s v="2010"/>
        <s v="2011"/>
        <s v="2012"/>
        <s v="2013"/>
        <s v="2014"/>
        <s v="2015"/>
        <s v="2016"/>
        <s v="2017"/>
        <s v="2018"/>
        <s v="2019"/>
      </sharedItems>
    </cacheField>
    <cacheField name="Date" numFmtId="14">
      <sharedItems containsSemiMixedTypes="0" containsDate="1" containsString="0">
        <d v="2009-05-16T00:00:00Z"/>
        <d v="2009-05-30T00:00:00Z"/>
        <d v="2009-06-13T00:00:00Z"/>
        <d v="2009-06-27T00:00:00Z"/>
        <d v="2009-07-25T00:00:00Z"/>
        <d v="2009-08-08T00:00:00Z"/>
        <d v="2009-07-11T00:00:00Z"/>
        <d v="2009-08-22T00:00:00Z"/>
        <d v="2010-06-19T00:00:00Z"/>
        <d v="2010-07-03T00:00:00Z"/>
        <d v="2010-07-17T00:00:00Z"/>
        <d v="2010-07-31T00:00:00Z"/>
        <d v="2010-08-14T00:00:00Z"/>
        <d v="2010-08-28T00:00:00Z"/>
        <d v="2010-09-11T00:00:00Z"/>
        <d v="2011-06-04T00:00:00Z"/>
        <d v="2011-06-18T00:00:00Z"/>
        <d v="2011-07-02T00:00:00Z"/>
        <d v="2011-07-16T00:00:00Z"/>
        <d v="2011-07-30T00:00:00Z"/>
        <d v="2011-08-13T00:00:00Z"/>
        <d v="2011-08-27T00:00:00Z"/>
        <d v="2011-05-21T00:00:00Z"/>
        <d v="2012-05-19T00:00:00Z"/>
        <d v="2012-06-16T00:00:00Z"/>
        <d v="2012-06-30T00:00:00Z"/>
        <d v="2012-07-14T00:00:00Z"/>
        <d v="2012-07-28T00:00:00Z"/>
        <d v="2012-08-11T00:00:00Z"/>
        <d v="2012-08-25T00:00:00Z"/>
        <d v="2013-05-18T00:00:00Z"/>
        <d v="2013-06-01T00:00:00Z"/>
        <d v="2013-06-15T00:00:00Z"/>
        <d v="2013-06-29T00:00:00Z"/>
        <d v="2013-07-13T00:00:00Z"/>
        <d v="2013-07-27T00:00:00Z"/>
        <d v="2013-08-10T00:00:00Z"/>
        <d v="2013-08-24T00:00:00Z"/>
        <d v="2014-05-17T00:00:00Z"/>
        <d v="2014-05-31T00:00:00Z"/>
        <d v="2014-06-14T00:00:00Z"/>
        <d v="2014-06-28T00:00:00Z"/>
        <d v="2014-07-12T00:00:00Z"/>
        <d v="2014-07-26T00:00:00Z"/>
        <d v="2014-08-09T00:00:00Z"/>
        <d v="2014-08-23T00:00:00Z"/>
        <d v="2015-05-30T00:00:00Z"/>
        <d v="2015-06-13T00:00:00Z"/>
        <d v="2015-06-27T00:00:00Z"/>
        <d v="2015-07-11T00:00:00Z"/>
        <d v="2015-07-25T00:00:00Z"/>
        <d v="2015-08-08T00:00:00Z"/>
        <d v="2015-08-22T00:00:00Z"/>
        <d v="2016-06-04T00:00:00Z"/>
        <d v="2016-07-02T00:00:00Z"/>
        <d v="2016-07-30T00:00:00Z"/>
        <d v="2016-08-13T00:00:00Z"/>
        <d v="2016-08-27T00:00:00Z"/>
        <d v="2017-05-20T00:00:00Z"/>
        <d v="2017-06-03T00:00:00Z"/>
        <d v="2017-06-17T00:00:00Z"/>
        <d v="2017-07-01T00:00:00Z"/>
        <d v="2017-07-15T00:00:00Z"/>
        <d v="2017-07-29T00:00:00Z"/>
        <d v="2017-08-12T00:00:00Z"/>
        <d v="2017-08-26T00:00:00Z"/>
        <d v="2017-09-09T00:00:00Z"/>
        <d v="2017-09-23T00:00:00Z"/>
        <d v="2012-06-02T00:00:00Z"/>
        <d v="2016-05-21T00:00:00Z"/>
        <d v="2016-06-18T00:00:00Z"/>
        <d v="2016-07-16T00:00:00Z"/>
        <d v="2009-07-27T00:00:00Z"/>
        <d v="2012-06-12T00:00:00Z"/>
        <d v="2015-05-31T00:00:00Z"/>
        <d v="2016-06-05T00:00:00Z"/>
        <d v="2018-05-19T00:00:00Z"/>
        <d v="2018-09-23T00:00:00Z"/>
        <d v="2018-06-03T00:00:00Z"/>
        <d v="2018-06-17T00:00:00Z"/>
        <d v="2018-07-01T00:00:00Z"/>
        <d v="2018-07-15T00:00:00Z"/>
        <d v="2018-07-29T00:00:00Z"/>
        <d v="2018-08-26T00:00:00Z"/>
        <d v="2018-09-09T00:00:00Z"/>
        <d v="2018-08-12T00:00:00Z"/>
        <d v="2019-05-18T00:00:00Z"/>
      </sharedItems>
    </cacheField>
    <cacheField name="Time" numFmtId="18">
      <sharedItems containsDate="1" containsString="0" containsBlank="1">
        <d v="1899-12-30T06:15:00Z"/>
        <d v="1899-12-30T05:40:00Z"/>
        <d v="1899-12-30T06:40:00Z"/>
        <d v="1899-12-30T06:00:00Z"/>
        <d v="1899-12-30T06:30:00Z"/>
        <d v="1899-12-30T06:37:00Z"/>
        <d v="1899-12-30T06:53:00Z"/>
        <d v="1899-12-30T06:46:00Z"/>
        <d v="1899-12-30T06:26:00Z"/>
        <d v="1899-12-30T06:01:00Z"/>
        <d v="1899-12-30T06:38:00Z"/>
        <d v="1899-12-30T06:33:00Z"/>
        <d v="1899-12-30T06:45:00Z"/>
        <d v="1899-12-30T06:10:00Z"/>
        <d v="1899-12-30T06:28:00Z"/>
        <d v="1899-12-30T06:22:00Z"/>
        <d v="1899-12-30T06:02:00Z"/>
        <d v="1899-12-30T05:42:00Z"/>
        <d v="1899-12-30T05:57:00Z"/>
        <d v="1899-12-30T06:23:00Z"/>
        <d v="1899-12-30T07:00:00Z"/>
        <d v="1899-12-30T06:50:00Z"/>
        <d v="1899-12-30T07:30:00Z"/>
        <d v="1899-12-30T07:20:00Z"/>
        <d v="1899-12-30T07:10:00Z"/>
        <m/>
        <d v="1899-12-30T07:40:00Z"/>
        <d v="1899-12-30T06:42:00Z"/>
        <d v="1899-12-30T06:14:00Z"/>
        <d v="1899-12-30T05:54:00Z"/>
        <d v="1899-12-30T06:12:00Z"/>
        <d v="1899-12-30T06:18:00Z"/>
        <d v="1899-12-30T06:35:00Z"/>
        <d v="1899-12-30T08:10:00Z"/>
        <d v="1899-12-30T06:43:00Z"/>
        <d v="1899-12-30T06:59:00Z"/>
        <d v="1899-12-30T06:27:00Z"/>
        <d v="1899-12-30T06:57:00Z"/>
        <d v="1899-12-30T07:08:00Z"/>
        <d v="1899-12-30T07:05:00Z"/>
        <d v="1899-12-30T06:31:00Z"/>
        <d v="1899-12-30T06:32:00Z"/>
        <d v="1899-12-30T07:42:00Z"/>
        <d v="1899-12-30T07:04:00Z"/>
        <d v="1899-12-30T06:07:00Z"/>
        <d v="1899-12-30T06:20:00Z"/>
        <d v="1899-12-30T05:55:00Z"/>
        <d v="1899-12-30T05:45:00Z"/>
        <d v="1899-12-30T06:05:00Z"/>
        <d v="1899-12-30T05:39:00Z"/>
        <d v="1899-12-30T06:49:00Z"/>
        <d v="1899-12-30T07:15:00Z"/>
        <d v="1899-12-30T06:08:00Z"/>
        <d v="1899-12-30T06:17:00Z"/>
        <d v="1899-12-30T07:53:00Z"/>
        <d v="1899-12-30T05:19:00Z"/>
        <d v="1899-12-30T05:33:00Z"/>
        <d v="1899-12-30T05:38:00Z"/>
        <d v="1899-12-30T05:37:00Z"/>
        <d v="1899-12-30T05:56:00Z"/>
        <d v="1899-12-30T08:07:00Z"/>
        <d v="1899-12-30T07:02:00Z"/>
        <d v="1899-12-30T08:24:00Z"/>
        <d v="1899-12-30T07:35:00Z"/>
        <d v="1899-12-30T07:19:00Z"/>
        <d v="1899-12-30T08:37:00Z"/>
        <d v="1899-12-30T07:25:00Z"/>
        <d v="1899-12-30T07:50:00Z"/>
        <d v="1899-12-30T07:29:00Z"/>
        <d v="1899-12-30T05:48:00Z"/>
        <d v="1899-12-30T06:04:00Z"/>
        <d v="1899-12-30T07:01:00Z"/>
        <d v="1899-12-30T06:55:00Z"/>
        <d v="1899-12-30T06:39:00Z"/>
        <d v="1899-12-30T07:36:00Z"/>
        <d v="1899-12-30T06:58:00Z"/>
        <d v="1899-12-30T06:52:00Z"/>
        <d v="1899-12-30T08:05:00Z"/>
        <d v="1899-12-30T08:15:00Z"/>
        <d v="1899-12-30T08:20:00Z"/>
        <d v="1899-12-30T07:49:00Z"/>
        <d v="1899-12-30T05:46:00Z"/>
        <d v="1899-12-30T05:36:00Z"/>
        <d v="1899-12-30T05:43:00Z"/>
        <d v="1899-12-30T05:58:00Z"/>
        <d v="1899-12-30T08:00:00Z"/>
        <d v="1899-12-30T07:37:00Z"/>
        <d v="1899-12-30T05:13:00Z"/>
        <d v="1899-12-30T05:08:00Z"/>
        <d v="1899-12-30T05:15:00Z"/>
        <d v="1899-12-30T05:28:00Z"/>
        <d v="1899-12-30T06:21:00Z"/>
        <d v="1899-12-30T07:55:00Z"/>
        <d v="1899-12-30T05:35:00Z"/>
        <d v="1899-12-30T05:25:00Z"/>
        <d v="1899-12-30T06:34:00Z"/>
        <d v="1899-12-30T05:50:00Z"/>
        <d v="1899-12-30T06:09:00Z"/>
        <d v="1899-12-30T05:52:00Z"/>
        <d v="1899-12-30T05:47:00Z"/>
        <d v="1899-12-30T06:51:00Z"/>
        <d v="1899-12-30T07:34:00Z"/>
        <d v="1899-12-30T07:23:00Z"/>
        <d v="1899-12-30T07:21:00Z"/>
        <d v="1899-12-30T07:28:00Z"/>
        <d v="1899-12-30T07:45:00Z"/>
        <d v="1899-12-30T06:54:00Z"/>
        <d v="1899-12-30T07:22:00Z"/>
        <d v="1899-12-30T07:48:00Z"/>
        <d v="1899-12-30T08:14:00Z"/>
        <d v="1899-12-30T07:17:00Z"/>
        <d v="1899-12-30T08:29:00Z"/>
        <d v="1899-12-30T07:33:00Z"/>
        <d v="1899-12-30T07:46:00Z"/>
        <d v="1899-12-30T08:06:00Z"/>
        <d v="1899-12-30T08:25:00Z"/>
        <d v="1899-12-30T07:47:00Z"/>
        <d v="1899-12-30T05:53:00Z"/>
        <d v="1899-12-30T07:12:00Z"/>
        <d v="1899-12-30T06:47:00Z"/>
        <d v="1899-12-30T07:39:00Z"/>
        <d v="1899-12-30T07:38:00Z"/>
        <d v="1899-12-30T06:44:00Z"/>
        <d v="1899-12-30T07:26:00Z"/>
        <d v="1899-12-30T07:14:00Z"/>
        <d v="1899-12-30T06:16:00Z"/>
        <d v="1899-12-30T06:25:00Z"/>
        <d v="1899-12-30T07:07:00Z"/>
        <d v="1899-12-30T08:04:00Z"/>
        <d v="1899-12-30T05:41:00Z"/>
        <d v="1899-12-30T07:13:00Z"/>
        <d v="1899-12-30T07:32:00Z"/>
        <d v="1899-12-30T07:11:00Z"/>
        <d v="1899-12-30T06:48:00Z"/>
        <d v="1899-12-30T06:24:00Z"/>
        <d v="1899-12-30T06:56:00Z"/>
        <d v="1899-12-30T08:30:00Z"/>
        <d v="1899-12-30T07:31:00Z"/>
        <d v="1899-12-30T08:40:00Z"/>
        <d v="1899-12-30T08:08:00Z"/>
        <d v="1899-12-30T08:45:00Z"/>
        <d v="1899-12-30T08:50:00Z"/>
        <d v="1899-12-30T08:09:00Z"/>
        <d v="1899-12-30T07:58:00Z"/>
        <d v="1899-12-30T07:09:00Z"/>
        <d v="1899-12-30T07:16:00Z"/>
        <d v="1899-12-30T07:24:00Z"/>
        <d v="1899-12-30T06:41:00Z"/>
        <d v="1899-12-30T06:19:00Z"/>
        <d v="1899-12-30T06:03:00Z"/>
        <d v="1899-12-30T06:06:00Z"/>
        <d v="1899-12-30T06:36:00Z"/>
        <d v="1899-12-30T06:13:00Z"/>
        <d v="1899-12-30T06:29:00Z"/>
        <d v="1899-12-30T05:26:00Z"/>
        <d v="1899-12-30T07:54:00Z"/>
        <d v="1899-12-30T07:41:00Z"/>
        <d v="1899-12-30T07:57:00Z"/>
        <d v="1899-12-30T07:43:00Z"/>
        <d v="1899-12-30T08:02:00Z"/>
        <d v="1899-12-30T05:16:00Z"/>
        <d v="1899-12-30T05:59:00Z"/>
        <d v="1899-12-30T05:32:00Z"/>
        <d v="1899-12-30T05:30:00Z"/>
        <d v="1899-12-30T06:11:00Z"/>
        <d v="1899-12-30T07:06:00Z"/>
        <d v="1899-12-30T08:52:00Z"/>
        <d v="1899-12-30T09:05:00Z"/>
        <d v="1899-12-30T08:17:00Z"/>
        <d v="1899-12-30T09:15:00Z"/>
        <d v="1899-12-30T07:59:00Z"/>
        <d v="1899-12-30T05:51:00Z"/>
        <d v="1899-12-30T09:25:00Z"/>
        <d v="1899-12-30T08:16:00Z"/>
        <d v="1899-12-30T08:57:00Z"/>
        <d v="1899-12-30T07:03:00Z"/>
        <d v="1899-12-30T05:20:00Z"/>
        <d v="1899-12-30T07:18:00Z"/>
        <d v="1899-12-30T09:40:00Z"/>
        <d v="1899-12-30T10:20:00Z"/>
        <d v="1899-12-30T08:56:00Z"/>
        <d v="1899-12-30T08:34:00Z"/>
        <d v="1899-12-30T07:56:00Z"/>
        <d v="1899-12-30T07:51:00Z"/>
        <d v="1899-12-30T09:22:00Z"/>
        <d v="1899-12-30T10:05:00Z"/>
        <d v="1899-12-30T08:35:00Z"/>
        <d v="1899-12-30T09:01:00Z"/>
        <d v="1899-12-30T09:58:00Z"/>
        <d v="1899-12-30T09:06:00Z"/>
        <d v="1899-12-30T08:54:00Z"/>
        <d v="1899-12-30T08:42:00Z"/>
        <d v="1899-12-30T10:19:00Z"/>
        <d v="1899-12-30T08:55:00Z"/>
        <d v="1899-12-30T08:01:00Z"/>
        <d v="1899-12-30T09:27:00Z"/>
        <d v="1899-12-30T09:07:00Z"/>
        <d v="1899-12-30T09:10:00Z"/>
        <d v="1899-12-30T08:22:00Z"/>
        <d v="1899-12-30T05:49:00Z"/>
        <d v="1899-12-30T08:26:00Z"/>
        <d v="1899-12-30T05:05:00Z"/>
        <d v="1899-12-30T05:21:00Z"/>
        <d v="1899-12-30T08:12:00Z"/>
        <d v="1899-12-30T08:11:00Z"/>
        <d v="1899-12-30T08:03:00Z"/>
        <d v="1899-12-30T08:38:00Z"/>
        <d v="1899-12-30T07:44:00Z"/>
        <d v="1899-12-30T09:30:00Z"/>
        <d v="1899-12-30T09:38:00Z"/>
      </sharedItems>
    </cacheField>
    <cacheField name="QC Type" numFmtId="0">
      <sharedItems containsBlank="1">
        <s v="NA"/>
        <s v="D"/>
        <m/>
      </sharedItems>
    </cacheField>
    <cacheField name="Sample Depth" numFmtId="0">
      <sharedItems containsString="0" containsBlank="1" containsNumber="1" containsInteger="1">
        <m/>
        <n v="0.0"/>
        <n v="1.0"/>
        <n v="2.0"/>
        <n v="3.0"/>
        <n v="4.0"/>
        <n v="5.0"/>
      </sharedItems>
    </cacheField>
    <cacheField name="Depth Unit" numFmtId="0">
      <sharedItems containsBlank="1">
        <m/>
        <s v="M"/>
      </sharedItems>
    </cacheField>
    <cacheField name="Flow" numFmtId="0">
      <sharedItems containsBlank="1">
        <s v="BASEFLOW"/>
        <s v="STORMFLOW"/>
        <m/>
      </sharedItems>
    </cacheField>
    <cacheField name="Water Temperature (DEG C)" numFmtId="165">
      <sharedItems containsString="0" containsBlank="1" containsNumber="1">
        <n v="14.6"/>
        <n v="11.7"/>
        <m/>
        <n v="18.3"/>
        <n v="18.8"/>
        <n v="16.2"/>
        <n v="16.3"/>
        <n v="13.4"/>
        <n v="15.1"/>
        <n v="20.4"/>
        <n v="19.2"/>
        <n v="18.6"/>
        <n v="22.3"/>
        <n v="13.5"/>
        <n v="11.5"/>
        <n v="17.8"/>
        <n v="16.1"/>
        <n v="20.7"/>
        <n v="17.1"/>
        <n v="12.4"/>
        <n v="15.5"/>
        <n v="18.7"/>
        <n v="19.0"/>
        <n v="23.4"/>
        <n v="16.5"/>
        <n v="15.7"/>
        <n v="20.9"/>
        <n v="18.9"/>
        <n v="18.2"/>
        <n v="22.7"/>
        <n v="16.6"/>
        <n v="18.1"/>
        <n v="22.8"/>
        <n v="14.8"/>
        <n v="17.3"/>
        <n v="21.5"/>
        <n v="12.5"/>
        <n v="19.3"/>
        <n v="22.5"/>
        <n v="26.3"/>
        <n v="13.1"/>
        <n v="16.7"/>
        <n v="27.0"/>
        <n v="23.3"/>
        <n v="13.0"/>
        <n v="13.9"/>
        <n v="19.1"/>
        <n v="21.0"/>
        <n v="23.8"/>
        <n v="26.7"/>
        <n v="14.5"/>
        <n v="16.8"/>
        <n v="23.2"/>
        <n v="26.5"/>
        <n v="12.2"/>
        <n v="13.2"/>
        <n v="26.6"/>
        <n v="12.7"/>
        <n v="19.4"/>
        <n v="22.4"/>
        <n v="15.9"/>
        <n v="17.0"/>
        <n v="14.1"/>
        <n v="16.4"/>
        <n v="20.3"/>
        <n v="27.4"/>
        <n v="16.9"/>
        <n v="21.2"/>
        <n v="17.6"/>
        <n v="19.5"/>
        <n v="21.4"/>
        <n v="17.4"/>
        <n v="22.6"/>
        <n v="18.0"/>
        <n v="10.1"/>
        <n v="23.0"/>
        <n v="20.2"/>
        <n v="22.2"/>
        <n v="25.8"/>
        <n v="25.9"/>
        <n v="19.7"/>
        <n v="25.0"/>
        <n v="24.6"/>
        <n v="26.4"/>
        <n v="24.9"/>
        <n v="24.8"/>
        <n v="25.1"/>
        <n v="22.0"/>
        <n v="25.3"/>
        <n v="23.5"/>
        <n v="10.0"/>
        <n v="15.0"/>
        <n v="14.0"/>
        <n v="9.0"/>
        <n v="12.11"/>
        <n v="8.0"/>
        <n v="15.3"/>
        <n v="18.5"/>
        <n v="19.6"/>
        <n v="12.0"/>
        <n v="9.3"/>
        <n v="17.7"/>
        <n v="21.3"/>
        <n v="24.7"/>
        <n v="8.4"/>
        <n v="23.7"/>
        <n v="8.9"/>
        <n v="23.6"/>
        <n v="15.2"/>
        <n v="19.8"/>
        <n v="11.6"/>
        <n v="16.0"/>
        <n v="17.2"/>
        <n v="12.6"/>
        <n v="11.2"/>
        <n v="15.4"/>
        <n v="15.6"/>
        <n v="13.8"/>
        <n v="17.9"/>
        <n v="18.4"/>
        <n v="15.8"/>
        <n v="10.8"/>
        <n v="22.9"/>
        <n v="17.5"/>
        <n v="13.3"/>
        <n v="20.0"/>
        <n v="14.7"/>
        <n v="21.1"/>
        <n v="19.9"/>
        <n v="20.5"/>
        <n v="12.9"/>
        <n v="21.8"/>
        <n v="14.3"/>
        <n v="14.4"/>
        <n v="20.6"/>
        <n v="13.6"/>
        <n v="21.9"/>
        <n v="21.7"/>
        <n v="14.9"/>
        <n v="22.1"/>
        <n v="14.2"/>
        <n v="21.6"/>
        <n v="12.8"/>
        <n v="13.7"/>
        <n v="20.1"/>
        <n v="23.9"/>
        <n v="24.1"/>
        <n v="24.4"/>
        <n v="24.5"/>
        <n v="24.2"/>
        <n v="24.0"/>
        <n v="25.6"/>
        <n v="23.1"/>
        <n v="11.33"/>
        <n v="11.0"/>
        <n v="10.5"/>
        <n v="17.23"/>
        <n v="25.4"/>
        <n v="26.1"/>
        <n v="26.2"/>
        <n v="25.2"/>
        <n v="11.3"/>
        <n v="9.65"/>
        <n v="17.12"/>
        <n v="13.67"/>
        <n v="18.15"/>
        <n v="14.38"/>
        <n v="14.39"/>
        <n v="11.13"/>
        <n v="18.39"/>
        <n v="15.05"/>
        <n v="11.1"/>
        <n v="12.3"/>
        <n v="24.3"/>
        <n v="11.9"/>
        <n v="16.03"/>
        <n v="27.7"/>
        <n v="27.1"/>
        <n v="25.7"/>
        <n v="20.8"/>
        <n v="10.2"/>
        <n v="9.06"/>
        <n v="11.4"/>
      </sharedItems>
    </cacheField>
    <cacheField name="DissolvedOxygen" numFmtId="4">
      <sharedItems containsString="0" containsBlank="1" containsNumber="1">
        <n v="8.7"/>
        <n v="10.1"/>
        <n v="8.9"/>
        <n v="8.8"/>
        <n v="7.8"/>
        <n v="7.7"/>
        <n v="9.86"/>
        <n v="10.3"/>
        <n v="9.2"/>
        <n v="7.9"/>
        <m/>
        <n v="8.2"/>
        <n v="7.4"/>
        <n v="4.6"/>
        <n v="5.4"/>
        <n v="3.2"/>
        <n v="1.6"/>
        <n v="2.5"/>
        <n v="1.05"/>
        <n v="8.75"/>
        <n v="10.7"/>
        <n v="9.25"/>
        <n v="7.78"/>
        <n v="8.52"/>
        <n v="7.93"/>
        <n v="6.71"/>
        <n v="8.89"/>
        <n v="10.76"/>
        <n v="9.14"/>
        <n v="8.62"/>
        <n v="8.38"/>
        <n v="8.63"/>
        <n v="7.15"/>
        <n v="8.91"/>
        <n v="9.1"/>
        <n v="9.03"/>
        <n v="8.4"/>
        <n v="8.36"/>
        <n v="7.02"/>
        <n v="9.3"/>
        <n v="9.19"/>
        <n v="8.6"/>
        <n v="10.4"/>
        <n v="6.1"/>
        <n v="5.9"/>
        <n v="10.6"/>
        <n v="7.2"/>
        <n v="7.25"/>
        <n v="10.49"/>
        <n v="10.57"/>
        <n v="10.68"/>
        <n v="9.52"/>
        <n v="9.02"/>
        <n v="8.45"/>
        <n v="10.55"/>
        <n v="10.31"/>
        <n v="10.66"/>
        <n v="9.45"/>
        <n v="8.85"/>
        <n v="8.47"/>
        <n v="9.13"/>
        <n v="8.08"/>
        <n v="7.41"/>
        <n v="8.37"/>
        <n v="9.75"/>
        <n v="8.56"/>
        <n v="7.79"/>
        <n v="7.1"/>
        <n v="9.68"/>
        <n v="8.65"/>
        <n v="7.59"/>
        <n v="8.35"/>
        <n v="9.72"/>
        <n v="7.89"/>
        <n v="10.12"/>
        <n v="7.97"/>
        <n v="8.21"/>
        <n v="9.62"/>
        <n v="8.88"/>
        <n v="8.43"/>
        <n v="7.46"/>
        <n v="10.9"/>
        <n v="10.8"/>
        <n v="9.4"/>
        <n v="8.0"/>
        <n v="6.5"/>
        <n v="9.6"/>
        <n v="7.16"/>
        <n v="8.87"/>
        <n v="9.18"/>
        <n v="6.94"/>
        <n v="7.0"/>
        <n v="9.32"/>
        <n v="8.5"/>
        <n v="10.5"/>
        <n v="4.2"/>
        <n v="3.9"/>
        <n v="2.3"/>
        <n v="3.8"/>
        <n v="4.4"/>
        <n v="4.1"/>
        <n v="2.6"/>
        <n v="7.68"/>
        <n v="7.3"/>
        <n v="8.34"/>
        <n v="7.34"/>
        <n v="8.17"/>
        <n v="8.02"/>
        <n v="8.46"/>
        <n v="7.35"/>
        <n v="8.72"/>
        <n v="8.05"/>
        <n v="7.72"/>
        <n v="6.4"/>
        <n v="7.6"/>
        <n v="8.3"/>
        <n v="8.1"/>
        <n v="7.61"/>
        <n v="6.93"/>
        <n v="8.15"/>
        <n v="8.74"/>
        <n v="7.27"/>
        <n v="8.94"/>
        <n v="7.53"/>
        <n v="7.5"/>
        <n v="7.58"/>
        <n v="9.0"/>
        <n v="7.96"/>
        <n v="7.56"/>
        <n v="7.67"/>
        <n v="6.31"/>
        <n v="6.6"/>
        <n v="5.6"/>
        <n v="5.1"/>
        <n v="6.0"/>
        <n v="3.6"/>
        <n v="6.9"/>
        <n v="5.7"/>
        <n v="5.0"/>
        <n v="5.8"/>
        <n v="5.2"/>
        <n v="9.7"/>
        <n v="4.0"/>
        <n v="3.5"/>
        <n v="4.5"/>
        <n v="4.3"/>
        <n v="4.7"/>
        <n v="2.8"/>
        <n v="2.2"/>
        <n v="1.7"/>
        <n v="2.4"/>
        <n v="1.8"/>
        <n v="8.23"/>
        <n v="7.66"/>
        <n v="6.78"/>
        <n v="7.64"/>
        <n v="8.16"/>
        <n v="6.2"/>
        <n v="11.37"/>
        <n v="10.11"/>
        <n v="9.36"/>
        <n v="9.22"/>
        <n v="9.29"/>
        <n v="6.99"/>
        <n v="7.32"/>
        <n v="7.21"/>
        <n v="11.54"/>
        <n v="10.26"/>
        <n v="10.27"/>
        <n v="9.59"/>
        <n v="7.48"/>
        <n v="11.62"/>
        <n v="10.47"/>
        <n v="9.9"/>
        <n v="7.39"/>
        <n v="8.04"/>
        <n v="6.8"/>
        <n v="7.88"/>
        <n v="8.64"/>
        <n v="9.44"/>
        <n v="10.0"/>
        <n v="9.46"/>
        <n v="6.7"/>
        <n v="8.25"/>
        <n v="10.32"/>
        <n v="8.13"/>
        <n v="7.63"/>
        <n v="8.39"/>
        <n v="6.18"/>
        <n v="8.27"/>
        <n v="9.55"/>
        <n v="8.99"/>
        <n v="6.89"/>
        <n v="7.11"/>
        <n v="7.76"/>
        <n v="7.77"/>
        <n v="7.52"/>
        <n v="6.85"/>
        <n v="6.57"/>
        <n v="7.62"/>
        <n v="6.75"/>
        <n v="7.18"/>
        <n v="7.17"/>
        <n v="7.22"/>
        <n v="6.05"/>
        <n v="7.45"/>
        <n v="5.78"/>
        <n v="6.3"/>
        <n v="6.15"/>
        <n v="7.99"/>
        <n v="9.08"/>
        <n v="9.09"/>
        <n v="12.86"/>
        <n v="9.35"/>
        <n v="7.94"/>
        <n v="6.33"/>
        <n v="7.12"/>
        <n v="6.81"/>
        <n v="6.82"/>
        <n v="4.8"/>
        <n v="9.57"/>
        <n v="8.07"/>
        <n v="8.28"/>
        <n v="7.08"/>
        <n v="7.54"/>
        <n v="8.66"/>
        <n v="7.44"/>
        <n v="8.14"/>
        <n v="9.38"/>
        <n v="7.69"/>
        <n v="5.55"/>
        <n v="5.83"/>
        <n v="6.52"/>
        <n v="6.84"/>
        <n v="6.22"/>
        <n v="5.76"/>
        <n v="5.16"/>
        <n v="5.61"/>
        <n v="6.01"/>
        <n v="5.87"/>
        <n v="9.77"/>
        <n v="7.47"/>
        <n v="6.39"/>
        <n v="6.87"/>
        <n v="6.21"/>
        <n v="7.65"/>
        <n v="6.17"/>
        <n v="4.36"/>
        <n v="8.22"/>
        <n v="6.32"/>
        <n v="6.44"/>
        <n v="6.49"/>
        <n v="3.3"/>
        <n v="9.5"/>
        <n v="10.84"/>
        <n v="9.49"/>
        <n v="8.09"/>
        <n v="9.53"/>
        <n v="7.75"/>
        <n v="7.73"/>
        <n v="9.06"/>
        <n v="9.81"/>
        <n v="8.82"/>
        <n v="7.82"/>
        <n v="8.59"/>
        <n v="8.67"/>
        <n v="7.91"/>
        <n v="8.03"/>
        <n v="7.98"/>
        <n v="7.19"/>
        <n v="9.26"/>
        <n v="8.18"/>
        <n v="6.14"/>
        <n v="7.83"/>
        <n v="2.0"/>
        <n v="8.12"/>
        <n v="9.96"/>
        <n v="10.82"/>
        <n v="9.43"/>
        <n v="9.74"/>
        <n v="8.31"/>
        <n v="7.85"/>
        <n v="6.62"/>
        <n v="7.81"/>
        <n v="8.93"/>
        <n v="8.11"/>
        <n v="6.68"/>
        <n v="7.26"/>
        <n v="7.03"/>
        <n v="10.01"/>
        <n v="6.58"/>
        <n v="10.63"/>
        <n v="11.11"/>
        <n v="7.57"/>
        <n v="8.44"/>
        <n v="7.86"/>
        <n v="9.66"/>
        <n v="8.53"/>
        <n v="7.42"/>
        <n v="7.24"/>
        <n v="7.33"/>
        <n v="7.71"/>
        <n v="9.41"/>
        <n v="8.19"/>
        <n v="7.84"/>
        <n v="8.71"/>
        <n v="6.67"/>
        <n v="9.15"/>
        <n v="8.97"/>
        <n v="7.09"/>
        <n v="8.33"/>
        <n v="7.04"/>
        <n v="7.28"/>
        <n v="9.11"/>
        <n v="7.92"/>
        <n v="9.42"/>
        <n v="9.92"/>
        <n v="7.37"/>
        <n v="6.96"/>
        <n v="6.02"/>
        <n v="6.35"/>
        <n v="9.23"/>
        <n v="6.91"/>
        <n v="6.43"/>
        <n v="9.33"/>
        <n v="9.07"/>
        <n v="8.78"/>
        <n v="6.65"/>
        <n v="8.54"/>
        <n v="7.13"/>
        <n v="6.77"/>
        <n v="9.47"/>
        <n v="8.69"/>
        <n v="5.37"/>
        <n v="8.24"/>
        <n v="5.96"/>
        <n v="4.98"/>
        <n v="9.8"/>
        <n v="5.11"/>
        <n v="3.69"/>
        <n v="11.1"/>
        <n v="9.65"/>
        <n v="8.55"/>
        <n v="9.17"/>
        <n v="10.38"/>
        <n v="9.85"/>
        <n v="8.79"/>
        <n v="9.63"/>
        <n v="10.04"/>
        <n v="11.26"/>
        <n v="12.04"/>
        <n v="9.73"/>
        <n v="9.12"/>
        <n v="8.77"/>
        <n v="8.73"/>
        <n v="7.74"/>
        <n v="8.98"/>
        <n v="8.68"/>
        <n v="7.29"/>
        <n v="9.48"/>
        <n v="8.42"/>
        <n v="8.61"/>
        <n v="8.32"/>
        <n v="10.15"/>
        <n v="9.87"/>
        <n v="9.54"/>
        <n v="10.43"/>
        <n v="9.58"/>
        <n v="8.83"/>
        <n v="9.91"/>
        <n v="5.3"/>
        <n v="8.95"/>
        <n v="7.95"/>
        <n v="10.72"/>
        <n v="7.51"/>
        <n v="8.48"/>
        <n v="7.14"/>
        <n v="9.16"/>
        <n v="7.87"/>
        <n v="8.26"/>
        <n v="8.96"/>
        <n v="7.06"/>
        <n v="10.48"/>
        <n v="7.49"/>
        <n v="9.69"/>
        <n v="8.58"/>
        <n v="6.46"/>
        <n v="9.39"/>
        <n v="4.29"/>
        <n v="11.22"/>
        <n v="11.29"/>
        <n v="11.34"/>
        <n v="3.83"/>
        <n v="6.98"/>
        <n v="7.01"/>
        <n v="7.07"/>
        <n v="5.71"/>
        <n v="7.36"/>
        <n v="7.31"/>
        <n v="6.88"/>
        <n v="11.79"/>
        <n v="6.83"/>
        <n v="5.75"/>
        <n v="5.45"/>
        <n v="6.54"/>
        <n v="4.58"/>
        <n v="2.24"/>
        <n v="4.52"/>
        <n v="2.58"/>
        <n v="6.56"/>
        <n v="4.9"/>
        <n v="8.81"/>
        <n v="9.05"/>
        <n v="7.23"/>
        <n v="10.45"/>
        <n v="10.58"/>
        <n v="8.57"/>
        <n v="7.38"/>
        <n v="6.03"/>
        <n v="5.06"/>
        <n v="5.53"/>
        <n v="6.16"/>
        <n v="8.86"/>
        <n v="6.86"/>
        <n v="7.05"/>
        <n v="9.04"/>
        <n v="10.2"/>
        <n v="8.41"/>
        <n v="5.33"/>
        <n v="3.84"/>
        <n v="1.74"/>
        <n v="4.05"/>
        <n v="2.56"/>
        <n v="6.97"/>
        <n v="9.24"/>
        <n v="10.03"/>
        <n v="7.55"/>
        <n v="9.01"/>
        <n v="8.51"/>
        <n v="6.19"/>
        <n v="7.43"/>
        <n v="6.59"/>
        <n v="8.06"/>
        <n v="10.89"/>
        <n v="8.01"/>
        <n v="8.76"/>
        <n v="11.33"/>
        <n v="9.98"/>
        <n v="10.37"/>
        <n v="10.34"/>
        <n v="11.72"/>
        <n v="8.29"/>
        <n v="8.84"/>
        <n v="11.07"/>
        <n v="8.49"/>
        <n v="6.09"/>
        <n v="11.25"/>
        <n v="10.08"/>
        <n v="9.71"/>
        <n v="4.12"/>
        <n v="6.64"/>
        <n v="10.09"/>
        <n v="2.38"/>
        <n v="6.42"/>
        <n v="4.19"/>
        <n v="5.58"/>
        <n v="6.92"/>
        <n v="4.93"/>
        <n v="6.63"/>
        <n v="17.8"/>
        <n v="6.11"/>
        <n v="5.59"/>
        <n v="6.24"/>
        <n v="4.65"/>
        <n v="5.38"/>
        <n v="5.15"/>
        <n v="3.42"/>
        <n v="4.35"/>
        <n v="6.73"/>
        <n v="10.46"/>
        <n v="0.35555555555555557"/>
        <n v="4.87"/>
        <n v="4.48"/>
        <n v="2.49"/>
        <n v="1.35"/>
        <n v="0.91"/>
        <n v="2.46"/>
        <n v="4.88"/>
        <n v="0.5"/>
        <n v="9.88"/>
        <n v="10.06"/>
        <n v="10.33"/>
        <n v="8.92"/>
        <n v="9.37"/>
        <n v="9.82"/>
        <n v="10.44"/>
        <n v="11.15"/>
        <n v="5.93"/>
        <n v="16.11"/>
        <n v="6.72"/>
        <n v="6.95"/>
        <n v="5.14"/>
        <n v="6.08"/>
        <n v="5.57"/>
        <n v="4.89"/>
        <n v="5.91"/>
        <n v="9.56"/>
        <n v="9.67"/>
        <n v="10.29"/>
        <n v="10.21"/>
        <n v="10.78"/>
        <n v="9.97"/>
        <n v="11.56"/>
        <n v="11.96"/>
        <n v="11.4"/>
        <n v="12.0"/>
      </sharedItems>
    </cacheField>
    <cacheField name="Dissolved Oxygen Saturation (%)" numFmtId="4">
      <sharedItems containsString="0" containsBlank="1" containsNumber="1">
        <n v="85.7"/>
        <n v="93.5"/>
        <n v="87.3"/>
        <n v="87.7"/>
        <n v="78.0"/>
        <n v="80.8"/>
        <n v="100.5"/>
        <n v="98.1"/>
        <n v="91.5"/>
        <n v="88.1"/>
        <m/>
        <n v="96.7"/>
        <n v="85.5"/>
        <n v="44.5"/>
        <n v="49.2"/>
        <n v="31.6"/>
        <n v="16.6"/>
        <n v="25.2"/>
        <n v="16.5"/>
        <n v="11.8"/>
        <n v="86.5"/>
        <n v="99.6"/>
        <n v="92.9"/>
        <n v="86.6"/>
        <n v="91.4"/>
        <n v="86.7"/>
        <n v="78.7"/>
        <n v="91.1"/>
        <n v="101.2"/>
        <n v="91.8"/>
        <n v="92.6"/>
        <n v="89.9"/>
        <n v="92.4"/>
        <n v="82.6"/>
        <n v="85.0"/>
        <n v="90.8"/>
        <n v="91.0"/>
        <n v="88.2"/>
        <n v="92.5"/>
        <n v="81.6"/>
        <n v="102.0"/>
        <n v="83.7"/>
        <n v="62.4"/>
        <n v="103.3"/>
        <n v="64.3"/>
        <n v="66.6"/>
        <n v="99.5"/>
        <n v="96.4"/>
        <n v="96.0"/>
        <n v="83.4"/>
        <n v="89.5"/>
        <n v="99.8"/>
        <n v="101.9"/>
        <n v="109.9"/>
        <n v="101.4"/>
        <n v="102.7"/>
        <n v="106.3"/>
        <n v="100.2"/>
        <n v="101.1"/>
        <n v="109.5"/>
        <n v="100.4"/>
        <n v="104.3"/>
        <n v="106.6"/>
        <n v="86.9"/>
        <n v="78.4"/>
        <n v="77.3"/>
        <n v="104.7"/>
        <n v="96.1"/>
        <n v="92.2"/>
        <n v="89.2"/>
        <n v="90.4"/>
        <n v="84.8"/>
        <n v="90.6"/>
        <n v="104.8"/>
        <n v="90.3"/>
        <n v="94.9"/>
        <n v="81.4"/>
        <n v="82.0"/>
        <n v="89.1"/>
        <n v="103.1"/>
        <n v="98.0"/>
        <n v="98.9"/>
        <n v="100.3"/>
        <n v="95.2"/>
        <n v="99.3"/>
        <n v="88.0"/>
        <n v="79.0"/>
        <n v="96.5"/>
        <n v="95.0"/>
        <n v="67.4"/>
        <n v="96.9"/>
        <n v="94.7"/>
        <n v="111.8"/>
        <n v="95.3"/>
        <n v="95.7"/>
        <n v="95.6"/>
        <n v="43.3"/>
        <n v="40.7"/>
        <n v="25.8"/>
        <n v="26.6"/>
        <n v="39.0"/>
        <n v="45.0"/>
        <n v="41.4"/>
        <n v="26.4"/>
        <n v="95.9"/>
        <n v="83.8"/>
        <n v="87.1"/>
        <n v="103.6"/>
        <n v="83.3"/>
        <n v="91.2"/>
        <n v="84.5"/>
        <n v="86.4"/>
        <n v="82.9"/>
        <n v="92.0"/>
        <n v="85.6"/>
        <n v="81.1"/>
        <n v="74.7"/>
        <n v="74.9"/>
        <n v="83.1"/>
        <n v="76.7"/>
        <n v="85.1"/>
        <n v="99.2"/>
        <n v="104.1"/>
        <n v="82.8"/>
        <n v="89.7"/>
        <n v="98.7"/>
        <n v="93.7"/>
        <n v="93.3"/>
        <n v="91.7"/>
        <n v="108.5"/>
        <n v="90.5"/>
        <n v="89.6"/>
        <n v="97.0"/>
        <n v="70.2"/>
        <n v="65.56"/>
        <n v="65.45"/>
        <n v="54.34"/>
        <n v="58.51"/>
        <n v="33.8"/>
        <n v="60.74"/>
        <n v="50.58"/>
        <n v="67.48"/>
        <n v="70.94"/>
        <n v="67.38"/>
        <n v="63.47"/>
        <n v="58.22"/>
        <n v="37.25"/>
        <n v="66.95"/>
        <n v="90.23"/>
        <n v="42.79"/>
        <n v="75.99"/>
        <n v="84.9"/>
        <n v="79.3"/>
        <n v="90.7"/>
        <n v="82.7"/>
        <n v="95.5"/>
        <n v="80.73"/>
        <n v="104.6"/>
        <n v="104.2"/>
        <n v="84.7"/>
        <n v="99.7"/>
        <n v="102.3"/>
        <n v="102.5"/>
        <n v="109.6"/>
        <n v="93.4"/>
        <n v="87.8"/>
        <n v="100.8"/>
        <n v="103.7"/>
        <n v="111.3"/>
        <n v="88.9"/>
        <n v="77.69"/>
        <n v="70.95"/>
        <n v="54.77"/>
        <n v="61.35"/>
        <n v="66.84"/>
        <n v="80.3"/>
        <n v="69.9"/>
        <n v="77.43"/>
        <n v="70.07"/>
        <n v="73.33"/>
        <n v="93.8"/>
        <n v="90.0"/>
        <n v="88.8"/>
        <n v="86.2"/>
        <n v="84.0"/>
        <n v="79.2"/>
        <n v="79.7"/>
        <n v="81.5"/>
        <n v="102.6"/>
        <n v="83.6"/>
        <n v="86.0"/>
        <n v="90.1"/>
        <n v="86.8"/>
        <n v="87.2"/>
        <n v="73.9"/>
        <n v="82.2"/>
        <n v="82.4"/>
        <n v="76.8"/>
        <n v="72.3"/>
        <n v="68.9"/>
        <n v="78.2"/>
        <n v="72.1"/>
        <n v="74.5"/>
        <n v="73.8"/>
        <n v="75.0"/>
        <n v="62.9"/>
        <n v="69.1"/>
        <n v="65.2"/>
        <n v="80.4"/>
        <n v="92.7"/>
        <n v="88.6"/>
        <n v="84.2"/>
        <n v="74.3"/>
        <n v="68.1"/>
        <n v="87.0"/>
        <n v="63.7"/>
        <n v="98.5"/>
        <n v="84.4"/>
        <n v="81.3"/>
        <n v="71.2"/>
        <n v="66.8"/>
        <n v="73.2"/>
        <n v="73.5"/>
        <n v="80.2"/>
        <n v="73.0"/>
        <n v="79.5"/>
        <n v="91.22"/>
        <n v="86.3"/>
        <n v="97.7"/>
        <n v="97.8"/>
        <n v="99.1"/>
        <n v="79.6"/>
        <n v="81.8"/>
        <n v="82.5"/>
        <n v="60.4"/>
        <n v="63.2"/>
        <n v="71.8"/>
        <n v="71.6"/>
        <n v="71.7"/>
        <n v="66.7"/>
        <n v="70.3"/>
        <n v="68.4"/>
        <n v="66.9"/>
        <n v="59.9"/>
        <n v="63.5"/>
        <n v="79.1"/>
        <n v="76.9"/>
        <n v="68.6"/>
        <n v="77.4"/>
        <n v="65.3"/>
        <n v="64.1"/>
        <n v="88.7"/>
        <n v="50.8"/>
        <n v="75.7"/>
        <n v="97.6"/>
        <n v="97.5"/>
        <n v="93.1"/>
        <n v="78.6"/>
        <n v="76.4"/>
        <n v="68.8"/>
        <n v="83.5"/>
        <n v="73.1"/>
        <n v="62.5"/>
        <n v="30.2"/>
        <n v="29.8"/>
        <n v="33.5"/>
        <n v="15.2"/>
        <n v="89.4"/>
        <n v="87.4"/>
        <n v="90.9"/>
        <n v="91.3"/>
        <n v="96.8"/>
        <n v="86.1"/>
        <n v="87.6"/>
        <n v="84.1"/>
        <n v="80.7"/>
        <n v="69.3"/>
        <n v="81.0"/>
        <n v="94.2"/>
        <n v="80.0"/>
        <n v="76.0"/>
        <n v="79.8"/>
        <n v="23.4"/>
        <n v="94.3"/>
        <n v="93.0"/>
        <n v="94.0"/>
        <n v="98.4"/>
        <n v="75.3"/>
        <n v="78.9"/>
        <n v="85.9"/>
        <n v="79.4"/>
        <n v="73.4"/>
        <n v="75.4"/>
        <n v="100.1"/>
        <n v="74.2"/>
        <n v="69.7"/>
        <n v="102.2"/>
        <n v="81.7"/>
        <n v="94.5"/>
        <n v="92.8"/>
        <n v="81.2"/>
        <n v="78.5"/>
        <n v="85.2"/>
        <n v="88.5"/>
        <n v="89.8"/>
        <n v="84.6"/>
        <n v="92.3"/>
        <n v="88.3"/>
        <n v="76.5"/>
        <n v="101.8"/>
        <n v="58.21"/>
        <n v="77.8"/>
        <n v="94.1"/>
        <n v="72.0"/>
        <n v="95.4"/>
        <n v="93.2"/>
        <n v="101.6"/>
        <n v="89.0"/>
        <n v="89.21"/>
        <n v="107.8"/>
        <n v="119.4"/>
        <n v="119.2"/>
        <n v="103.0"/>
        <n v="83.0"/>
        <n v="89.3"/>
        <n v="85.3"/>
        <n v="94.4"/>
        <n v="97.1"/>
        <n v="83.67"/>
        <n v="72.7"/>
        <n v="68.2"/>
        <n v="98.2"/>
        <n v="72.2"/>
        <n v="80.41"/>
        <n v="80.6"/>
        <n v="87.5"/>
        <n v="78.1"/>
        <n v="92.1"/>
        <n v="87.9"/>
        <n v="80.1"/>
        <n v="70.9"/>
        <n v="76.2"/>
        <n v="72.9"/>
        <n v="72.6"/>
        <n v="69.82"/>
        <n v="93.6"/>
        <n v="91.9"/>
        <n v="98.8"/>
        <n v="97.4"/>
        <n v="75.1"/>
        <n v="74.0"/>
        <n v="67.0"/>
        <n v="77.6"/>
        <n v="63.3"/>
        <n v="54.4"/>
        <n v="77.1"/>
        <n v="62.2"/>
        <n v="62.0"/>
        <n v="64.2"/>
        <n v="51.5"/>
        <n v="83.2"/>
        <n v="70.4"/>
        <n v="22.8"/>
        <n v="59.4"/>
        <n v="43.9"/>
        <n v="60.2"/>
        <n v="50.0"/>
        <n v="41.6"/>
        <n v="53.4"/>
        <n v="61.4"/>
        <n v="82.3"/>
        <n v="96.2"/>
        <n v="85.8"/>
        <n v="95.8"/>
        <n v="97.2"/>
        <n v="114.8"/>
        <n v="127.7"/>
        <n v="105.6"/>
        <n v="102.4"/>
        <n v="58.9"/>
        <n v="49.0"/>
        <n v="65.0"/>
        <n v="90.2"/>
        <n v="85.4"/>
        <n v="98.3"/>
        <n v="98.6"/>
        <n v="95.1"/>
        <n v="97.3"/>
        <n v="94.6"/>
        <n v="71.1"/>
        <n v="81.9"/>
        <n v="51.4"/>
        <n v="88.4"/>
        <n v="79.9"/>
        <n v="74.4"/>
        <n v="74.8"/>
        <n v="77.5"/>
        <n v="77.7"/>
        <n v="94.8"/>
        <n v="70.5"/>
        <n v="100.0"/>
        <n v="69.4"/>
        <n v="102.1"/>
        <n v="108.2"/>
        <n v="80.5"/>
        <n v="101.0"/>
        <n v="70.6"/>
        <n v="84.3"/>
        <n v="44.1"/>
        <n v="53.1"/>
        <n v="56.4"/>
        <n v="110.4"/>
        <n v="105.7"/>
        <n v="111.7"/>
        <n v="107.2"/>
        <n v="102.9"/>
        <n v="32.2"/>
        <n v="38.7"/>
        <n v="83.9"/>
        <n v="62.6"/>
        <n v="78.3"/>
        <n v="71.0"/>
        <n v="106.0"/>
        <n v="97.9"/>
        <n v="67.3"/>
        <n v="74.6"/>
        <n v="54.6"/>
        <n v="57.8"/>
        <n v="56.9"/>
        <n v="48.1"/>
        <n v="25.0"/>
        <n v="41.8"/>
        <n v="91.6"/>
        <n v="68.7"/>
        <n v="77.2"/>
        <n v="82.1"/>
        <n v="102.8"/>
        <n v="100.7"/>
        <n v="96.3"/>
        <n v="57.0"/>
        <n v="56.0"/>
        <n v="60.8"/>
        <n v="46.4"/>
        <n v="106.2"/>
        <n v="106.4"/>
        <n v="80.9"/>
        <n v="107.4"/>
        <n v="96.6"/>
        <n v="50.4"/>
        <n v="62.1"/>
        <n v="48.6"/>
        <n v="36.9"/>
        <n v="18.1"/>
        <n v="32.4"/>
        <n v="40.6"/>
        <n v="26.8"/>
        <n v="33.0"/>
        <n v="43.0"/>
        <n v="109.2"/>
        <n v="99.9"/>
        <n v="78.8"/>
        <n v="73.7"/>
        <n v="55.5"/>
        <n v="103.8"/>
        <n v="111.6"/>
        <n v="100.6"/>
        <n v="107.3"/>
        <n v="105.8"/>
        <n v="105.3"/>
        <n v="107.0"/>
        <n v="99.4"/>
        <n v="101.5"/>
        <n v="115.0"/>
        <n v="101.3"/>
        <n v="105.0"/>
        <n v="109.1"/>
        <n v="76.6"/>
        <n v="73.6"/>
        <n v="63.9"/>
        <n v="63.0"/>
        <n v="70.7"/>
        <n v="24.8"/>
        <n v="55.7"/>
        <n v="50.3"/>
        <n v="70.0"/>
        <n v="66.0"/>
        <n v="70.8"/>
        <n v="61.9"/>
        <n v="52.3"/>
        <n v="53.36"/>
        <n v="51.0"/>
        <n v="46.5"/>
        <n v="60.1"/>
        <n v="38.0"/>
        <n v="45.7"/>
        <n v="67.7"/>
        <n v="53.2"/>
        <n v="49.1"/>
        <n v="25.4"/>
        <n v="14.6"/>
        <n v="9.4"/>
        <n v="24.5"/>
        <n v="72.8"/>
        <n v="4.1"/>
        <n v="5.3"/>
        <n v="68.5"/>
        <n v="100.9"/>
        <n v="110.9"/>
        <n v="72.5"/>
        <n v="7.32"/>
        <n v="75.6"/>
        <n v="99.0"/>
        <n v="58.4"/>
        <n v="63.8"/>
        <n v="57.7"/>
        <n v="71.9"/>
        <n v="74.1"/>
        <n v="71.4"/>
        <n v="56.2"/>
      </sharedItems>
    </cacheField>
    <cacheField name="Specific Conductance (US/CM)" numFmtId="0">
      <sharedItems containsString="0" containsBlank="1" containsNumber="1">
        <m/>
        <n v="23.9"/>
        <n v="26.8"/>
        <n v="31.4"/>
        <n v="34.8"/>
        <n v="40.1"/>
        <n v="35.2"/>
        <n v="35.5"/>
        <n v="168.2"/>
        <n v="149.0"/>
        <n v="162.8"/>
        <n v="187.9"/>
        <n v="190.1"/>
        <n v="176.3"/>
        <n v="116.4"/>
        <n v="217.0"/>
        <n v="120.0"/>
        <n v="100.0"/>
        <n v="46.8"/>
        <n v="74.7"/>
        <n v="85.0"/>
        <n v="64.4"/>
        <n v="117.0"/>
        <n v="135.0"/>
        <n v="101.0"/>
        <n v="81.0"/>
        <n v="114.0"/>
        <n v="127.0"/>
        <n v="119.0"/>
        <n v="115.0"/>
        <n v="136.0"/>
        <n v="130.2"/>
        <n v="134.2"/>
        <n v="138.4"/>
        <n v="146.4"/>
        <n v="146.5"/>
        <n v="122.2"/>
        <n v="161.7"/>
        <n v="184.3"/>
        <n v="182.0"/>
        <n v="175.8"/>
        <n v="127.2"/>
        <n v="84.0"/>
        <n v="89.0"/>
        <n v="126.0"/>
        <n v="103.0"/>
        <n v="142.0"/>
        <n v="148.0"/>
        <n v="164.0"/>
        <n v="171.0"/>
        <n v="176.1"/>
        <n v="175.6"/>
        <n v="159.3"/>
        <n v="126.4"/>
        <n v="115.5"/>
        <n v="110.0"/>
        <n v="230.0"/>
        <n v="210.0"/>
        <n v="300.0"/>
        <n v="190.0"/>
        <n v="239.9"/>
        <n v="251.4"/>
        <n v="207.3"/>
        <n v="206.8"/>
        <n v="221.9"/>
        <n v="260.5"/>
        <n v="265.8"/>
        <n v="263.3"/>
        <n v="269.4"/>
        <n v="68.3"/>
        <n v="45.4"/>
        <n v="282.5"/>
        <n v="310.0"/>
        <n v="340.0"/>
        <n v="262.0"/>
        <n v="171.7"/>
        <n v="291.6"/>
        <n v="292.3"/>
        <n v="223.7"/>
        <n v="248.9"/>
        <n v="256.3"/>
        <n v="195.0"/>
        <n v="109.9"/>
        <n v="167.0"/>
        <n v="169.2"/>
        <n v="253.3"/>
        <n v="131.4"/>
        <n v="195.3"/>
        <n v="251.2"/>
        <n v="264.7"/>
        <n v="158.3"/>
        <n v="277.0"/>
        <n v="173.0"/>
        <n v="175.0"/>
        <n v="79.6"/>
        <n v="150.0"/>
        <n v="151.7"/>
        <n v="185.0"/>
        <n v="163.0"/>
        <n v="139.0"/>
        <n v="123.0"/>
        <n v="161.0"/>
        <n v="177.0"/>
        <n v="160.0"/>
        <n v="166.0"/>
        <n v="193.0"/>
        <n v="171.2"/>
        <n v="181.0"/>
        <n v="190.2"/>
        <n v="215.0"/>
        <n v="219.0"/>
        <n v="173.5"/>
        <n v="223.0"/>
        <n v="223.8"/>
        <n v="217.7"/>
        <n v="210.2"/>
        <n v="157.0"/>
        <n v="124.0"/>
        <n v="180.0"/>
        <n v="162.0"/>
        <n v="198.0"/>
        <n v="214.0"/>
        <n v="216.0"/>
        <n v="213.0"/>
        <n v="200.0"/>
        <n v="211.0"/>
        <n v="45.1"/>
        <n v="75.5"/>
        <n v="92.4"/>
        <n v="94.5"/>
        <n v="128.8"/>
        <n v="136.5"/>
        <n v="106.6"/>
        <n v="128.5"/>
        <n v="138.5"/>
        <n v="152.1"/>
        <n v="134.1"/>
        <n v="109.7"/>
        <n v="96.2"/>
        <n v="159.0"/>
        <n v="128.9"/>
        <n v="103.1"/>
        <n v="120.4"/>
        <n v="103.5"/>
        <n v="131.0"/>
        <n v="137.8"/>
        <n v="142.6"/>
        <n v="162.6"/>
        <n v="88.1"/>
        <n v="104.3"/>
        <n v="160.6"/>
        <n v="166.3"/>
        <n v="189.3"/>
        <n v="63.4"/>
        <n v="218.7"/>
        <n v="8.0"/>
        <n v="47.9"/>
        <n v="46.7"/>
        <n v="45.8"/>
        <n v="80.0"/>
        <n v="90.0"/>
        <n v="64.5"/>
        <n v="63.1"/>
        <n v="78.1"/>
        <n v="77.5"/>
        <n v="75.4"/>
        <n v="76.3"/>
        <n v="81.7"/>
        <n v="84.3"/>
        <n v="76.7"/>
        <n v="51.7"/>
        <n v="82.1"/>
        <n v="22.4"/>
        <n v="83.9"/>
        <n v="53.4"/>
        <n v="77.2"/>
        <n v="48.4"/>
        <n v="91.5"/>
        <n v="77.7"/>
        <n v="87.0"/>
        <n v="78.6"/>
        <n v="61.2"/>
        <n v="83.3"/>
        <n v="86.4"/>
        <n v="44.7"/>
        <n v="13.5"/>
        <n v="60.0"/>
        <n v="70.0"/>
        <n v="130.0"/>
        <n v="88.5"/>
        <n v="51.8"/>
        <n v="50.6"/>
        <n v="49.6"/>
        <n v="48.1"/>
        <n v="51.6"/>
        <n v="50.3"/>
        <n v="44.5"/>
        <n v="49.3"/>
        <n v="48.9"/>
        <n v="48.3"/>
        <n v="44.3"/>
        <n v="46.1"/>
        <n v="46.0"/>
        <n v="46.2"/>
        <n v="44.2"/>
        <n v="30.0"/>
        <n v="40.0"/>
        <n v="154.0"/>
        <n v="172.0"/>
        <n v="187.0"/>
        <n v="240.0"/>
        <n v="260.0"/>
        <n v="170.0"/>
        <n v="105.0"/>
        <n v="106.0"/>
        <n v="140.0"/>
        <n v="69.7"/>
        <n v="233.4"/>
        <n v="207.9"/>
        <n v="201.9"/>
        <n v="174.5"/>
        <n v="263.7"/>
        <n v="171.4"/>
        <n v="175.4"/>
        <n v="147.8"/>
        <n v="114.4"/>
        <n v="220.0"/>
        <n v="330.0"/>
        <n v="191.2"/>
        <n v="105.9"/>
        <n v="267.0"/>
        <n v="292.8"/>
        <n v="261.7"/>
        <n v="234.6"/>
        <n v="273.5"/>
        <n v="294.8"/>
        <n v="298.7"/>
        <n v="307.1"/>
        <n v="343.6"/>
        <n v="350.7"/>
        <n v="294.1"/>
        <n v="320.0"/>
        <n v="360.0"/>
        <n v="274.8"/>
        <n v="265.6"/>
        <n v="362.5"/>
        <n v="374.1"/>
        <n v="389.5"/>
        <n v="382.8"/>
        <n v="59.3"/>
        <n v="274.7"/>
        <n v="217.4"/>
        <n v="316.1"/>
        <n v="331.2"/>
        <n v="355.9"/>
        <n v="343.9"/>
        <n v="266.7"/>
        <n v="360.1"/>
        <n v="250.0"/>
        <n v="50.0"/>
        <n v="280.0"/>
        <n v="290.0"/>
        <n v="270.0"/>
        <n v="52.0"/>
        <n v="53.0"/>
        <n v="192.0"/>
        <n v="186.0"/>
        <n v="321.0"/>
        <n v="298.0"/>
        <n v="164.9"/>
        <n v="324.0"/>
        <n v="179.3"/>
        <n v="159.6"/>
        <n v="143.5"/>
        <n v="127.4"/>
        <n v="162.4"/>
        <n v="156.7"/>
        <n v="158.7"/>
        <n v="141.6"/>
        <n v="131.1"/>
        <n v="152.4"/>
        <n v="160.3"/>
        <n v="263.0"/>
        <n v="272.0"/>
        <n v="319.0"/>
        <n v="275.0"/>
        <n v="119.3"/>
        <n v="34.7"/>
        <n v="35.8"/>
        <n v="49.5"/>
        <n v="34.1"/>
        <n v="35.1"/>
        <n v="34.9"/>
        <n v="34.0"/>
        <n v="33.8"/>
        <n v="47.5"/>
        <n v="35.7"/>
        <n v="72.0"/>
        <n v="65.0"/>
        <n v="77.0"/>
        <n v="73.0"/>
        <n v="75.0"/>
        <n v="152.0"/>
        <n v="10.0"/>
        <n v="390.0"/>
        <n v="400.0"/>
        <n v="35.0"/>
        <n v="32.0"/>
        <n v="41.0"/>
        <n v="51.0"/>
        <n v="49.0"/>
        <n v="54.0"/>
        <n v="56.0"/>
        <n v="243.0"/>
        <n v="201.8"/>
        <n v="265.0"/>
        <n v="255.3"/>
        <n v="323.8"/>
        <n v="308.7"/>
        <n v="286.2"/>
        <n v="281.1"/>
        <n v="322.9"/>
        <n v="207.0"/>
        <n v="273.0"/>
        <n v="249.0"/>
        <n v="365.0"/>
        <n v="412.0"/>
        <n v="402.0"/>
        <n v="420.0"/>
        <n v="218.0"/>
        <n v="247.0"/>
        <n v="189.0"/>
        <n v="199.0"/>
        <n v="227.0"/>
        <n v="62.7"/>
        <n v="125.1"/>
        <n v="119.7"/>
        <n v="92.2"/>
        <n v="25.0"/>
        <n v="133.7"/>
        <n v="146.3"/>
        <n v="130.7"/>
        <n v="83.5"/>
        <n v="155.5"/>
        <n v="176.2"/>
        <n v="131.8"/>
        <n v="76.0"/>
        <n v="98.7"/>
        <n v="111.7"/>
        <n v="74.5"/>
        <n v="93.8"/>
        <n v="106.2"/>
        <n v="111.4"/>
        <n v="146.0"/>
        <n v="145.0"/>
        <n v="150.5"/>
        <n v="151.1"/>
        <n v="75.2"/>
        <n v="168.0"/>
        <n v="268.0"/>
        <n v="217.2"/>
        <n v="168.5"/>
        <n v="173.9"/>
        <n v="119.2"/>
        <n v="350.0"/>
        <n v="71.8"/>
        <n v="67.6"/>
        <n v="67.5"/>
        <n v="67.1"/>
        <n v="56.6"/>
        <n v="88.4"/>
        <n v="88.7"/>
        <n v="89.4"/>
        <n v="72.1"/>
        <n v="64.1"/>
        <n v="54.6"/>
        <n v="44.1"/>
        <n v="43.3"/>
        <n v="47.6"/>
        <n v="40.5"/>
        <n v="40.4"/>
        <n v="54.5"/>
        <n v="36.2"/>
        <n v="36.6"/>
        <n v="155.4"/>
        <n v="183.7"/>
        <n v="130.6"/>
        <n v="180.4"/>
        <n v="222.5"/>
        <n v="272.4"/>
        <n v="213.2"/>
        <n v="281.4"/>
        <n v="72.6"/>
        <n v="53.6"/>
        <n v="49.4"/>
        <n v="69.3"/>
        <n v="49.8"/>
        <n v="45.5"/>
        <n v="84.1"/>
        <n v="79.9"/>
        <n v="81.1"/>
        <n v="72.4"/>
        <n v="87.7"/>
        <n v="64.0"/>
        <n v="57.0"/>
        <n v="7.9"/>
        <n v="59.0"/>
        <n v="66.0"/>
        <n v="68.0"/>
        <n v="62.0"/>
        <n v="7.8"/>
        <n v="61.0"/>
        <n v="63.8"/>
        <n v="58.7"/>
        <n v="66.8"/>
        <n v="57.3"/>
        <n v="76.6"/>
        <n v="58.1"/>
        <n v="57.9"/>
        <n v="60.3"/>
        <n v="62.3"/>
        <n v="57.5"/>
        <n v="57.4"/>
        <n v="55.0"/>
        <n v="48.0"/>
        <n v="47.0"/>
        <n v="33.6"/>
        <n v="37.3"/>
        <n v="42.2"/>
        <n v="37.1"/>
        <n v="37.2"/>
        <n v="45.0"/>
        <n v="22.5"/>
        <n v="43.0"/>
        <n v="40.6"/>
        <n v="42.5"/>
        <n v="42.8"/>
        <n v="92.7"/>
        <n v="37.8"/>
        <n v="67.3"/>
        <n v="70.5"/>
        <n v="66.2"/>
        <n v="57.8"/>
        <n v="61.6"/>
        <n v="83.1"/>
        <n v="74.0"/>
        <n v="68.6"/>
        <n v="80.4"/>
        <n v="64.9"/>
        <n v="89.7"/>
        <n v="77.4"/>
        <n v="60.4"/>
        <n v="56.3"/>
        <n v="50.1"/>
        <n v="56.2"/>
        <n v="71.0"/>
        <n v="55.4"/>
        <n v="61.5"/>
        <n v="80.8"/>
        <n v="62.8"/>
        <n v="59.4"/>
        <n v="62.9"/>
        <n v="69.9"/>
        <n v="82.4"/>
        <n v="59.1"/>
        <n v="60.6"/>
        <n v="56.8"/>
        <n v="51.5"/>
        <n v="94.9"/>
        <n v="18.4"/>
        <n v="37.5"/>
        <n v="333.0"/>
        <n v="322.0"/>
        <n v="307.0"/>
        <n v="39.5"/>
        <n v="370.0"/>
        <n v="353.0"/>
        <n v="315.0"/>
        <n v="408.0"/>
        <n v="407.0"/>
        <n v="453.0"/>
        <n v="454.0"/>
        <n v="398.0"/>
        <n v="332.0"/>
        <n v="485.8"/>
        <n v="413.5"/>
        <n v="464.9"/>
        <n v="385.0"/>
        <n v="301.0"/>
        <n v="380.0"/>
        <n v="502.0"/>
        <n v="538.0"/>
        <n v="475.0"/>
        <n v="306.0"/>
        <n v="515.0"/>
        <n v="271.0"/>
        <n v="192.7"/>
        <n v="200.3"/>
        <n v="138.7"/>
        <n v="384.0"/>
        <n v="409.0"/>
        <n v="455.0"/>
        <n v="360.3"/>
      </sharedItems>
    </cacheField>
    <cacheField name="pH" numFmtId="0">
      <sharedItems containsString="0" containsBlank="1" containsNumber="1">
        <m/>
        <n v="270.8"/>
      </sharedItems>
    </cacheField>
    <cacheField name="Salinity (PPTH)" numFmtId="0">
      <sharedItems containsString="0" containsBlank="1">
        <m/>
      </sharedItems>
    </cacheField>
    <cacheField name="Turbidity (NTU)" numFmtId="0">
      <sharedItems containsString="0" containsBlank="1">
        <m/>
      </sharedItems>
    </cacheField>
    <cacheField name="Total Dissolved Solids (MG/L)" numFmtId="0">
      <sharedItems containsString="0" containsBlank="1">
        <m/>
      </sharedItems>
    </cacheField>
    <cacheField name="Total Suspended Solids (MG/L)" numFmtId="0">
      <sharedItems containsString="0" containsBlank="1">
        <m/>
      </sharedItems>
    </cacheField>
    <cacheField name="Ecoli">
      <sharedItems containsBlank="1" containsMixedTypes="1" containsNumber="1">
        <n v="21.1"/>
        <n v="101.9"/>
        <n v="686.7"/>
        <m/>
        <n v="547.5"/>
        <n v="47.1"/>
        <n v="52.9"/>
        <n v="74.4"/>
        <n v="11.0"/>
        <n v="41.1"/>
        <n v="37.9"/>
        <n v="1203.31"/>
        <n v="50.4"/>
        <n v="88.2"/>
        <n v="344.8"/>
        <n v="165.8"/>
        <n v="517.2"/>
        <n v="127.4"/>
        <n v="1299.65"/>
        <n v="1732.87"/>
        <n v="55.6"/>
        <s v="&gt;"/>
        <n v="141.4"/>
        <n v="131.3"/>
        <n v="84.5"/>
        <n v="129.1"/>
        <n v="1119.85"/>
        <n v="435.2"/>
        <n v="64.4"/>
        <n v="95.9"/>
        <n v="166.4"/>
        <n v="235.9"/>
        <n v="224.7"/>
        <n v="248.9"/>
        <n v="727.0"/>
        <n v="648.8"/>
        <n v="365.4"/>
        <n v="2419.17"/>
        <s v="&gt;2419.6"/>
        <n v="488.4"/>
        <n v="172.5"/>
        <n v="313.0"/>
        <n v="1232.87"/>
        <n v="65.0"/>
        <n v="34.5"/>
        <n v="35.0"/>
        <n v="261.3"/>
        <n v="214.3"/>
        <n v="70.6"/>
        <n v="57.1"/>
        <n v="133.3"/>
        <n v="290.9"/>
        <n v="272.3"/>
        <n v="33.5"/>
        <n v="148.3"/>
        <n v="6.3"/>
        <n v="17.1"/>
        <n v="24.0"/>
        <n v="7.4"/>
        <n v="81.6"/>
        <n v="12.0"/>
        <n v="18.7"/>
        <n v="2.0"/>
        <n v="99.1"/>
        <n v="61.3"/>
        <n v="10.9"/>
        <n v="107.6"/>
        <n v="16.0"/>
        <n v="8.6"/>
        <n v="307.6"/>
        <n v="21.3"/>
        <n v="22.6"/>
        <n v="80.9"/>
        <n v="3.1"/>
        <n v="10.2"/>
        <n v="12.1"/>
        <n v="75.9"/>
        <n v="74.9"/>
        <n v="172.0"/>
        <n v="119.0"/>
        <n v="201.4"/>
        <n v="365.0"/>
        <n v="260.0"/>
        <n v="49.6"/>
        <n v="47.0"/>
        <n v="105.4"/>
        <n v="109.0"/>
        <n v="61.0"/>
        <n v="129.6"/>
        <n v="125.0"/>
        <n v="135.0"/>
        <n v="86.0"/>
        <n v="37.4"/>
        <n v="121.9"/>
        <n v="46.0"/>
        <n v="16.1"/>
        <n v="41.0"/>
        <n v="108.0"/>
        <n v="325.5"/>
        <n v="70.3"/>
        <n v="144.0"/>
        <n v="152.9"/>
        <n v="111.0"/>
        <n v="147.0"/>
        <n v="308.0"/>
        <n v="172.3"/>
        <n v="345.0"/>
        <n v="161.0"/>
        <n v="866.0"/>
        <n v="687.0"/>
        <n v="866.4"/>
        <n v="649.0"/>
        <n v="548.0"/>
        <n v="23.0"/>
        <n v="31.4"/>
        <n v="36.0"/>
        <n v="17.2"/>
        <n v="20.0"/>
        <n v="3.0"/>
        <n v="4.1"/>
        <n v="9.0"/>
        <n v="6.0"/>
        <n v="7.3"/>
        <n v="13.0"/>
        <n v="4.0"/>
        <n v="8.5"/>
        <n v="7.0"/>
        <n v="45.5"/>
        <n v="15.0"/>
        <n v="101.7"/>
        <n v="43.5"/>
        <n v="1986.28"/>
        <n v="195.6"/>
        <n v="118.7"/>
        <n v="56.3"/>
        <n v="38.2"/>
        <n v="275.5"/>
        <n v="86.2"/>
        <n v="30.9"/>
        <n v="24.3"/>
        <n v="115.3"/>
        <n v="93.3"/>
        <n v="119.8"/>
        <n v="238.2"/>
        <n v="613.1"/>
        <n v="34.1"/>
        <n v="21.8"/>
        <n v="209.8"/>
        <n v="23.8"/>
        <n v="51.2"/>
        <n v="58.1"/>
        <n v="186.0"/>
        <n v="146.7"/>
        <s v="&gt;2419.2"/>
        <n v="58.3"/>
        <n v="105.0"/>
        <n v="69.9"/>
        <n v="66.3"/>
        <n v="88.0"/>
        <n v="146.1"/>
        <n v="206.3"/>
        <n v="44.1"/>
        <n v="68.9"/>
        <n v="41.3"/>
        <n v="137.6"/>
        <n v="198.9"/>
        <n v="218.7"/>
        <n v="5.2"/>
        <n v="24.6"/>
        <n v="27.5"/>
        <n v="1.0"/>
        <n v="105.9"/>
        <n v="66.9"/>
        <n v="1046.2"/>
        <n v="83.6"/>
        <n v="75.4"/>
        <n v="228.2"/>
        <n v="62.7"/>
        <n v="126.6"/>
        <n v="1553.07"/>
        <n v="416.0"/>
        <n v="85.7"/>
        <n v="1413.6"/>
        <n v="69.7"/>
        <n v="154.0"/>
        <n v="195.0"/>
        <n v="193.5"/>
        <n v="43.2"/>
        <n v="42.6"/>
        <n v="190.4"/>
        <n v="332.5"/>
        <n v="410.6"/>
        <n v="123.6"/>
        <n v="117.8"/>
        <n v="2419.6"/>
        <n v="231.0"/>
        <n v="156.5"/>
        <n v="110.6"/>
        <n v="155.3"/>
        <n v="160.7"/>
        <n v="62.0"/>
        <n v="980.4"/>
        <n v="461.1"/>
        <n v="40.4"/>
        <n v="59.4"/>
        <n v="770.1"/>
        <n v="178.5"/>
        <n v="31.7"/>
        <n v="114.5"/>
        <n v="139.6"/>
        <n v="101.4"/>
        <n v="88.4"/>
        <n v="77.6"/>
        <n v="151.5"/>
        <n v="89.8"/>
        <n v="104.6"/>
        <n v="816.4"/>
        <n v="57.6"/>
        <n v="219.0"/>
        <n v="236.0"/>
        <n v="138.0"/>
        <n v="104.3"/>
        <n v="113.7"/>
        <n v="135.4"/>
        <n v="98.7"/>
        <n v="178.9"/>
        <n v="178.2"/>
        <n v="204.6"/>
        <n v="27.8"/>
        <n v="1988.28"/>
        <n v="248.1"/>
        <n v="1119.9"/>
        <n v="159.7"/>
        <n v="387.3"/>
        <n v="143.9"/>
        <n v="56.5"/>
        <n v="122.3"/>
        <n v="1732.8"/>
        <n v="48.0"/>
        <n v="26.9"/>
        <n v="33.6"/>
        <n v="125.9"/>
        <n v="77.1"/>
        <n v="1045.2"/>
        <n v="456.9"/>
        <n v="1986.3"/>
        <n v="26.2"/>
        <n v="81.3"/>
        <n v="90.9"/>
        <n v="104.0"/>
        <n v="75.0"/>
        <n v="816.0"/>
        <n v="96.0"/>
        <n v="63.8"/>
        <n v="142.1"/>
        <n v="50.1"/>
        <n v="2419.2"/>
        <n v="166.9"/>
        <n v="150.0"/>
        <n v="111.9"/>
        <n v="829.7"/>
        <n v="62.9"/>
        <n v="98.5"/>
        <n v="172.2"/>
        <n v="116.9"/>
        <n v="145.0"/>
        <n v="54.6"/>
        <n v="98.4"/>
        <n v="116.2"/>
        <n v="117.2"/>
        <n v="60.9"/>
        <n v="210.0"/>
        <n v="131.7"/>
        <n v="157.6"/>
        <n v="54.7"/>
        <n v="122.5"/>
        <n v="161.6"/>
        <n v="1119.8"/>
        <n v="285.1"/>
        <n v="328.2"/>
        <n v="67.7"/>
        <n v="60.5"/>
        <n v="579.4"/>
        <n v="84.2"/>
        <n v="579.0"/>
        <n v="461.0"/>
        <n v="435.0"/>
        <n v="260.2"/>
        <n v="410.0"/>
        <n v="187.0"/>
        <n v="90.6"/>
        <n v="45.7"/>
        <n v="99.0"/>
        <n v="191.8"/>
        <n v="78.9"/>
        <n v="920.8"/>
        <n v="67.0"/>
        <n v="23.1"/>
        <n v="847.5"/>
        <n v="22.8"/>
        <n v="69.1"/>
        <n v="27.9"/>
        <n v="17.3"/>
        <n v="14.0"/>
        <n v="17.0"/>
        <n v="18.9"/>
        <n v="39.3"/>
        <n v="37.3"/>
        <n v="71.7"/>
        <n v="48.1"/>
        <n v="54.5"/>
        <n v="42.2"/>
        <n v="11.9"/>
        <n v="29.5"/>
        <n v="145.5"/>
        <n v="33.1"/>
        <n v="14.3"/>
        <n v="63.1"/>
        <n v="141.7"/>
        <n v="9.4"/>
        <n v="209.6"/>
        <n v="17.5"/>
        <n v="14.8"/>
        <n v="29.2"/>
        <n v="44.8"/>
        <n v="1046.24"/>
        <n v="121.1"/>
        <n v="197.0"/>
        <n v="225.0"/>
        <n v="222.4"/>
        <n v="167.4"/>
        <n v="167.8"/>
        <n v="20.1"/>
        <n v="13.4"/>
        <n v="6.2"/>
        <n v="9.6"/>
        <n v="15.8"/>
        <n v="48.7"/>
        <n v="98.8"/>
        <n v="73.8"/>
        <n v="109.2"/>
        <n v="579.9"/>
        <n v="28.8"/>
        <n v="60.1"/>
        <n v="21.6"/>
        <n v="95.8"/>
        <n v="291.0"/>
        <n v="84.0"/>
        <n v="93.2"/>
        <n v="63.3"/>
        <n v="110.0"/>
        <n v="1732.9"/>
        <n v="185.0"/>
        <n v="153.9"/>
        <n v="52.1"/>
        <n v="154.1"/>
        <n v="52.0"/>
        <n v="22.1"/>
        <n v="69.5"/>
        <n v="30.5"/>
        <n v="658.6"/>
        <n v="1553.1"/>
        <n v="39.5"/>
        <n v="30.1"/>
        <n v="478.6"/>
        <n v="137.4"/>
        <n v="62.4"/>
        <n v="1299.7"/>
        <n v="187.2"/>
        <n v="18.5"/>
        <n v="8.4"/>
        <n v="436.0"/>
        <n v="9.7"/>
        <n v="10.8"/>
        <n v="14.6"/>
        <n v="57.3"/>
        <n v="36.8"/>
        <n v="71.1"/>
        <n v="298.7"/>
        <n v="249.5"/>
        <n v="128.1"/>
        <n v="23.3"/>
        <n v="32.3"/>
        <n v="12.2"/>
        <n v="19.9"/>
        <n v="46.5"/>
        <n v="19.7"/>
        <n v="22.3"/>
        <n v="13.1"/>
        <n v="9.5"/>
        <n v="25.9"/>
        <n v="344.1"/>
        <n v="101.0"/>
        <n v="78.0"/>
        <n v="47.2"/>
        <n v="72.7"/>
        <n v="113.0"/>
        <n v="258.1"/>
        <n v="59.1"/>
        <n v="49.5"/>
        <n v="913.9"/>
        <n v="10.0"/>
        <n v="5.0"/>
        <n v="72.3"/>
        <n v="73.0"/>
        <n v="29.0"/>
        <n v="33.2"/>
        <n v="68.0"/>
        <n v="58.0"/>
        <n v="38.4"/>
        <n v="152.0"/>
        <n v="30.0"/>
        <n v="39.9"/>
        <n v="9.8"/>
        <n v="20.3"/>
        <n v="179.3"/>
        <n v="31.3"/>
        <n v="88.3"/>
        <n v="45.0"/>
        <n v="35.4"/>
        <n v="53.8"/>
        <n v="31.8"/>
        <n v="38.8"/>
        <n v="28.1"/>
        <n v="143.0"/>
        <n v="42.8"/>
        <n v="26.5"/>
        <n v="108.1"/>
        <n v="88.6"/>
        <n v="162.4"/>
        <n v="62.2"/>
        <n v="43.9"/>
        <n v="133.4"/>
        <n v="71.2"/>
        <n v="40.2"/>
        <n v="73.3"/>
        <n v="65.7"/>
        <n v="32.7"/>
        <n v="25.5"/>
        <n v="13.5"/>
        <n v="25.6"/>
        <n v="83.3"/>
        <n v="76.6"/>
        <n v="140.1"/>
        <n v="48.8"/>
        <n v="56.1"/>
        <n v="79.4"/>
        <n v="139.1"/>
        <n v="14.5"/>
        <n v="41.9"/>
        <n v="103.9"/>
        <n v="15.5"/>
        <n v="7.9"/>
        <n v="8.8"/>
        <n v="41.6"/>
        <n v="130.9"/>
        <n v="36.9"/>
        <n v="101.2"/>
        <n v="55.4"/>
        <n v="18.3"/>
        <n v="46.4"/>
        <n v="53.0"/>
        <n v="90.7"/>
        <n v="18.1"/>
        <n v="83.9"/>
        <n v="25.3"/>
        <n v="47.9"/>
        <n v="19.5"/>
        <n v="76.2"/>
        <n v="68.3"/>
        <n v="53.7"/>
        <n v="74.8"/>
        <n v="571.7"/>
        <n v="111.2"/>
        <n v="124.6"/>
        <n v="63.7"/>
        <n v="112.6"/>
        <n v="83.1"/>
        <n v="1413.06"/>
        <n v="448.4"/>
        <n v="378.4"/>
        <n v="141.1"/>
        <n v="259.5"/>
        <n v="196.8"/>
        <n v="200.5"/>
        <n v="122.4"/>
        <n v="40.6"/>
        <n v="47.3"/>
        <n v="54.8"/>
        <n v="45.3"/>
        <n v="42.0"/>
        <n v="39.7"/>
        <n v="36.4"/>
        <n v="46.2"/>
        <n v="40.8"/>
        <n v="20.6"/>
        <n v="35.9"/>
        <n v="38.0"/>
        <n v="8.0"/>
        <n v="7.1"/>
        <n v="260.3"/>
        <n v="108.6"/>
        <n v="38.9"/>
        <n v="240.0"/>
        <n v="94.5"/>
        <n v="121.0"/>
        <n v="86.5"/>
        <n v="72.2"/>
        <n v="214.2"/>
        <n v="167.0"/>
        <n v="140.0"/>
        <n v="70.0"/>
        <s v="&lt;1"/>
      </sharedItems>
    </cacheField>
    <cacheField name="Calculated Field 1" formula="100-(COUNTIF(Ecoli,&quot;&gt;236&quot;)/COUNT(Ecoli))*100" databaseField="0"/>
    <cacheField name="Calculated Field 2" formula="100-(COUNTIF(DissolvedOxygen,&quot;&lt;7&quot;)/COUNT(DissolvedOxygen))*100" databaseField="0"/>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1:O2583" sheet="Raw Data"/>
  </cacheSource>
  <cacheFields>
    <cacheField name="Organization Site Code" numFmtId="0">
      <sharedItems>
        <s v="BB010"/>
        <s v="DB010"/>
        <s v="OB010"/>
        <s v="PL010"/>
        <s v="PL020"/>
        <s v="PL030"/>
        <s v="PL040"/>
        <s v="P015"/>
        <s v="P080"/>
        <s v="P089"/>
        <s v="P150"/>
        <s v="P160"/>
        <s v="P170"/>
        <s v="P200"/>
        <s v="BL010"/>
        <s v="CW010"/>
        <s v="CW020"/>
        <s v="IN010"/>
        <s v="DG010"/>
        <s v="PI010"/>
        <s v="L010"/>
        <s v="L020"/>
        <s v="L050"/>
        <s v="M010"/>
        <s v="M030"/>
        <s v="N010"/>
        <s v="OB020"/>
        <s v="PI020"/>
        <s v="P110"/>
        <s v="P135"/>
        <s v="P020"/>
        <s v="P030"/>
        <s v="P145"/>
        <s v="P140"/>
        <s v="BL020"/>
        <s v="P060"/>
        <s v="P050"/>
        <s v="P065"/>
        <s v="TA010"/>
        <s v="TA040"/>
        <s v="L060"/>
        <s v="PL050"/>
        <s v="SW010"/>
        <s v="SW020"/>
        <s v="SW030"/>
        <s v="SW040"/>
        <s v="PL045"/>
      </sharedItems>
    </cacheField>
    <cacheField name="VRMP Site ID">
      <sharedItems containsBlank="1" containsMixedTypes="1" containsNumber="1" containsInteger="1">
        <s v="BAKER BROOK - RPLBK17 - VRMP"/>
        <s v="DITCH BROOK - RPL00 - VRMP"/>
        <s v="OTTER BROOK - ROT06 - VRMP"/>
        <s v="PLEASANT RIVER - RPL06 - PRW"/>
        <s v="PLEASANT RIVER - RPL29 - VRMP"/>
        <s v="PLEASANT RIVER - RPL37 - VRMP"/>
        <s v="PLEASANT RIVER - RPL47 - VRMP"/>
        <s v="PRESUMPSCOT RIVER - R07 - VRMP"/>
        <s v="PRESUMPSCOT RIVER - R126 - VRMP"/>
        <s v="PRESUMPSCOT RIVER - R129 - VRMP"/>
        <s v="PRESUMPSCOT RIVER - R166 - VRMP"/>
        <s v="PRESUMPSCOT RIVER - R195 - VRMP"/>
        <s v="PRESUMPSCOT RIVER - R202 - VRMP"/>
        <s v="PRESUMPSCOT RIVER - R225 - VRMP"/>
        <s v="BLACK BROOK- RBK05 -VRMP"/>
        <s v="COLLEY WRIGHT BROOK - RCW10 - VRMP"/>
        <s v="COLLEY WRIGHT BROOK - RCW28 - VRMP"/>
        <s v="INKHORN BROOK - RIK05 - VRMP"/>
        <s v="PLEASANT RIVER - RPL06 - VRMP"/>
        <s v="DOUGLAS BROOK - RLTNBDG20 - VRMP"/>
        <s v="EAST BRANCH PISCATAQUA RIVER - RPSEB05 - VRMP"/>
        <s v="LITTLE RIVER - RLT08 - VRMP"/>
        <s v="LITTLE RIVER - RLT15 - VRMP"/>
        <s v="LITTLE RIVER-RLT89-VRMP"/>
        <s v="MILL BROOK - RML01 - VRMP"/>
        <s v="MILL BROOK - RML63 - VRMP"/>
        <s v="NASON BROOK - RNS11 - VRMP"/>
        <s v="OTTER BROOK-ROT10-VRMP"/>
        <s v="PISCATAQUA RIVER - RPS12 - VRMP"/>
        <s v="PRESUMPSCOT RIVER - R133 - VRMP"/>
        <s v="PRESUMPSCOT RIVER - R157 - VRMP"/>
        <s v="PRESUMPSCOT RIVER - R24 - VRMP"/>
        <s v="PRESUMPSCOT RIVER - R47 - VRMP"/>
        <s v="PRESUMPSCOT RIVER - R161 - VRMP"/>
        <s v="PRESUMPSCOT RIVER - R163 - VRMP"/>
        <s v="BLACK BROOK-RBK49-VRMP"/>
        <s v="LITTLE RIVER - RLT101- VRMP"/>
        <s v="PRESUMPSCOT RIVER - R69 - VRMP"/>
        <s v="PRESUMPSCOT RIVER - R81 - VRMP"/>
        <s v="PRESUMPSCOT RIVER-R76-VRMP"/>
        <s v="TANNERY BROOK - RLTTN06 - VRMP"/>
        <s v="TANNERY BROOK-RLTTN21-VRMP"/>
        <n v="1.0"/>
        <n v="10.0"/>
        <n v="2.0"/>
        <n v="3.0"/>
        <n v="4.0"/>
        <n v="5.0"/>
        <n v="6.0"/>
        <n v="8.0"/>
        <n v="9.0"/>
        <n v="7.0"/>
        <m/>
      </sharedItems>
    </cacheField>
    <cacheField name="Site Alias Name" numFmtId="0">
      <sharedItems>
        <s v="RPLBK17 - VRMP"/>
        <s v="RPL00 - VRMP"/>
        <s v="ROT06 - VRMP"/>
        <s v="RPL06 - PRW"/>
        <s v="RPL29 - VRMP"/>
        <s v="RPL37 - VRMP"/>
        <s v="RPL47 - VRMP"/>
        <s v="R07 - PRW, R07-VRMP"/>
        <s v="R126 - PRW"/>
        <s v="R129 - PRW"/>
        <s v="R166 - PRW, R166 - VRMP"/>
        <s v="R195 - VRMP"/>
        <s v="R202 - VRMP"/>
        <s v="R225 - VRMP"/>
        <s v="RBK05 - VRMP"/>
        <s v="RCW10 - VRMP"/>
        <s v="RCW28 - VRMP"/>
        <s v="RIK05 - VRMP"/>
        <s v="RPL06 - VRMP"/>
        <s v="RLTNBDG20 - VRMP"/>
        <s v="RPSEB05 - VRMP"/>
        <s v="RLT08 - PRW, RLT08-VRMP"/>
        <s v="RLT15 - VRMP"/>
        <s v="RLT89-VRMP"/>
        <s v="RML01 - VRMP"/>
        <s v="RML63 - VRMP"/>
        <s v="RNS11 - VRMP"/>
        <s v="ROT10-VRMP"/>
        <s v="RPS12 - VRMP"/>
        <s v="R133 - VRMP"/>
        <s v="R157 - PRW, R157 - VRMP"/>
        <s v="R24 - VRMP"/>
        <s v="R47 - VRMP"/>
        <s v="R161 - VRMP"/>
        <s v="R163 - VRMP"/>
        <s v="RBK49-VRMP"/>
        <s v="RLT101"/>
        <s v="R69 - PRW"/>
        <s v="R81 - PRW"/>
        <s v="R76-VRMP"/>
        <s v="RLTTN06 - VRMP"/>
        <s v="RLTTN21-VRMP"/>
        <s v="BB0101"/>
        <s v="BB01010"/>
        <s v="BB0102"/>
        <s v="BB0103"/>
        <s v="BB0104"/>
        <s v="BB0105"/>
        <s v="BB0106"/>
        <s v="BB0108"/>
        <s v="BB0109"/>
        <s v="BL01010"/>
        <s v="BL0102"/>
        <s v="BL0103"/>
        <s v="BL0104"/>
        <s v="BL0105"/>
        <s v="BL0106"/>
        <s v="BL0107"/>
        <s v="BL0108"/>
        <s v="BL0109"/>
        <s v="BL0201"/>
        <s v="BL02010"/>
        <s v="BL0202"/>
        <s v="BL0203"/>
        <s v="BL0204"/>
        <s v="BL0205"/>
        <s v="BL0206"/>
        <s v="BL0207"/>
        <s v="BL0208"/>
        <s v="BL0209"/>
        <s v="CW0101"/>
        <s v="CW01010"/>
        <s v="CW0102"/>
        <s v="CW0103"/>
        <s v="CW0104"/>
        <s v="CW0105"/>
        <s v="CW0106"/>
        <s v="CW0107"/>
        <s v="CW0108"/>
        <s v="CW0109"/>
        <s v="CW0201"/>
        <s v="CW02010"/>
        <s v="CW0202"/>
        <s v="CW0203"/>
        <s v="CW0204"/>
        <s v="CW0205"/>
        <s v="CW0206"/>
        <s v="CW0207"/>
        <s v="CW0208"/>
        <s v="CW0209"/>
        <s v="DB01010"/>
        <s v="DB0102"/>
        <s v="DB0103"/>
        <s v="DB0104"/>
        <s v="DB0105"/>
        <s v="DB0106"/>
        <s v="DB0108"/>
        <s v="DG0102"/>
        <s v="DG0103"/>
        <s v="DG0104"/>
        <s v="DG0105"/>
        <s v="DG0107"/>
        <s v="DG0108"/>
        <s v="DG0109"/>
        <s v="IN0101"/>
        <s v="IN0102"/>
        <s v="IN0103"/>
        <s v="IN0104"/>
        <s v="IN0105"/>
        <s v="IN0106"/>
        <s v="IN0107"/>
        <s v="IN0108"/>
        <s v="L0101"/>
        <s v="L01010"/>
        <s v="L0102"/>
        <s v="L0103"/>
        <s v="L0104"/>
        <s v="L0105"/>
        <s v="L0106"/>
        <s v="L0107"/>
        <s v="L0108"/>
        <s v="L0109"/>
        <s v="L0202"/>
        <s v="L0203"/>
        <s v="L0204"/>
        <s v="L0205"/>
        <s v="L0207"/>
        <s v="L0208"/>
        <s v="L0209"/>
        <s v="L0601"/>
        <s v="L06010"/>
        <s v="L0602"/>
        <s v="L0603"/>
        <s v="L0604"/>
        <s v="L0605"/>
        <s v="L0606"/>
        <s v="L0607"/>
        <s v="L0608"/>
        <s v="L0609"/>
        <s v="M0101"/>
        <s v="M01010"/>
        <s v="M0102"/>
        <s v="M0103"/>
        <s v="M0104"/>
        <s v="M0105"/>
        <s v="M0106"/>
        <s v="M0107"/>
        <s v="M0108"/>
        <s v="M0109"/>
        <s v="M0301"/>
        <s v="M03010"/>
        <s v="M0302"/>
        <s v="M0303"/>
        <s v="M0304"/>
        <s v="M0305"/>
        <s v="M0307"/>
        <s v="M0308"/>
        <s v="M0309"/>
        <s v="OB0101"/>
        <s v="OB0102"/>
        <s v="OB0103"/>
        <s v="OB0105"/>
        <s v="OB0106"/>
        <s v="OB0107"/>
        <s v="OB0108"/>
        <s v="OB0201"/>
        <s v="OB0202"/>
        <s v="OB0203"/>
        <s v="OB0204"/>
        <s v="OB0205"/>
        <s v="P0201"/>
        <s v="P02010"/>
        <s v="P0202"/>
        <s v="P0203"/>
        <s v="P0204"/>
        <s v="P0205"/>
        <s v="P0206"/>
        <s v="P0207"/>
        <s v="P0208"/>
        <s v="P0209"/>
        <s v="P0301"/>
        <s v="P03010"/>
        <s v="P0302"/>
        <s v="P0303"/>
        <s v="P0304"/>
        <s v="P0305"/>
        <s v="P0306"/>
        <s v="P0307"/>
        <s v="P0308"/>
        <s v="P0309"/>
        <s v="P0501"/>
        <s v="P0502"/>
        <s v="P0503"/>
        <s v="P0504"/>
        <s v="P0505"/>
        <s v="P0506"/>
        <s v="P0507"/>
        <s v="P0508"/>
        <s v="P0509"/>
        <s v="P0601"/>
        <s v="P06010"/>
        <s v="P0602"/>
        <s v="P0603"/>
        <s v="P0604"/>
        <s v="P0605"/>
        <s v="P0606"/>
        <s v="P0607"/>
        <s v="P0608"/>
        <s v="P0609"/>
        <s v="P0651"/>
        <s v="P0652"/>
        <s v="P0653"/>
        <s v="P0654"/>
        <s v="P0655"/>
        <s v="P0656"/>
        <s v="P0657"/>
        <s v="P0658"/>
        <s v="P0659"/>
        <s v="P08910"/>
        <s v="P0892"/>
        <s v="P0893"/>
        <s v="P0894"/>
        <s v="P0895"/>
        <s v="P0896"/>
        <s v="P0897"/>
        <s v="P0898"/>
        <s v="P0899"/>
        <s v="P1101"/>
        <s v="P11010"/>
        <s v="P1102"/>
        <s v="P1103"/>
        <s v="P1104"/>
        <s v="P1105"/>
        <s v="P1106"/>
        <s v="P1107"/>
        <s v="P1108"/>
        <s v="P1109"/>
        <s v="P1351"/>
        <s v="P13510"/>
        <s v="P1352"/>
        <s v="P1353"/>
        <s v="P1354"/>
        <s v="P1355"/>
        <s v="P1356"/>
        <s v="P1358"/>
        <s v="P1359"/>
        <s v="P1501"/>
        <s v="P15010"/>
        <s v="P1502"/>
        <s v="P1503"/>
        <s v="P1504"/>
        <s v="P1505"/>
        <s v="P1506"/>
        <s v="P1508"/>
        <s v="P1509"/>
        <s v="P1601"/>
        <s v="P16010"/>
        <s v="P1602"/>
        <s v="P1603"/>
        <s v="P1605"/>
        <s v="P1606"/>
        <s v="P1607"/>
        <s v="P1608"/>
        <s v="P1609"/>
        <s v="P1701"/>
        <s v="P17010"/>
        <s v="P1702"/>
        <s v="P1703"/>
        <s v="P1705"/>
        <s v="P1706"/>
        <s v="P1707"/>
        <s v="P1708"/>
        <s v="P1709"/>
        <s v="P2001"/>
        <s v="P20010"/>
        <s v="P2002"/>
        <s v="P2003"/>
        <s v="P2004"/>
        <s v="P2005"/>
        <s v="P2006"/>
        <s v="P2008"/>
        <s v="P2009"/>
        <s v="PI0101"/>
        <s v="PI01010"/>
        <s v="PI0102"/>
        <s v="PI0103"/>
        <s v="PI0104"/>
        <s v="PI0105"/>
        <s v="PI0106"/>
        <s v="PI0107"/>
        <s v="PI0108"/>
        <s v="PI0109"/>
        <s v="PI0201"/>
        <s v="PI02010"/>
        <s v="PI0202"/>
        <s v="PI0203"/>
        <s v="PI0204"/>
        <s v="PI0205"/>
        <s v="PI0206"/>
        <s v="PI0207"/>
        <s v="PI0208"/>
        <s v="PI0209"/>
        <s v="PL0101"/>
        <s v="PL01010"/>
        <s v="PL0102"/>
        <s v="PL0103"/>
        <s v="PL0104"/>
        <s v="PL0105"/>
        <s v="PL0106"/>
        <s v="PL0108"/>
        <s v="PL0109"/>
        <s v="PL0201"/>
        <s v="PL02010"/>
        <s v="PL0202"/>
        <s v="PL0203"/>
        <s v="PL0204"/>
        <s v="PL0205"/>
        <s v="PL0206"/>
        <s v="PL0207"/>
        <s v="PL0208"/>
        <s v="PL0209"/>
        <s v="PL0301"/>
        <s v="PL03010"/>
        <s v="PL0302"/>
        <s v="PL0303"/>
        <s v="PL0304"/>
        <s v="PL0305"/>
        <s v="PL0306"/>
        <s v="PL0307"/>
        <s v="PL0308"/>
        <s v="PL0309"/>
        <s v="PL0401"/>
        <s v="PL0402"/>
        <s v="PL0403"/>
        <s v="PL0404"/>
        <s v="PL0405"/>
        <s v="PL0406"/>
        <s v="PL0408"/>
        <s v="PL0501"/>
        <s v="PL0502"/>
        <s v="PL0503"/>
        <s v="PL0504"/>
        <s v="PL0505"/>
        <s v="PL0506"/>
        <s v="PL0508"/>
        <s v="SW0101"/>
        <s v="SW01010"/>
        <s v="SW0102"/>
        <s v="SW0103"/>
        <s v="SW0104"/>
        <s v="SW0105"/>
        <s v="SW0106"/>
        <s v="SW0107"/>
        <s v="SW0108"/>
        <s v="SW0109"/>
        <s v="SW0201"/>
        <s v="SW02010"/>
        <s v="SW0202"/>
        <s v="SW0203"/>
        <s v="SW0204"/>
        <s v="SW0205"/>
        <s v="SW0206"/>
        <s v="SW0207"/>
        <s v="SW0208"/>
        <s v="SW0209"/>
        <s v="SW0301"/>
        <s v="SW03010"/>
        <s v="SW0302"/>
        <s v="SW0303"/>
        <s v="SW0304"/>
        <s v="SW0305"/>
        <s v="SW0306"/>
        <s v="SW0307"/>
        <s v="SW0308"/>
        <s v="SW0309"/>
        <s v="SW0401"/>
        <s v="SW04010"/>
        <s v="SW0402"/>
        <s v="SW0403"/>
        <s v="SW0404"/>
        <s v="SW0405"/>
        <s v="SW0406"/>
        <s v="SW0407"/>
        <s v="SW0408"/>
        <s v="SW0409"/>
        <s v="TA0101"/>
        <s v="TA01010"/>
        <s v="TA0102"/>
        <s v="TA0103"/>
        <s v="TA0104"/>
        <s v="TA0105"/>
        <s v="TA0106"/>
        <s v="TA0107"/>
        <s v="TA0108"/>
        <s v="TA0109"/>
        <s v="TA0401"/>
        <s v="TA04010"/>
        <s v="TA0402"/>
        <s v="TA0403"/>
        <s v="TA0404"/>
        <s v="TA0405"/>
        <s v="TA0406"/>
        <s v="TA0407"/>
        <s v="TA0408"/>
        <s v="TA0409"/>
        <s v="SW04043603"/>
        <s v="SW03043603"/>
        <s v="L02043603"/>
        <s v="L01043603"/>
        <s v="IN01043603"/>
        <s v="P16043603"/>
        <s v="OB01043603"/>
        <s v="P17043603"/>
        <s v="TA01043603"/>
        <s v="TA04043603"/>
        <s v="P06543603"/>
        <s v="P06043603"/>
        <s v="P05043603"/>
        <s v="PI01043603"/>
        <s v="PI02043603"/>
        <s v="P02043603"/>
        <s v="P13543603"/>
        <s v="P15043603"/>
        <s v="PL01043603"/>
        <s v="PL04543603"/>
        <s v="BB01043603"/>
        <s v="PL04043603"/>
        <s v="SW01043603"/>
        <s v="SW02043603"/>
        <s v="M03043603"/>
        <s v="M01043603"/>
        <s v="P03043603"/>
        <s v="P08943603"/>
        <s v="P11043603"/>
        <s v="P20043603"/>
        <s v="OB02043603"/>
        <s v="CW01043603"/>
        <s v="CW02043603"/>
        <s v="BL01043603"/>
        <s v="DG01043603"/>
        <s v="SW04043617"/>
        <s v="SW03043617"/>
        <s v="L02043617"/>
        <s v="L01043617"/>
        <s v="IN01043617"/>
        <s v="P16043617"/>
        <s v="OB01043617"/>
        <s v="P17043617"/>
        <s v="TA01043617"/>
        <s v="TA04043617"/>
        <s v="P05043617"/>
        <s v="P06043617"/>
        <s v="P06543617"/>
        <s v="PI01043617"/>
        <s v="PI02043617"/>
        <s v="P02043617"/>
        <s v="P13543617"/>
        <s v="P15043617"/>
        <s v="PL01043617"/>
        <s v="PL04543617"/>
        <s v="BB01043617"/>
        <s v="PL04043617"/>
        <s v="SW01043617"/>
        <s v="SW02043617"/>
        <s v="M03043617"/>
        <s v="P03043617"/>
        <s v="M01043617"/>
        <s v="P11043617"/>
        <s v="P08943617"/>
        <s v="P20043617"/>
        <s v="OB02043617"/>
        <s v="CW01043617"/>
        <s v="CW02043617"/>
        <s v="DG01043617"/>
        <s v="L06043617"/>
        <s v="BL02043617"/>
        <s v="PL02043617"/>
        <s v="PL03043617"/>
        <s v="SW04043631"/>
        <s v="SW03043631"/>
        <s v="L02043631"/>
        <s v="L01043631"/>
        <s v="IN01043631"/>
        <s v="P17043631"/>
        <s v="OB01043631"/>
        <s v="P16043631"/>
        <s v="TA01043631"/>
        <s v="TA04043631"/>
        <s v="P05043631"/>
        <s v="P06043631"/>
        <s v="P06543631"/>
        <s v="P02043631"/>
        <s v="PI02043631"/>
        <s v="PI01043631"/>
        <s v="P13543631"/>
        <s v="P15043631"/>
        <s v="PL01043631"/>
        <s v="BB01043631"/>
        <s v="PL04543631"/>
        <s v="PL04043631"/>
        <s v="SW01043631"/>
        <s v="SW02043631"/>
        <s v="M03043631"/>
        <s v="P03043631"/>
        <s v="M01043631"/>
        <s v="P11043631"/>
        <s v="P08943631"/>
        <s v="P20043631"/>
        <s v="OB02043631"/>
        <s v="CW01043631"/>
        <s v="CW02043631"/>
        <s v="DG01043631"/>
        <s v="L06043631"/>
        <s v="BL02043631"/>
        <s v="PL02043631"/>
        <s v="PL03043631"/>
        <s v="SW04043645"/>
        <s v="SW03043645"/>
        <s v="L02043645"/>
        <s v="L01043645"/>
        <s v="IN01043645"/>
        <s v="P17043645"/>
        <s v="OB01043645"/>
        <s v="P16043645"/>
        <s v="TA01043645"/>
        <s v="TA04043645"/>
        <s v="P05043645"/>
        <s v="P06043645"/>
        <s v="P06543645"/>
        <s v="PI01043645"/>
        <s v="PI02043645"/>
        <s v="P02043645"/>
        <s v="P13543645"/>
        <s v="P15043645"/>
        <s v="PL01043645"/>
        <s v="PL04543645"/>
        <s v="BB01043645"/>
        <s v="PL04043645"/>
        <s v="SW01043645"/>
        <s v="SW02043645"/>
        <s v="M03043645"/>
        <s v="P03043645"/>
        <s v="M01043645"/>
        <s v="P11043645"/>
        <s v="P08943645"/>
        <s v="P20043645"/>
        <s v="OB02043645"/>
        <s v="CW01043645"/>
        <s v="CW02043645"/>
        <s v="BL01043645"/>
        <s v="DG01043645"/>
        <s v="L06043645"/>
        <s v="BL02043645"/>
        <s v="PL03043645"/>
        <s v="PL02043645"/>
        <s v="SW04043659"/>
        <s v="SW03043659"/>
        <s v="L02043659"/>
        <s v="L01043659"/>
        <s v="IN01043659"/>
        <s v="P17043659"/>
        <s v="OB01043659"/>
        <s v="P16043659"/>
        <s v="TA01043659"/>
        <s v="TA04043659"/>
        <s v="P05043659"/>
        <s v="P06043659"/>
        <s v="P06543659"/>
        <s v="PI01043659"/>
        <s v="PI02043659"/>
        <s v="P02043659"/>
        <s v="P13543659"/>
        <s v="P15043659"/>
        <s v="PL01043659"/>
        <s v="PL04543659"/>
        <s v="BB01043659"/>
        <s v="PL04043659"/>
        <s v="SW01043659"/>
        <s v="SW02043659"/>
        <s v="M03043659"/>
        <s v="P03043659"/>
        <s v="M01043659"/>
        <s v="P11043659"/>
        <s v="P08943659"/>
        <s v="P20043659"/>
        <s v="OB02043659"/>
        <s v="BL01043659"/>
        <s v="CW01043659"/>
        <s v="CW02043659"/>
        <s v="DG01043659"/>
        <s v="L06043659"/>
        <s v="BL02043659"/>
        <s v="PL03043659"/>
        <s v="PL02043659"/>
        <s v="BB01043673"/>
        <s v="BL01043673"/>
        <s v="BL02043673"/>
        <s v="CW01043673"/>
        <s v="CW02043673"/>
        <s v="DG01043673"/>
        <s v="IN01043673"/>
        <s v="L01043673"/>
        <s v="L02043673"/>
        <s v="L06043673"/>
        <s v="M01043673"/>
        <s v="M03043673"/>
        <s v="OB01043673"/>
        <s v="OB02043673"/>
        <s v="P02043673"/>
        <s v="P03043673"/>
        <s v="P05043673"/>
        <s v="P06043673"/>
        <s v="P06543673"/>
        <s v="P08943673"/>
        <s v="P11043673"/>
        <s v="P13543673"/>
        <s v="P15043673"/>
        <s v="P16043673"/>
        <s v="P17043673"/>
        <s v="P20043673"/>
        <s v="PI01043673"/>
        <s v="PI02043673"/>
        <s v="PL01043673"/>
        <s v="PL02043673"/>
        <s v="PL03043673"/>
        <s v="PL04043673"/>
        <s v="PL04543673"/>
        <s v="SW01043673"/>
        <s v="SW02043673"/>
        <s v="SW03043673"/>
        <s v="SW04043673"/>
        <s v="TA01043673"/>
        <s v="TA04043673"/>
        <s v="SW03043687"/>
        <s v="SW04043687"/>
        <s v="L02043687"/>
        <s v="L01043687"/>
        <s v="IN01043687"/>
        <s v="P16043687"/>
        <s v="OB01043687"/>
        <s v="P17043687"/>
        <s v="TA01043687"/>
        <s v="TA04043687"/>
        <s v="P05043687"/>
        <s v="P06043687"/>
        <s v="P06543687"/>
        <s v="PI01043687"/>
        <s v="PI02043687"/>
        <s v="P02043687"/>
        <s v="P13543687"/>
        <s v="P15043687"/>
        <s v="PL01043687"/>
        <s v="BB01043687"/>
        <s v="PL04543687"/>
        <s v="PL04043687"/>
        <s v="SW01043687"/>
        <s v="SW02043687"/>
        <s v="M03043687"/>
        <s v="M01043687"/>
        <s v="P03043687"/>
        <s v="P11043687"/>
        <s v="P08943687"/>
        <s v="P20043687"/>
        <s v="CW01043687"/>
        <s v="CW02043687"/>
        <s v="BL01043687"/>
        <s v="DG01043687"/>
        <s v="SW03043701"/>
        <s v="SW04043701"/>
        <s v="L02043701"/>
        <s v="L01043701"/>
        <s v="IN01043701"/>
        <s v="P16043701"/>
        <s v="OB01043701"/>
        <s v="P17043701"/>
        <s v="TA01043701"/>
        <s v="TA04043701"/>
        <s v="P05043701"/>
        <s v="P06043701"/>
        <s v="P06543701"/>
        <s v="PI01043701"/>
        <s v="PI02043701"/>
        <s v="P02043701"/>
        <s v="P13543701"/>
        <s v="P15043701"/>
        <s v="PL01043701"/>
        <s v="PL04543701"/>
        <s v="BB01043701"/>
        <s v="PL04043701"/>
        <s v="SW01043701"/>
        <s v="SW02043701"/>
        <s v="M03043701"/>
        <s v="M01043701"/>
        <s v="P03043701"/>
        <s v="P11043701"/>
        <s v="P08943701"/>
        <s v="P20043701"/>
        <s v="CW01043701"/>
        <s v="CW02043701"/>
        <s v="BL01043701"/>
        <s v="DG01043701"/>
        <s v="L06043701"/>
        <s v="BL02043701"/>
        <s v="PL02043701"/>
        <s v="PL03043701"/>
        <s v="SW04043715"/>
        <s v="SW03043715"/>
        <s v="L02043715"/>
        <s v="L01043715"/>
        <s v="IN01043715"/>
        <s v="P16043715"/>
        <s v="OB01043715"/>
        <s v="P17043715"/>
        <s v="TA01043715"/>
        <s v="TA04043715"/>
        <s v="P05043715"/>
        <s v="P06043715"/>
        <s v="P06543715"/>
        <s v="PI01043715"/>
        <s v="PI02043715"/>
        <s v="P02043715"/>
        <s v="P13543715"/>
        <s v="P15043715"/>
        <s v="PL01043715"/>
        <s v="PL04543715"/>
        <s v="BB01043715"/>
        <s v="PL04043715"/>
        <s v="SW01043715"/>
        <s v="SW02043715"/>
        <s v="M03043715"/>
        <s v="M01043715"/>
        <s v="P03043715"/>
        <s v="P11043715"/>
        <s v="P08943715"/>
        <s v="P20043715"/>
        <s v="CW01043715"/>
        <s v="CW02043715"/>
        <s v="BL01043715"/>
        <s v="DG01043715"/>
        <s v="L06043715"/>
        <s v="BL02043715"/>
        <s v="PL02043715"/>
        <s v="PL03043715"/>
        <s v="SW04043729"/>
        <s v="SW03043729"/>
        <s v="L02043729"/>
        <s v="L01043729"/>
        <s v="IN01043729"/>
        <s v="P16043729"/>
        <s v="OB01043729"/>
        <s v="P17043729"/>
        <s v="TA01043729"/>
        <s v="TA04043729"/>
        <s v="P05043729"/>
        <s v="P06043729"/>
        <s v="P06543729"/>
        <s v="PI01043729"/>
        <s v="PI02043729"/>
        <s v="P02043729"/>
        <s v="P13543729"/>
        <s v="P15043729"/>
        <s v="PL01043729"/>
        <s v="BB01043729"/>
        <s v="PL04543729"/>
        <s v="PL04043729"/>
        <s v="SW01043729"/>
        <s v="SW02043729"/>
        <s v="M03043729"/>
        <s v="M01043729"/>
        <s v="P03043729"/>
        <s v="P11043729"/>
        <s v="P08943729"/>
        <s v="P20043729"/>
        <s v="CW01043729"/>
        <s v="CW02043729"/>
        <s v="BL01043729"/>
        <s v="DG01043729"/>
        <s v="L06043729"/>
        <s v="BL02043729"/>
        <s v="PL02043729"/>
        <s v="PL03043729"/>
      </sharedItems>
    </cacheField>
    <cacheField name="Year" numFmtId="164">
      <sharedItems>
        <s v="2009"/>
        <s v="2010"/>
        <s v="2011"/>
        <s v="2012"/>
        <s v="2013"/>
        <s v="2014"/>
        <s v="2015"/>
        <s v="2016"/>
        <s v="2017"/>
        <s v="2018"/>
        <s v="2019"/>
      </sharedItems>
    </cacheField>
    <cacheField name="Date" numFmtId="14">
      <sharedItems containsSemiMixedTypes="0" containsDate="1" containsString="0">
        <d v="2009-05-16T00:00:00Z"/>
        <d v="2009-05-30T00:00:00Z"/>
        <d v="2009-06-13T00:00:00Z"/>
        <d v="2009-06-27T00:00:00Z"/>
        <d v="2009-07-25T00:00:00Z"/>
        <d v="2009-08-08T00:00:00Z"/>
        <d v="2009-07-11T00:00:00Z"/>
        <d v="2009-08-22T00:00:00Z"/>
        <d v="2010-06-19T00:00:00Z"/>
        <d v="2010-07-03T00:00:00Z"/>
        <d v="2010-07-17T00:00:00Z"/>
        <d v="2010-07-31T00:00:00Z"/>
        <d v="2010-08-14T00:00:00Z"/>
        <d v="2010-08-28T00:00:00Z"/>
        <d v="2010-09-11T00:00:00Z"/>
        <d v="2011-06-04T00:00:00Z"/>
        <d v="2011-06-18T00:00:00Z"/>
        <d v="2011-07-02T00:00:00Z"/>
        <d v="2011-07-16T00:00:00Z"/>
        <d v="2011-07-30T00:00:00Z"/>
        <d v="2011-08-13T00:00:00Z"/>
        <d v="2011-08-27T00:00:00Z"/>
        <d v="2011-05-21T00:00:00Z"/>
        <d v="2012-05-19T00:00:00Z"/>
        <d v="2012-06-16T00:00:00Z"/>
        <d v="2012-06-30T00:00:00Z"/>
        <d v="2012-07-14T00:00:00Z"/>
        <d v="2012-07-28T00:00:00Z"/>
        <d v="2012-08-11T00:00:00Z"/>
        <d v="2012-08-25T00:00:00Z"/>
        <d v="2013-05-18T00:00:00Z"/>
        <d v="2013-06-01T00:00:00Z"/>
        <d v="2013-06-15T00:00:00Z"/>
        <d v="2013-06-29T00:00:00Z"/>
        <d v="2013-07-13T00:00:00Z"/>
        <d v="2013-07-27T00:00:00Z"/>
        <d v="2013-08-10T00:00:00Z"/>
        <d v="2013-08-24T00:00:00Z"/>
        <d v="2014-05-17T00:00:00Z"/>
        <d v="2014-05-31T00:00:00Z"/>
        <d v="2014-06-14T00:00:00Z"/>
        <d v="2014-06-28T00:00:00Z"/>
        <d v="2014-07-12T00:00:00Z"/>
        <d v="2014-07-26T00:00:00Z"/>
        <d v="2014-08-09T00:00:00Z"/>
        <d v="2014-08-23T00:00:00Z"/>
        <d v="2015-05-30T00:00:00Z"/>
        <d v="2015-06-13T00:00:00Z"/>
        <d v="2015-06-27T00:00:00Z"/>
        <d v="2015-07-11T00:00:00Z"/>
        <d v="2015-07-25T00:00:00Z"/>
        <d v="2015-08-08T00:00:00Z"/>
        <d v="2015-08-22T00:00:00Z"/>
        <d v="2016-06-04T00:00:00Z"/>
        <d v="2016-07-02T00:00:00Z"/>
        <d v="2016-07-30T00:00:00Z"/>
        <d v="2016-08-13T00:00:00Z"/>
        <d v="2016-08-27T00:00:00Z"/>
        <d v="2017-05-20T00:00:00Z"/>
        <d v="2017-06-03T00:00:00Z"/>
        <d v="2017-06-17T00:00:00Z"/>
        <d v="2017-07-01T00:00:00Z"/>
        <d v="2017-07-15T00:00:00Z"/>
        <d v="2017-07-29T00:00:00Z"/>
        <d v="2017-08-12T00:00:00Z"/>
        <d v="2017-08-26T00:00:00Z"/>
        <d v="2017-09-09T00:00:00Z"/>
        <d v="2017-09-23T00:00:00Z"/>
        <d v="2012-06-02T00:00:00Z"/>
        <d v="2016-05-21T00:00:00Z"/>
        <d v="2016-06-18T00:00:00Z"/>
        <d v="2016-07-16T00:00:00Z"/>
        <d v="2009-07-27T00:00:00Z"/>
        <d v="2012-06-12T00:00:00Z"/>
        <d v="2015-05-31T00:00:00Z"/>
        <d v="2016-06-05T00:00:00Z"/>
        <d v="2018-05-19T00:00:00Z"/>
        <d v="2018-09-23T00:00:00Z"/>
        <d v="2018-06-03T00:00:00Z"/>
        <d v="2018-06-17T00:00:00Z"/>
        <d v="2018-07-01T00:00:00Z"/>
        <d v="2018-07-15T00:00:00Z"/>
        <d v="2018-07-29T00:00:00Z"/>
        <d v="2018-08-26T00:00:00Z"/>
        <d v="2018-09-09T00:00:00Z"/>
        <d v="2018-08-12T00:00:00Z"/>
        <d v="2019-05-18T00:00:00Z"/>
        <d v="2019-06-01T00:00:00Z"/>
        <d v="2019-06-15T00:00:00Z"/>
        <d v="2019-06-29T00:00:00Z"/>
        <d v="2019-07-13T00:00:00Z"/>
        <d v="2019-07-27T00:00:00Z"/>
        <d v="2019-08-10T00:00:00Z"/>
        <d v="2019-08-24T00:00:00Z"/>
        <d v="2019-09-07T00:00:00Z"/>
        <d v="2019-09-21T00:00:00Z"/>
      </sharedItems>
    </cacheField>
    <cacheField name="Time" numFmtId="18">
      <sharedItems containsDate="1" containsString="0" containsBlank="1">
        <d v="1899-12-30T06:15:00Z"/>
        <d v="1899-12-30T05:40:00Z"/>
        <d v="1899-12-30T06:40:00Z"/>
        <d v="1899-12-30T06:00:00Z"/>
        <d v="1899-12-30T06:30:00Z"/>
        <d v="1899-12-30T06:37:00Z"/>
        <d v="1899-12-30T06:53:00Z"/>
        <d v="1899-12-30T06:46:00Z"/>
        <d v="1899-12-30T06:26:00Z"/>
        <d v="1899-12-30T06:01:00Z"/>
        <d v="1899-12-30T06:38:00Z"/>
        <d v="1899-12-30T06:33:00Z"/>
        <d v="1899-12-30T06:45:00Z"/>
        <d v="1899-12-30T06:10:00Z"/>
        <d v="1899-12-30T06:28:00Z"/>
        <d v="1899-12-30T06:22:00Z"/>
        <d v="1899-12-30T06:02:00Z"/>
        <d v="1899-12-30T05:42:00Z"/>
        <d v="1899-12-30T05:57:00Z"/>
        <d v="1899-12-30T06:23:00Z"/>
        <d v="1899-12-30T07:00:00Z"/>
        <d v="1899-12-30T06:50:00Z"/>
        <d v="1899-12-30T07:30:00Z"/>
        <d v="1899-12-30T07:20:00Z"/>
        <d v="1899-12-30T07:10:00Z"/>
        <m/>
        <d v="1899-12-30T07:40:00Z"/>
        <d v="1899-12-30T06:42:00Z"/>
        <d v="1899-12-30T06:14:00Z"/>
        <d v="1899-12-30T05:54:00Z"/>
        <d v="1899-12-30T06:12:00Z"/>
        <d v="1899-12-30T06:18:00Z"/>
        <d v="1899-12-30T06:35:00Z"/>
        <d v="1899-12-30T08:10:00Z"/>
        <d v="1899-12-30T06:43:00Z"/>
        <d v="1899-12-30T06:59:00Z"/>
        <d v="1899-12-30T06:27:00Z"/>
        <d v="1899-12-30T06:57:00Z"/>
        <d v="1899-12-30T07:08:00Z"/>
        <d v="1899-12-30T07:05:00Z"/>
        <d v="1899-12-30T06:31:00Z"/>
        <d v="1899-12-30T06:32:00Z"/>
        <d v="1899-12-30T07:42:00Z"/>
        <d v="1899-12-30T07:04:00Z"/>
        <d v="1899-12-30T06:07:00Z"/>
        <d v="1899-12-30T06:20:00Z"/>
        <d v="1899-12-30T05:55:00Z"/>
        <d v="1899-12-30T05:45:00Z"/>
        <d v="1899-12-30T06:05:00Z"/>
        <d v="1899-12-30T05:39:00Z"/>
        <d v="1899-12-30T06:49:00Z"/>
        <d v="1899-12-30T07:15:00Z"/>
        <d v="1899-12-30T06:08:00Z"/>
        <d v="1899-12-30T06:17:00Z"/>
        <d v="1899-12-30T07:53:00Z"/>
        <d v="1899-12-30T05:19:00Z"/>
        <d v="1899-12-30T05:33:00Z"/>
        <d v="1899-12-30T05:38:00Z"/>
        <d v="1899-12-30T05:37:00Z"/>
        <d v="1899-12-30T05:56:00Z"/>
        <d v="1899-12-30T08:07:00Z"/>
        <d v="1899-12-30T07:02:00Z"/>
        <d v="1899-12-30T08:24:00Z"/>
        <d v="1899-12-30T07:35:00Z"/>
        <d v="1899-12-30T07:19:00Z"/>
        <d v="1899-12-30T08:37:00Z"/>
        <d v="1899-12-30T07:25:00Z"/>
        <d v="1899-12-30T07:50:00Z"/>
        <d v="1899-12-30T07:29:00Z"/>
        <d v="1899-12-30T05:48:00Z"/>
        <d v="1899-12-30T06:04:00Z"/>
        <d v="1899-12-30T07:01:00Z"/>
        <d v="1899-12-30T06:55:00Z"/>
        <d v="1899-12-30T06:39:00Z"/>
        <d v="1899-12-30T07:36:00Z"/>
        <d v="1899-12-30T06:58:00Z"/>
        <d v="1899-12-30T06:52:00Z"/>
        <d v="1899-12-30T08:05:00Z"/>
        <d v="1899-12-30T08:15:00Z"/>
        <d v="1899-12-30T08:20:00Z"/>
        <d v="1899-12-30T07:49:00Z"/>
        <d v="1899-12-30T05:46:00Z"/>
        <d v="1899-12-30T05:36:00Z"/>
        <d v="1899-12-30T05:43:00Z"/>
        <d v="1899-12-30T05:58:00Z"/>
        <d v="1899-12-30T08:00:00Z"/>
        <d v="1899-12-30T07:37:00Z"/>
        <d v="1899-12-30T05:13:00Z"/>
        <d v="1899-12-30T05:08:00Z"/>
        <d v="1899-12-30T05:15:00Z"/>
        <d v="1899-12-30T05:28:00Z"/>
        <d v="1899-12-30T06:21:00Z"/>
        <d v="1899-12-30T07:55:00Z"/>
        <d v="1899-12-30T05:35:00Z"/>
        <d v="1899-12-30T05:25:00Z"/>
        <d v="1899-12-30T06:34:00Z"/>
        <d v="1899-12-30T05:50:00Z"/>
        <d v="1899-12-30T06:09:00Z"/>
        <d v="1899-12-30T05:52:00Z"/>
        <d v="1899-12-30T05:47:00Z"/>
        <d v="1899-12-30T06:51:00Z"/>
        <d v="1899-12-30T07:34:00Z"/>
        <d v="1899-12-30T07:23:00Z"/>
        <d v="1899-12-30T07:21:00Z"/>
        <d v="1899-12-30T07:28:00Z"/>
        <d v="1899-12-30T07:45:00Z"/>
        <d v="1899-12-30T06:54:00Z"/>
        <d v="1899-12-30T07:22:00Z"/>
        <d v="1899-12-30T07:48:00Z"/>
        <d v="1899-12-30T08:14:00Z"/>
        <d v="1899-12-30T07:17:00Z"/>
        <d v="1899-12-30T08:29:00Z"/>
        <d v="1899-12-30T07:33:00Z"/>
        <d v="1899-12-30T07:46:00Z"/>
        <d v="1899-12-30T08:06:00Z"/>
        <d v="1899-12-30T08:25:00Z"/>
        <d v="1899-12-30T07:47:00Z"/>
        <d v="1899-12-30T05:53:00Z"/>
        <d v="1899-12-30T07:12:00Z"/>
        <d v="1899-12-30T06:47:00Z"/>
        <d v="1899-12-30T07:39:00Z"/>
        <d v="1899-12-30T07:38:00Z"/>
        <d v="1899-12-30T06:44:00Z"/>
        <d v="1899-12-30T07:26:00Z"/>
        <d v="1899-12-30T07:14:00Z"/>
        <d v="1899-12-30T06:16:00Z"/>
        <d v="1899-12-30T06:25:00Z"/>
        <d v="1899-12-30T07:07:00Z"/>
        <d v="1899-12-30T08:04:00Z"/>
        <d v="1899-12-30T05:41:00Z"/>
        <d v="1899-12-30T07:13:00Z"/>
        <d v="1899-12-30T07:32:00Z"/>
        <d v="1899-12-30T07:11:00Z"/>
        <d v="1899-12-30T06:48:00Z"/>
        <d v="1899-12-30T06:24:00Z"/>
        <d v="1899-12-30T06:56:00Z"/>
        <d v="1899-12-30T08:30:00Z"/>
        <d v="1899-12-30T07:31:00Z"/>
        <d v="1899-12-30T08:40:00Z"/>
        <d v="1899-12-30T08:08:00Z"/>
        <d v="1899-12-30T08:45:00Z"/>
        <d v="1899-12-30T08:50:00Z"/>
        <d v="1899-12-30T08:09:00Z"/>
        <d v="1899-12-30T07:58:00Z"/>
        <d v="1899-12-30T07:09:00Z"/>
        <d v="1899-12-30T07:16:00Z"/>
        <d v="1899-12-30T07:24:00Z"/>
        <d v="1899-12-30T06:41:00Z"/>
        <d v="1899-12-30T06:19:00Z"/>
        <d v="1899-12-30T06:03:00Z"/>
        <d v="1899-12-30T06:06:00Z"/>
        <d v="1899-12-30T06:36:00Z"/>
        <d v="1899-12-30T06:13:00Z"/>
        <d v="1899-12-30T06:29:00Z"/>
        <d v="1899-12-30T05:26:00Z"/>
        <d v="1899-12-30T07:54:00Z"/>
        <d v="1899-12-30T07:41:00Z"/>
        <d v="1899-12-30T07:57:00Z"/>
        <d v="1899-12-30T07:43:00Z"/>
        <d v="1899-12-30T08:02:00Z"/>
        <d v="1899-12-30T05:16:00Z"/>
        <d v="1899-12-30T05:59:00Z"/>
        <d v="1899-12-30T05:32:00Z"/>
        <d v="1899-12-30T05:30:00Z"/>
        <d v="1899-12-30T06:11:00Z"/>
        <d v="1899-12-30T07:06:00Z"/>
        <d v="1899-12-30T08:52:00Z"/>
        <d v="1899-12-30T09:05:00Z"/>
        <d v="1899-12-30T08:17:00Z"/>
        <d v="1899-12-30T09:15:00Z"/>
        <d v="1899-12-30T07:59:00Z"/>
        <d v="1899-12-30T05:51:00Z"/>
        <d v="1899-12-30T09:25:00Z"/>
        <d v="1899-12-30T08:16:00Z"/>
        <d v="1899-12-30T08:57:00Z"/>
        <d v="1899-12-30T07:03:00Z"/>
        <d v="1899-12-30T05:20:00Z"/>
        <d v="1899-12-30T07:18:00Z"/>
        <d v="1899-12-30T09:40:00Z"/>
        <d v="1899-12-30T10:20:00Z"/>
        <d v="1899-12-30T08:56:00Z"/>
        <d v="1899-12-30T08:34:00Z"/>
        <d v="1899-12-30T07:56:00Z"/>
        <d v="1899-12-30T07:51:00Z"/>
        <d v="1899-12-30T09:22:00Z"/>
        <d v="1899-12-30T10:05:00Z"/>
        <d v="1899-12-30T08:35:00Z"/>
        <d v="1899-12-30T09:01:00Z"/>
        <d v="1899-12-30T09:58:00Z"/>
        <d v="1899-12-30T09:06:00Z"/>
        <d v="1899-12-30T08:54:00Z"/>
        <d v="1899-12-30T08:42:00Z"/>
        <d v="1899-12-30T10:19:00Z"/>
        <d v="1899-12-30T08:55:00Z"/>
        <d v="1899-12-30T08:01:00Z"/>
        <d v="1899-12-30T09:27:00Z"/>
        <d v="1899-12-30T09:07:00Z"/>
        <d v="1899-12-30T09:10:00Z"/>
        <d v="1899-12-30T08:22:00Z"/>
        <d v="1899-12-30T05:49:00Z"/>
        <d v="1899-12-30T08:26:00Z"/>
        <d v="1899-12-30T05:05:00Z"/>
        <d v="1899-12-30T05:21:00Z"/>
        <d v="1899-12-30T08:12:00Z"/>
        <d v="1899-12-30T08:11:00Z"/>
        <d v="1899-12-30T08:03:00Z"/>
        <d v="1899-12-30T08:38:00Z"/>
        <d v="1899-12-30T07:44:00Z"/>
        <d v="1899-12-30T09:30:00Z"/>
        <d v="1899-12-30T09:38:00Z"/>
      </sharedItems>
    </cacheField>
    <cacheField name="QC Type" numFmtId="0">
      <sharedItems containsBlank="1">
        <s v="NA"/>
        <s v="D"/>
        <m/>
      </sharedItems>
    </cacheField>
    <cacheField name="Sample Depth" numFmtId="0">
      <sharedItems containsString="0" containsBlank="1" containsNumber="1" containsInteger="1">
        <m/>
        <n v="0.0"/>
        <n v="1.0"/>
        <n v="2.0"/>
        <n v="3.0"/>
        <n v="4.0"/>
        <n v="5.0"/>
      </sharedItems>
    </cacheField>
    <cacheField name="Depth Unit" numFmtId="0">
      <sharedItems containsBlank="1">
        <m/>
        <s v="M"/>
      </sharedItems>
    </cacheField>
    <cacheField name="Flow" numFmtId="0">
      <sharedItems containsBlank="1">
        <s v="BASEFLOW"/>
        <s v="STORMFLOW"/>
        <m/>
      </sharedItems>
    </cacheField>
    <cacheField name="Water Temperature (DEG C)" numFmtId="165">
      <sharedItems containsString="0" containsBlank="1" containsNumber="1">
        <n v="14.6"/>
        <n v="11.7"/>
        <m/>
        <n v="18.3"/>
        <n v="18.8"/>
        <n v="16.2"/>
        <n v="16.3"/>
        <n v="13.4"/>
        <n v="15.1"/>
        <n v="20.4"/>
        <n v="19.2"/>
        <n v="18.6"/>
        <n v="22.3"/>
        <n v="13.5"/>
        <n v="11.5"/>
        <n v="17.8"/>
        <n v="16.1"/>
        <n v="20.7"/>
        <n v="17.1"/>
        <n v="12.4"/>
        <n v="15.5"/>
        <n v="18.7"/>
        <n v="19.0"/>
        <n v="23.4"/>
        <n v="16.5"/>
        <n v="15.7"/>
        <n v="20.9"/>
        <n v="18.9"/>
        <n v="18.2"/>
        <n v="22.7"/>
        <n v="16.6"/>
        <n v="18.1"/>
        <n v="22.8"/>
        <n v="14.8"/>
        <n v="17.3"/>
        <n v="21.5"/>
        <n v="12.5"/>
        <n v="19.3"/>
        <n v="22.5"/>
        <n v="26.3"/>
        <n v="13.1"/>
        <n v="16.7"/>
        <n v="27.0"/>
        <n v="23.3"/>
        <n v="13.0"/>
        <n v="13.9"/>
        <n v="19.1"/>
        <n v="21.0"/>
        <n v="23.8"/>
        <n v="26.7"/>
        <n v="14.5"/>
        <n v="16.8"/>
        <n v="23.2"/>
        <n v="26.5"/>
        <n v="12.2"/>
        <n v="13.2"/>
        <n v="26.6"/>
        <n v="12.7"/>
        <n v="19.4"/>
        <n v="22.4"/>
        <n v="15.9"/>
        <n v="17.0"/>
        <n v="14.1"/>
        <n v="16.4"/>
        <n v="20.3"/>
        <n v="27.4"/>
        <n v="16.9"/>
        <n v="21.2"/>
        <n v="17.6"/>
        <n v="19.5"/>
        <n v="21.4"/>
        <n v="17.4"/>
        <n v="22.6"/>
        <n v="18.0"/>
        <n v="10.1"/>
        <n v="23.0"/>
        <n v="20.2"/>
        <n v="22.2"/>
        <n v="25.8"/>
        <n v="25.9"/>
        <n v="19.7"/>
        <n v="25.0"/>
        <n v="24.6"/>
        <n v="26.4"/>
        <n v="24.9"/>
        <n v="24.8"/>
        <n v="25.1"/>
        <n v="22.0"/>
        <n v="25.3"/>
        <n v="23.5"/>
        <n v="10.0"/>
        <n v="15.0"/>
        <n v="14.0"/>
        <n v="9.0"/>
        <n v="12.11"/>
        <n v="8.0"/>
        <n v="15.3"/>
        <n v="18.5"/>
        <n v="19.6"/>
        <n v="12.0"/>
        <n v="9.3"/>
        <n v="17.7"/>
        <n v="21.3"/>
        <n v="24.7"/>
        <n v="8.4"/>
        <n v="23.7"/>
        <n v="8.9"/>
        <n v="23.6"/>
        <n v="15.2"/>
        <n v="19.8"/>
        <n v="11.6"/>
        <n v="16.0"/>
        <n v="17.2"/>
        <n v="12.6"/>
        <n v="11.2"/>
        <n v="15.4"/>
        <n v="15.6"/>
        <n v="13.8"/>
        <n v="17.9"/>
        <n v="18.4"/>
        <n v="15.8"/>
        <n v="10.8"/>
        <n v="22.9"/>
        <n v="17.5"/>
        <n v="13.3"/>
        <n v="20.0"/>
        <n v="14.7"/>
        <n v="21.1"/>
        <n v="19.9"/>
        <n v="20.5"/>
        <n v="12.9"/>
        <n v="21.8"/>
        <n v="14.3"/>
        <n v="14.4"/>
        <n v="20.6"/>
        <n v="13.6"/>
        <n v="21.9"/>
        <n v="21.7"/>
        <n v="14.9"/>
        <n v="22.1"/>
        <n v="14.2"/>
        <n v="21.6"/>
        <n v="12.8"/>
        <n v="13.7"/>
        <n v="20.1"/>
        <n v="23.9"/>
        <n v="24.1"/>
        <n v="24.4"/>
        <n v="24.5"/>
        <n v="24.2"/>
        <n v="24.0"/>
        <n v="25.6"/>
        <n v="23.1"/>
        <n v="11.33"/>
        <n v="11.0"/>
        <n v="10.5"/>
        <n v="17.23"/>
        <n v="25.4"/>
        <n v="26.1"/>
        <n v="26.2"/>
        <n v="25.2"/>
        <n v="11.3"/>
        <n v="9.65"/>
        <n v="17.12"/>
        <n v="13.67"/>
        <n v="18.15"/>
        <n v="14.38"/>
        <n v="14.39"/>
        <n v="11.13"/>
        <n v="18.39"/>
        <n v="15.05"/>
        <n v="11.1"/>
        <n v="12.3"/>
        <n v="24.3"/>
        <n v="11.9"/>
        <n v="16.03"/>
        <n v="27.7"/>
        <n v="27.1"/>
        <n v="25.7"/>
        <n v="20.8"/>
        <n v="10.2"/>
        <n v="9.06"/>
        <n v="11.4"/>
      </sharedItems>
    </cacheField>
    <cacheField name="DissolvedOxygen" numFmtId="4">
      <sharedItems containsString="0" containsBlank="1" containsNumber="1">
        <n v="8.7"/>
        <n v="10.1"/>
        <n v="8.9"/>
        <n v="8.8"/>
        <n v="7.8"/>
        <n v="7.7"/>
        <n v="9.86"/>
        <n v="10.3"/>
        <n v="9.2"/>
        <n v="7.9"/>
        <m/>
        <n v="8.2"/>
        <n v="7.4"/>
        <n v="4.6"/>
        <n v="5.4"/>
        <n v="3.2"/>
        <n v="1.6"/>
        <n v="2.5"/>
        <n v="1.05"/>
        <n v="8.75"/>
        <n v="10.7"/>
        <n v="9.25"/>
        <n v="7.78"/>
        <n v="8.52"/>
        <n v="7.93"/>
        <n v="6.71"/>
        <n v="8.89"/>
        <n v="10.76"/>
        <n v="9.14"/>
        <n v="8.62"/>
        <n v="8.38"/>
        <n v="8.63"/>
        <n v="7.15"/>
        <n v="8.91"/>
        <n v="9.1"/>
        <n v="9.03"/>
        <n v="8.4"/>
        <n v="8.36"/>
        <n v="7.02"/>
        <n v="9.3"/>
        <n v="9.19"/>
        <n v="8.6"/>
        <n v="10.4"/>
        <n v="6.1"/>
        <n v="5.9"/>
        <n v="10.6"/>
        <n v="7.2"/>
        <n v="7.25"/>
        <n v="10.49"/>
        <n v="10.57"/>
        <n v="10.68"/>
        <n v="9.52"/>
        <n v="9.02"/>
        <n v="8.45"/>
        <n v="10.55"/>
        <n v="10.31"/>
        <n v="10.66"/>
        <n v="9.45"/>
        <n v="8.85"/>
        <n v="8.47"/>
        <n v="9.13"/>
        <n v="8.08"/>
        <n v="7.41"/>
        <n v="8.37"/>
        <n v="9.75"/>
        <n v="8.56"/>
        <n v="7.79"/>
        <n v="7.1"/>
        <n v="9.68"/>
        <n v="8.65"/>
        <n v="7.59"/>
        <n v="8.35"/>
        <n v="9.72"/>
        <n v="7.89"/>
        <n v="10.12"/>
        <n v="7.97"/>
        <n v="8.21"/>
        <n v="9.62"/>
        <n v="8.88"/>
        <n v="8.43"/>
        <n v="7.46"/>
        <n v="10.9"/>
        <n v="10.8"/>
        <n v="9.4"/>
        <n v="8.0"/>
        <n v="6.5"/>
        <n v="9.6"/>
        <n v="7.16"/>
        <n v="8.87"/>
        <n v="9.18"/>
        <n v="6.94"/>
        <n v="7.0"/>
        <n v="9.32"/>
        <n v="8.5"/>
        <n v="10.5"/>
        <n v="4.2"/>
        <n v="3.9"/>
        <n v="2.3"/>
        <n v="3.8"/>
        <n v="4.4"/>
        <n v="4.1"/>
        <n v="2.6"/>
        <n v="7.68"/>
        <n v="7.3"/>
        <n v="8.34"/>
        <n v="7.34"/>
        <n v="8.17"/>
        <n v="8.02"/>
        <n v="8.46"/>
        <n v="7.35"/>
        <n v="8.72"/>
        <n v="8.05"/>
        <n v="7.72"/>
        <n v="6.4"/>
        <n v="7.6"/>
        <n v="8.3"/>
        <n v="8.1"/>
        <n v="7.61"/>
        <n v="6.93"/>
        <n v="8.15"/>
        <n v="8.74"/>
        <n v="7.27"/>
        <n v="8.94"/>
        <n v="7.53"/>
        <n v="7.5"/>
        <n v="7.58"/>
        <n v="9.0"/>
        <n v="7.96"/>
        <n v="7.56"/>
        <n v="7.67"/>
        <n v="6.31"/>
        <n v="6.6"/>
        <n v="5.6"/>
        <n v="5.1"/>
        <n v="6.0"/>
        <n v="3.6"/>
        <n v="6.9"/>
        <n v="5.7"/>
        <n v="5.0"/>
        <n v="5.8"/>
        <n v="5.2"/>
        <n v="9.7"/>
        <n v="4.0"/>
        <n v="3.5"/>
        <n v="4.5"/>
        <n v="4.3"/>
        <n v="4.7"/>
        <n v="2.8"/>
        <n v="2.2"/>
        <n v="1.7"/>
        <n v="2.4"/>
        <n v="1.8"/>
        <n v="8.23"/>
        <n v="7.66"/>
        <n v="6.78"/>
        <n v="7.64"/>
        <n v="8.16"/>
        <n v="6.2"/>
        <n v="11.37"/>
        <n v="10.11"/>
        <n v="9.36"/>
        <n v="9.22"/>
        <n v="9.29"/>
        <n v="6.99"/>
        <n v="7.32"/>
        <n v="7.21"/>
        <n v="11.54"/>
        <n v="10.26"/>
        <n v="10.27"/>
        <n v="9.59"/>
        <n v="7.48"/>
        <n v="11.62"/>
        <n v="10.47"/>
        <n v="9.9"/>
        <n v="7.39"/>
        <n v="8.04"/>
        <n v="6.8"/>
        <n v="7.88"/>
        <n v="8.64"/>
        <n v="9.44"/>
        <n v="10.0"/>
        <n v="9.46"/>
        <n v="6.7"/>
        <n v="8.25"/>
        <n v="10.32"/>
        <n v="8.13"/>
        <n v="7.63"/>
        <n v="8.39"/>
        <n v="6.18"/>
        <n v="8.27"/>
        <n v="9.55"/>
        <n v="8.99"/>
        <n v="6.89"/>
        <n v="7.11"/>
        <n v="7.76"/>
        <n v="7.77"/>
        <n v="7.52"/>
        <n v="6.85"/>
        <n v="6.57"/>
        <n v="7.62"/>
        <n v="6.75"/>
        <n v="7.18"/>
        <n v="7.17"/>
        <n v="7.22"/>
        <n v="6.05"/>
        <n v="7.45"/>
        <n v="5.78"/>
        <n v="6.3"/>
        <n v="6.15"/>
        <n v="7.99"/>
        <n v="9.08"/>
        <n v="9.09"/>
        <n v="12.86"/>
        <n v="9.35"/>
        <n v="7.94"/>
        <n v="6.33"/>
        <n v="7.12"/>
        <n v="6.81"/>
        <n v="6.82"/>
        <n v="4.8"/>
        <n v="9.57"/>
        <n v="8.07"/>
        <n v="8.28"/>
        <n v="7.08"/>
        <n v="7.54"/>
        <n v="8.66"/>
        <n v="7.44"/>
        <n v="8.14"/>
        <n v="9.38"/>
        <n v="7.69"/>
        <n v="5.55"/>
        <n v="5.83"/>
        <n v="6.52"/>
        <n v="6.84"/>
        <n v="6.22"/>
        <n v="5.76"/>
        <n v="5.16"/>
        <n v="5.61"/>
        <n v="6.01"/>
        <n v="5.87"/>
        <n v="9.77"/>
        <n v="7.47"/>
        <n v="6.39"/>
        <n v="6.87"/>
        <n v="6.21"/>
        <n v="7.65"/>
        <n v="6.17"/>
        <n v="4.36"/>
        <n v="8.22"/>
        <n v="6.32"/>
        <n v="6.44"/>
        <n v="6.49"/>
        <n v="3.3"/>
        <n v="9.5"/>
        <n v="10.84"/>
        <n v="9.49"/>
        <n v="8.09"/>
        <n v="9.53"/>
        <n v="7.75"/>
        <n v="7.73"/>
        <n v="9.06"/>
        <n v="9.81"/>
        <n v="8.82"/>
        <n v="7.82"/>
        <n v="8.59"/>
        <n v="8.67"/>
        <n v="7.91"/>
        <n v="8.03"/>
        <n v="7.98"/>
        <n v="7.19"/>
        <n v="9.26"/>
        <n v="8.18"/>
        <n v="6.14"/>
        <n v="7.83"/>
        <n v="2.0"/>
        <n v="8.12"/>
        <n v="9.96"/>
        <n v="10.82"/>
        <n v="9.43"/>
        <n v="9.74"/>
        <n v="8.31"/>
        <n v="7.85"/>
        <n v="6.62"/>
        <n v="7.81"/>
        <n v="8.93"/>
        <n v="8.11"/>
        <n v="6.68"/>
        <n v="7.26"/>
        <n v="7.03"/>
        <n v="10.01"/>
        <n v="6.58"/>
        <n v="10.63"/>
        <n v="11.11"/>
        <n v="7.57"/>
        <n v="8.44"/>
        <n v="7.86"/>
        <n v="9.66"/>
        <n v="8.53"/>
        <n v="7.42"/>
        <n v="7.24"/>
        <n v="7.33"/>
        <n v="7.71"/>
        <n v="9.41"/>
        <n v="8.19"/>
        <n v="7.84"/>
        <n v="8.71"/>
        <n v="6.67"/>
        <n v="9.15"/>
        <n v="8.97"/>
        <n v="7.09"/>
        <n v="8.33"/>
        <n v="7.04"/>
        <n v="7.28"/>
        <n v="9.11"/>
        <n v="7.92"/>
        <n v="9.42"/>
        <n v="9.92"/>
        <n v="7.37"/>
        <n v="6.96"/>
        <n v="6.02"/>
        <n v="6.35"/>
        <n v="9.23"/>
        <n v="6.91"/>
        <n v="6.43"/>
        <n v="9.33"/>
        <n v="9.07"/>
        <n v="8.78"/>
        <n v="6.65"/>
        <n v="8.54"/>
        <n v="7.13"/>
        <n v="6.77"/>
        <n v="9.47"/>
        <n v="8.69"/>
        <n v="5.37"/>
        <n v="8.24"/>
        <n v="5.96"/>
        <n v="4.98"/>
        <n v="9.8"/>
        <n v="5.11"/>
        <n v="3.69"/>
        <n v="11.1"/>
        <n v="9.65"/>
        <n v="8.55"/>
        <n v="9.17"/>
        <n v="10.38"/>
        <n v="9.85"/>
        <n v="8.79"/>
        <n v="9.63"/>
        <n v="10.04"/>
        <n v="11.26"/>
        <n v="12.04"/>
        <n v="9.73"/>
        <n v="9.12"/>
        <n v="8.77"/>
        <n v="8.73"/>
        <n v="7.74"/>
        <n v="8.98"/>
        <n v="8.68"/>
        <n v="7.29"/>
        <n v="9.48"/>
        <n v="8.42"/>
        <n v="8.61"/>
        <n v="8.32"/>
        <n v="10.15"/>
        <n v="9.87"/>
        <n v="9.54"/>
        <n v="10.43"/>
        <n v="9.58"/>
        <n v="8.83"/>
        <n v="9.91"/>
        <n v="5.3"/>
        <n v="8.95"/>
        <n v="7.95"/>
        <n v="10.72"/>
        <n v="7.51"/>
        <n v="8.48"/>
        <n v="7.14"/>
        <n v="9.16"/>
        <n v="7.87"/>
        <n v="8.26"/>
        <n v="8.96"/>
        <n v="7.06"/>
        <n v="10.48"/>
        <n v="7.49"/>
        <n v="9.69"/>
        <n v="8.58"/>
        <n v="6.46"/>
        <n v="9.39"/>
        <n v="4.29"/>
        <n v="11.22"/>
        <n v="11.29"/>
        <n v="11.34"/>
        <n v="3.83"/>
        <n v="6.98"/>
        <n v="7.01"/>
        <n v="7.07"/>
        <n v="5.71"/>
        <n v="7.36"/>
        <n v="7.31"/>
        <n v="6.88"/>
        <n v="11.79"/>
        <n v="6.83"/>
        <n v="5.75"/>
        <n v="5.45"/>
        <n v="6.54"/>
        <n v="4.58"/>
        <n v="2.24"/>
        <n v="4.52"/>
        <n v="2.58"/>
        <n v="6.56"/>
        <n v="4.9"/>
        <n v="8.81"/>
        <n v="9.05"/>
        <n v="7.23"/>
        <n v="10.45"/>
        <n v="10.58"/>
        <n v="8.57"/>
        <n v="7.38"/>
        <n v="6.03"/>
        <n v="5.06"/>
        <n v="5.53"/>
        <n v="6.16"/>
        <n v="8.86"/>
        <n v="6.86"/>
        <n v="7.05"/>
        <n v="9.04"/>
        <n v="10.2"/>
        <n v="8.41"/>
        <n v="5.33"/>
        <n v="3.84"/>
        <n v="1.74"/>
        <n v="4.05"/>
        <n v="2.56"/>
        <n v="6.97"/>
        <n v="9.24"/>
        <n v="10.03"/>
        <n v="7.55"/>
        <n v="9.01"/>
        <n v="8.51"/>
        <n v="6.19"/>
        <n v="7.43"/>
        <n v="6.59"/>
        <n v="8.06"/>
        <n v="10.89"/>
        <n v="8.01"/>
        <n v="8.76"/>
        <n v="11.33"/>
        <n v="9.98"/>
        <n v="10.37"/>
        <n v="10.34"/>
        <n v="11.72"/>
        <n v="8.29"/>
        <n v="8.84"/>
        <n v="11.07"/>
        <n v="8.49"/>
        <n v="6.09"/>
        <n v="11.25"/>
        <n v="10.08"/>
        <n v="9.71"/>
        <n v="4.12"/>
        <n v="6.64"/>
        <n v="10.09"/>
        <n v="2.38"/>
        <n v="6.42"/>
        <n v="4.19"/>
        <n v="5.58"/>
        <n v="6.92"/>
        <n v="4.93"/>
        <n v="6.63"/>
        <n v="17.8"/>
        <n v="6.11"/>
        <n v="5.59"/>
        <n v="6.24"/>
        <n v="4.65"/>
        <n v="5.38"/>
        <n v="5.15"/>
        <n v="3.42"/>
        <n v="4.35"/>
        <n v="6.73"/>
        <n v="10.46"/>
        <n v="0.35555555555555557"/>
        <n v="4.87"/>
        <n v="4.48"/>
        <n v="2.49"/>
        <n v="1.35"/>
        <n v="0.91"/>
        <n v="2.46"/>
        <n v="4.88"/>
        <n v="0.5"/>
        <n v="9.88"/>
        <n v="10.06"/>
        <n v="10.33"/>
        <n v="8.92"/>
        <n v="9.37"/>
        <n v="9.82"/>
        <n v="10.44"/>
        <n v="11.15"/>
        <n v="5.93"/>
        <n v="16.11"/>
        <n v="6.72"/>
        <n v="6.95"/>
        <n v="5.14"/>
        <n v="6.08"/>
        <n v="5.57"/>
        <n v="4.89"/>
        <n v="5.91"/>
        <n v="9.56"/>
        <n v="9.67"/>
        <n v="10.29"/>
        <n v="10.21"/>
        <n v="10.78"/>
        <n v="9.97"/>
        <n v="11.56"/>
        <n v="11.96"/>
        <n v="11.4"/>
        <n v="12.0"/>
        <n v="11.71"/>
        <n v="12.06"/>
        <n v="12.16"/>
        <n v="11.14"/>
        <n v="11.8"/>
        <n v="12.22"/>
        <n v="12.62"/>
        <n v="10.52"/>
        <n v="11.08"/>
        <n v="10.61"/>
        <n v="10.79"/>
        <n v="12.02"/>
        <n v="10.87"/>
        <n v="12.15"/>
        <n v="3.7"/>
        <n v="10.92"/>
        <n v="11.2"/>
        <n v="10.17"/>
        <n v="3.58"/>
        <n v="11.5"/>
        <n v="10.56"/>
        <n v="10.14"/>
        <n v="11.3"/>
        <n v="18.3"/>
        <n v="10.91"/>
        <n v="2.02"/>
        <n v="11.28"/>
        <n v="10.22"/>
        <n v="10.07"/>
        <n v="10.94"/>
        <n v="10.36"/>
        <n v="9.79"/>
        <n v="4.08"/>
        <n v="9.84"/>
        <n v="10.74"/>
        <n v="9.27"/>
        <n v="5.81"/>
        <n v="3.24"/>
        <n v="3.64"/>
        <n v="6.48"/>
        <n v="6.66"/>
        <n v="5.72"/>
        <n v="4.96"/>
        <n v="5.01"/>
        <n v="5.84"/>
        <n v="4.84"/>
        <n v="5.28"/>
        <n v="5.02"/>
        <n v="6.27"/>
        <n v="5.31"/>
        <n v="5.03"/>
        <n v="6.38"/>
        <n v="6.41"/>
        <n v="6.12"/>
        <n v="5.42"/>
        <n v="9.78"/>
        <n v="12.2"/>
        <n v="9.34"/>
      </sharedItems>
    </cacheField>
    <cacheField name="Dissolved Oxygen Saturation (%)" numFmtId="4">
      <sharedItems containsString="0" containsBlank="1" containsNumber="1">
        <n v="85.7"/>
        <n v="93.5"/>
        <n v="87.3"/>
        <n v="87.7"/>
        <n v="78.0"/>
        <n v="80.8"/>
        <n v="100.5"/>
        <n v="98.1"/>
        <n v="91.5"/>
        <n v="88.1"/>
        <m/>
        <n v="96.7"/>
        <n v="85.5"/>
        <n v="44.5"/>
        <n v="49.2"/>
        <n v="31.6"/>
        <n v="16.6"/>
        <n v="25.2"/>
        <n v="16.5"/>
        <n v="11.8"/>
        <n v="86.5"/>
        <n v="99.6"/>
        <n v="92.9"/>
        <n v="86.6"/>
        <n v="91.4"/>
        <n v="86.7"/>
        <n v="78.7"/>
        <n v="91.1"/>
        <n v="101.2"/>
        <n v="91.8"/>
        <n v="92.6"/>
        <n v="89.9"/>
        <n v="92.4"/>
        <n v="82.6"/>
        <n v="85.0"/>
        <n v="90.8"/>
        <n v="91.0"/>
        <n v="88.2"/>
        <n v="92.5"/>
        <n v="81.6"/>
        <n v="102.0"/>
        <n v="83.7"/>
        <n v="62.4"/>
        <n v="103.3"/>
        <n v="64.3"/>
        <n v="66.6"/>
        <n v="99.5"/>
        <n v="96.4"/>
        <n v="96.0"/>
        <n v="83.4"/>
        <n v="89.5"/>
        <n v="99.8"/>
        <n v="101.9"/>
        <n v="109.9"/>
        <n v="101.4"/>
        <n v="102.7"/>
        <n v="106.3"/>
        <n v="100.2"/>
        <n v="101.1"/>
        <n v="109.5"/>
        <n v="100.4"/>
        <n v="104.3"/>
        <n v="106.6"/>
        <n v="86.9"/>
        <n v="78.4"/>
        <n v="77.3"/>
        <n v="104.7"/>
        <n v="96.1"/>
        <n v="92.2"/>
        <n v="89.2"/>
        <n v="90.4"/>
        <n v="84.8"/>
        <n v="90.6"/>
        <n v="104.8"/>
        <n v="90.3"/>
        <n v="94.9"/>
        <n v="81.4"/>
        <n v="82.0"/>
        <n v="89.1"/>
        <n v="103.1"/>
        <n v="98.0"/>
        <n v="98.9"/>
        <n v="100.3"/>
        <n v="95.2"/>
        <n v="99.3"/>
        <n v="88.0"/>
        <n v="79.0"/>
        <n v="96.5"/>
        <n v="95.0"/>
        <n v="67.4"/>
        <n v="96.9"/>
        <n v="94.7"/>
        <n v="111.8"/>
        <n v="95.3"/>
        <n v="95.7"/>
        <n v="95.6"/>
        <n v="43.3"/>
        <n v="40.7"/>
        <n v="25.8"/>
        <n v="26.6"/>
        <n v="39.0"/>
        <n v="45.0"/>
        <n v="41.4"/>
        <n v="26.4"/>
        <n v="95.9"/>
        <n v="83.8"/>
        <n v="87.1"/>
        <n v="103.6"/>
        <n v="83.3"/>
        <n v="91.2"/>
        <n v="84.5"/>
        <n v="86.4"/>
        <n v="82.9"/>
        <n v="92.0"/>
        <n v="85.6"/>
        <n v="81.1"/>
        <n v="74.7"/>
        <n v="74.9"/>
        <n v="83.1"/>
        <n v="76.7"/>
        <n v="85.1"/>
        <n v="99.2"/>
        <n v="104.1"/>
        <n v="82.8"/>
        <n v="89.7"/>
        <n v="98.7"/>
        <n v="93.7"/>
        <n v="93.3"/>
        <n v="91.7"/>
        <n v="108.5"/>
        <n v="90.5"/>
        <n v="89.6"/>
        <n v="97.0"/>
        <n v="70.2"/>
        <n v="65.56"/>
        <n v="65.45"/>
        <n v="54.34"/>
        <n v="58.51"/>
        <n v="33.8"/>
        <n v="60.74"/>
        <n v="50.58"/>
        <n v="67.48"/>
        <n v="70.94"/>
        <n v="67.38"/>
        <n v="63.47"/>
        <n v="58.22"/>
        <n v="37.25"/>
        <n v="66.95"/>
        <n v="90.23"/>
        <n v="42.79"/>
        <n v="75.99"/>
        <n v="84.9"/>
        <n v="79.3"/>
        <n v="90.7"/>
        <n v="82.7"/>
        <n v="95.5"/>
        <n v="80.73"/>
        <n v="104.6"/>
        <n v="104.2"/>
        <n v="84.7"/>
        <n v="99.7"/>
        <n v="102.3"/>
        <n v="102.5"/>
        <n v="109.6"/>
        <n v="93.4"/>
        <n v="87.8"/>
        <n v="100.8"/>
        <n v="103.7"/>
        <n v="111.3"/>
        <n v="88.9"/>
        <n v="77.69"/>
        <n v="70.95"/>
        <n v="54.77"/>
        <n v="61.35"/>
        <n v="66.84"/>
        <n v="80.3"/>
        <n v="69.9"/>
        <n v="77.43"/>
        <n v="70.07"/>
        <n v="73.33"/>
        <n v="93.8"/>
        <n v="90.0"/>
        <n v="88.8"/>
        <n v="86.2"/>
        <n v="84.0"/>
        <n v="79.2"/>
        <n v="79.7"/>
        <n v="81.5"/>
        <n v="102.6"/>
        <n v="83.6"/>
        <n v="86.0"/>
        <n v="90.1"/>
        <n v="86.8"/>
        <n v="87.2"/>
        <n v="73.9"/>
        <n v="82.2"/>
        <n v="82.4"/>
        <n v="76.8"/>
        <n v="72.3"/>
        <n v="68.9"/>
        <n v="78.2"/>
        <n v="72.1"/>
        <n v="74.5"/>
        <n v="73.8"/>
        <n v="75.0"/>
        <n v="62.9"/>
        <n v="69.1"/>
        <n v="65.2"/>
        <n v="80.4"/>
        <n v="92.7"/>
        <n v="88.6"/>
        <n v="84.2"/>
        <n v="74.3"/>
        <n v="68.1"/>
        <n v="87.0"/>
        <n v="63.7"/>
        <n v="98.5"/>
        <n v="84.4"/>
        <n v="81.3"/>
        <n v="71.2"/>
        <n v="66.8"/>
        <n v="73.2"/>
        <n v="73.5"/>
        <n v="80.2"/>
        <n v="73.0"/>
        <n v="79.5"/>
        <n v="91.22"/>
        <n v="86.3"/>
        <n v="97.7"/>
        <n v="97.8"/>
        <n v="99.1"/>
        <n v="79.6"/>
        <n v="81.8"/>
        <n v="82.5"/>
        <n v="60.4"/>
        <n v="63.2"/>
        <n v="71.8"/>
        <n v="71.6"/>
        <n v="71.7"/>
        <n v="66.7"/>
        <n v="70.3"/>
        <n v="68.4"/>
        <n v="66.9"/>
        <n v="59.9"/>
        <n v="63.5"/>
        <n v="79.1"/>
        <n v="76.9"/>
        <n v="68.6"/>
        <n v="77.4"/>
        <n v="65.3"/>
        <n v="64.1"/>
        <n v="88.7"/>
        <n v="50.8"/>
        <n v="75.7"/>
        <n v="97.6"/>
        <n v="97.5"/>
        <n v="93.1"/>
        <n v="78.6"/>
        <n v="76.4"/>
        <n v="68.8"/>
        <n v="83.5"/>
        <n v="73.1"/>
        <n v="62.5"/>
        <n v="30.2"/>
        <n v="29.8"/>
        <n v="33.5"/>
        <n v="15.2"/>
        <n v="89.4"/>
        <n v="87.4"/>
        <n v="90.9"/>
        <n v="91.3"/>
        <n v="96.8"/>
        <n v="86.1"/>
        <n v="87.6"/>
        <n v="84.1"/>
        <n v="80.7"/>
        <n v="69.3"/>
        <n v="81.0"/>
        <n v="94.2"/>
        <n v="80.0"/>
        <n v="76.0"/>
        <n v="79.8"/>
        <n v="23.4"/>
        <n v="94.3"/>
        <n v="93.0"/>
        <n v="94.0"/>
        <n v="98.4"/>
        <n v="75.3"/>
        <n v="78.9"/>
        <n v="85.9"/>
        <n v="79.4"/>
        <n v="73.4"/>
        <n v="75.4"/>
        <n v="100.1"/>
        <n v="74.2"/>
        <n v="69.7"/>
        <n v="102.2"/>
        <n v="81.7"/>
        <n v="94.5"/>
        <n v="92.8"/>
        <n v="81.2"/>
        <n v="78.5"/>
        <n v="85.2"/>
        <n v="88.5"/>
        <n v="89.8"/>
        <n v="84.6"/>
        <n v="92.3"/>
        <n v="88.3"/>
        <n v="76.5"/>
        <n v="101.8"/>
        <n v="58.21"/>
        <n v="77.8"/>
        <n v="94.1"/>
        <n v="72.0"/>
        <n v="95.4"/>
        <n v="93.2"/>
        <n v="101.6"/>
        <n v="89.0"/>
        <n v="89.21"/>
        <n v="107.8"/>
        <n v="119.4"/>
        <n v="119.2"/>
        <n v="103.0"/>
        <n v="83.0"/>
        <n v="89.3"/>
        <n v="85.3"/>
        <n v="94.4"/>
        <n v="97.1"/>
        <n v="83.67"/>
        <n v="72.7"/>
        <n v="68.2"/>
        <n v="98.2"/>
        <n v="72.2"/>
        <n v="80.41"/>
        <n v="80.6"/>
        <n v="87.5"/>
        <n v="78.1"/>
        <n v="92.1"/>
        <n v="87.9"/>
        <n v="80.1"/>
        <n v="70.9"/>
        <n v="76.2"/>
        <n v="72.9"/>
        <n v="72.6"/>
        <n v="69.82"/>
        <n v="93.6"/>
        <n v="91.9"/>
        <n v="98.8"/>
        <n v="97.4"/>
        <n v="75.1"/>
        <n v="74.0"/>
        <n v="67.0"/>
        <n v="77.6"/>
        <n v="63.3"/>
        <n v="54.4"/>
        <n v="77.1"/>
        <n v="62.2"/>
        <n v="62.0"/>
        <n v="64.2"/>
        <n v="51.5"/>
        <n v="83.2"/>
        <n v="70.4"/>
        <n v="22.8"/>
        <n v="59.4"/>
        <n v="43.9"/>
        <n v="60.2"/>
        <n v="50.0"/>
        <n v="41.6"/>
        <n v="53.4"/>
        <n v="61.4"/>
        <n v="82.3"/>
        <n v="96.2"/>
        <n v="85.8"/>
        <n v="95.8"/>
        <n v="97.2"/>
        <n v="114.8"/>
        <n v="127.7"/>
        <n v="105.6"/>
        <n v="102.4"/>
        <n v="58.9"/>
        <n v="49.0"/>
        <n v="65.0"/>
        <n v="90.2"/>
        <n v="85.4"/>
        <n v="98.3"/>
        <n v="98.6"/>
        <n v="95.1"/>
        <n v="97.3"/>
        <n v="94.6"/>
        <n v="71.1"/>
        <n v="81.9"/>
        <n v="51.4"/>
        <n v="88.4"/>
        <n v="79.9"/>
        <n v="74.4"/>
        <n v="74.8"/>
        <n v="77.5"/>
        <n v="77.7"/>
        <n v="94.8"/>
        <n v="70.5"/>
        <n v="100.0"/>
        <n v="69.4"/>
        <n v="102.1"/>
        <n v="108.2"/>
        <n v="80.5"/>
        <n v="101.0"/>
        <n v="70.6"/>
        <n v="84.3"/>
        <n v="44.1"/>
        <n v="53.1"/>
        <n v="56.4"/>
        <n v="110.4"/>
        <n v="105.7"/>
        <n v="111.7"/>
        <n v="107.2"/>
        <n v="102.9"/>
        <n v="32.2"/>
        <n v="38.7"/>
        <n v="83.9"/>
        <n v="62.6"/>
        <n v="78.3"/>
        <n v="71.0"/>
        <n v="106.0"/>
        <n v="97.9"/>
        <n v="67.3"/>
        <n v="74.6"/>
        <n v="54.6"/>
        <n v="57.8"/>
        <n v="56.9"/>
        <n v="48.1"/>
        <n v="25.0"/>
        <n v="41.8"/>
        <n v="91.6"/>
        <n v="68.7"/>
        <n v="77.2"/>
        <n v="82.1"/>
        <n v="102.8"/>
        <n v="100.7"/>
        <n v="96.3"/>
        <n v="57.0"/>
        <n v="56.0"/>
        <n v="60.8"/>
        <n v="46.4"/>
        <n v="106.2"/>
        <n v="106.4"/>
        <n v="80.9"/>
        <n v="107.4"/>
        <n v="96.6"/>
        <n v="50.4"/>
        <n v="62.1"/>
        <n v="48.6"/>
        <n v="36.9"/>
        <n v="18.1"/>
        <n v="32.4"/>
        <n v="40.6"/>
        <n v="26.8"/>
        <n v="33.0"/>
        <n v="43.0"/>
        <n v="109.2"/>
        <n v="99.9"/>
        <n v="78.8"/>
        <n v="73.7"/>
        <n v="55.5"/>
        <n v="103.8"/>
        <n v="111.6"/>
        <n v="100.6"/>
        <n v="107.3"/>
        <n v="105.8"/>
        <n v="105.3"/>
        <n v="107.0"/>
        <n v="99.4"/>
        <n v="101.5"/>
        <n v="115.0"/>
        <n v="101.3"/>
        <n v="105.0"/>
        <n v="109.1"/>
        <n v="76.6"/>
        <n v="73.6"/>
        <n v="63.9"/>
        <n v="63.0"/>
        <n v="70.7"/>
        <n v="24.8"/>
        <n v="55.7"/>
        <n v="50.3"/>
        <n v="70.0"/>
        <n v="66.0"/>
        <n v="70.8"/>
        <n v="61.9"/>
        <n v="52.3"/>
        <n v="53.36"/>
        <n v="51.0"/>
        <n v="46.5"/>
        <n v="60.1"/>
        <n v="38.0"/>
        <n v="45.7"/>
        <n v="67.7"/>
        <n v="53.2"/>
        <n v="49.1"/>
        <n v="25.4"/>
        <n v="14.6"/>
        <n v="9.4"/>
        <n v="24.5"/>
        <n v="72.8"/>
        <n v="4.1"/>
        <n v="5.3"/>
        <n v="68.5"/>
        <n v="100.9"/>
        <n v="110.9"/>
        <n v="72.5"/>
        <n v="7.32"/>
        <n v="75.6"/>
        <n v="99.0"/>
        <n v="58.4"/>
        <n v="63.8"/>
        <n v="57.7"/>
        <n v="71.9"/>
        <n v="74.1"/>
        <n v="71.4"/>
        <n v="56.2"/>
        <n v="106.7"/>
        <n v="104.4"/>
        <n v="108.1"/>
        <n v="103.4"/>
        <n v="33.6"/>
        <n v="33.9"/>
        <n v="101.7"/>
        <n v="18.8"/>
        <n v="100.97"/>
        <n v="37.8"/>
        <n v="64.7"/>
        <n v="33.2"/>
        <n v="38.2"/>
        <n v="49.7"/>
        <n v="52.0"/>
        <n v="64.4"/>
        <n v="55.4"/>
        <n v="48.4"/>
        <n v="93.9"/>
        <n v="110.0"/>
        <n v="60.7"/>
        <n v="68.0"/>
        <n v="55.9"/>
        <n v="47.7"/>
        <n v="77.9"/>
        <n v="64.8"/>
        <n v="61.2"/>
        <n v="61.6"/>
        <n v="71.3"/>
        <n v="61.3"/>
        <n v="105.5"/>
        <n v="50.9"/>
      </sharedItems>
    </cacheField>
    <cacheField name="DO Average % Met By Year" formula="100-(COUNTIF(DissolvedOxygen,&quot;&lt;7&quot;)/COUNT(DissolvedOxygen))*100" databaseField="0"/>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1:V2583" sheet="Raw Data"/>
  </cacheSource>
  <cacheFields>
    <cacheField name="Organization Site Code" numFmtId="0">
      <sharedItems>
        <s v="BB010"/>
        <s v="DB010"/>
        <s v="OB010"/>
        <s v="PL010"/>
        <s v="PL020"/>
        <s v="PL030"/>
        <s v="PL040"/>
        <s v="P015"/>
        <s v="P080"/>
        <s v="P089"/>
        <s v="P150"/>
        <s v="P160"/>
        <s v="P170"/>
        <s v="P200"/>
        <s v="BL010"/>
        <s v="CW010"/>
        <s v="CW020"/>
        <s v="IN010"/>
        <s v="DG010"/>
        <s v="PI010"/>
        <s v="L010"/>
        <s v="L020"/>
        <s v="L050"/>
        <s v="M010"/>
        <s v="M030"/>
        <s v="N010"/>
        <s v="OB020"/>
        <s v="PI020"/>
        <s v="P110"/>
        <s v="P135"/>
        <s v="P020"/>
        <s v="P030"/>
        <s v="P145"/>
        <s v="P140"/>
        <s v="BL020"/>
        <s v="P060"/>
        <s v="P050"/>
        <s v="P065"/>
        <s v="TA010"/>
        <s v="TA040"/>
        <s v="L060"/>
        <s v="PL050"/>
        <s v="SW010"/>
        <s v="SW020"/>
        <s v="SW030"/>
        <s v="SW040"/>
        <s v="PL045"/>
      </sharedItems>
    </cacheField>
    <cacheField name="VRMP Site ID">
      <sharedItems containsBlank="1" containsMixedTypes="1" containsNumber="1" containsInteger="1">
        <s v="BAKER BROOK - RPLBK17 - VRMP"/>
        <s v="DITCH BROOK - RPL00 - VRMP"/>
        <s v="OTTER BROOK - ROT06 - VRMP"/>
        <s v="PLEASANT RIVER - RPL06 - PRW"/>
        <s v="PLEASANT RIVER - RPL29 - VRMP"/>
        <s v="PLEASANT RIVER - RPL37 - VRMP"/>
        <s v="PLEASANT RIVER - RPL47 - VRMP"/>
        <s v="PRESUMPSCOT RIVER - R07 - VRMP"/>
        <s v="PRESUMPSCOT RIVER - R126 - VRMP"/>
        <s v="PRESUMPSCOT RIVER - R129 - VRMP"/>
        <s v="PRESUMPSCOT RIVER - R166 - VRMP"/>
        <s v="PRESUMPSCOT RIVER - R195 - VRMP"/>
        <s v="PRESUMPSCOT RIVER - R202 - VRMP"/>
        <s v="PRESUMPSCOT RIVER - R225 - VRMP"/>
        <s v="BLACK BROOK- RBK05 -VRMP"/>
        <s v="COLLEY WRIGHT BROOK - RCW10 - VRMP"/>
        <s v="COLLEY WRIGHT BROOK - RCW28 - VRMP"/>
        <s v="INKHORN BROOK - RIK05 - VRMP"/>
        <s v="PLEASANT RIVER - RPL06 - VRMP"/>
        <s v="DOUGLAS BROOK - RLTNBDG20 - VRMP"/>
        <s v="EAST BRANCH PISCATAQUA RIVER - RPSEB05 - VRMP"/>
        <s v="LITTLE RIVER - RLT08 - VRMP"/>
        <s v="LITTLE RIVER - RLT15 - VRMP"/>
        <s v="LITTLE RIVER-RLT89-VRMP"/>
        <s v="MILL BROOK - RML01 - VRMP"/>
        <s v="MILL BROOK - RML63 - VRMP"/>
        <s v="NASON BROOK - RNS11 - VRMP"/>
        <s v="OTTER BROOK-ROT10-VRMP"/>
        <s v="PISCATAQUA RIVER - RPS12 - VRMP"/>
        <s v="PRESUMPSCOT RIVER - R133 - VRMP"/>
        <s v="PRESUMPSCOT RIVER - R157 - VRMP"/>
        <s v="PRESUMPSCOT RIVER - R24 - VRMP"/>
        <s v="PRESUMPSCOT RIVER - R47 - VRMP"/>
        <s v="PRESUMPSCOT RIVER - R161 - VRMP"/>
        <s v="PRESUMPSCOT RIVER - R163 - VRMP"/>
        <s v="BLACK BROOK-RBK49-VRMP"/>
        <s v="LITTLE RIVER - RLT101- VRMP"/>
        <s v="PRESUMPSCOT RIVER - R69 - VRMP"/>
        <s v="PRESUMPSCOT RIVER - R81 - VRMP"/>
        <s v="PRESUMPSCOT RIVER-R76-VRMP"/>
        <s v="TANNERY BROOK - RLTTN06 - VRMP"/>
        <s v="TANNERY BROOK-RLTTN21-VRMP"/>
        <n v="1.0"/>
        <n v="10.0"/>
        <n v="2.0"/>
        <n v="3.0"/>
        <n v="4.0"/>
        <n v="5.0"/>
        <n v="6.0"/>
        <n v="8.0"/>
        <n v="9.0"/>
        <n v="7.0"/>
        <m/>
      </sharedItems>
    </cacheField>
    <cacheField name="Site Alias Name" numFmtId="0">
      <sharedItems>
        <s v="RPLBK17 - VRMP"/>
        <s v="RPL00 - VRMP"/>
        <s v="ROT06 - VRMP"/>
        <s v="RPL06 - PRW"/>
        <s v="RPL29 - VRMP"/>
        <s v="RPL37 - VRMP"/>
        <s v="RPL47 - VRMP"/>
        <s v="R07 - PRW, R07-VRMP"/>
        <s v="R126 - PRW"/>
        <s v="R129 - PRW"/>
        <s v="R166 - PRW, R166 - VRMP"/>
        <s v="R195 - VRMP"/>
        <s v="R202 - VRMP"/>
        <s v="R225 - VRMP"/>
        <s v="RBK05 - VRMP"/>
        <s v="RCW10 - VRMP"/>
        <s v="RCW28 - VRMP"/>
        <s v="RIK05 - VRMP"/>
        <s v="RPL06 - VRMP"/>
        <s v="RLTNBDG20 - VRMP"/>
        <s v="RPSEB05 - VRMP"/>
        <s v="RLT08 - PRW, RLT08-VRMP"/>
        <s v="RLT15 - VRMP"/>
        <s v="RLT89-VRMP"/>
        <s v="RML01 - VRMP"/>
        <s v="RML63 - VRMP"/>
        <s v="RNS11 - VRMP"/>
        <s v="ROT10-VRMP"/>
        <s v="RPS12 - VRMP"/>
        <s v="R133 - VRMP"/>
        <s v="R157 - PRW, R157 - VRMP"/>
        <s v="R24 - VRMP"/>
        <s v="R47 - VRMP"/>
        <s v="R161 - VRMP"/>
        <s v="R163 - VRMP"/>
        <s v="RBK49-VRMP"/>
        <s v="RLT101"/>
        <s v="R69 - PRW"/>
        <s v="R81 - PRW"/>
        <s v="R76-VRMP"/>
        <s v="RLTTN06 - VRMP"/>
        <s v="RLTTN21-VRMP"/>
        <s v="BB0101"/>
        <s v="BB01010"/>
        <s v="BB0102"/>
        <s v="BB0103"/>
        <s v="BB0104"/>
        <s v="BB0105"/>
        <s v="BB0106"/>
        <s v="BB0108"/>
        <s v="BB0109"/>
        <s v="BL01010"/>
        <s v="BL0102"/>
        <s v="BL0103"/>
        <s v="BL0104"/>
        <s v="BL0105"/>
        <s v="BL0106"/>
        <s v="BL0107"/>
        <s v="BL0108"/>
        <s v="BL0109"/>
        <s v="BL0201"/>
        <s v="BL02010"/>
        <s v="BL0202"/>
        <s v="BL0203"/>
        <s v="BL0204"/>
        <s v="BL0205"/>
        <s v="BL0206"/>
        <s v="BL0207"/>
        <s v="BL0208"/>
        <s v="BL0209"/>
        <s v="CW0101"/>
        <s v="CW01010"/>
        <s v="CW0102"/>
        <s v="CW0103"/>
        <s v="CW0104"/>
        <s v="CW0105"/>
        <s v="CW0106"/>
        <s v="CW0107"/>
        <s v="CW0108"/>
        <s v="CW0109"/>
        <s v="CW0201"/>
        <s v="CW02010"/>
        <s v="CW0202"/>
        <s v="CW0203"/>
        <s v="CW0204"/>
        <s v="CW0205"/>
        <s v="CW0206"/>
        <s v="CW0207"/>
        <s v="CW0208"/>
        <s v="CW0209"/>
        <s v="DB01010"/>
        <s v="DB0102"/>
        <s v="DB0103"/>
        <s v="DB0104"/>
        <s v="DB0105"/>
        <s v="DB0106"/>
        <s v="DB0108"/>
        <s v="DG0102"/>
        <s v="DG0103"/>
        <s v="DG0104"/>
        <s v="DG0105"/>
        <s v="DG0107"/>
        <s v="DG0108"/>
        <s v="DG0109"/>
        <s v="IN0101"/>
        <s v="IN0102"/>
        <s v="IN0103"/>
        <s v="IN0104"/>
        <s v="IN0105"/>
        <s v="IN0106"/>
        <s v="IN0107"/>
        <s v="IN0108"/>
        <s v="L0101"/>
        <s v="L01010"/>
        <s v="L0102"/>
        <s v="L0103"/>
        <s v="L0104"/>
        <s v="L0105"/>
        <s v="L0106"/>
        <s v="L0107"/>
        <s v="L0108"/>
        <s v="L0109"/>
        <s v="L0202"/>
        <s v="L0203"/>
        <s v="L0204"/>
        <s v="L0205"/>
        <s v="L0207"/>
        <s v="L0208"/>
        <s v="L0209"/>
        <s v="L0601"/>
        <s v="L06010"/>
        <s v="L0602"/>
        <s v="L0603"/>
        <s v="L0604"/>
        <s v="L0605"/>
        <s v="L0606"/>
        <s v="L0607"/>
        <s v="L0608"/>
        <s v="L0609"/>
        <s v="M0101"/>
        <s v="M01010"/>
        <s v="M0102"/>
        <s v="M0103"/>
        <s v="M0104"/>
        <s v="M0105"/>
        <s v="M0106"/>
        <s v="M0107"/>
        <s v="M0108"/>
        <s v="M0109"/>
        <s v="M0301"/>
        <s v="M03010"/>
        <s v="M0302"/>
        <s v="M0303"/>
        <s v="M0304"/>
        <s v="M0305"/>
        <s v="M0307"/>
        <s v="M0308"/>
        <s v="M0309"/>
        <s v="OB0101"/>
        <s v="OB0102"/>
        <s v="OB0103"/>
        <s v="OB0105"/>
        <s v="OB0106"/>
        <s v="OB0107"/>
        <s v="OB0108"/>
        <s v="OB0201"/>
        <s v="OB0202"/>
        <s v="OB0203"/>
        <s v="OB0204"/>
        <s v="OB0205"/>
        <s v="P0201"/>
        <s v="P02010"/>
        <s v="P0202"/>
        <s v="P0203"/>
        <s v="P0204"/>
        <s v="P0205"/>
        <s v="P0206"/>
        <s v="P0207"/>
        <s v="P0208"/>
        <s v="P0209"/>
        <s v="P0301"/>
        <s v="P03010"/>
        <s v="P0302"/>
        <s v="P0303"/>
        <s v="P0304"/>
        <s v="P0305"/>
        <s v="P0306"/>
        <s v="P0307"/>
        <s v="P0308"/>
        <s v="P0309"/>
        <s v="P0501"/>
        <s v="P0502"/>
        <s v="P0503"/>
        <s v="P0504"/>
        <s v="P0505"/>
        <s v="P0506"/>
        <s v="P0507"/>
        <s v="P0508"/>
        <s v="P0509"/>
        <s v="P0601"/>
        <s v="P06010"/>
        <s v="P0602"/>
        <s v="P0603"/>
        <s v="P0604"/>
        <s v="P0605"/>
        <s v="P0606"/>
        <s v="P0607"/>
        <s v="P0608"/>
        <s v="P0609"/>
        <s v="P0651"/>
        <s v="P0652"/>
        <s v="P0653"/>
        <s v="P0654"/>
        <s v="P0655"/>
        <s v="P0656"/>
        <s v="P0657"/>
        <s v="P0658"/>
        <s v="P0659"/>
        <s v="P08910"/>
        <s v="P0892"/>
        <s v="P0893"/>
        <s v="P0894"/>
        <s v="P0895"/>
        <s v="P0896"/>
        <s v="P0897"/>
        <s v="P0898"/>
        <s v="P0899"/>
        <s v="P1101"/>
        <s v="P11010"/>
        <s v="P1102"/>
        <s v="P1103"/>
        <s v="P1104"/>
        <s v="P1105"/>
        <s v="P1106"/>
        <s v="P1107"/>
        <s v="P1108"/>
        <s v="P1109"/>
        <s v="P1351"/>
        <s v="P13510"/>
        <s v="P1352"/>
        <s v="P1353"/>
        <s v="P1354"/>
        <s v="P1355"/>
        <s v="P1356"/>
        <s v="P1358"/>
        <s v="P1359"/>
        <s v="P1501"/>
        <s v="P15010"/>
        <s v="P1502"/>
        <s v="P1503"/>
        <s v="P1504"/>
        <s v="P1505"/>
        <s v="P1506"/>
        <s v="P1508"/>
        <s v="P1509"/>
        <s v="P1601"/>
        <s v="P16010"/>
        <s v="P1602"/>
        <s v="P1603"/>
        <s v="P1605"/>
        <s v="P1606"/>
        <s v="P1607"/>
        <s v="P1608"/>
        <s v="P1609"/>
        <s v="P1701"/>
        <s v="P17010"/>
        <s v="P1702"/>
        <s v="P1703"/>
        <s v="P1705"/>
        <s v="P1706"/>
        <s v="P1707"/>
        <s v="P1708"/>
        <s v="P1709"/>
        <s v="P2001"/>
        <s v="P20010"/>
        <s v="P2002"/>
        <s v="P2003"/>
        <s v="P2004"/>
        <s v="P2005"/>
        <s v="P2006"/>
        <s v="P2008"/>
        <s v="P2009"/>
        <s v="PI0101"/>
        <s v="PI01010"/>
        <s v="PI0102"/>
        <s v="PI0103"/>
        <s v="PI0104"/>
        <s v="PI0105"/>
        <s v="PI0106"/>
        <s v="PI0107"/>
        <s v="PI0108"/>
        <s v="PI0109"/>
        <s v="PI0201"/>
        <s v="PI02010"/>
        <s v="PI0202"/>
        <s v="PI0203"/>
        <s v="PI0204"/>
        <s v="PI0205"/>
        <s v="PI0206"/>
        <s v="PI0207"/>
        <s v="PI0208"/>
        <s v="PI0209"/>
        <s v="PL0101"/>
        <s v="PL01010"/>
        <s v="PL0102"/>
        <s v="PL0103"/>
        <s v="PL0104"/>
        <s v="PL0105"/>
        <s v="PL0106"/>
        <s v="PL0108"/>
        <s v="PL0109"/>
        <s v="PL0201"/>
        <s v="PL02010"/>
        <s v="PL0202"/>
        <s v="PL0203"/>
        <s v="PL0204"/>
        <s v="PL0205"/>
        <s v="PL0206"/>
        <s v="PL0207"/>
        <s v="PL0208"/>
        <s v="PL0209"/>
        <s v="PL0301"/>
        <s v="PL03010"/>
        <s v="PL0302"/>
        <s v="PL0303"/>
        <s v="PL0304"/>
        <s v="PL0305"/>
        <s v="PL0306"/>
        <s v="PL0307"/>
        <s v="PL0308"/>
        <s v="PL0309"/>
        <s v="PL0401"/>
        <s v="PL0402"/>
        <s v="PL0403"/>
        <s v="PL0404"/>
        <s v="PL0405"/>
        <s v="PL0406"/>
        <s v="PL0408"/>
        <s v="PL0501"/>
        <s v="PL0502"/>
        <s v="PL0503"/>
        <s v="PL0504"/>
        <s v="PL0505"/>
        <s v="PL0506"/>
        <s v="PL0508"/>
        <s v="SW0101"/>
        <s v="SW01010"/>
        <s v="SW0102"/>
        <s v="SW0103"/>
        <s v="SW0104"/>
        <s v="SW0105"/>
        <s v="SW0106"/>
        <s v="SW0107"/>
        <s v="SW0108"/>
        <s v="SW0109"/>
        <s v="SW0201"/>
        <s v="SW02010"/>
        <s v="SW0202"/>
        <s v="SW0203"/>
        <s v="SW0204"/>
        <s v="SW0205"/>
        <s v="SW0206"/>
        <s v="SW0207"/>
        <s v="SW0208"/>
        <s v="SW0209"/>
        <s v="SW0301"/>
        <s v="SW03010"/>
        <s v="SW0302"/>
        <s v="SW0303"/>
        <s v="SW0304"/>
        <s v="SW0305"/>
        <s v="SW0306"/>
        <s v="SW0307"/>
        <s v="SW0308"/>
        <s v="SW0309"/>
        <s v="SW0401"/>
        <s v="SW04010"/>
        <s v="SW0402"/>
        <s v="SW0403"/>
        <s v="SW0404"/>
        <s v="SW0405"/>
        <s v="SW0406"/>
        <s v="SW0407"/>
        <s v="SW0408"/>
        <s v="SW0409"/>
        <s v="TA0101"/>
        <s v="TA01010"/>
        <s v="TA0102"/>
        <s v="TA0103"/>
        <s v="TA0104"/>
        <s v="TA0105"/>
        <s v="TA0106"/>
        <s v="TA0107"/>
        <s v="TA0108"/>
        <s v="TA0109"/>
        <s v="TA0401"/>
        <s v="TA04010"/>
        <s v="TA0402"/>
        <s v="TA0403"/>
        <s v="TA0404"/>
        <s v="TA0405"/>
        <s v="TA0406"/>
        <s v="TA0407"/>
        <s v="TA0408"/>
        <s v="TA0409"/>
        <s v="SW04043603"/>
        <s v="SW03043603"/>
        <s v="L02043603"/>
        <s v="L01043603"/>
        <s v="IN01043603"/>
        <s v="P16043603"/>
        <s v="OB01043603"/>
        <s v="P17043603"/>
        <s v="TA01043603"/>
        <s v="TA04043603"/>
        <s v="P06543603"/>
        <s v="P06043603"/>
        <s v="P05043603"/>
        <s v="PI01043603"/>
        <s v="PI02043603"/>
        <s v="P02043603"/>
        <s v="P13543603"/>
        <s v="P15043603"/>
        <s v="PL01043603"/>
        <s v="PL04543603"/>
        <s v="BB01043603"/>
        <s v="PL04043603"/>
        <s v="SW01043603"/>
        <s v="SW02043603"/>
        <s v="M03043603"/>
        <s v="M01043603"/>
        <s v="P03043603"/>
        <s v="P08943603"/>
        <s v="P11043603"/>
        <s v="P20043603"/>
        <s v="OB02043603"/>
        <s v="CW01043603"/>
        <s v="CW02043603"/>
        <s v="BL01043603"/>
        <s v="DG01043603"/>
        <s v="SW04043617"/>
        <s v="SW03043617"/>
        <s v="L02043617"/>
        <s v="L01043617"/>
        <s v="IN01043617"/>
        <s v="P16043617"/>
        <s v="OB01043617"/>
        <s v="P17043617"/>
        <s v="TA01043617"/>
        <s v="TA04043617"/>
        <s v="P05043617"/>
        <s v="P06043617"/>
        <s v="P06543617"/>
        <s v="PI01043617"/>
        <s v="PI02043617"/>
        <s v="P02043617"/>
        <s v="P13543617"/>
        <s v="P15043617"/>
        <s v="PL01043617"/>
        <s v="PL04543617"/>
        <s v="BB01043617"/>
        <s v="PL04043617"/>
        <s v="SW01043617"/>
        <s v="SW02043617"/>
        <s v="M03043617"/>
        <s v="P03043617"/>
        <s v="M01043617"/>
        <s v="P11043617"/>
        <s v="P08943617"/>
        <s v="P20043617"/>
        <s v="OB02043617"/>
        <s v="CW01043617"/>
        <s v="CW02043617"/>
        <s v="DG01043617"/>
        <s v="L06043617"/>
        <s v="BL02043617"/>
        <s v="PL02043617"/>
        <s v="PL03043617"/>
        <s v="SW04043631"/>
        <s v="SW03043631"/>
        <s v="L02043631"/>
        <s v="L01043631"/>
        <s v="IN01043631"/>
        <s v="P17043631"/>
        <s v="OB01043631"/>
        <s v="P16043631"/>
        <s v="TA01043631"/>
        <s v="TA04043631"/>
        <s v="P05043631"/>
        <s v="P06043631"/>
        <s v="P06543631"/>
        <s v="P02043631"/>
        <s v="PI02043631"/>
        <s v="PI01043631"/>
        <s v="P13543631"/>
        <s v="P15043631"/>
        <s v="PL01043631"/>
        <s v="BB01043631"/>
        <s v="PL04543631"/>
        <s v="PL04043631"/>
        <s v="SW01043631"/>
        <s v="SW02043631"/>
        <s v="M03043631"/>
        <s v="P03043631"/>
        <s v="M01043631"/>
        <s v="P11043631"/>
        <s v="P08943631"/>
        <s v="P20043631"/>
        <s v="OB02043631"/>
        <s v="CW01043631"/>
        <s v="CW02043631"/>
        <s v="DG01043631"/>
        <s v="L06043631"/>
        <s v="BL02043631"/>
        <s v="PL02043631"/>
        <s v="PL03043631"/>
        <s v="SW04043645"/>
        <s v="SW03043645"/>
        <s v="L02043645"/>
        <s v="L01043645"/>
        <s v="IN01043645"/>
        <s v="P17043645"/>
        <s v="OB01043645"/>
        <s v="P16043645"/>
        <s v="TA01043645"/>
        <s v="TA04043645"/>
        <s v="P05043645"/>
        <s v="P06043645"/>
        <s v="P06543645"/>
        <s v="PI01043645"/>
        <s v="PI02043645"/>
        <s v="P02043645"/>
        <s v="P13543645"/>
        <s v="P15043645"/>
        <s v="PL01043645"/>
        <s v="PL04543645"/>
        <s v="BB01043645"/>
        <s v="PL04043645"/>
        <s v="SW01043645"/>
        <s v="SW02043645"/>
        <s v="M03043645"/>
        <s v="P03043645"/>
        <s v="M01043645"/>
        <s v="P11043645"/>
        <s v="P08943645"/>
        <s v="P20043645"/>
        <s v="OB02043645"/>
        <s v="CW01043645"/>
        <s v="CW02043645"/>
        <s v="BL01043645"/>
        <s v="DG01043645"/>
        <s v="L06043645"/>
        <s v="BL02043645"/>
        <s v="PL03043645"/>
        <s v="PL02043645"/>
        <s v="SW04043659"/>
        <s v="SW03043659"/>
        <s v="L02043659"/>
        <s v="L01043659"/>
        <s v="IN01043659"/>
        <s v="P17043659"/>
        <s v="OB01043659"/>
        <s v="P16043659"/>
        <s v="TA01043659"/>
        <s v="TA04043659"/>
        <s v="P05043659"/>
        <s v="P06043659"/>
        <s v="P06543659"/>
        <s v="PI01043659"/>
        <s v="PI02043659"/>
        <s v="P02043659"/>
        <s v="P13543659"/>
        <s v="P15043659"/>
        <s v="PL01043659"/>
        <s v="PL04543659"/>
        <s v="BB01043659"/>
        <s v="PL04043659"/>
        <s v="SW01043659"/>
        <s v="SW02043659"/>
        <s v="M03043659"/>
        <s v="P03043659"/>
        <s v="M01043659"/>
        <s v="P11043659"/>
        <s v="P08943659"/>
        <s v="P20043659"/>
        <s v="OB02043659"/>
        <s v="BL01043659"/>
        <s v="CW01043659"/>
        <s v="CW02043659"/>
        <s v="DG01043659"/>
        <s v="L06043659"/>
        <s v="BL02043659"/>
        <s v="PL03043659"/>
        <s v="PL02043659"/>
        <s v="BB01043673"/>
        <s v="BL01043673"/>
        <s v="BL02043673"/>
        <s v="CW01043673"/>
        <s v="CW02043673"/>
        <s v="DG01043673"/>
        <s v="IN01043673"/>
        <s v="L01043673"/>
        <s v="L02043673"/>
        <s v="L06043673"/>
        <s v="M01043673"/>
        <s v="M03043673"/>
        <s v="OB01043673"/>
        <s v="OB02043673"/>
        <s v="P02043673"/>
        <s v="P03043673"/>
        <s v="P05043673"/>
        <s v="P06043673"/>
        <s v="P06543673"/>
        <s v="P08943673"/>
        <s v="P11043673"/>
        <s v="P13543673"/>
        <s v="P15043673"/>
        <s v="P16043673"/>
        <s v="P17043673"/>
        <s v="P20043673"/>
        <s v="PI01043673"/>
        <s v="PI02043673"/>
        <s v="PL01043673"/>
        <s v="PL02043673"/>
        <s v="PL03043673"/>
        <s v="PL04043673"/>
        <s v="PL04543673"/>
        <s v="SW01043673"/>
        <s v="SW02043673"/>
        <s v="SW03043673"/>
        <s v="SW04043673"/>
        <s v="TA01043673"/>
        <s v="TA04043673"/>
        <s v="SW03043687"/>
        <s v="SW04043687"/>
        <s v="L02043687"/>
        <s v="L01043687"/>
        <s v="IN01043687"/>
        <s v="P16043687"/>
        <s v="OB01043687"/>
        <s v="P17043687"/>
        <s v="TA01043687"/>
        <s v="TA04043687"/>
        <s v="P05043687"/>
        <s v="P06043687"/>
        <s v="P06543687"/>
        <s v="PI01043687"/>
        <s v="PI02043687"/>
        <s v="P02043687"/>
        <s v="P13543687"/>
        <s v="P15043687"/>
        <s v="PL01043687"/>
        <s v="BB01043687"/>
        <s v="PL04543687"/>
        <s v="PL04043687"/>
        <s v="SW01043687"/>
        <s v="SW02043687"/>
        <s v="M03043687"/>
        <s v="M01043687"/>
        <s v="P03043687"/>
        <s v="P11043687"/>
        <s v="P08943687"/>
        <s v="P20043687"/>
        <s v="CW01043687"/>
        <s v="CW02043687"/>
        <s v="BL01043687"/>
        <s v="DG01043687"/>
        <s v="SW03043701"/>
        <s v="SW04043701"/>
        <s v="L02043701"/>
        <s v="L01043701"/>
        <s v="IN01043701"/>
        <s v="P16043701"/>
        <s v="OB01043701"/>
        <s v="P17043701"/>
        <s v="TA01043701"/>
        <s v="TA04043701"/>
        <s v="P05043701"/>
        <s v="P06043701"/>
        <s v="P06543701"/>
        <s v="PI01043701"/>
        <s v="PI02043701"/>
        <s v="P02043701"/>
        <s v="P13543701"/>
        <s v="P15043701"/>
        <s v="PL01043701"/>
        <s v="PL04543701"/>
        <s v="BB01043701"/>
        <s v="PL04043701"/>
        <s v="SW01043701"/>
        <s v="SW02043701"/>
        <s v="M03043701"/>
        <s v="M01043701"/>
        <s v="P03043701"/>
        <s v="P11043701"/>
        <s v="P08943701"/>
        <s v="P20043701"/>
        <s v="CW01043701"/>
        <s v="CW02043701"/>
        <s v="BL01043701"/>
        <s v="DG01043701"/>
        <s v="L06043701"/>
        <s v="BL02043701"/>
        <s v="PL02043701"/>
        <s v="PL03043701"/>
        <s v="SW04043715"/>
        <s v="SW03043715"/>
        <s v="L02043715"/>
        <s v="L01043715"/>
        <s v="IN01043715"/>
        <s v="P16043715"/>
        <s v="OB01043715"/>
        <s v="P17043715"/>
        <s v="TA01043715"/>
        <s v="TA04043715"/>
        <s v="P05043715"/>
        <s v="P06043715"/>
        <s v="P06543715"/>
        <s v="PI01043715"/>
        <s v="PI02043715"/>
        <s v="P02043715"/>
        <s v="P13543715"/>
        <s v="P15043715"/>
        <s v="PL01043715"/>
        <s v="PL04543715"/>
        <s v="BB01043715"/>
        <s v="PL04043715"/>
        <s v="SW01043715"/>
        <s v="SW02043715"/>
        <s v="M03043715"/>
        <s v="M01043715"/>
        <s v="P03043715"/>
        <s v="P11043715"/>
        <s v="P08943715"/>
        <s v="P20043715"/>
        <s v="CW01043715"/>
        <s v="CW02043715"/>
        <s v="BL01043715"/>
        <s v="DG01043715"/>
        <s v="L06043715"/>
        <s v="BL02043715"/>
        <s v="PL02043715"/>
        <s v="PL03043715"/>
        <s v="SW04043729"/>
        <s v="SW03043729"/>
        <s v="L02043729"/>
        <s v="L01043729"/>
        <s v="IN01043729"/>
        <s v="P16043729"/>
        <s v="OB01043729"/>
        <s v="P17043729"/>
        <s v="TA01043729"/>
        <s v="TA04043729"/>
        <s v="P05043729"/>
        <s v="P06043729"/>
        <s v="P06543729"/>
        <s v="PI01043729"/>
        <s v="PI02043729"/>
        <s v="P02043729"/>
        <s v="P13543729"/>
        <s v="P15043729"/>
        <s v="PL01043729"/>
        <s v="BB01043729"/>
        <s v="PL04543729"/>
        <s v="PL04043729"/>
        <s v="SW01043729"/>
        <s v="SW02043729"/>
        <s v="M03043729"/>
        <s v="M01043729"/>
        <s v="P03043729"/>
        <s v="P11043729"/>
        <s v="P08943729"/>
        <s v="P20043729"/>
        <s v="CW01043729"/>
        <s v="CW02043729"/>
        <s v="BL01043729"/>
        <s v="DG01043729"/>
        <s v="L06043729"/>
        <s v="BL02043729"/>
        <s v="PL02043729"/>
        <s v="PL03043729"/>
      </sharedItems>
    </cacheField>
    <cacheField name="Year" numFmtId="164">
      <sharedItems>
        <s v="2009"/>
        <s v="2010"/>
        <s v="2011"/>
        <s v="2012"/>
        <s v="2013"/>
        <s v="2014"/>
        <s v="2015"/>
        <s v="2016"/>
        <s v="2017"/>
        <s v="2018"/>
        <s v="2019"/>
      </sharedItems>
    </cacheField>
    <cacheField name="Date" numFmtId="14">
      <sharedItems containsSemiMixedTypes="0" containsDate="1" containsString="0">
        <d v="2009-05-16T00:00:00Z"/>
        <d v="2009-05-30T00:00:00Z"/>
        <d v="2009-06-13T00:00:00Z"/>
        <d v="2009-06-27T00:00:00Z"/>
        <d v="2009-07-25T00:00:00Z"/>
        <d v="2009-08-08T00:00:00Z"/>
        <d v="2009-07-11T00:00:00Z"/>
        <d v="2009-08-22T00:00:00Z"/>
        <d v="2010-06-19T00:00:00Z"/>
        <d v="2010-07-03T00:00:00Z"/>
        <d v="2010-07-17T00:00:00Z"/>
        <d v="2010-07-31T00:00:00Z"/>
        <d v="2010-08-14T00:00:00Z"/>
        <d v="2010-08-28T00:00:00Z"/>
        <d v="2010-09-11T00:00:00Z"/>
        <d v="2011-06-04T00:00:00Z"/>
        <d v="2011-06-18T00:00:00Z"/>
        <d v="2011-07-02T00:00:00Z"/>
        <d v="2011-07-16T00:00:00Z"/>
        <d v="2011-07-30T00:00:00Z"/>
        <d v="2011-08-13T00:00:00Z"/>
        <d v="2011-08-27T00:00:00Z"/>
        <d v="2011-05-21T00:00:00Z"/>
        <d v="2012-05-19T00:00:00Z"/>
        <d v="2012-06-16T00:00:00Z"/>
        <d v="2012-06-30T00:00:00Z"/>
        <d v="2012-07-14T00:00:00Z"/>
        <d v="2012-07-28T00:00:00Z"/>
        <d v="2012-08-11T00:00:00Z"/>
        <d v="2012-08-25T00:00:00Z"/>
        <d v="2013-05-18T00:00:00Z"/>
        <d v="2013-06-01T00:00:00Z"/>
        <d v="2013-06-15T00:00:00Z"/>
        <d v="2013-06-29T00:00:00Z"/>
        <d v="2013-07-13T00:00:00Z"/>
        <d v="2013-07-27T00:00:00Z"/>
        <d v="2013-08-10T00:00:00Z"/>
        <d v="2013-08-24T00:00:00Z"/>
        <d v="2014-05-17T00:00:00Z"/>
        <d v="2014-05-31T00:00:00Z"/>
        <d v="2014-06-14T00:00:00Z"/>
        <d v="2014-06-28T00:00:00Z"/>
        <d v="2014-07-12T00:00:00Z"/>
        <d v="2014-07-26T00:00:00Z"/>
        <d v="2014-08-09T00:00:00Z"/>
        <d v="2014-08-23T00:00:00Z"/>
        <d v="2015-05-30T00:00:00Z"/>
        <d v="2015-06-13T00:00:00Z"/>
        <d v="2015-06-27T00:00:00Z"/>
        <d v="2015-07-11T00:00:00Z"/>
        <d v="2015-07-25T00:00:00Z"/>
        <d v="2015-08-08T00:00:00Z"/>
        <d v="2015-08-22T00:00:00Z"/>
        <d v="2016-06-04T00:00:00Z"/>
        <d v="2016-07-02T00:00:00Z"/>
        <d v="2016-07-30T00:00:00Z"/>
        <d v="2016-08-13T00:00:00Z"/>
        <d v="2016-08-27T00:00:00Z"/>
        <d v="2017-05-20T00:00:00Z"/>
        <d v="2017-06-03T00:00:00Z"/>
        <d v="2017-06-17T00:00:00Z"/>
        <d v="2017-07-01T00:00:00Z"/>
        <d v="2017-07-15T00:00:00Z"/>
        <d v="2017-07-29T00:00:00Z"/>
        <d v="2017-08-12T00:00:00Z"/>
        <d v="2017-08-26T00:00:00Z"/>
        <d v="2017-09-09T00:00:00Z"/>
        <d v="2017-09-23T00:00:00Z"/>
        <d v="2012-06-02T00:00:00Z"/>
        <d v="2016-05-21T00:00:00Z"/>
        <d v="2016-06-18T00:00:00Z"/>
        <d v="2016-07-16T00:00:00Z"/>
        <d v="2009-07-27T00:00:00Z"/>
        <d v="2012-06-12T00:00:00Z"/>
        <d v="2015-05-31T00:00:00Z"/>
        <d v="2016-06-05T00:00:00Z"/>
        <d v="2018-05-19T00:00:00Z"/>
        <d v="2018-09-23T00:00:00Z"/>
        <d v="2018-06-03T00:00:00Z"/>
        <d v="2018-06-17T00:00:00Z"/>
        <d v="2018-07-01T00:00:00Z"/>
        <d v="2018-07-15T00:00:00Z"/>
        <d v="2018-07-29T00:00:00Z"/>
        <d v="2018-08-26T00:00:00Z"/>
        <d v="2018-09-09T00:00:00Z"/>
        <d v="2018-08-12T00:00:00Z"/>
        <d v="2019-05-18T00:00:00Z"/>
        <d v="2019-06-01T00:00:00Z"/>
        <d v="2019-06-15T00:00:00Z"/>
        <d v="2019-06-29T00:00:00Z"/>
        <d v="2019-07-13T00:00:00Z"/>
        <d v="2019-07-27T00:00:00Z"/>
        <d v="2019-08-10T00:00:00Z"/>
        <d v="2019-08-24T00:00:00Z"/>
        <d v="2019-09-07T00:00:00Z"/>
        <d v="2019-09-21T00:00:00Z"/>
      </sharedItems>
    </cacheField>
    <cacheField name="Time" numFmtId="18">
      <sharedItems containsDate="1" containsString="0" containsBlank="1">
        <d v="1899-12-30T06:15:00Z"/>
        <d v="1899-12-30T05:40:00Z"/>
        <d v="1899-12-30T06:40:00Z"/>
        <d v="1899-12-30T06:00:00Z"/>
        <d v="1899-12-30T06:30:00Z"/>
        <d v="1899-12-30T06:37:00Z"/>
        <d v="1899-12-30T06:53:00Z"/>
        <d v="1899-12-30T06:46:00Z"/>
        <d v="1899-12-30T06:26:00Z"/>
        <d v="1899-12-30T06:01:00Z"/>
        <d v="1899-12-30T06:38:00Z"/>
        <d v="1899-12-30T06:33:00Z"/>
        <d v="1899-12-30T06:45:00Z"/>
        <d v="1899-12-30T06:10:00Z"/>
        <d v="1899-12-30T06:28:00Z"/>
        <d v="1899-12-30T06:22:00Z"/>
        <d v="1899-12-30T06:02:00Z"/>
        <d v="1899-12-30T05:42:00Z"/>
        <d v="1899-12-30T05:57:00Z"/>
        <d v="1899-12-30T06:23:00Z"/>
        <d v="1899-12-30T07:00:00Z"/>
        <d v="1899-12-30T06:50:00Z"/>
        <d v="1899-12-30T07:30:00Z"/>
        <d v="1899-12-30T07:20:00Z"/>
        <d v="1899-12-30T07:10:00Z"/>
        <m/>
        <d v="1899-12-30T07:40:00Z"/>
        <d v="1899-12-30T06:42:00Z"/>
        <d v="1899-12-30T06:14:00Z"/>
        <d v="1899-12-30T05:54:00Z"/>
        <d v="1899-12-30T06:12:00Z"/>
        <d v="1899-12-30T06:18:00Z"/>
        <d v="1899-12-30T06:35:00Z"/>
        <d v="1899-12-30T08:10:00Z"/>
        <d v="1899-12-30T06:43:00Z"/>
        <d v="1899-12-30T06:59:00Z"/>
        <d v="1899-12-30T06:27:00Z"/>
        <d v="1899-12-30T06:57:00Z"/>
        <d v="1899-12-30T07:08:00Z"/>
        <d v="1899-12-30T07:05:00Z"/>
        <d v="1899-12-30T06:31:00Z"/>
        <d v="1899-12-30T06:32:00Z"/>
        <d v="1899-12-30T07:42:00Z"/>
        <d v="1899-12-30T07:04:00Z"/>
        <d v="1899-12-30T06:07:00Z"/>
        <d v="1899-12-30T06:20:00Z"/>
        <d v="1899-12-30T05:55:00Z"/>
        <d v="1899-12-30T05:45:00Z"/>
        <d v="1899-12-30T06:05:00Z"/>
        <d v="1899-12-30T05:39:00Z"/>
        <d v="1899-12-30T06:49:00Z"/>
        <d v="1899-12-30T07:15:00Z"/>
        <d v="1899-12-30T06:08:00Z"/>
        <d v="1899-12-30T06:17:00Z"/>
        <d v="1899-12-30T07:53:00Z"/>
        <d v="1899-12-30T05:19:00Z"/>
        <d v="1899-12-30T05:33:00Z"/>
        <d v="1899-12-30T05:38:00Z"/>
        <d v="1899-12-30T05:37:00Z"/>
        <d v="1899-12-30T05:56:00Z"/>
        <d v="1899-12-30T08:07:00Z"/>
        <d v="1899-12-30T07:02:00Z"/>
        <d v="1899-12-30T08:24:00Z"/>
        <d v="1899-12-30T07:35:00Z"/>
        <d v="1899-12-30T07:19:00Z"/>
        <d v="1899-12-30T08:37:00Z"/>
        <d v="1899-12-30T07:25:00Z"/>
        <d v="1899-12-30T07:50:00Z"/>
        <d v="1899-12-30T07:29:00Z"/>
        <d v="1899-12-30T05:48:00Z"/>
        <d v="1899-12-30T06:04:00Z"/>
        <d v="1899-12-30T07:01:00Z"/>
        <d v="1899-12-30T06:55:00Z"/>
        <d v="1899-12-30T06:39:00Z"/>
        <d v="1899-12-30T07:36:00Z"/>
        <d v="1899-12-30T06:58:00Z"/>
        <d v="1899-12-30T06:52:00Z"/>
        <d v="1899-12-30T08:05:00Z"/>
        <d v="1899-12-30T08:15:00Z"/>
        <d v="1899-12-30T08:20:00Z"/>
        <d v="1899-12-30T07:49:00Z"/>
        <d v="1899-12-30T05:46:00Z"/>
        <d v="1899-12-30T05:36:00Z"/>
        <d v="1899-12-30T05:43:00Z"/>
        <d v="1899-12-30T05:58:00Z"/>
        <d v="1899-12-30T08:00:00Z"/>
        <d v="1899-12-30T07:37:00Z"/>
        <d v="1899-12-30T05:13:00Z"/>
        <d v="1899-12-30T05:08:00Z"/>
        <d v="1899-12-30T05:15:00Z"/>
        <d v="1899-12-30T05:28:00Z"/>
        <d v="1899-12-30T06:21:00Z"/>
        <d v="1899-12-30T07:55:00Z"/>
        <d v="1899-12-30T05:35:00Z"/>
        <d v="1899-12-30T05:25:00Z"/>
        <d v="1899-12-30T06:34:00Z"/>
        <d v="1899-12-30T05:50:00Z"/>
        <d v="1899-12-30T06:09:00Z"/>
        <d v="1899-12-30T05:52:00Z"/>
        <d v="1899-12-30T05:47:00Z"/>
        <d v="1899-12-30T06:51:00Z"/>
        <d v="1899-12-30T07:34:00Z"/>
        <d v="1899-12-30T07:23:00Z"/>
        <d v="1899-12-30T07:21:00Z"/>
        <d v="1899-12-30T07:28:00Z"/>
        <d v="1899-12-30T07:45:00Z"/>
        <d v="1899-12-30T06:54:00Z"/>
        <d v="1899-12-30T07:22:00Z"/>
        <d v="1899-12-30T07:48:00Z"/>
        <d v="1899-12-30T08:14:00Z"/>
        <d v="1899-12-30T07:17:00Z"/>
        <d v="1899-12-30T08:29:00Z"/>
        <d v="1899-12-30T07:33:00Z"/>
        <d v="1899-12-30T07:46:00Z"/>
        <d v="1899-12-30T08:06:00Z"/>
        <d v="1899-12-30T08:25:00Z"/>
        <d v="1899-12-30T07:47:00Z"/>
        <d v="1899-12-30T05:53:00Z"/>
        <d v="1899-12-30T07:12:00Z"/>
        <d v="1899-12-30T06:47:00Z"/>
        <d v="1899-12-30T07:39:00Z"/>
        <d v="1899-12-30T07:38:00Z"/>
        <d v="1899-12-30T06:44:00Z"/>
        <d v="1899-12-30T07:26:00Z"/>
        <d v="1899-12-30T07:14:00Z"/>
        <d v="1899-12-30T06:16:00Z"/>
        <d v="1899-12-30T06:25:00Z"/>
        <d v="1899-12-30T07:07:00Z"/>
        <d v="1899-12-30T08:04:00Z"/>
        <d v="1899-12-30T05:41:00Z"/>
        <d v="1899-12-30T07:13:00Z"/>
        <d v="1899-12-30T07:32:00Z"/>
        <d v="1899-12-30T07:11:00Z"/>
        <d v="1899-12-30T06:48:00Z"/>
        <d v="1899-12-30T06:24:00Z"/>
        <d v="1899-12-30T06:56:00Z"/>
        <d v="1899-12-30T08:30:00Z"/>
        <d v="1899-12-30T07:31:00Z"/>
        <d v="1899-12-30T08:40:00Z"/>
        <d v="1899-12-30T08:08:00Z"/>
        <d v="1899-12-30T08:45:00Z"/>
        <d v="1899-12-30T08:50:00Z"/>
        <d v="1899-12-30T08:09:00Z"/>
        <d v="1899-12-30T07:58:00Z"/>
        <d v="1899-12-30T07:09:00Z"/>
        <d v="1899-12-30T07:16:00Z"/>
        <d v="1899-12-30T07:24:00Z"/>
        <d v="1899-12-30T06:41:00Z"/>
        <d v="1899-12-30T06:19:00Z"/>
        <d v="1899-12-30T06:03:00Z"/>
        <d v="1899-12-30T06:06:00Z"/>
        <d v="1899-12-30T06:36:00Z"/>
        <d v="1899-12-30T06:13:00Z"/>
        <d v="1899-12-30T06:29:00Z"/>
        <d v="1899-12-30T05:26:00Z"/>
        <d v="1899-12-30T07:54:00Z"/>
        <d v="1899-12-30T07:41:00Z"/>
        <d v="1899-12-30T07:57:00Z"/>
        <d v="1899-12-30T07:43:00Z"/>
        <d v="1899-12-30T08:02:00Z"/>
        <d v="1899-12-30T05:16:00Z"/>
        <d v="1899-12-30T05:59:00Z"/>
        <d v="1899-12-30T05:32:00Z"/>
        <d v="1899-12-30T05:30:00Z"/>
        <d v="1899-12-30T06:11:00Z"/>
        <d v="1899-12-30T07:06:00Z"/>
        <d v="1899-12-30T08:52:00Z"/>
        <d v="1899-12-30T09:05:00Z"/>
        <d v="1899-12-30T08:17:00Z"/>
        <d v="1899-12-30T09:15:00Z"/>
        <d v="1899-12-30T07:59:00Z"/>
        <d v="1899-12-30T05:51:00Z"/>
        <d v="1899-12-30T09:25:00Z"/>
        <d v="1899-12-30T08:16:00Z"/>
        <d v="1899-12-30T08:57:00Z"/>
        <d v="1899-12-30T07:03:00Z"/>
        <d v="1899-12-30T05:20:00Z"/>
        <d v="1899-12-30T07:18:00Z"/>
        <d v="1899-12-30T09:40:00Z"/>
        <d v="1899-12-30T10:20:00Z"/>
        <d v="1899-12-30T08:56:00Z"/>
        <d v="1899-12-30T08:34:00Z"/>
        <d v="1899-12-30T07:56:00Z"/>
        <d v="1899-12-30T07:51:00Z"/>
        <d v="1899-12-30T09:22:00Z"/>
        <d v="1899-12-30T10:05:00Z"/>
        <d v="1899-12-30T08:35:00Z"/>
        <d v="1899-12-30T09:01:00Z"/>
        <d v="1899-12-30T09:58:00Z"/>
        <d v="1899-12-30T09:06:00Z"/>
        <d v="1899-12-30T08:54:00Z"/>
        <d v="1899-12-30T08:42:00Z"/>
        <d v="1899-12-30T10:19:00Z"/>
        <d v="1899-12-30T08:55:00Z"/>
        <d v="1899-12-30T08:01:00Z"/>
        <d v="1899-12-30T09:27:00Z"/>
        <d v="1899-12-30T09:07:00Z"/>
        <d v="1899-12-30T09:10:00Z"/>
        <d v="1899-12-30T08:22:00Z"/>
        <d v="1899-12-30T05:49:00Z"/>
        <d v="1899-12-30T08:26:00Z"/>
        <d v="1899-12-30T05:05:00Z"/>
        <d v="1899-12-30T05:21:00Z"/>
        <d v="1899-12-30T08:12:00Z"/>
        <d v="1899-12-30T08:11:00Z"/>
        <d v="1899-12-30T08:03:00Z"/>
        <d v="1899-12-30T08:38:00Z"/>
        <d v="1899-12-30T07:44:00Z"/>
        <d v="1899-12-30T09:30:00Z"/>
        <d v="1899-12-30T09:38:00Z"/>
      </sharedItems>
    </cacheField>
    <cacheField name="QC Type" numFmtId="0">
      <sharedItems containsBlank="1">
        <s v="NA"/>
        <s v="D"/>
        <m/>
      </sharedItems>
    </cacheField>
    <cacheField name="Sample Depth" numFmtId="0">
      <sharedItems containsString="0" containsBlank="1" containsNumber="1" containsInteger="1">
        <m/>
        <n v="0.0"/>
        <n v="1.0"/>
        <n v="2.0"/>
        <n v="3.0"/>
        <n v="4.0"/>
        <n v="5.0"/>
      </sharedItems>
    </cacheField>
    <cacheField name="Depth Unit" numFmtId="0">
      <sharedItems containsBlank="1">
        <m/>
        <s v="M"/>
      </sharedItems>
    </cacheField>
    <cacheField name="Flow" numFmtId="0">
      <sharedItems containsBlank="1">
        <s v="BASEFLOW"/>
        <s v="STORMFLOW"/>
        <m/>
      </sharedItems>
    </cacheField>
    <cacheField name="Water Temperature (DEG C)" numFmtId="165">
      <sharedItems containsString="0" containsBlank="1" containsNumber="1">
        <n v="14.6"/>
        <n v="11.7"/>
        <m/>
        <n v="18.3"/>
        <n v="18.8"/>
        <n v="16.2"/>
        <n v="16.3"/>
        <n v="13.4"/>
        <n v="15.1"/>
        <n v="20.4"/>
        <n v="19.2"/>
        <n v="18.6"/>
        <n v="22.3"/>
        <n v="13.5"/>
        <n v="11.5"/>
        <n v="17.8"/>
        <n v="16.1"/>
        <n v="20.7"/>
        <n v="17.1"/>
        <n v="12.4"/>
        <n v="15.5"/>
        <n v="18.7"/>
        <n v="19.0"/>
        <n v="23.4"/>
        <n v="16.5"/>
        <n v="15.7"/>
        <n v="20.9"/>
        <n v="18.9"/>
        <n v="18.2"/>
        <n v="22.7"/>
        <n v="16.6"/>
        <n v="18.1"/>
        <n v="22.8"/>
        <n v="14.8"/>
        <n v="17.3"/>
        <n v="21.5"/>
        <n v="12.5"/>
        <n v="19.3"/>
        <n v="22.5"/>
        <n v="26.3"/>
        <n v="13.1"/>
        <n v="16.7"/>
        <n v="27.0"/>
        <n v="23.3"/>
        <n v="13.0"/>
        <n v="13.9"/>
        <n v="19.1"/>
        <n v="21.0"/>
        <n v="23.8"/>
        <n v="26.7"/>
        <n v="14.5"/>
        <n v="16.8"/>
        <n v="23.2"/>
        <n v="26.5"/>
        <n v="12.2"/>
        <n v="13.2"/>
        <n v="26.6"/>
        <n v="12.7"/>
        <n v="19.4"/>
        <n v="22.4"/>
        <n v="15.9"/>
        <n v="17.0"/>
        <n v="14.1"/>
        <n v="16.4"/>
        <n v="20.3"/>
        <n v="27.4"/>
        <n v="16.9"/>
        <n v="21.2"/>
        <n v="17.6"/>
        <n v="19.5"/>
        <n v="21.4"/>
        <n v="17.4"/>
        <n v="22.6"/>
        <n v="18.0"/>
        <n v="10.1"/>
        <n v="23.0"/>
        <n v="20.2"/>
        <n v="22.2"/>
        <n v="25.8"/>
        <n v="25.9"/>
        <n v="19.7"/>
        <n v="25.0"/>
        <n v="24.6"/>
        <n v="26.4"/>
        <n v="24.9"/>
        <n v="24.8"/>
        <n v="25.1"/>
        <n v="22.0"/>
        <n v="25.3"/>
        <n v="23.5"/>
        <n v="10.0"/>
        <n v="15.0"/>
        <n v="14.0"/>
        <n v="9.0"/>
        <n v="12.11"/>
        <n v="8.0"/>
        <n v="15.3"/>
        <n v="18.5"/>
        <n v="19.6"/>
        <n v="12.0"/>
        <n v="9.3"/>
        <n v="17.7"/>
        <n v="21.3"/>
        <n v="24.7"/>
        <n v="8.4"/>
        <n v="23.7"/>
        <n v="8.9"/>
        <n v="23.6"/>
        <n v="15.2"/>
        <n v="19.8"/>
        <n v="11.6"/>
        <n v="16.0"/>
        <n v="17.2"/>
        <n v="12.6"/>
        <n v="11.2"/>
        <n v="15.4"/>
        <n v="15.6"/>
        <n v="13.8"/>
        <n v="17.9"/>
        <n v="18.4"/>
        <n v="15.8"/>
        <n v="10.8"/>
        <n v="22.9"/>
        <n v="17.5"/>
        <n v="13.3"/>
        <n v="20.0"/>
        <n v="14.7"/>
        <n v="21.1"/>
        <n v="19.9"/>
        <n v="20.5"/>
        <n v="12.9"/>
        <n v="21.8"/>
        <n v="14.3"/>
        <n v="14.4"/>
        <n v="20.6"/>
        <n v="13.6"/>
        <n v="21.9"/>
        <n v="21.7"/>
        <n v="14.9"/>
        <n v="22.1"/>
        <n v="14.2"/>
        <n v="21.6"/>
        <n v="12.8"/>
        <n v="13.7"/>
        <n v="20.1"/>
        <n v="23.9"/>
        <n v="24.1"/>
        <n v="24.4"/>
        <n v="24.5"/>
        <n v="24.2"/>
        <n v="24.0"/>
        <n v="25.6"/>
        <n v="23.1"/>
        <n v="11.33"/>
        <n v="11.0"/>
        <n v="10.5"/>
        <n v="17.23"/>
        <n v="25.4"/>
        <n v="26.1"/>
        <n v="26.2"/>
        <n v="25.2"/>
        <n v="11.3"/>
        <n v="9.65"/>
        <n v="17.12"/>
        <n v="13.67"/>
        <n v="18.15"/>
        <n v="14.38"/>
        <n v="14.39"/>
        <n v="11.13"/>
        <n v="18.39"/>
        <n v="15.05"/>
        <n v="11.1"/>
        <n v="12.3"/>
        <n v="24.3"/>
        <n v="11.9"/>
        <n v="16.03"/>
        <n v="27.7"/>
        <n v="27.1"/>
        <n v="25.7"/>
        <n v="20.8"/>
        <n v="10.2"/>
        <n v="9.06"/>
        <n v="11.4"/>
      </sharedItems>
    </cacheField>
    <cacheField name="DissolvedOxygen" numFmtId="4">
      <sharedItems containsString="0" containsBlank="1" containsNumber="1">
        <n v="8.7"/>
        <n v="10.1"/>
        <n v="8.9"/>
        <n v="8.8"/>
        <n v="7.8"/>
        <n v="7.7"/>
        <n v="9.86"/>
        <n v="10.3"/>
        <n v="9.2"/>
        <n v="7.9"/>
        <m/>
        <n v="8.2"/>
        <n v="7.4"/>
        <n v="4.6"/>
        <n v="5.4"/>
        <n v="3.2"/>
        <n v="1.6"/>
        <n v="2.5"/>
        <n v="1.05"/>
        <n v="8.75"/>
        <n v="10.7"/>
        <n v="9.25"/>
        <n v="7.78"/>
        <n v="8.52"/>
        <n v="7.93"/>
        <n v="6.71"/>
        <n v="8.89"/>
        <n v="10.76"/>
        <n v="9.14"/>
        <n v="8.62"/>
        <n v="8.38"/>
        <n v="8.63"/>
        <n v="7.15"/>
        <n v="8.91"/>
        <n v="9.1"/>
        <n v="9.03"/>
        <n v="8.4"/>
        <n v="8.36"/>
        <n v="7.02"/>
        <n v="9.3"/>
        <n v="9.19"/>
        <n v="8.6"/>
        <n v="10.4"/>
        <n v="6.1"/>
        <n v="5.9"/>
        <n v="10.6"/>
        <n v="7.2"/>
        <n v="7.25"/>
        <n v="10.49"/>
        <n v="10.57"/>
        <n v="10.68"/>
        <n v="9.52"/>
        <n v="9.02"/>
        <n v="8.45"/>
        <n v="10.55"/>
        <n v="10.31"/>
        <n v="10.66"/>
        <n v="9.45"/>
        <n v="8.85"/>
        <n v="8.47"/>
        <n v="9.13"/>
        <n v="8.08"/>
        <n v="7.41"/>
        <n v="8.37"/>
        <n v="9.75"/>
        <n v="8.56"/>
        <n v="7.79"/>
        <n v="7.1"/>
        <n v="9.68"/>
        <n v="8.65"/>
        <n v="7.59"/>
        <n v="8.35"/>
        <n v="9.72"/>
        <n v="7.89"/>
        <n v="10.12"/>
        <n v="7.97"/>
        <n v="8.21"/>
        <n v="9.62"/>
        <n v="8.88"/>
        <n v="8.43"/>
        <n v="7.46"/>
        <n v="10.9"/>
        <n v="10.8"/>
        <n v="9.4"/>
        <n v="8.0"/>
        <n v="6.5"/>
        <n v="9.6"/>
        <n v="7.16"/>
        <n v="8.87"/>
        <n v="9.18"/>
        <n v="6.94"/>
        <n v="7.0"/>
        <n v="9.32"/>
        <n v="8.5"/>
        <n v="10.5"/>
        <n v="4.2"/>
        <n v="3.9"/>
        <n v="2.3"/>
        <n v="3.8"/>
        <n v="4.4"/>
        <n v="4.1"/>
        <n v="2.6"/>
        <n v="7.68"/>
        <n v="7.3"/>
        <n v="8.34"/>
        <n v="7.34"/>
        <n v="8.17"/>
        <n v="8.02"/>
        <n v="8.46"/>
        <n v="7.35"/>
        <n v="8.72"/>
        <n v="8.05"/>
        <n v="7.72"/>
        <n v="6.4"/>
        <n v="7.6"/>
        <n v="8.3"/>
        <n v="8.1"/>
        <n v="7.61"/>
        <n v="6.93"/>
        <n v="8.15"/>
        <n v="8.74"/>
        <n v="7.27"/>
        <n v="8.94"/>
        <n v="7.53"/>
        <n v="7.5"/>
        <n v="7.58"/>
        <n v="9.0"/>
        <n v="7.96"/>
        <n v="7.56"/>
        <n v="7.67"/>
        <n v="6.31"/>
        <n v="6.6"/>
        <n v="5.6"/>
        <n v="5.1"/>
        <n v="6.0"/>
        <n v="3.6"/>
        <n v="6.9"/>
        <n v="5.7"/>
        <n v="5.0"/>
        <n v="5.8"/>
        <n v="5.2"/>
        <n v="9.7"/>
        <n v="4.0"/>
        <n v="3.5"/>
        <n v="4.5"/>
        <n v="4.3"/>
        <n v="4.7"/>
        <n v="2.8"/>
        <n v="2.2"/>
        <n v="1.7"/>
        <n v="2.4"/>
        <n v="1.8"/>
        <n v="8.23"/>
        <n v="7.66"/>
        <n v="6.78"/>
        <n v="7.64"/>
        <n v="8.16"/>
        <n v="6.2"/>
        <n v="11.37"/>
        <n v="10.11"/>
        <n v="9.36"/>
        <n v="9.22"/>
        <n v="9.29"/>
        <n v="6.99"/>
        <n v="7.32"/>
        <n v="7.21"/>
        <n v="11.54"/>
        <n v="10.26"/>
        <n v="10.27"/>
        <n v="9.59"/>
        <n v="7.48"/>
        <n v="11.62"/>
        <n v="10.47"/>
        <n v="9.9"/>
        <n v="7.39"/>
        <n v="8.04"/>
        <n v="6.8"/>
        <n v="7.88"/>
        <n v="8.64"/>
        <n v="9.44"/>
        <n v="10.0"/>
        <n v="9.46"/>
        <n v="6.7"/>
        <n v="8.25"/>
        <n v="10.32"/>
        <n v="8.13"/>
        <n v="7.63"/>
        <n v="8.39"/>
        <n v="6.18"/>
        <n v="8.27"/>
        <n v="9.55"/>
        <n v="8.99"/>
        <n v="6.89"/>
        <n v="7.11"/>
        <n v="7.76"/>
        <n v="7.77"/>
        <n v="7.52"/>
        <n v="6.85"/>
        <n v="6.57"/>
        <n v="7.62"/>
        <n v="6.75"/>
        <n v="7.18"/>
        <n v="7.17"/>
        <n v="7.22"/>
        <n v="6.05"/>
        <n v="7.45"/>
        <n v="5.78"/>
        <n v="6.3"/>
        <n v="6.15"/>
        <n v="7.99"/>
        <n v="9.08"/>
        <n v="9.09"/>
        <n v="12.86"/>
        <n v="9.35"/>
        <n v="7.94"/>
        <n v="6.33"/>
        <n v="7.12"/>
        <n v="6.81"/>
        <n v="6.82"/>
        <n v="4.8"/>
        <n v="9.57"/>
        <n v="8.07"/>
        <n v="8.28"/>
        <n v="7.08"/>
        <n v="7.54"/>
        <n v="8.66"/>
        <n v="7.44"/>
        <n v="8.14"/>
        <n v="9.38"/>
        <n v="7.69"/>
        <n v="5.55"/>
        <n v="5.83"/>
        <n v="6.52"/>
        <n v="6.84"/>
        <n v="6.22"/>
        <n v="5.76"/>
        <n v="5.16"/>
        <n v="5.61"/>
        <n v="6.01"/>
        <n v="5.87"/>
        <n v="9.77"/>
        <n v="7.47"/>
        <n v="6.39"/>
        <n v="6.87"/>
        <n v="6.21"/>
        <n v="7.65"/>
        <n v="6.17"/>
        <n v="4.36"/>
        <n v="8.22"/>
        <n v="6.32"/>
        <n v="6.44"/>
        <n v="6.49"/>
        <n v="3.3"/>
        <n v="9.5"/>
        <n v="10.84"/>
        <n v="9.49"/>
        <n v="8.09"/>
        <n v="9.53"/>
        <n v="7.75"/>
        <n v="7.73"/>
        <n v="9.06"/>
        <n v="9.81"/>
        <n v="8.82"/>
        <n v="7.82"/>
        <n v="8.59"/>
        <n v="8.67"/>
        <n v="7.91"/>
        <n v="8.03"/>
        <n v="7.98"/>
        <n v="7.19"/>
        <n v="9.26"/>
        <n v="8.18"/>
        <n v="6.14"/>
        <n v="7.83"/>
        <n v="2.0"/>
        <n v="8.12"/>
        <n v="9.96"/>
        <n v="10.82"/>
        <n v="9.43"/>
        <n v="9.74"/>
        <n v="8.31"/>
        <n v="7.85"/>
        <n v="6.62"/>
        <n v="7.81"/>
        <n v="8.93"/>
        <n v="8.11"/>
        <n v="6.68"/>
        <n v="7.26"/>
        <n v="7.03"/>
        <n v="10.01"/>
        <n v="6.58"/>
        <n v="10.63"/>
        <n v="11.11"/>
        <n v="7.57"/>
        <n v="8.44"/>
        <n v="7.86"/>
        <n v="9.66"/>
        <n v="8.53"/>
        <n v="7.42"/>
        <n v="7.24"/>
        <n v="7.33"/>
        <n v="7.71"/>
        <n v="9.41"/>
        <n v="8.19"/>
        <n v="7.84"/>
        <n v="8.71"/>
        <n v="6.67"/>
        <n v="9.15"/>
        <n v="8.97"/>
        <n v="7.09"/>
        <n v="8.33"/>
        <n v="7.04"/>
        <n v="7.28"/>
        <n v="9.11"/>
        <n v="7.92"/>
        <n v="9.42"/>
        <n v="9.92"/>
        <n v="7.37"/>
        <n v="6.96"/>
        <n v="6.02"/>
        <n v="6.35"/>
        <n v="9.23"/>
        <n v="6.91"/>
        <n v="6.43"/>
        <n v="9.33"/>
        <n v="9.07"/>
        <n v="8.78"/>
        <n v="6.65"/>
        <n v="8.54"/>
        <n v="7.13"/>
        <n v="6.77"/>
        <n v="9.47"/>
        <n v="8.69"/>
        <n v="5.37"/>
        <n v="8.24"/>
        <n v="5.96"/>
        <n v="4.98"/>
        <n v="9.8"/>
        <n v="5.11"/>
        <n v="3.69"/>
        <n v="11.1"/>
        <n v="9.65"/>
        <n v="8.55"/>
        <n v="9.17"/>
        <n v="10.38"/>
        <n v="9.85"/>
        <n v="8.79"/>
        <n v="9.63"/>
        <n v="10.04"/>
        <n v="11.26"/>
        <n v="12.04"/>
        <n v="9.73"/>
        <n v="9.12"/>
        <n v="8.77"/>
        <n v="8.73"/>
        <n v="7.74"/>
        <n v="8.98"/>
        <n v="8.68"/>
        <n v="7.29"/>
        <n v="9.48"/>
        <n v="8.42"/>
        <n v="8.61"/>
        <n v="8.32"/>
        <n v="10.15"/>
        <n v="9.87"/>
        <n v="9.54"/>
        <n v="10.43"/>
        <n v="9.58"/>
        <n v="8.83"/>
        <n v="9.91"/>
        <n v="5.3"/>
        <n v="8.95"/>
        <n v="7.95"/>
        <n v="10.72"/>
        <n v="7.51"/>
        <n v="8.48"/>
        <n v="7.14"/>
        <n v="9.16"/>
        <n v="7.87"/>
        <n v="8.26"/>
        <n v="8.96"/>
        <n v="7.06"/>
        <n v="10.48"/>
        <n v="7.49"/>
        <n v="9.69"/>
        <n v="8.58"/>
        <n v="6.46"/>
        <n v="9.39"/>
        <n v="4.29"/>
        <n v="11.22"/>
        <n v="11.29"/>
        <n v="11.34"/>
        <n v="3.83"/>
        <n v="6.98"/>
        <n v="7.01"/>
        <n v="7.07"/>
        <n v="5.71"/>
        <n v="7.36"/>
        <n v="7.31"/>
        <n v="6.88"/>
        <n v="11.79"/>
        <n v="6.83"/>
        <n v="5.75"/>
        <n v="5.45"/>
        <n v="6.54"/>
        <n v="4.58"/>
        <n v="2.24"/>
        <n v="4.52"/>
        <n v="2.58"/>
        <n v="6.56"/>
        <n v="4.9"/>
        <n v="8.81"/>
        <n v="9.05"/>
        <n v="7.23"/>
        <n v="10.45"/>
        <n v="10.58"/>
        <n v="8.57"/>
        <n v="7.38"/>
        <n v="6.03"/>
        <n v="5.06"/>
        <n v="5.53"/>
        <n v="6.16"/>
        <n v="8.86"/>
        <n v="6.86"/>
        <n v="7.05"/>
        <n v="9.04"/>
        <n v="10.2"/>
        <n v="8.41"/>
        <n v="5.33"/>
        <n v="3.84"/>
        <n v="1.74"/>
        <n v="4.05"/>
        <n v="2.56"/>
        <n v="6.97"/>
        <n v="9.24"/>
        <n v="10.03"/>
        <n v="7.55"/>
        <n v="9.01"/>
        <n v="8.51"/>
        <n v="6.19"/>
        <n v="7.43"/>
        <n v="6.59"/>
        <n v="8.06"/>
        <n v="10.89"/>
        <n v="8.01"/>
        <n v="8.76"/>
        <n v="11.33"/>
        <n v="9.98"/>
        <n v="10.37"/>
        <n v="10.34"/>
        <n v="11.72"/>
        <n v="8.29"/>
        <n v="8.84"/>
        <n v="11.07"/>
        <n v="8.49"/>
        <n v="6.09"/>
        <n v="11.25"/>
        <n v="10.08"/>
        <n v="9.71"/>
        <n v="4.12"/>
        <n v="6.64"/>
        <n v="10.09"/>
        <n v="2.38"/>
        <n v="6.42"/>
        <n v="4.19"/>
        <n v="5.58"/>
        <n v="6.92"/>
        <n v="4.93"/>
        <n v="6.63"/>
        <n v="17.8"/>
        <n v="6.11"/>
        <n v="5.59"/>
        <n v="6.24"/>
        <n v="4.65"/>
        <n v="5.38"/>
        <n v="5.15"/>
        <n v="3.42"/>
        <n v="4.35"/>
        <n v="6.73"/>
        <n v="10.46"/>
        <n v="0.35555555555555557"/>
        <n v="4.87"/>
        <n v="4.48"/>
        <n v="2.49"/>
        <n v="1.35"/>
        <n v="0.91"/>
        <n v="2.46"/>
        <n v="4.88"/>
        <n v="0.5"/>
        <n v="9.88"/>
        <n v="10.06"/>
        <n v="10.33"/>
        <n v="8.92"/>
        <n v="9.37"/>
        <n v="9.82"/>
        <n v="10.44"/>
        <n v="11.15"/>
        <n v="5.93"/>
        <n v="16.11"/>
        <n v="6.72"/>
        <n v="6.95"/>
        <n v="5.14"/>
        <n v="6.08"/>
        <n v="5.57"/>
        <n v="4.89"/>
        <n v="5.91"/>
        <n v="9.56"/>
        <n v="9.67"/>
        <n v="10.29"/>
        <n v="10.21"/>
        <n v="10.78"/>
        <n v="9.97"/>
        <n v="11.56"/>
        <n v="11.96"/>
        <n v="11.4"/>
        <n v="12.0"/>
        <n v="11.71"/>
        <n v="12.06"/>
        <n v="12.16"/>
        <n v="11.14"/>
        <n v="11.8"/>
        <n v="12.22"/>
        <n v="12.62"/>
        <n v="10.52"/>
        <n v="11.08"/>
        <n v="10.61"/>
        <n v="10.79"/>
        <n v="12.02"/>
        <n v="10.87"/>
        <n v="12.15"/>
        <n v="3.7"/>
        <n v="10.92"/>
        <n v="11.2"/>
        <n v="10.17"/>
        <n v="3.58"/>
        <n v="11.5"/>
        <n v="10.56"/>
        <n v="10.14"/>
        <n v="11.3"/>
        <n v="18.3"/>
        <n v="10.91"/>
        <n v="2.02"/>
        <n v="11.28"/>
        <n v="10.22"/>
        <n v="10.07"/>
        <n v="10.94"/>
        <n v="10.36"/>
        <n v="9.79"/>
        <n v="4.08"/>
        <n v="9.84"/>
        <n v="10.74"/>
        <n v="9.27"/>
        <n v="5.81"/>
        <n v="3.24"/>
        <n v="3.64"/>
        <n v="6.48"/>
        <n v="6.66"/>
        <n v="5.72"/>
        <n v="4.96"/>
        <n v="5.01"/>
        <n v="5.84"/>
        <n v="4.84"/>
        <n v="5.28"/>
        <n v="5.02"/>
        <n v="6.27"/>
        <n v="5.31"/>
        <n v="5.03"/>
        <n v="6.38"/>
        <n v="6.41"/>
        <n v="6.12"/>
        <n v="5.42"/>
        <n v="9.78"/>
        <n v="12.2"/>
        <n v="9.34"/>
      </sharedItems>
    </cacheField>
    <cacheField name="Dissolved Oxygen Saturation (%)" numFmtId="4">
      <sharedItems containsString="0" containsBlank="1" containsNumber="1">
        <n v="85.7"/>
        <n v="93.5"/>
        <n v="87.3"/>
        <n v="87.7"/>
        <n v="78.0"/>
        <n v="80.8"/>
        <n v="100.5"/>
        <n v="98.1"/>
        <n v="91.5"/>
        <n v="88.1"/>
        <m/>
        <n v="96.7"/>
        <n v="85.5"/>
        <n v="44.5"/>
        <n v="49.2"/>
        <n v="31.6"/>
        <n v="16.6"/>
        <n v="25.2"/>
        <n v="16.5"/>
        <n v="11.8"/>
        <n v="86.5"/>
        <n v="99.6"/>
        <n v="92.9"/>
        <n v="86.6"/>
        <n v="91.4"/>
        <n v="86.7"/>
        <n v="78.7"/>
        <n v="91.1"/>
        <n v="101.2"/>
        <n v="91.8"/>
        <n v="92.6"/>
        <n v="89.9"/>
        <n v="92.4"/>
        <n v="82.6"/>
        <n v="85.0"/>
        <n v="90.8"/>
        <n v="91.0"/>
        <n v="88.2"/>
        <n v="92.5"/>
        <n v="81.6"/>
        <n v="102.0"/>
        <n v="83.7"/>
        <n v="62.4"/>
        <n v="103.3"/>
        <n v="64.3"/>
        <n v="66.6"/>
        <n v="99.5"/>
        <n v="96.4"/>
        <n v="96.0"/>
        <n v="83.4"/>
        <n v="89.5"/>
        <n v="99.8"/>
        <n v="101.9"/>
        <n v="109.9"/>
        <n v="101.4"/>
        <n v="102.7"/>
        <n v="106.3"/>
        <n v="100.2"/>
        <n v="101.1"/>
        <n v="109.5"/>
        <n v="100.4"/>
        <n v="104.3"/>
        <n v="106.6"/>
        <n v="86.9"/>
        <n v="78.4"/>
        <n v="77.3"/>
        <n v="104.7"/>
        <n v="96.1"/>
        <n v="92.2"/>
        <n v="89.2"/>
        <n v="90.4"/>
        <n v="84.8"/>
        <n v="90.6"/>
        <n v="104.8"/>
        <n v="90.3"/>
        <n v="94.9"/>
        <n v="81.4"/>
        <n v="82.0"/>
        <n v="89.1"/>
        <n v="103.1"/>
        <n v="98.0"/>
        <n v="98.9"/>
        <n v="100.3"/>
        <n v="95.2"/>
        <n v="99.3"/>
        <n v="88.0"/>
        <n v="79.0"/>
        <n v="96.5"/>
        <n v="95.0"/>
        <n v="67.4"/>
        <n v="96.9"/>
        <n v="94.7"/>
        <n v="111.8"/>
        <n v="95.3"/>
        <n v="95.7"/>
        <n v="95.6"/>
        <n v="43.3"/>
        <n v="40.7"/>
        <n v="25.8"/>
        <n v="26.6"/>
        <n v="39.0"/>
        <n v="45.0"/>
        <n v="41.4"/>
        <n v="26.4"/>
        <n v="95.9"/>
        <n v="83.8"/>
        <n v="87.1"/>
        <n v="103.6"/>
        <n v="83.3"/>
        <n v="91.2"/>
        <n v="84.5"/>
        <n v="86.4"/>
        <n v="82.9"/>
        <n v="92.0"/>
        <n v="85.6"/>
        <n v="81.1"/>
        <n v="74.7"/>
        <n v="74.9"/>
        <n v="83.1"/>
        <n v="76.7"/>
        <n v="85.1"/>
        <n v="99.2"/>
        <n v="104.1"/>
        <n v="82.8"/>
        <n v="89.7"/>
        <n v="98.7"/>
        <n v="93.7"/>
        <n v="93.3"/>
        <n v="91.7"/>
        <n v="108.5"/>
        <n v="90.5"/>
        <n v="89.6"/>
        <n v="97.0"/>
        <n v="70.2"/>
        <n v="65.56"/>
        <n v="65.45"/>
        <n v="54.34"/>
        <n v="58.51"/>
        <n v="33.8"/>
        <n v="60.74"/>
        <n v="50.58"/>
        <n v="67.48"/>
        <n v="70.94"/>
        <n v="67.38"/>
        <n v="63.47"/>
        <n v="58.22"/>
        <n v="37.25"/>
        <n v="66.95"/>
        <n v="90.23"/>
        <n v="42.79"/>
        <n v="75.99"/>
        <n v="84.9"/>
        <n v="79.3"/>
        <n v="90.7"/>
        <n v="82.7"/>
        <n v="95.5"/>
        <n v="80.73"/>
        <n v="104.6"/>
        <n v="104.2"/>
        <n v="84.7"/>
        <n v="99.7"/>
        <n v="102.3"/>
        <n v="102.5"/>
        <n v="109.6"/>
        <n v="93.4"/>
        <n v="87.8"/>
        <n v="100.8"/>
        <n v="103.7"/>
        <n v="111.3"/>
        <n v="88.9"/>
        <n v="77.69"/>
        <n v="70.95"/>
        <n v="54.77"/>
        <n v="61.35"/>
        <n v="66.84"/>
        <n v="80.3"/>
        <n v="69.9"/>
        <n v="77.43"/>
        <n v="70.07"/>
        <n v="73.33"/>
        <n v="93.8"/>
        <n v="90.0"/>
        <n v="88.8"/>
        <n v="86.2"/>
        <n v="84.0"/>
        <n v="79.2"/>
        <n v="79.7"/>
        <n v="81.5"/>
        <n v="102.6"/>
        <n v="83.6"/>
        <n v="86.0"/>
        <n v="90.1"/>
        <n v="86.8"/>
        <n v="87.2"/>
        <n v="73.9"/>
        <n v="82.2"/>
        <n v="82.4"/>
        <n v="76.8"/>
        <n v="72.3"/>
        <n v="68.9"/>
        <n v="78.2"/>
        <n v="72.1"/>
        <n v="74.5"/>
        <n v="73.8"/>
        <n v="75.0"/>
        <n v="62.9"/>
        <n v="69.1"/>
        <n v="65.2"/>
        <n v="80.4"/>
        <n v="92.7"/>
        <n v="88.6"/>
        <n v="84.2"/>
        <n v="74.3"/>
        <n v="68.1"/>
        <n v="87.0"/>
        <n v="63.7"/>
        <n v="98.5"/>
        <n v="84.4"/>
        <n v="81.3"/>
        <n v="71.2"/>
        <n v="66.8"/>
        <n v="73.2"/>
        <n v="73.5"/>
        <n v="80.2"/>
        <n v="73.0"/>
        <n v="79.5"/>
        <n v="91.22"/>
        <n v="86.3"/>
        <n v="97.7"/>
        <n v="97.8"/>
        <n v="99.1"/>
        <n v="79.6"/>
        <n v="81.8"/>
        <n v="82.5"/>
        <n v="60.4"/>
        <n v="63.2"/>
        <n v="71.8"/>
        <n v="71.6"/>
        <n v="71.7"/>
        <n v="66.7"/>
        <n v="70.3"/>
        <n v="68.4"/>
        <n v="66.9"/>
        <n v="59.9"/>
        <n v="63.5"/>
        <n v="79.1"/>
        <n v="76.9"/>
        <n v="68.6"/>
        <n v="77.4"/>
        <n v="65.3"/>
        <n v="64.1"/>
        <n v="88.7"/>
        <n v="50.8"/>
        <n v="75.7"/>
        <n v="97.6"/>
        <n v="97.5"/>
        <n v="93.1"/>
        <n v="78.6"/>
        <n v="76.4"/>
        <n v="68.8"/>
        <n v="83.5"/>
        <n v="73.1"/>
        <n v="62.5"/>
        <n v="30.2"/>
        <n v="29.8"/>
        <n v="33.5"/>
        <n v="15.2"/>
        <n v="89.4"/>
        <n v="87.4"/>
        <n v="90.9"/>
        <n v="91.3"/>
        <n v="96.8"/>
        <n v="86.1"/>
        <n v="87.6"/>
        <n v="84.1"/>
        <n v="80.7"/>
        <n v="69.3"/>
        <n v="81.0"/>
        <n v="94.2"/>
        <n v="80.0"/>
        <n v="76.0"/>
        <n v="79.8"/>
        <n v="23.4"/>
        <n v="94.3"/>
        <n v="93.0"/>
        <n v="94.0"/>
        <n v="98.4"/>
        <n v="75.3"/>
        <n v="78.9"/>
        <n v="85.9"/>
        <n v="79.4"/>
        <n v="73.4"/>
        <n v="75.4"/>
        <n v="100.1"/>
        <n v="74.2"/>
        <n v="69.7"/>
        <n v="102.2"/>
        <n v="81.7"/>
        <n v="94.5"/>
        <n v="92.8"/>
        <n v="81.2"/>
        <n v="78.5"/>
        <n v="85.2"/>
        <n v="88.5"/>
        <n v="89.8"/>
        <n v="84.6"/>
        <n v="92.3"/>
        <n v="88.3"/>
        <n v="76.5"/>
        <n v="101.8"/>
        <n v="58.21"/>
        <n v="77.8"/>
        <n v="94.1"/>
        <n v="72.0"/>
        <n v="95.4"/>
        <n v="93.2"/>
        <n v="101.6"/>
        <n v="89.0"/>
        <n v="89.21"/>
        <n v="107.8"/>
        <n v="119.4"/>
        <n v="119.2"/>
        <n v="103.0"/>
        <n v="83.0"/>
        <n v="89.3"/>
        <n v="85.3"/>
        <n v="94.4"/>
        <n v="97.1"/>
        <n v="83.67"/>
        <n v="72.7"/>
        <n v="68.2"/>
        <n v="98.2"/>
        <n v="72.2"/>
        <n v="80.41"/>
        <n v="80.6"/>
        <n v="87.5"/>
        <n v="78.1"/>
        <n v="92.1"/>
        <n v="87.9"/>
        <n v="80.1"/>
        <n v="70.9"/>
        <n v="76.2"/>
        <n v="72.9"/>
        <n v="72.6"/>
        <n v="69.82"/>
        <n v="93.6"/>
        <n v="91.9"/>
        <n v="98.8"/>
        <n v="97.4"/>
        <n v="75.1"/>
        <n v="74.0"/>
        <n v="67.0"/>
        <n v="77.6"/>
        <n v="63.3"/>
        <n v="54.4"/>
        <n v="77.1"/>
        <n v="62.2"/>
        <n v="62.0"/>
        <n v="64.2"/>
        <n v="51.5"/>
        <n v="83.2"/>
        <n v="70.4"/>
        <n v="22.8"/>
        <n v="59.4"/>
        <n v="43.9"/>
        <n v="60.2"/>
        <n v="50.0"/>
        <n v="41.6"/>
        <n v="53.4"/>
        <n v="61.4"/>
        <n v="82.3"/>
        <n v="96.2"/>
        <n v="85.8"/>
        <n v="95.8"/>
        <n v="97.2"/>
        <n v="114.8"/>
        <n v="127.7"/>
        <n v="105.6"/>
        <n v="102.4"/>
        <n v="58.9"/>
        <n v="49.0"/>
        <n v="65.0"/>
        <n v="90.2"/>
        <n v="85.4"/>
        <n v="98.3"/>
        <n v="98.6"/>
        <n v="95.1"/>
        <n v="97.3"/>
        <n v="94.6"/>
        <n v="71.1"/>
        <n v="81.9"/>
        <n v="51.4"/>
        <n v="88.4"/>
        <n v="79.9"/>
        <n v="74.4"/>
        <n v="74.8"/>
        <n v="77.5"/>
        <n v="77.7"/>
        <n v="94.8"/>
        <n v="70.5"/>
        <n v="100.0"/>
        <n v="69.4"/>
        <n v="102.1"/>
        <n v="108.2"/>
        <n v="80.5"/>
        <n v="101.0"/>
        <n v="70.6"/>
        <n v="84.3"/>
        <n v="44.1"/>
        <n v="53.1"/>
        <n v="56.4"/>
        <n v="110.4"/>
        <n v="105.7"/>
        <n v="111.7"/>
        <n v="107.2"/>
        <n v="102.9"/>
        <n v="32.2"/>
        <n v="38.7"/>
        <n v="83.9"/>
        <n v="62.6"/>
        <n v="78.3"/>
        <n v="71.0"/>
        <n v="106.0"/>
        <n v="97.9"/>
        <n v="67.3"/>
        <n v="74.6"/>
        <n v="54.6"/>
        <n v="57.8"/>
        <n v="56.9"/>
        <n v="48.1"/>
        <n v="25.0"/>
        <n v="41.8"/>
        <n v="91.6"/>
        <n v="68.7"/>
        <n v="77.2"/>
        <n v="82.1"/>
        <n v="102.8"/>
        <n v="100.7"/>
        <n v="96.3"/>
        <n v="57.0"/>
        <n v="56.0"/>
        <n v="60.8"/>
        <n v="46.4"/>
        <n v="106.2"/>
        <n v="106.4"/>
        <n v="80.9"/>
        <n v="107.4"/>
        <n v="96.6"/>
        <n v="50.4"/>
        <n v="62.1"/>
        <n v="48.6"/>
        <n v="36.9"/>
        <n v="18.1"/>
        <n v="32.4"/>
        <n v="40.6"/>
        <n v="26.8"/>
        <n v="33.0"/>
        <n v="43.0"/>
        <n v="109.2"/>
        <n v="99.9"/>
        <n v="78.8"/>
        <n v="73.7"/>
        <n v="55.5"/>
        <n v="103.8"/>
        <n v="111.6"/>
        <n v="100.6"/>
        <n v="107.3"/>
        <n v="105.8"/>
        <n v="105.3"/>
        <n v="107.0"/>
        <n v="99.4"/>
        <n v="101.5"/>
        <n v="115.0"/>
        <n v="101.3"/>
        <n v="105.0"/>
        <n v="109.1"/>
        <n v="76.6"/>
        <n v="73.6"/>
        <n v="63.9"/>
        <n v="63.0"/>
        <n v="70.7"/>
        <n v="24.8"/>
        <n v="55.7"/>
        <n v="50.3"/>
        <n v="70.0"/>
        <n v="66.0"/>
        <n v="70.8"/>
        <n v="61.9"/>
        <n v="52.3"/>
        <n v="53.36"/>
        <n v="51.0"/>
        <n v="46.5"/>
        <n v="60.1"/>
        <n v="38.0"/>
        <n v="45.7"/>
        <n v="67.7"/>
        <n v="53.2"/>
        <n v="49.1"/>
        <n v="25.4"/>
        <n v="14.6"/>
        <n v="9.4"/>
        <n v="24.5"/>
        <n v="72.8"/>
        <n v="4.1"/>
        <n v="5.3"/>
        <n v="68.5"/>
        <n v="100.9"/>
        <n v="110.9"/>
        <n v="72.5"/>
        <n v="7.32"/>
        <n v="75.6"/>
        <n v="99.0"/>
        <n v="58.4"/>
        <n v="63.8"/>
        <n v="57.7"/>
        <n v="71.9"/>
        <n v="74.1"/>
        <n v="71.4"/>
        <n v="56.2"/>
        <n v="106.7"/>
        <n v="104.4"/>
        <n v="108.1"/>
        <n v="103.4"/>
        <n v="33.6"/>
        <n v="33.9"/>
        <n v="101.7"/>
        <n v="18.8"/>
        <n v="100.97"/>
        <n v="37.8"/>
        <n v="64.7"/>
        <n v="33.2"/>
        <n v="38.2"/>
        <n v="49.7"/>
        <n v="52.0"/>
        <n v="64.4"/>
        <n v="55.4"/>
        <n v="48.4"/>
        <n v="93.9"/>
        <n v="110.0"/>
        <n v="60.7"/>
        <n v="68.0"/>
        <n v="55.9"/>
        <n v="47.7"/>
        <n v="77.9"/>
        <n v="64.8"/>
        <n v="61.2"/>
        <n v="61.6"/>
        <n v="71.3"/>
        <n v="61.3"/>
        <n v="105.5"/>
        <n v="50.9"/>
      </sharedItems>
    </cacheField>
    <cacheField name="Specific Conductance (US/CM)" numFmtId="0">
      <sharedItems containsString="0" containsBlank="1" containsNumber="1">
        <m/>
        <n v="23.9"/>
        <n v="26.8"/>
        <n v="31.4"/>
        <n v="34.8"/>
        <n v="40.1"/>
        <n v="35.2"/>
        <n v="35.5"/>
        <n v="168.2"/>
        <n v="149.0"/>
        <n v="162.8"/>
        <n v="187.9"/>
        <n v="190.1"/>
        <n v="176.3"/>
        <n v="116.4"/>
        <n v="217.0"/>
        <n v="120.0"/>
        <n v="100.0"/>
        <n v="46.8"/>
        <n v="74.7"/>
        <n v="85.0"/>
        <n v="64.4"/>
        <n v="117.0"/>
        <n v="135.0"/>
        <n v="101.0"/>
        <n v="81.0"/>
        <n v="114.0"/>
        <n v="127.0"/>
        <n v="119.0"/>
        <n v="115.0"/>
        <n v="136.0"/>
        <n v="130.2"/>
        <n v="134.2"/>
        <n v="138.4"/>
        <n v="146.4"/>
        <n v="146.5"/>
        <n v="122.2"/>
        <n v="161.7"/>
        <n v="184.3"/>
        <n v="182.0"/>
        <n v="175.8"/>
        <n v="127.2"/>
        <n v="84.0"/>
        <n v="89.0"/>
        <n v="126.0"/>
        <n v="103.0"/>
        <n v="142.0"/>
        <n v="148.0"/>
        <n v="164.0"/>
        <n v="171.0"/>
        <n v="176.1"/>
        <n v="175.6"/>
        <n v="159.3"/>
        <n v="126.4"/>
        <n v="115.5"/>
        <n v="110.0"/>
        <n v="230.0"/>
        <n v="210.0"/>
        <n v="300.0"/>
        <n v="190.0"/>
        <n v="239.9"/>
        <n v="251.4"/>
        <n v="207.3"/>
        <n v="206.8"/>
        <n v="221.9"/>
        <n v="260.5"/>
        <n v="265.8"/>
        <n v="263.3"/>
        <n v="269.4"/>
        <n v="68.3"/>
        <n v="45.4"/>
        <n v="282.5"/>
        <n v="310.0"/>
        <n v="340.0"/>
        <n v="262.0"/>
        <n v="171.7"/>
        <n v="291.6"/>
        <n v="292.3"/>
        <n v="223.7"/>
        <n v="248.9"/>
        <n v="256.3"/>
        <n v="195.0"/>
        <n v="109.9"/>
        <n v="167.0"/>
        <n v="169.2"/>
        <n v="253.3"/>
        <n v="131.4"/>
        <n v="195.3"/>
        <n v="251.2"/>
        <n v="264.7"/>
        <n v="158.3"/>
        <n v="277.0"/>
        <n v="173.0"/>
        <n v="175.0"/>
        <n v="79.6"/>
        <n v="150.0"/>
        <n v="151.7"/>
        <n v="185.0"/>
        <n v="163.0"/>
        <n v="139.0"/>
        <n v="123.0"/>
        <n v="161.0"/>
        <n v="177.0"/>
        <n v="160.0"/>
        <n v="166.0"/>
        <n v="193.0"/>
        <n v="171.2"/>
        <n v="181.0"/>
        <n v="190.2"/>
        <n v="215.0"/>
        <n v="219.0"/>
        <n v="173.5"/>
        <n v="223.0"/>
        <n v="223.8"/>
        <n v="217.7"/>
        <n v="210.2"/>
        <n v="157.0"/>
        <n v="124.0"/>
        <n v="180.0"/>
        <n v="162.0"/>
        <n v="198.0"/>
        <n v="214.0"/>
        <n v="216.0"/>
        <n v="213.0"/>
        <n v="200.0"/>
        <n v="211.0"/>
        <n v="45.1"/>
        <n v="75.5"/>
        <n v="92.4"/>
        <n v="94.5"/>
        <n v="128.8"/>
        <n v="136.5"/>
        <n v="106.6"/>
        <n v="128.5"/>
        <n v="138.5"/>
        <n v="152.1"/>
        <n v="134.1"/>
        <n v="109.7"/>
        <n v="96.2"/>
        <n v="159.0"/>
        <n v="128.9"/>
        <n v="103.1"/>
        <n v="120.4"/>
        <n v="103.5"/>
        <n v="131.0"/>
        <n v="137.8"/>
        <n v="142.6"/>
        <n v="162.6"/>
        <n v="88.1"/>
        <n v="104.3"/>
        <n v="160.6"/>
        <n v="166.3"/>
        <n v="189.3"/>
        <n v="63.4"/>
        <n v="218.7"/>
        <n v="8.0"/>
        <n v="47.9"/>
        <n v="46.7"/>
        <n v="45.8"/>
        <n v="80.0"/>
        <n v="90.0"/>
        <n v="64.5"/>
        <n v="63.1"/>
        <n v="78.1"/>
        <n v="77.5"/>
        <n v="75.4"/>
        <n v="76.3"/>
        <n v="81.7"/>
        <n v="84.3"/>
        <n v="76.7"/>
        <n v="51.7"/>
        <n v="82.1"/>
        <n v="22.4"/>
        <n v="83.9"/>
        <n v="53.4"/>
        <n v="77.2"/>
        <n v="48.4"/>
        <n v="91.5"/>
        <n v="77.7"/>
        <n v="87.0"/>
        <n v="78.6"/>
        <n v="61.2"/>
        <n v="83.3"/>
        <n v="86.4"/>
        <n v="44.7"/>
        <n v="13.5"/>
        <n v="60.0"/>
        <n v="70.0"/>
        <n v="130.0"/>
        <n v="88.5"/>
        <n v="51.8"/>
        <n v="50.6"/>
        <n v="49.6"/>
        <n v="48.1"/>
        <n v="51.6"/>
        <n v="50.3"/>
        <n v="44.5"/>
        <n v="49.3"/>
        <n v="48.9"/>
        <n v="48.3"/>
        <n v="44.3"/>
        <n v="46.1"/>
        <n v="46.0"/>
        <n v="46.2"/>
        <n v="44.2"/>
        <n v="30.0"/>
        <n v="40.0"/>
        <n v="154.0"/>
        <n v="172.0"/>
        <n v="187.0"/>
        <n v="240.0"/>
        <n v="260.0"/>
        <n v="170.0"/>
        <n v="105.0"/>
        <n v="106.0"/>
        <n v="140.0"/>
        <n v="69.7"/>
        <n v="233.4"/>
        <n v="207.9"/>
        <n v="201.9"/>
        <n v="174.5"/>
        <n v="263.7"/>
        <n v="171.4"/>
        <n v="175.4"/>
        <n v="147.8"/>
        <n v="114.4"/>
        <n v="220.0"/>
        <n v="330.0"/>
        <n v="191.2"/>
        <n v="105.9"/>
        <n v="267.0"/>
        <n v="292.8"/>
        <n v="261.7"/>
        <n v="234.6"/>
        <n v="273.5"/>
        <n v="294.8"/>
        <n v="298.7"/>
        <n v="307.1"/>
        <n v="343.6"/>
        <n v="350.7"/>
        <n v="294.1"/>
        <n v="320.0"/>
        <n v="360.0"/>
        <n v="274.8"/>
        <n v="265.6"/>
        <n v="362.5"/>
        <n v="374.1"/>
        <n v="389.5"/>
        <n v="382.8"/>
        <n v="59.3"/>
        <n v="274.7"/>
        <n v="217.4"/>
        <n v="316.1"/>
        <n v="331.2"/>
        <n v="355.9"/>
        <n v="343.9"/>
        <n v="266.7"/>
        <n v="360.1"/>
        <n v="250.0"/>
        <n v="50.0"/>
        <n v="280.0"/>
        <n v="290.0"/>
        <n v="270.0"/>
        <n v="52.0"/>
        <n v="53.0"/>
        <n v="192.0"/>
        <n v="186.0"/>
        <n v="321.0"/>
        <n v="298.0"/>
        <n v="164.9"/>
        <n v="324.0"/>
        <n v="179.3"/>
        <n v="159.6"/>
        <n v="143.5"/>
        <n v="127.4"/>
        <n v="162.4"/>
        <n v="156.7"/>
        <n v="158.7"/>
        <n v="141.6"/>
        <n v="131.1"/>
        <n v="152.4"/>
        <n v="160.3"/>
        <n v="263.0"/>
        <n v="272.0"/>
        <n v="319.0"/>
        <n v="275.0"/>
        <n v="119.3"/>
        <n v="34.7"/>
        <n v="35.8"/>
        <n v="49.5"/>
        <n v="34.1"/>
        <n v="35.1"/>
        <n v="34.9"/>
        <n v="34.0"/>
        <n v="33.8"/>
        <n v="47.5"/>
        <n v="35.7"/>
        <n v="72.0"/>
        <n v="65.0"/>
        <n v="77.0"/>
        <n v="73.0"/>
        <n v="75.0"/>
        <n v="152.0"/>
        <n v="10.0"/>
        <n v="390.0"/>
        <n v="400.0"/>
        <n v="35.0"/>
        <n v="32.0"/>
        <n v="41.0"/>
        <n v="51.0"/>
        <n v="49.0"/>
        <n v="54.0"/>
        <n v="56.0"/>
        <n v="243.0"/>
        <n v="201.8"/>
        <n v="265.0"/>
        <n v="255.3"/>
        <n v="323.8"/>
        <n v="308.7"/>
        <n v="286.2"/>
        <n v="281.1"/>
        <n v="322.9"/>
        <n v="207.0"/>
        <n v="273.0"/>
        <n v="249.0"/>
        <n v="365.0"/>
        <n v="412.0"/>
        <n v="402.0"/>
        <n v="420.0"/>
        <n v="218.0"/>
        <n v="247.0"/>
        <n v="189.0"/>
        <n v="199.0"/>
        <n v="227.0"/>
        <n v="62.7"/>
        <n v="125.1"/>
        <n v="119.7"/>
        <n v="92.2"/>
        <n v="25.0"/>
        <n v="133.7"/>
        <n v="146.3"/>
        <n v="130.7"/>
        <n v="83.5"/>
        <n v="155.5"/>
        <n v="176.2"/>
        <n v="131.8"/>
        <n v="76.0"/>
        <n v="98.7"/>
        <n v="111.7"/>
        <n v="74.5"/>
        <n v="93.8"/>
        <n v="106.2"/>
        <n v="111.4"/>
        <n v="146.0"/>
        <n v="145.0"/>
        <n v="150.5"/>
        <n v="151.1"/>
        <n v="75.2"/>
        <n v="168.0"/>
        <n v="268.0"/>
        <n v="217.2"/>
        <n v="168.5"/>
        <n v="173.9"/>
        <n v="119.2"/>
        <n v="350.0"/>
        <n v="71.8"/>
        <n v="67.6"/>
        <n v="67.5"/>
        <n v="67.1"/>
        <n v="56.6"/>
        <n v="88.4"/>
        <n v="88.7"/>
        <n v="89.4"/>
        <n v="72.1"/>
        <n v="64.1"/>
        <n v="54.6"/>
        <n v="44.1"/>
        <n v="43.3"/>
        <n v="47.6"/>
        <n v="40.5"/>
        <n v="40.4"/>
        <n v="54.5"/>
        <n v="36.2"/>
        <n v="36.6"/>
        <n v="155.4"/>
        <n v="183.7"/>
        <n v="130.6"/>
        <n v="180.4"/>
        <n v="222.5"/>
        <n v="272.4"/>
        <n v="213.2"/>
        <n v="281.4"/>
        <n v="72.6"/>
        <n v="53.6"/>
        <n v="49.4"/>
        <n v="69.3"/>
        <n v="49.8"/>
        <n v="45.5"/>
        <n v="84.1"/>
        <n v="79.9"/>
        <n v="81.1"/>
        <n v="72.4"/>
        <n v="87.7"/>
        <n v="64.0"/>
        <n v="57.0"/>
        <n v="7.9"/>
        <n v="59.0"/>
        <n v="66.0"/>
        <n v="68.0"/>
        <n v="62.0"/>
        <n v="7.8"/>
        <n v="61.0"/>
        <n v="63.8"/>
        <n v="58.7"/>
        <n v="66.8"/>
        <n v="57.3"/>
        <n v="76.6"/>
        <n v="58.1"/>
        <n v="57.9"/>
        <n v="60.3"/>
        <n v="62.3"/>
        <n v="57.5"/>
        <n v="57.4"/>
        <n v="55.0"/>
        <n v="48.0"/>
        <n v="47.0"/>
        <n v="33.6"/>
        <n v="37.3"/>
        <n v="42.2"/>
        <n v="37.1"/>
        <n v="37.2"/>
        <n v="45.0"/>
        <n v="22.5"/>
        <n v="43.0"/>
        <n v="40.6"/>
        <n v="42.5"/>
        <n v="42.8"/>
        <n v="92.7"/>
        <n v="37.8"/>
        <n v="67.3"/>
        <n v="70.5"/>
        <n v="66.2"/>
        <n v="57.8"/>
        <n v="61.6"/>
        <n v="83.1"/>
        <n v="74.0"/>
        <n v="68.6"/>
        <n v="80.4"/>
        <n v="64.9"/>
        <n v="89.7"/>
        <n v="77.4"/>
        <n v="60.4"/>
        <n v="56.3"/>
        <n v="50.1"/>
        <n v="56.2"/>
        <n v="71.0"/>
        <n v="55.4"/>
        <n v="61.5"/>
        <n v="80.8"/>
        <n v="62.8"/>
        <n v="59.4"/>
        <n v="62.9"/>
        <n v="69.9"/>
        <n v="82.4"/>
        <n v="59.1"/>
        <n v="60.6"/>
        <n v="56.8"/>
        <n v="51.5"/>
        <n v="94.9"/>
        <n v="18.4"/>
        <n v="37.5"/>
        <n v="333.0"/>
        <n v="322.0"/>
        <n v="307.0"/>
        <n v="39.5"/>
        <n v="370.0"/>
        <n v="353.0"/>
        <n v="315.0"/>
        <n v="408.0"/>
        <n v="407.0"/>
        <n v="453.0"/>
        <n v="454.0"/>
        <n v="398.0"/>
        <n v="332.0"/>
        <n v="485.8"/>
        <n v="413.5"/>
        <n v="464.9"/>
        <n v="385.0"/>
        <n v="301.0"/>
        <n v="380.0"/>
        <n v="502.0"/>
        <n v="538.0"/>
        <n v="475.0"/>
        <n v="306.0"/>
        <n v="515.0"/>
        <n v="271.0"/>
        <n v="192.7"/>
        <n v="200.3"/>
        <n v="138.7"/>
        <n v="384.0"/>
        <n v="409.0"/>
        <n v="455.0"/>
        <n v="360.3"/>
      </sharedItems>
    </cacheField>
    <cacheField name="pH" numFmtId="0">
      <sharedItems containsString="0" containsBlank="1" containsNumber="1">
        <m/>
        <n v="270.8"/>
      </sharedItems>
    </cacheField>
    <cacheField name="Salinity (PPTH)" numFmtId="0">
      <sharedItems containsString="0" containsBlank="1">
        <m/>
      </sharedItems>
    </cacheField>
    <cacheField name="Turbidity (NTU)" numFmtId="0">
      <sharedItems containsString="0" containsBlank="1">
        <m/>
      </sharedItems>
    </cacheField>
    <cacheField name="Total Dissolved Solids (MG/L)" numFmtId="0">
      <sharedItems containsString="0" containsBlank="1">
        <m/>
      </sharedItems>
    </cacheField>
    <cacheField name="Total Suspended Solids (MG/L)" numFmtId="0">
      <sharedItems containsString="0" containsBlank="1">
        <m/>
      </sharedItems>
    </cacheField>
    <cacheField name="Ecoli">
      <sharedItems containsBlank="1" containsMixedTypes="1" containsNumber="1">
        <n v="21.1"/>
        <n v="101.9"/>
        <n v="686.7"/>
        <m/>
        <n v="547.5"/>
        <n v="47.1"/>
        <n v="52.9"/>
        <n v="74.4"/>
        <n v="11.0"/>
        <n v="41.1"/>
        <n v="37.9"/>
        <n v="1203.31"/>
        <n v="50.4"/>
        <n v="88.2"/>
        <n v="344.8"/>
        <n v="165.8"/>
        <n v="517.2"/>
        <n v="127.4"/>
        <n v="1299.65"/>
        <n v="1732.87"/>
        <n v="55.6"/>
        <s v="&gt;"/>
        <n v="141.4"/>
        <n v="131.3"/>
        <n v="84.5"/>
        <n v="129.1"/>
        <n v="1119.85"/>
        <n v="435.2"/>
        <n v="64.4"/>
        <n v="95.9"/>
        <n v="166.4"/>
        <n v="235.9"/>
        <n v="224.7"/>
        <n v="248.9"/>
        <n v="727.0"/>
        <n v="648.8"/>
        <n v="365.4"/>
        <n v="2419.17"/>
        <s v="&gt;2419.6"/>
        <n v="488.4"/>
        <n v="172.5"/>
        <n v="313.0"/>
        <n v="1232.87"/>
        <n v="65.0"/>
        <n v="34.5"/>
        <n v="35.0"/>
        <n v="261.3"/>
        <n v="214.3"/>
        <n v="70.6"/>
        <n v="57.1"/>
        <n v="133.3"/>
        <n v="290.9"/>
        <n v="272.3"/>
        <n v="33.5"/>
        <n v="148.3"/>
        <n v="6.3"/>
        <n v="17.1"/>
        <n v="24.0"/>
        <n v="7.4"/>
        <n v="81.6"/>
        <n v="12.0"/>
        <n v="18.7"/>
        <n v="2.0"/>
        <n v="99.1"/>
        <n v="61.3"/>
        <n v="10.9"/>
        <n v="107.6"/>
        <n v="16.0"/>
        <n v="8.6"/>
        <n v="307.6"/>
        <n v="21.3"/>
        <n v="22.6"/>
        <n v="80.9"/>
        <n v="3.1"/>
        <n v="10.2"/>
        <n v="12.1"/>
        <n v="75.9"/>
        <n v="74.9"/>
        <n v="172.0"/>
        <n v="119.0"/>
        <n v="201.4"/>
        <n v="365.0"/>
        <n v="260.0"/>
        <n v="49.6"/>
        <n v="47.0"/>
        <n v="105.4"/>
        <n v="109.0"/>
        <n v="61.0"/>
        <n v="129.6"/>
        <n v="125.0"/>
        <n v="135.0"/>
        <n v="86.0"/>
        <n v="37.4"/>
        <n v="121.9"/>
        <n v="46.0"/>
        <n v="16.1"/>
        <n v="41.0"/>
        <n v="108.0"/>
        <n v="325.5"/>
        <n v="70.3"/>
        <n v="144.0"/>
        <n v="152.9"/>
        <n v="111.0"/>
        <n v="147.0"/>
        <n v="308.0"/>
        <n v="172.3"/>
        <n v="345.0"/>
        <n v="161.0"/>
        <n v="866.0"/>
        <n v="687.0"/>
        <n v="866.4"/>
        <n v="649.0"/>
        <n v="548.0"/>
        <n v="23.0"/>
        <n v="31.4"/>
        <n v="36.0"/>
        <n v="17.2"/>
        <n v="20.0"/>
        <n v="3.0"/>
        <n v="4.1"/>
        <n v="9.0"/>
        <n v="6.0"/>
        <n v="7.3"/>
        <n v="13.0"/>
        <n v="4.0"/>
        <n v="8.5"/>
        <n v="7.0"/>
        <n v="45.5"/>
        <n v="15.0"/>
        <n v="101.7"/>
        <n v="43.5"/>
        <n v="1986.28"/>
        <n v="195.6"/>
        <n v="118.7"/>
        <n v="56.3"/>
        <n v="38.2"/>
        <n v="275.5"/>
        <n v="86.2"/>
        <n v="30.9"/>
        <n v="24.3"/>
        <n v="115.3"/>
        <n v="93.3"/>
        <n v="119.8"/>
        <n v="238.2"/>
        <n v="613.1"/>
        <n v="34.1"/>
        <n v="21.8"/>
        <n v="209.8"/>
        <n v="23.8"/>
        <n v="51.2"/>
        <n v="58.1"/>
        <n v="186.0"/>
        <n v="146.7"/>
        <s v="&gt;2419.2"/>
        <n v="58.3"/>
        <n v="105.0"/>
        <n v="69.9"/>
        <n v="66.3"/>
        <n v="88.0"/>
        <n v="146.1"/>
        <n v="206.3"/>
        <n v="44.1"/>
        <n v="68.9"/>
        <n v="41.3"/>
        <n v="137.6"/>
        <n v="198.9"/>
        <n v="218.7"/>
        <n v="5.2"/>
        <n v="24.6"/>
        <n v="27.5"/>
        <n v="1.0"/>
        <n v="105.9"/>
        <n v="66.9"/>
        <n v="1046.2"/>
        <n v="83.6"/>
        <n v="75.4"/>
        <n v="228.2"/>
        <n v="62.7"/>
        <n v="126.6"/>
        <n v="1553.07"/>
        <n v="416.0"/>
        <n v="85.7"/>
        <n v="1413.6"/>
        <n v="69.7"/>
        <n v="154.0"/>
        <n v="195.0"/>
        <n v="193.5"/>
        <n v="43.2"/>
        <n v="42.6"/>
        <n v="190.4"/>
        <n v="332.5"/>
        <n v="410.6"/>
        <n v="123.6"/>
        <n v="117.8"/>
        <n v="2419.6"/>
        <n v="231.0"/>
        <n v="156.5"/>
        <n v="110.6"/>
        <n v="155.3"/>
        <n v="160.7"/>
        <n v="62.0"/>
        <n v="980.4"/>
        <n v="461.1"/>
        <n v="40.4"/>
        <n v="59.4"/>
        <n v="770.1"/>
        <n v="178.5"/>
        <n v="31.7"/>
        <n v="114.5"/>
        <n v="139.6"/>
        <n v="101.4"/>
        <n v="88.4"/>
        <n v="77.6"/>
        <n v="151.5"/>
        <n v="89.8"/>
        <n v="104.6"/>
        <n v="816.4"/>
        <n v="57.6"/>
        <n v="219.0"/>
        <n v="236.0"/>
        <n v="138.0"/>
        <n v="104.3"/>
        <n v="113.7"/>
        <n v="135.4"/>
        <n v="98.7"/>
        <n v="178.9"/>
        <n v="178.2"/>
        <n v="204.6"/>
        <n v="27.8"/>
        <n v="1988.28"/>
        <n v="248.1"/>
        <n v="1119.9"/>
        <n v="159.7"/>
        <n v="387.3"/>
        <n v="143.9"/>
        <n v="56.5"/>
        <n v="122.3"/>
        <n v="1732.8"/>
        <n v="48.0"/>
        <n v="26.9"/>
        <n v="33.6"/>
        <n v="125.9"/>
        <n v="77.1"/>
        <n v="1045.2"/>
        <n v="456.9"/>
        <n v="1986.3"/>
        <n v="26.2"/>
        <n v="81.3"/>
        <n v="90.9"/>
        <n v="104.0"/>
        <n v="75.0"/>
        <n v="816.0"/>
        <n v="96.0"/>
        <n v="63.8"/>
        <n v="142.1"/>
        <n v="50.1"/>
        <n v="2419.2"/>
        <n v="166.9"/>
        <n v="150.0"/>
        <n v="111.9"/>
        <n v="829.7"/>
        <n v="62.9"/>
        <n v="98.5"/>
        <n v="172.2"/>
        <n v="116.9"/>
        <n v="145.0"/>
        <n v="54.6"/>
        <n v="98.4"/>
        <n v="116.2"/>
        <n v="117.2"/>
        <n v="60.9"/>
        <n v="210.0"/>
        <n v="131.7"/>
        <n v="157.6"/>
        <n v="54.7"/>
        <n v="122.5"/>
        <n v="161.6"/>
        <n v="1119.8"/>
        <n v="285.1"/>
        <n v="328.2"/>
        <n v="67.7"/>
        <n v="60.5"/>
        <n v="579.4"/>
        <n v="84.2"/>
        <n v="579.0"/>
        <n v="461.0"/>
        <n v="435.0"/>
        <n v="260.2"/>
        <n v="410.0"/>
        <n v="187.0"/>
        <n v="90.6"/>
        <n v="45.7"/>
        <n v="99.0"/>
        <n v="191.8"/>
        <n v="78.9"/>
        <n v="920.8"/>
        <n v="67.0"/>
        <n v="23.1"/>
        <n v="847.5"/>
        <n v="22.8"/>
        <n v="69.1"/>
        <n v="27.9"/>
        <n v="17.3"/>
        <n v="14.0"/>
        <n v="17.0"/>
        <n v="18.9"/>
        <n v="39.3"/>
        <n v="37.3"/>
        <n v="71.7"/>
        <n v="48.1"/>
        <n v="54.5"/>
        <n v="42.2"/>
        <n v="11.9"/>
        <n v="29.5"/>
        <n v="145.5"/>
        <n v="33.1"/>
        <n v="14.3"/>
        <n v="63.1"/>
        <n v="141.7"/>
        <n v="9.4"/>
        <n v="209.6"/>
        <n v="17.5"/>
        <n v="14.8"/>
        <n v="29.2"/>
        <n v="44.8"/>
        <n v="1046.24"/>
        <n v="121.1"/>
        <n v="197.0"/>
        <n v="225.0"/>
        <n v="222.4"/>
        <n v="167.4"/>
        <n v="167.8"/>
        <n v="20.1"/>
        <n v="13.4"/>
        <n v="6.2"/>
        <n v="9.6"/>
        <n v="15.8"/>
        <n v="48.7"/>
        <n v="98.8"/>
        <n v="73.8"/>
        <n v="109.2"/>
        <n v="579.9"/>
        <n v="28.8"/>
        <n v="60.1"/>
        <n v="21.6"/>
        <n v="95.8"/>
        <n v="291.0"/>
        <n v="84.0"/>
        <n v="93.2"/>
        <n v="63.3"/>
        <n v="110.0"/>
        <n v="1732.9"/>
        <n v="185.0"/>
        <n v="153.9"/>
        <n v="52.1"/>
        <n v="154.1"/>
        <n v="52.0"/>
        <n v="22.1"/>
        <n v="69.5"/>
        <n v="30.5"/>
        <n v="658.6"/>
        <n v="1553.1"/>
        <n v="39.5"/>
        <n v="30.1"/>
        <n v="478.6"/>
        <n v="137.4"/>
        <n v="62.4"/>
        <n v="1299.7"/>
        <n v="187.2"/>
        <n v="18.5"/>
        <n v="8.4"/>
        <n v="436.0"/>
        <n v="9.7"/>
        <n v="10.8"/>
        <n v="14.6"/>
        <n v="57.3"/>
        <n v="36.8"/>
        <n v="71.1"/>
        <n v="298.7"/>
        <n v="249.5"/>
        <n v="128.1"/>
        <n v="23.3"/>
        <n v="32.3"/>
        <n v="12.2"/>
        <n v="19.9"/>
        <n v="46.5"/>
        <n v="19.7"/>
        <n v="22.3"/>
        <n v="13.1"/>
        <n v="9.5"/>
        <n v="25.9"/>
        <n v="344.1"/>
        <n v="101.0"/>
        <n v="78.0"/>
        <n v="47.2"/>
        <n v="72.7"/>
        <n v="113.0"/>
        <n v="258.1"/>
        <n v="59.1"/>
        <n v="49.5"/>
        <n v="913.9"/>
        <n v="10.0"/>
        <n v="5.0"/>
        <n v="72.3"/>
        <n v="73.0"/>
        <n v="29.0"/>
        <n v="33.2"/>
        <n v="68.0"/>
        <n v="58.0"/>
        <n v="38.4"/>
        <n v="152.0"/>
        <n v="30.0"/>
        <n v="39.9"/>
        <n v="9.8"/>
        <n v="20.3"/>
        <n v="179.3"/>
        <n v="31.3"/>
        <n v="88.3"/>
        <n v="45.0"/>
        <n v="35.4"/>
        <n v="53.8"/>
        <n v="31.8"/>
        <n v="38.8"/>
        <n v="28.1"/>
        <n v="143.0"/>
        <n v="42.8"/>
        <n v="26.5"/>
        <n v="108.1"/>
        <n v="88.6"/>
        <n v="162.4"/>
        <n v="62.2"/>
        <n v="43.9"/>
        <n v="133.4"/>
        <n v="71.2"/>
        <n v="40.2"/>
        <n v="73.3"/>
        <n v="65.7"/>
        <n v="32.7"/>
        <n v="25.5"/>
        <n v="13.5"/>
        <n v="25.6"/>
        <n v="83.3"/>
        <n v="76.6"/>
        <n v="140.1"/>
        <n v="48.8"/>
        <n v="56.1"/>
        <n v="79.4"/>
        <n v="139.1"/>
        <n v="14.5"/>
        <n v="41.9"/>
        <n v="103.9"/>
        <n v="15.5"/>
        <n v="7.9"/>
        <n v="8.8"/>
        <n v="41.6"/>
        <n v="130.9"/>
        <n v="36.9"/>
        <n v="101.2"/>
        <n v="55.4"/>
        <n v="18.3"/>
        <n v="46.4"/>
        <n v="53.0"/>
        <n v="90.7"/>
        <n v="18.1"/>
        <n v="83.9"/>
        <n v="25.3"/>
        <n v="47.9"/>
        <n v="19.5"/>
        <n v="76.2"/>
        <n v="68.3"/>
        <n v="53.7"/>
        <n v="74.8"/>
        <n v="571.7"/>
        <n v="111.2"/>
        <n v="124.6"/>
        <n v="63.7"/>
        <n v="112.6"/>
        <n v="83.1"/>
        <n v="1413.06"/>
        <n v="448.4"/>
        <n v="378.4"/>
        <n v="141.1"/>
        <n v="259.5"/>
        <n v="196.8"/>
        <n v="200.5"/>
        <n v="122.4"/>
        <n v="40.6"/>
        <n v="47.3"/>
        <n v="54.8"/>
        <n v="45.3"/>
        <n v="42.0"/>
        <n v="39.7"/>
        <n v="36.4"/>
        <n v="46.2"/>
        <n v="40.8"/>
        <n v="20.6"/>
        <n v="35.9"/>
        <n v="38.0"/>
        <n v="8.0"/>
        <n v="7.1"/>
        <n v="260.3"/>
        <n v="108.6"/>
        <n v="38.9"/>
        <n v="240.0"/>
        <n v="94.5"/>
        <n v="121.0"/>
        <n v="86.5"/>
        <n v="72.2"/>
        <n v="214.2"/>
        <n v="167.0"/>
        <n v="140.0"/>
        <n v="70.0"/>
        <s v="&lt;1"/>
        <n v="7.5"/>
        <n v="13.2"/>
        <n v="61.7"/>
        <n v="90.8"/>
        <n v="28.2"/>
        <n v="76.7"/>
        <n v="70.5"/>
        <n v="131.4"/>
        <n v="203.5"/>
        <n v="26.6"/>
        <n v="27.2"/>
        <n v="158.5"/>
        <n v="60.2"/>
        <n v="1203.3"/>
        <n v="31.5"/>
        <n v="15.6"/>
        <n v="43.7"/>
        <n v="24.1"/>
        <n v="270.0"/>
        <n v="23.5"/>
        <n v="64.5"/>
      </sharedItems>
    </cacheField>
    <cacheField name="Bacteria Average % Met By Year" formula="100-(COUNTIF(Ecoli,&quot;&gt;236&quot;)/COUNT(Ecoli))*100" databaseField="0"/>
    <cacheField name="Bacteria Trends based on Average of Log(10) of Scores" formula="log(Average(Ecoli))" databaseField="0"/>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ownStem Summary" cacheId="0" dataCaption="" colGrandTotals="0" compact="0" compactData="0">
  <location ref="A1:F13" firstHeaderRow="0" firstDataRow="1" firstDataCol="1"/>
  <pivotFields>
    <pivotField name="Town" axis="axisCol" compact="0" outline="0" multipleItemSelectionAllowed="1" showAll="0" sortType="ascending">
      <items>
        <item x="4"/>
        <item x="2"/>
        <item x="1"/>
        <item x="3"/>
        <item x="0"/>
        <item t="default"/>
      </items>
    </pivotField>
    <pivotField name="Stem Clusters" compact="0" outline="0" multipleItemSelectionAllowed="1" showAll="0">
      <items>
        <item x="0"/>
        <item x="1"/>
        <item x="2"/>
        <item x="3"/>
        <item t="default"/>
      </items>
    </pivotField>
    <pivotField name="Organization Sit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t="default"/>
      </items>
    </pivotField>
    <pivotField name="Year" axis="axisRow" compact="0" numFmtId="164" outline="0" multipleItemSelectionAllowed="1" showAll="0" sortType="ascending">
      <items>
        <item x="0"/>
        <item x="1"/>
        <item x="2"/>
        <item x="3"/>
        <item x="4"/>
        <item x="5"/>
        <item x="6"/>
        <item x="7"/>
        <item x="8"/>
        <item x="9"/>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t="default"/>
      </items>
    </pivotField>
    <pivotField name="Enterococci (MPN/100ML)" compact="0" outline="0" multipleItemSelectionAllowed="1" showAll="0">
      <items>
        <item x="0"/>
        <item t="default"/>
      </items>
    </pivotField>
    <pivotField name="Secchi Depth (M)" compact="0" outline="0" multipleItemSelectionAllowed="1" showAll="0">
      <items>
        <item x="0"/>
        <item t="default"/>
      </items>
    </pivotField>
    <pivotField name="Secchi Depth Method" compact="0" outline="0" multipleItemSelectionAllowed="1" showAll="0">
      <items>
        <item x="0"/>
        <item t="default"/>
      </items>
    </pivotField>
    <pivotField name="Chlorophyll (UG/L)" compact="0" outline="0" multipleItemSelectionAllowed="1" showAll="0">
      <items>
        <item x="0"/>
        <item t="default"/>
      </items>
    </pivotField>
    <pivotField name="Chlorophyll A (UG/L)" compact="0" outline="0" multipleItemSelectionAllowed="1" showAll="0">
      <items>
        <item x="0"/>
        <item t="default"/>
      </items>
    </pivotField>
    <pivotField name="Chlorophyll A - Phaeophytin (UG/L)" compact="0" outline="0" multipleItemSelectionAllowed="1" showAll="0">
      <items>
        <item x="0"/>
        <item t="default"/>
      </items>
    </pivotField>
    <pivotField name="Phaeophytin (UG/L)" compact="0" outline="0" multipleItemSelectionAllowed="1" showAll="0">
      <items>
        <item x="0"/>
        <item t="default"/>
      </items>
    </pivotField>
    <pivotField name="Total Nitrogen (MG/L)" compact="0" outline="0" multipleItemSelectionAllowed="1" showAll="0">
      <items>
        <item x="0"/>
        <item t="default"/>
      </items>
    </pivotField>
    <pivotField name="Total Phosphorus (MG/L)" compact="0" outline="0" multipleItemSelectionAllowed="1" showAll="0">
      <items>
        <item x="0"/>
        <item t="default"/>
      </items>
    </pivotField>
    <pivotField name="Sampled B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name="Current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Past 24HR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Air Temperature (DEG 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Air Condition" compact="0" outline="0" multipleItemSelectionAllowed="1" showAll="0">
      <items>
        <item x="0"/>
        <item x="1"/>
        <item x="2"/>
        <item x="3"/>
        <item t="default"/>
      </items>
    </pivotField>
    <pivotField name="Sample Location" compact="0" outline="0" multipleItemSelectionAllowed="1" showAll="0">
      <items>
        <item x="0"/>
        <item x="1"/>
        <item x="2"/>
        <item x="3"/>
        <item x="4"/>
        <item x="5"/>
        <item x="6"/>
        <item t="default"/>
      </items>
    </pivotField>
    <pivotField name="Stream Depth (FT)" compact="0" outline="0" multipleItemSelectionAllowed="1" showAll="0">
      <items>
        <item x="0"/>
        <item x="1"/>
        <item x="2"/>
        <item x="3"/>
        <item x="4"/>
        <item x="5"/>
        <item x="6"/>
        <item t="default"/>
      </items>
    </pivotField>
    <pivotField name="Stage" compact="0" outline="0" multipleItemSelectionAllowed="1" showAll="0">
      <items>
        <item x="0"/>
        <item x="1"/>
        <item x="2"/>
        <item x="3"/>
        <item t="default"/>
      </items>
    </pivotField>
    <pivotField name="Habitat" compact="0" outline="0" multipleItemSelectionAllowed="1" showAll="0">
      <items>
        <item x="0"/>
        <item x="1"/>
        <item x="2"/>
        <item x="3"/>
        <item t="default"/>
      </items>
    </pivotField>
    <pivotField name="Tide Stage" compact="0" outline="0" multipleItemSelectionAllowed="1" showAll="0">
      <items>
        <item x="0"/>
        <item x="1"/>
        <item t="default"/>
      </items>
    </pivotField>
    <pivotField name="Time of High/Low Tide" compact="0" outline="0" multipleItemSelectionAllowed="1" showAll="0">
      <items>
        <item x="0"/>
        <item t="default"/>
      </items>
    </pivotField>
    <pivotField name="Water Appearance" compact="0" outline="0" multipleItemSelectionAllowed="1" showAll="0">
      <items>
        <item x="0"/>
        <item x="1"/>
        <item x="2"/>
        <item x="3"/>
        <item x="4"/>
        <item x="5"/>
        <item x="6"/>
        <item x="7"/>
        <item x="8"/>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5"/>
  </rowFields>
  <colFields>
    <field x="0"/>
  </colFields>
  <dataFields>
    <dataField name="E Coli for Towns (Raw Values)" fld="21" subtotal="average" baseField="0"/>
  </dataFields>
  <pivotTableStyleInfo name="Google Sheets Pivot Table Style" showRowHeaders="1" showColHeaders="1" showLastColumn="1"/>
</pivotTableDefinition>
</file>

<file path=xl/pivotTables/pivotTable2.xml><?xml version="1.0" encoding="utf-8"?>
<pivotTableDefinition xmlns="http://schemas.openxmlformats.org/spreadsheetml/2006/main" name="TownStem Summary 2" cacheId="0" dataCaption="" colGrandTotals="0" compact="0" compactData="0">
  <location ref="H1:L13" firstHeaderRow="0" firstDataRow="1" firstDataCol="1"/>
  <pivotFields>
    <pivotField name="Town" compact="0" outline="0" multipleItemSelectionAllowed="1" showAll="0">
      <items>
        <item x="0"/>
        <item x="1"/>
        <item x="2"/>
        <item x="3"/>
        <item x="4"/>
        <item t="default"/>
      </items>
    </pivotField>
    <pivotField name="Stem Clusters" axis="axisCol" compact="0" outline="0" multipleItemSelectionAllowed="1" showAll="0" sortType="ascending">
      <items>
        <item x="0"/>
        <item x="2"/>
        <item x="1"/>
        <item x="3"/>
        <item t="default"/>
      </items>
    </pivotField>
    <pivotField name="Organization Sit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t="default"/>
      </items>
    </pivotField>
    <pivotField name="Year" axis="axisRow" compact="0" numFmtId="164" outline="0" multipleItemSelectionAllowed="1" showAll="0" sortType="ascending">
      <items>
        <item x="0"/>
        <item x="1"/>
        <item x="2"/>
        <item x="3"/>
        <item x="4"/>
        <item x="5"/>
        <item x="6"/>
        <item x="7"/>
        <item x="8"/>
        <item x="9"/>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t="default"/>
      </items>
    </pivotField>
    <pivotField name="Enterococci (MPN/100ML)" compact="0" outline="0" multipleItemSelectionAllowed="1" showAll="0">
      <items>
        <item x="0"/>
        <item t="default"/>
      </items>
    </pivotField>
    <pivotField name="Secchi Depth (M)" compact="0" outline="0" multipleItemSelectionAllowed="1" showAll="0">
      <items>
        <item x="0"/>
        <item t="default"/>
      </items>
    </pivotField>
    <pivotField name="Secchi Depth Method" compact="0" outline="0" multipleItemSelectionAllowed="1" showAll="0">
      <items>
        <item x="0"/>
        <item t="default"/>
      </items>
    </pivotField>
    <pivotField name="Chlorophyll (UG/L)" compact="0" outline="0" multipleItemSelectionAllowed="1" showAll="0">
      <items>
        <item x="0"/>
        <item t="default"/>
      </items>
    </pivotField>
    <pivotField name="Chlorophyll A (UG/L)" compact="0" outline="0" multipleItemSelectionAllowed="1" showAll="0">
      <items>
        <item x="0"/>
        <item t="default"/>
      </items>
    </pivotField>
    <pivotField name="Chlorophyll A - Phaeophytin (UG/L)" compact="0" outline="0" multipleItemSelectionAllowed="1" showAll="0">
      <items>
        <item x="0"/>
        <item t="default"/>
      </items>
    </pivotField>
    <pivotField name="Phaeophytin (UG/L)" compact="0" outline="0" multipleItemSelectionAllowed="1" showAll="0">
      <items>
        <item x="0"/>
        <item t="default"/>
      </items>
    </pivotField>
    <pivotField name="Total Nitrogen (MG/L)" compact="0" outline="0" multipleItemSelectionAllowed="1" showAll="0">
      <items>
        <item x="0"/>
        <item t="default"/>
      </items>
    </pivotField>
    <pivotField name="Total Phosphorus (MG/L)" compact="0" outline="0" multipleItemSelectionAllowed="1" showAll="0">
      <items>
        <item x="0"/>
        <item t="default"/>
      </items>
    </pivotField>
    <pivotField name="Sampled B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name="Current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Past 24HR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Air Temperature (DEG 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Air Condition" compact="0" outline="0" multipleItemSelectionAllowed="1" showAll="0">
      <items>
        <item x="0"/>
        <item x="1"/>
        <item x="2"/>
        <item x="3"/>
        <item t="default"/>
      </items>
    </pivotField>
    <pivotField name="Sample Location" compact="0" outline="0" multipleItemSelectionAllowed="1" showAll="0">
      <items>
        <item x="0"/>
        <item x="1"/>
        <item x="2"/>
        <item x="3"/>
        <item x="4"/>
        <item x="5"/>
        <item x="6"/>
        <item t="default"/>
      </items>
    </pivotField>
    <pivotField name="Stream Depth (FT)" compact="0" outline="0" multipleItemSelectionAllowed="1" showAll="0">
      <items>
        <item x="0"/>
        <item x="1"/>
        <item x="2"/>
        <item x="3"/>
        <item x="4"/>
        <item x="5"/>
        <item x="6"/>
        <item t="default"/>
      </items>
    </pivotField>
    <pivotField name="Stage" compact="0" outline="0" multipleItemSelectionAllowed="1" showAll="0">
      <items>
        <item x="0"/>
        <item x="1"/>
        <item x="2"/>
        <item x="3"/>
        <item t="default"/>
      </items>
    </pivotField>
    <pivotField name="Habitat" compact="0" outline="0" multipleItemSelectionAllowed="1" showAll="0">
      <items>
        <item x="0"/>
        <item x="1"/>
        <item x="2"/>
        <item x="3"/>
        <item t="default"/>
      </items>
    </pivotField>
    <pivotField name="Tide Stage" compact="0" outline="0" multipleItemSelectionAllowed="1" showAll="0">
      <items>
        <item x="0"/>
        <item x="1"/>
        <item t="default"/>
      </items>
    </pivotField>
    <pivotField name="Time of High/Low Tide" compact="0" outline="0" multipleItemSelectionAllowed="1" showAll="0">
      <items>
        <item x="0"/>
        <item t="default"/>
      </items>
    </pivotField>
    <pivotField name="Water Appearance" compact="0" outline="0" multipleItemSelectionAllowed="1" showAll="0">
      <items>
        <item x="0"/>
        <item x="1"/>
        <item x="2"/>
        <item x="3"/>
        <item x="4"/>
        <item x="5"/>
        <item x="6"/>
        <item x="7"/>
        <item x="8"/>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5"/>
  </rowFields>
  <colFields>
    <field x="1"/>
  </colFields>
  <dataFields>
    <dataField name="E Coli for Main Stem Sites" fld="21" subtotal="average" baseField="0"/>
  </dataFields>
  <pivotTableStyleInfo name="Google Sheets Pivot Table Style" showRowHeaders="1" showColHeaders="1" showLastColumn="1"/>
</pivotTableDefinition>
</file>

<file path=xl/pivotTables/pivotTable3.xml><?xml version="1.0" encoding="utf-8"?>
<pivotTableDefinition xmlns="http://schemas.openxmlformats.org/spreadsheetml/2006/main" name="TownStem Summary 3" cacheId="0" dataCaption="" colGrandTotals="0" compact="0" compactData="0">
  <location ref="A16:F28" firstHeaderRow="0" firstDataRow="1" firstDataCol="1"/>
  <pivotFields>
    <pivotField name="Town" axis="axisCol" compact="0" outline="0" multipleItemSelectionAllowed="1" showAll="0" sortType="ascending">
      <items>
        <item x="4"/>
        <item x="2"/>
        <item x="1"/>
        <item x="3"/>
        <item x="0"/>
        <item t="default"/>
      </items>
    </pivotField>
    <pivotField name="Stem Clusters" compact="0" outline="0" multipleItemSelectionAllowed="1" showAll="0">
      <items>
        <item x="0"/>
        <item x="1"/>
        <item x="2"/>
        <item x="3"/>
        <item t="default"/>
      </items>
    </pivotField>
    <pivotField name="Organization Sit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t="default"/>
      </items>
    </pivotField>
    <pivotField name="Year" axis="axisRow" compact="0" numFmtId="164" outline="0" multipleItemSelectionAllowed="1" showAll="0" sortType="ascending">
      <items>
        <item x="0"/>
        <item x="1"/>
        <item x="2"/>
        <item x="3"/>
        <item x="4"/>
        <item x="5"/>
        <item x="6"/>
        <item x="7"/>
        <item x="8"/>
        <item x="9"/>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t="default"/>
      </items>
    </pivotField>
    <pivotField name="Enterococci (MPN/100ML)" compact="0" outline="0" multipleItemSelectionAllowed="1" showAll="0">
      <items>
        <item x="0"/>
        <item t="default"/>
      </items>
    </pivotField>
    <pivotField name="Secchi Depth (M)" compact="0" outline="0" multipleItemSelectionAllowed="1" showAll="0">
      <items>
        <item x="0"/>
        <item t="default"/>
      </items>
    </pivotField>
    <pivotField name="Secchi Depth Method" compact="0" outline="0" multipleItemSelectionAllowed="1" showAll="0">
      <items>
        <item x="0"/>
        <item t="default"/>
      </items>
    </pivotField>
    <pivotField name="Chlorophyll (UG/L)" compact="0" outline="0" multipleItemSelectionAllowed="1" showAll="0">
      <items>
        <item x="0"/>
        <item t="default"/>
      </items>
    </pivotField>
    <pivotField name="Chlorophyll A (UG/L)" compact="0" outline="0" multipleItemSelectionAllowed="1" showAll="0">
      <items>
        <item x="0"/>
        <item t="default"/>
      </items>
    </pivotField>
    <pivotField name="Chlorophyll A - Phaeophytin (UG/L)" compact="0" outline="0" multipleItemSelectionAllowed="1" showAll="0">
      <items>
        <item x="0"/>
        <item t="default"/>
      </items>
    </pivotField>
    <pivotField name="Phaeophytin (UG/L)" compact="0" outline="0" multipleItemSelectionAllowed="1" showAll="0">
      <items>
        <item x="0"/>
        <item t="default"/>
      </items>
    </pivotField>
    <pivotField name="Total Nitrogen (MG/L)" compact="0" outline="0" multipleItemSelectionAllowed="1" showAll="0">
      <items>
        <item x="0"/>
        <item t="default"/>
      </items>
    </pivotField>
    <pivotField name="Total Phosphorus (MG/L)" compact="0" outline="0" multipleItemSelectionAllowed="1" showAll="0">
      <items>
        <item x="0"/>
        <item t="default"/>
      </items>
    </pivotField>
    <pivotField name="Sampled B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name="Current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Past 24HR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Air Temperature (DEG 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Air Condition" compact="0" outline="0" multipleItemSelectionAllowed="1" showAll="0">
      <items>
        <item x="0"/>
        <item x="1"/>
        <item x="2"/>
        <item x="3"/>
        <item t="default"/>
      </items>
    </pivotField>
    <pivotField name="Sample Location" compact="0" outline="0" multipleItemSelectionAllowed="1" showAll="0">
      <items>
        <item x="0"/>
        <item x="1"/>
        <item x="2"/>
        <item x="3"/>
        <item x="4"/>
        <item x="5"/>
        <item x="6"/>
        <item t="default"/>
      </items>
    </pivotField>
    <pivotField name="Stream Depth (FT)" compact="0" outline="0" multipleItemSelectionAllowed="1" showAll="0">
      <items>
        <item x="0"/>
        <item x="1"/>
        <item x="2"/>
        <item x="3"/>
        <item x="4"/>
        <item x="5"/>
        <item x="6"/>
        <item t="default"/>
      </items>
    </pivotField>
    <pivotField name="Stage" compact="0" outline="0" multipleItemSelectionAllowed="1" showAll="0">
      <items>
        <item x="0"/>
        <item x="1"/>
        <item x="2"/>
        <item x="3"/>
        <item t="default"/>
      </items>
    </pivotField>
    <pivotField name="Habitat" compact="0" outline="0" multipleItemSelectionAllowed="1" showAll="0">
      <items>
        <item x="0"/>
        <item x="1"/>
        <item x="2"/>
        <item x="3"/>
        <item t="default"/>
      </items>
    </pivotField>
    <pivotField name="Tide Stage" compact="0" outline="0" multipleItemSelectionAllowed="1" showAll="0">
      <items>
        <item x="0"/>
        <item x="1"/>
        <item t="default"/>
      </items>
    </pivotField>
    <pivotField name="Time of High/Low Tide" compact="0" outline="0" multipleItemSelectionAllowed="1" showAll="0">
      <items>
        <item x="0"/>
        <item t="default"/>
      </items>
    </pivotField>
    <pivotField name="Water Appearance" compact="0" outline="0" multipleItemSelectionAllowed="1" showAll="0">
      <items>
        <item x="0"/>
        <item x="1"/>
        <item x="2"/>
        <item x="3"/>
        <item x="4"/>
        <item x="5"/>
        <item x="6"/>
        <item x="7"/>
        <item x="8"/>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5"/>
  </rowFields>
  <colFields>
    <field x="0"/>
  </colFields>
  <dataFields>
    <dataField name="AVERAGE of DissolvedOxygen (Raw Values)" fld="13" subtotal="average" baseField="0"/>
  </dataFields>
  <pivotTableStyleInfo name="Google Sheets Pivot Table Style" showRowHeaders="1" showColHeaders="1" showLastColumn="1"/>
</pivotTableDefinition>
</file>

<file path=xl/pivotTables/pivotTable4.xml><?xml version="1.0" encoding="utf-8"?>
<pivotTableDefinition xmlns="http://schemas.openxmlformats.org/spreadsheetml/2006/main" name="TownStem Summary 4" cacheId="0" dataCaption="" colGrandTotals="0" compact="0" compactData="0">
  <location ref="H16:L28" firstHeaderRow="0" firstDataRow="1" firstDataCol="1"/>
  <pivotFields>
    <pivotField name="Town" compact="0" outline="0" multipleItemSelectionAllowed="1" showAll="0">
      <items>
        <item x="0"/>
        <item x="1"/>
        <item x="2"/>
        <item x="3"/>
        <item x="4"/>
        <item t="default"/>
      </items>
    </pivotField>
    <pivotField name="Stem Clusters" axis="axisCol" compact="0" outline="0" multipleItemSelectionAllowed="1" showAll="0" sortType="ascending">
      <items>
        <item x="0"/>
        <item x="2"/>
        <item x="1"/>
        <item x="3"/>
        <item t="default"/>
      </items>
    </pivotField>
    <pivotField name="Organization Sit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t="default"/>
      </items>
    </pivotField>
    <pivotField name="Year" axis="axisRow" compact="0" numFmtId="164" outline="0" multipleItemSelectionAllowed="1" showAll="0" sortType="ascending">
      <items>
        <item x="0"/>
        <item x="1"/>
        <item x="2"/>
        <item x="3"/>
        <item x="4"/>
        <item x="5"/>
        <item x="6"/>
        <item x="7"/>
        <item x="8"/>
        <item x="9"/>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t="default"/>
      </items>
    </pivotField>
    <pivotField name="Enterococci (MPN/100ML)" compact="0" outline="0" multipleItemSelectionAllowed="1" showAll="0">
      <items>
        <item x="0"/>
        <item t="default"/>
      </items>
    </pivotField>
    <pivotField name="Secchi Depth (M)" compact="0" outline="0" multipleItemSelectionAllowed="1" showAll="0">
      <items>
        <item x="0"/>
        <item t="default"/>
      </items>
    </pivotField>
    <pivotField name="Secchi Depth Method" compact="0" outline="0" multipleItemSelectionAllowed="1" showAll="0">
      <items>
        <item x="0"/>
        <item t="default"/>
      </items>
    </pivotField>
    <pivotField name="Chlorophyll (UG/L)" compact="0" outline="0" multipleItemSelectionAllowed="1" showAll="0">
      <items>
        <item x="0"/>
        <item t="default"/>
      </items>
    </pivotField>
    <pivotField name="Chlorophyll A (UG/L)" compact="0" outline="0" multipleItemSelectionAllowed="1" showAll="0">
      <items>
        <item x="0"/>
        <item t="default"/>
      </items>
    </pivotField>
    <pivotField name="Chlorophyll A - Phaeophytin (UG/L)" compact="0" outline="0" multipleItemSelectionAllowed="1" showAll="0">
      <items>
        <item x="0"/>
        <item t="default"/>
      </items>
    </pivotField>
    <pivotField name="Phaeophytin (UG/L)" compact="0" outline="0" multipleItemSelectionAllowed="1" showAll="0">
      <items>
        <item x="0"/>
        <item t="default"/>
      </items>
    </pivotField>
    <pivotField name="Total Nitrogen (MG/L)" compact="0" outline="0" multipleItemSelectionAllowed="1" showAll="0">
      <items>
        <item x="0"/>
        <item t="default"/>
      </items>
    </pivotField>
    <pivotField name="Total Phosphorus (MG/L)" compact="0" outline="0" multipleItemSelectionAllowed="1" showAll="0">
      <items>
        <item x="0"/>
        <item t="default"/>
      </items>
    </pivotField>
    <pivotField name="Sampled B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name="Current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Past 24HR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Air Temperature (DEG 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Air Condition" compact="0" outline="0" multipleItemSelectionAllowed="1" showAll="0">
      <items>
        <item x="0"/>
        <item x="1"/>
        <item x="2"/>
        <item x="3"/>
        <item t="default"/>
      </items>
    </pivotField>
    <pivotField name="Sample Location" compact="0" outline="0" multipleItemSelectionAllowed="1" showAll="0">
      <items>
        <item x="0"/>
        <item x="1"/>
        <item x="2"/>
        <item x="3"/>
        <item x="4"/>
        <item x="5"/>
        <item x="6"/>
        <item t="default"/>
      </items>
    </pivotField>
    <pivotField name="Stream Depth (FT)" compact="0" outline="0" multipleItemSelectionAllowed="1" showAll="0">
      <items>
        <item x="0"/>
        <item x="1"/>
        <item x="2"/>
        <item x="3"/>
        <item x="4"/>
        <item x="5"/>
        <item x="6"/>
        <item t="default"/>
      </items>
    </pivotField>
    <pivotField name="Stage" compact="0" outline="0" multipleItemSelectionAllowed="1" showAll="0">
      <items>
        <item x="0"/>
        <item x="1"/>
        <item x="2"/>
        <item x="3"/>
        <item t="default"/>
      </items>
    </pivotField>
    <pivotField name="Habitat" compact="0" outline="0" multipleItemSelectionAllowed="1" showAll="0">
      <items>
        <item x="0"/>
        <item x="1"/>
        <item x="2"/>
        <item x="3"/>
        <item t="default"/>
      </items>
    </pivotField>
    <pivotField name="Tide Stage" compact="0" outline="0" multipleItemSelectionAllowed="1" showAll="0">
      <items>
        <item x="0"/>
        <item x="1"/>
        <item t="default"/>
      </items>
    </pivotField>
    <pivotField name="Time of High/Low Tide" compact="0" outline="0" multipleItemSelectionAllowed="1" showAll="0">
      <items>
        <item x="0"/>
        <item t="default"/>
      </items>
    </pivotField>
    <pivotField name="Water Appearance" compact="0" outline="0" multipleItemSelectionAllowed="1" showAll="0">
      <items>
        <item x="0"/>
        <item x="1"/>
        <item x="2"/>
        <item x="3"/>
        <item x="4"/>
        <item x="5"/>
        <item x="6"/>
        <item x="7"/>
        <item x="8"/>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5"/>
  </rowFields>
  <colFields>
    <field x="1"/>
  </colFields>
  <dataFields>
    <dataField name="DO for Main Stem Sites (Raw Values)" fld="13" subtotal="average" baseField="0"/>
  </dataFields>
  <pivotTableStyleInfo name="Google Sheets Pivot Table Style" showRowHeaders="1" showColHeaders="1" showLastColumn="1"/>
</pivotTableDefinition>
</file>

<file path=xl/pivotTables/pivotTable5.xml><?xml version="1.0" encoding="utf-8"?>
<pivotTableDefinition xmlns="http://schemas.openxmlformats.org/spreadsheetml/2006/main" name="TownStem Summary 5" cacheId="0" dataCaption="" colGrandTotals="0" compact="0" compactData="0">
  <location ref="A32:F44" firstHeaderRow="0" firstDataRow="1" firstDataCol="1"/>
  <pivotFields>
    <pivotField name="Town" axis="axisCol" compact="0" outline="0" multipleItemSelectionAllowed="1" showAll="0" sortType="ascending">
      <items>
        <item x="4"/>
        <item x="2"/>
        <item x="1"/>
        <item x="3"/>
        <item x="0"/>
        <item t="default"/>
      </items>
    </pivotField>
    <pivotField name="Stem Clusters" compact="0" outline="0" multipleItemSelectionAllowed="1" showAll="0">
      <items>
        <item x="0"/>
        <item x="1"/>
        <item x="2"/>
        <item x="3"/>
        <item t="default"/>
      </items>
    </pivotField>
    <pivotField name="Organization Sit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t="default"/>
      </items>
    </pivotField>
    <pivotField name="Year" axis="axisRow" compact="0" numFmtId="164" outline="0" multipleItemSelectionAllowed="1" showAll="0" sortType="ascending">
      <items>
        <item x="0"/>
        <item x="1"/>
        <item x="2"/>
        <item x="3"/>
        <item x="4"/>
        <item x="5"/>
        <item x="6"/>
        <item x="7"/>
        <item x="8"/>
        <item x="9"/>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t="default"/>
      </items>
    </pivotField>
    <pivotField name="Enterococci (MPN/100ML)" compact="0" outline="0" multipleItemSelectionAllowed="1" showAll="0">
      <items>
        <item x="0"/>
        <item t="default"/>
      </items>
    </pivotField>
    <pivotField name="Secchi Depth (M)" compact="0" outline="0" multipleItemSelectionAllowed="1" showAll="0">
      <items>
        <item x="0"/>
        <item t="default"/>
      </items>
    </pivotField>
    <pivotField name="Secchi Depth Method" compact="0" outline="0" multipleItemSelectionAllowed="1" showAll="0">
      <items>
        <item x="0"/>
        <item t="default"/>
      </items>
    </pivotField>
    <pivotField name="Chlorophyll (UG/L)" compact="0" outline="0" multipleItemSelectionAllowed="1" showAll="0">
      <items>
        <item x="0"/>
        <item t="default"/>
      </items>
    </pivotField>
    <pivotField name="Chlorophyll A (UG/L)" compact="0" outline="0" multipleItemSelectionAllowed="1" showAll="0">
      <items>
        <item x="0"/>
        <item t="default"/>
      </items>
    </pivotField>
    <pivotField name="Chlorophyll A - Phaeophytin (UG/L)" compact="0" outline="0" multipleItemSelectionAllowed="1" showAll="0">
      <items>
        <item x="0"/>
        <item t="default"/>
      </items>
    </pivotField>
    <pivotField name="Phaeophytin (UG/L)" compact="0" outline="0" multipleItemSelectionAllowed="1" showAll="0">
      <items>
        <item x="0"/>
        <item t="default"/>
      </items>
    </pivotField>
    <pivotField name="Total Nitrogen (MG/L)" compact="0" outline="0" multipleItemSelectionAllowed="1" showAll="0">
      <items>
        <item x="0"/>
        <item t="default"/>
      </items>
    </pivotField>
    <pivotField name="Total Phosphorus (MG/L)" compact="0" outline="0" multipleItemSelectionAllowed="1" showAll="0">
      <items>
        <item x="0"/>
        <item t="default"/>
      </items>
    </pivotField>
    <pivotField name="Sampled B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name="Current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Past 24HR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Air Temperature (DEG 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Air Condition" compact="0" outline="0" multipleItemSelectionAllowed="1" showAll="0">
      <items>
        <item x="0"/>
        <item x="1"/>
        <item x="2"/>
        <item x="3"/>
        <item t="default"/>
      </items>
    </pivotField>
    <pivotField name="Sample Location" compact="0" outline="0" multipleItemSelectionAllowed="1" showAll="0">
      <items>
        <item x="0"/>
        <item x="1"/>
        <item x="2"/>
        <item x="3"/>
        <item x="4"/>
        <item x="5"/>
        <item x="6"/>
        <item t="default"/>
      </items>
    </pivotField>
    <pivotField name="Stream Depth (FT)" compact="0" outline="0" multipleItemSelectionAllowed="1" showAll="0">
      <items>
        <item x="0"/>
        <item x="1"/>
        <item x="2"/>
        <item x="3"/>
        <item x="4"/>
        <item x="5"/>
        <item x="6"/>
        <item t="default"/>
      </items>
    </pivotField>
    <pivotField name="Stage" compact="0" outline="0" multipleItemSelectionAllowed="1" showAll="0">
      <items>
        <item x="0"/>
        <item x="1"/>
        <item x="2"/>
        <item x="3"/>
        <item t="default"/>
      </items>
    </pivotField>
    <pivotField name="Habitat" compact="0" outline="0" multipleItemSelectionAllowed="1" showAll="0">
      <items>
        <item x="0"/>
        <item x="1"/>
        <item x="2"/>
        <item x="3"/>
        <item t="default"/>
      </items>
    </pivotField>
    <pivotField name="Tide Stage" compact="0" outline="0" multipleItemSelectionAllowed="1" showAll="0">
      <items>
        <item x="0"/>
        <item x="1"/>
        <item t="default"/>
      </items>
    </pivotField>
    <pivotField name="Time of High/Low Tide" compact="0" outline="0" multipleItemSelectionAllowed="1" showAll="0">
      <items>
        <item x="0"/>
        <item t="default"/>
      </items>
    </pivotField>
    <pivotField name="Water Appearance" compact="0" outline="0" multipleItemSelectionAllowed="1" showAll="0">
      <items>
        <item x="0"/>
        <item x="1"/>
        <item x="2"/>
        <item x="3"/>
        <item x="4"/>
        <item x="5"/>
        <item x="6"/>
        <item x="7"/>
        <item x="8"/>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t="default"/>
      </items>
    </pivotField>
    <pivotField dataField="1" compact="0" outline="0" subtotalTop="0" dragToRow="0" dragToCol="0" dragToPage="0" showAll="0" includeNewItemsInFilter="1" defaultSubtotal="0"/>
    <pivotField compact="0" outline="0" subtotalTop="0" dragToRow="0" dragToCol="0" dragToPage="0" showAll="0" includeNewItemsInFilter="1" defaultSubtotal="0"/>
  </pivotFields>
  <rowFields>
    <field x="5"/>
  </rowFields>
  <colFields>
    <field x="0"/>
  </colFields>
  <dataFields>
    <dataField name="SUM of DO by Town (% met standard)" fld="44" baseField="0"/>
  </dataFields>
  <pivotTableStyleInfo name="Google Sheets Pivot Table Style" showRowHeaders="1" showColHeaders="1" showLastColumn="1"/>
</pivotTableDefinition>
</file>

<file path=xl/pivotTables/pivotTable6.xml><?xml version="1.0" encoding="utf-8"?>
<pivotTableDefinition xmlns="http://schemas.openxmlformats.org/spreadsheetml/2006/main" name="TownStem Summary 6" cacheId="0" dataCaption="" colGrandTotals="0" compact="0" compactData="0">
  <location ref="A48:F60" firstHeaderRow="0" firstDataRow="1" firstDataCol="1"/>
  <pivotFields>
    <pivotField name="Town" axis="axisCol" compact="0" outline="0" multipleItemSelectionAllowed="1" showAll="0" sortType="ascending">
      <items>
        <item x="4"/>
        <item x="2"/>
        <item x="1"/>
        <item x="3"/>
        <item x="0"/>
        <item t="default"/>
      </items>
    </pivotField>
    <pivotField name="Stem Clusters" compact="0" outline="0" multipleItemSelectionAllowed="1" showAll="0">
      <items>
        <item x="0"/>
        <item x="1"/>
        <item x="2"/>
        <item x="3"/>
        <item t="default"/>
      </items>
    </pivotField>
    <pivotField name="Organization Sit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t="default"/>
      </items>
    </pivotField>
    <pivotField name="Year" axis="axisRow" compact="0" numFmtId="164" outline="0" multipleItemSelectionAllowed="1" showAll="0" sortType="ascending">
      <items>
        <item x="0"/>
        <item x="1"/>
        <item x="2"/>
        <item x="3"/>
        <item x="4"/>
        <item x="5"/>
        <item x="6"/>
        <item x="7"/>
        <item x="8"/>
        <item x="9"/>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t="default"/>
      </items>
    </pivotField>
    <pivotField name="Enterococci (MPN/100ML)" compact="0" outline="0" multipleItemSelectionAllowed="1" showAll="0">
      <items>
        <item x="0"/>
        <item t="default"/>
      </items>
    </pivotField>
    <pivotField name="Secchi Depth (M)" compact="0" outline="0" multipleItemSelectionAllowed="1" showAll="0">
      <items>
        <item x="0"/>
        <item t="default"/>
      </items>
    </pivotField>
    <pivotField name="Secchi Depth Method" compact="0" outline="0" multipleItemSelectionAllowed="1" showAll="0">
      <items>
        <item x="0"/>
        <item t="default"/>
      </items>
    </pivotField>
    <pivotField name="Chlorophyll (UG/L)" compact="0" outline="0" multipleItemSelectionAllowed="1" showAll="0">
      <items>
        <item x="0"/>
        <item t="default"/>
      </items>
    </pivotField>
    <pivotField name="Chlorophyll A (UG/L)" compact="0" outline="0" multipleItemSelectionAllowed="1" showAll="0">
      <items>
        <item x="0"/>
        <item t="default"/>
      </items>
    </pivotField>
    <pivotField name="Chlorophyll A - Phaeophytin (UG/L)" compact="0" outline="0" multipleItemSelectionAllowed="1" showAll="0">
      <items>
        <item x="0"/>
        <item t="default"/>
      </items>
    </pivotField>
    <pivotField name="Phaeophytin (UG/L)" compact="0" outline="0" multipleItemSelectionAllowed="1" showAll="0">
      <items>
        <item x="0"/>
        <item t="default"/>
      </items>
    </pivotField>
    <pivotField name="Total Nitrogen (MG/L)" compact="0" outline="0" multipleItemSelectionAllowed="1" showAll="0">
      <items>
        <item x="0"/>
        <item t="default"/>
      </items>
    </pivotField>
    <pivotField name="Total Phosphorus (MG/L)" compact="0" outline="0" multipleItemSelectionAllowed="1" showAll="0">
      <items>
        <item x="0"/>
        <item t="default"/>
      </items>
    </pivotField>
    <pivotField name="Sampled B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name="Current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Past 24HR Wea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Air Temperature (DEG 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Air Condition" compact="0" outline="0" multipleItemSelectionAllowed="1" showAll="0">
      <items>
        <item x="0"/>
        <item x="1"/>
        <item x="2"/>
        <item x="3"/>
        <item t="default"/>
      </items>
    </pivotField>
    <pivotField name="Sample Location" compact="0" outline="0" multipleItemSelectionAllowed="1" showAll="0">
      <items>
        <item x="0"/>
        <item x="1"/>
        <item x="2"/>
        <item x="3"/>
        <item x="4"/>
        <item x="5"/>
        <item x="6"/>
        <item t="default"/>
      </items>
    </pivotField>
    <pivotField name="Stream Depth (FT)" compact="0" outline="0" multipleItemSelectionAllowed="1" showAll="0">
      <items>
        <item x="0"/>
        <item x="1"/>
        <item x="2"/>
        <item x="3"/>
        <item x="4"/>
        <item x="5"/>
        <item x="6"/>
        <item t="default"/>
      </items>
    </pivotField>
    <pivotField name="Stage" compact="0" outline="0" multipleItemSelectionAllowed="1" showAll="0">
      <items>
        <item x="0"/>
        <item x="1"/>
        <item x="2"/>
        <item x="3"/>
        <item t="default"/>
      </items>
    </pivotField>
    <pivotField name="Habitat" compact="0" outline="0" multipleItemSelectionAllowed="1" showAll="0">
      <items>
        <item x="0"/>
        <item x="1"/>
        <item x="2"/>
        <item x="3"/>
        <item t="default"/>
      </items>
    </pivotField>
    <pivotField name="Tide Stage" compact="0" outline="0" multipleItemSelectionAllowed="1" showAll="0">
      <items>
        <item x="0"/>
        <item x="1"/>
        <item t="default"/>
      </items>
    </pivotField>
    <pivotField name="Time of High/Low Tide" compact="0" outline="0" multipleItemSelectionAllowed="1" showAll="0">
      <items>
        <item x="0"/>
        <item t="default"/>
      </items>
    </pivotField>
    <pivotField name="Water Appearance" compact="0" outline="0" multipleItemSelectionAllowed="1" showAll="0">
      <items>
        <item x="0"/>
        <item x="1"/>
        <item x="2"/>
        <item x="3"/>
        <item x="4"/>
        <item x="5"/>
        <item x="6"/>
        <item x="7"/>
        <item x="8"/>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t="default"/>
      </items>
    </pivotField>
    <pivotField compact="0" outline="0" subtotalTop="0" dragToRow="0" dragToCol="0" dragToPage="0" showAll="0" includeNewItemsInFilter="1" defaultSubtotal="0"/>
    <pivotField dataField="1" compact="0" outline="0" subtotalTop="0" dragToRow="0" dragToCol="0" dragToPage="0" showAll="0" includeNewItemsInFilter="1" defaultSubtotal="0"/>
  </pivotFields>
  <rowFields>
    <field x="5"/>
  </rowFields>
  <colFields>
    <field x="0"/>
  </colFields>
  <dataFields>
    <dataField name="SUM of Bac by Town (% met standard)" fld="45" baseField="0"/>
  </dataFields>
  <pivotTableStyleInfo name="Google Sheets Pivot Table Style" showRowHeaders="1" showColHeaders="1" showLastColumn="1"/>
</pivotTableDefinition>
</file>

<file path=xl/pivotTables/pivotTable7.xml><?xml version="1.0" encoding="utf-8"?>
<pivotTableDefinition xmlns="http://schemas.openxmlformats.org/spreadsheetml/2006/main" name="Historical Avg and Trends" cacheId="2" dataCaption="" compact="0" compactData="0">
  <location ref="B1:AX14" firstHeaderRow="0" firstDataRow="1" firstDataCol="1"/>
  <pivotFields>
    <pivotField name="_" axis="axisCol" compact="0" outline="0" multipleItemSelectionAllowed="1" showAll="0" sortType="ascending">
      <items>
        <item x="0"/>
        <item x="14"/>
        <item x="34"/>
        <item x="15"/>
        <item x="16"/>
        <item x="1"/>
        <item x="18"/>
        <item x="17"/>
        <item x="20"/>
        <item x="21"/>
        <item x="22"/>
        <item x="40"/>
        <item x="23"/>
        <item x="24"/>
        <item x="25"/>
        <item x="2"/>
        <item x="26"/>
        <item x="7"/>
        <item x="30"/>
        <item x="31"/>
        <item x="36"/>
        <item x="35"/>
        <item x="37"/>
        <item x="8"/>
        <item x="9"/>
        <item x="28"/>
        <item x="29"/>
        <item x="33"/>
        <item x="32"/>
        <item x="10"/>
        <item x="11"/>
        <item x="12"/>
        <item x="13"/>
        <item x="19"/>
        <item x="27"/>
        <item x="3"/>
        <item x="4"/>
        <item x="5"/>
        <item x="6"/>
        <item x="46"/>
        <item x="41"/>
        <item x="42"/>
        <item x="43"/>
        <item x="44"/>
        <item x="45"/>
        <item x="38"/>
        <item x="39"/>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t="default"/>
      </items>
    </pivotField>
    <pivotField name="Year" axis="axisRow" compact="0" numFmtId="164" outline="0" multipleItemSelectionAllowed="1" showAll="0" sortType="ascending">
      <items>
        <item x="0"/>
        <item x="1"/>
        <item x="2"/>
        <item x="3"/>
        <item x="4"/>
        <item x="5"/>
        <item x="6"/>
        <item x="7"/>
        <item x="8"/>
        <item x="9"/>
        <item x="10"/>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t="default"/>
      </items>
    </pivotField>
    <pivotField dataField="1" compact="0" outline="0" subtotalTop="0" dragToRow="0" dragToCol="0" dragToPage="0" showAll="0" includeNewItemsInFilter="1" defaultSubtotal="0"/>
  </pivotFields>
  <rowFields>
    <field x="3"/>
  </rowFields>
  <colFields>
    <field x="0"/>
  </colFields>
  <dataFields>
    <dataField name="SUM of DO Average % Met By Year" fld="13" baseField="0"/>
  </dataFields>
  <pivotTableStyleInfo name="Google Sheets Pivot Table Style" showRowHeaders="1" showColHeaders="1" showLastColumn="1"/>
</pivotTableDefinition>
</file>

<file path=xl/pivotTables/pivotTable8.xml><?xml version="1.0" encoding="utf-8"?>
<pivotTableDefinition xmlns="http://schemas.openxmlformats.org/spreadsheetml/2006/main" name="Historical Avg and Trends 2" cacheId="3" dataCaption="" colGrandTotals="0" compact="0" compactData="0">
  <location ref="B17:AW30" firstHeaderRow="0" firstDataRow="1" firstDataCol="1"/>
  <pivotFields>
    <pivotField name="_" axis="axisCol" compact="0" outline="0" multipleItemSelectionAllowed="1" showAll="0" sortType="ascending">
      <items>
        <item x="0"/>
        <item x="14"/>
        <item x="34"/>
        <item x="15"/>
        <item x="16"/>
        <item x="1"/>
        <item x="18"/>
        <item x="17"/>
        <item x="20"/>
        <item x="21"/>
        <item x="22"/>
        <item x="40"/>
        <item x="23"/>
        <item x="24"/>
        <item x="25"/>
        <item x="2"/>
        <item x="26"/>
        <item x="7"/>
        <item x="30"/>
        <item x="31"/>
        <item x="36"/>
        <item x="35"/>
        <item x="37"/>
        <item x="8"/>
        <item x="9"/>
        <item x="28"/>
        <item x="29"/>
        <item x="33"/>
        <item x="32"/>
        <item x="10"/>
        <item x="11"/>
        <item x="12"/>
        <item x="13"/>
        <item x="19"/>
        <item x="27"/>
        <item x="3"/>
        <item x="4"/>
        <item x="5"/>
        <item x="6"/>
        <item x="46"/>
        <item x="41"/>
        <item x="42"/>
        <item x="43"/>
        <item x="44"/>
        <item x="45"/>
        <item x="38"/>
        <item x="39"/>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t="default"/>
      </items>
    </pivotField>
    <pivotField name="Year" axis="axisRow" compact="0" numFmtId="164" outline="0" multipleItemSelectionAllowed="1" showAll="0" sortType="ascending">
      <items>
        <item x="0"/>
        <item x="1"/>
        <item x="2"/>
        <item x="3"/>
        <item x="4"/>
        <item x="5"/>
        <item x="6"/>
        <item x="7"/>
        <item x="8"/>
        <item x="9"/>
        <item x="10"/>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t="default"/>
      </items>
    </pivotField>
    <pivotField dataField="1" compact="0" outline="0" subtotalTop="0" dragToRow="0" dragToCol="0" dragToPage="0" showAll="0" includeNewItemsInFilter="1" defaultSubtotal="0"/>
    <pivotField compact="0" outline="0" subtotalTop="0" dragToRow="0" dragToCol="0" dragToPage="0" showAll="0" includeNewItemsInFilter="1" defaultSubtotal="0"/>
  </pivotFields>
  <rowFields>
    <field x="3"/>
  </rowFields>
  <colFields>
    <field x="0"/>
  </colFields>
  <dataFields>
    <dataField name="SUM of Bacteria Average % Met By Year" fld="20" baseField="0"/>
  </dataFields>
  <pivotTableStyleInfo name="Google Sheets Pivot Table Style" showRowHeaders="1" showColHeaders="1" showLastColumn="1"/>
</pivotTableDefinition>
</file>

<file path=xl/pivotTables/pivotTable9.xml><?xml version="1.0" encoding="utf-8"?>
<pivotTableDefinition xmlns="http://schemas.openxmlformats.org/spreadsheetml/2006/main" name="Historical Avg and Trends 3" cacheId="3" dataCaption="" rowGrandTotals="0" colGrandTotals="0" compact="0" compactData="0">
  <location ref="B33:AW45" firstHeaderRow="0" firstDataRow="1" firstDataCol="1"/>
  <pivotFields>
    <pivotField name="." axis="axisCol" compact="0" outline="0" multipleItemSelectionAllowed="1" showAll="0" sortType="ascending">
      <items>
        <item x="0"/>
        <item x="14"/>
        <item x="34"/>
        <item x="15"/>
        <item x="16"/>
        <item x="1"/>
        <item x="18"/>
        <item x="17"/>
        <item x="20"/>
        <item x="21"/>
        <item x="22"/>
        <item x="40"/>
        <item x="23"/>
        <item x="24"/>
        <item x="25"/>
        <item x="2"/>
        <item x="26"/>
        <item x="7"/>
        <item x="30"/>
        <item x="31"/>
        <item x="36"/>
        <item x="35"/>
        <item x="37"/>
        <item x="8"/>
        <item x="9"/>
        <item x="28"/>
        <item x="29"/>
        <item x="33"/>
        <item x="32"/>
        <item x="10"/>
        <item x="11"/>
        <item x="12"/>
        <item x="13"/>
        <item x="19"/>
        <item x="27"/>
        <item x="3"/>
        <item x="4"/>
        <item x="5"/>
        <item x="6"/>
        <item x="46"/>
        <item x="41"/>
        <item x="42"/>
        <item x="43"/>
        <item x="44"/>
        <item x="45"/>
        <item x="38"/>
        <item x="39"/>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t="default"/>
      </items>
    </pivotField>
    <pivotField name="Year" axis="axisRow" compact="0" numFmtId="164" outline="0" multipleItemSelectionAllowed="1" showAll="0" sortType="ascending">
      <items>
        <item x="0"/>
        <item x="1"/>
        <item x="2"/>
        <item x="3"/>
        <item x="4"/>
        <item x="5"/>
        <item x="6"/>
        <item x="7"/>
        <item x="8"/>
        <item x="9"/>
        <item x="10"/>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t="default"/>
      </items>
    </pivotField>
    <pivotField compact="0" outline="0" subtotalTop="0" dragToRow="0" dragToCol="0" dragToPage="0" showAll="0" includeNewItemsInFilter="1" defaultSubtotal="0"/>
    <pivotField dataField="1" compact="0" outline="0" subtotalTop="0" dragToRow="0" dragToCol="0" dragToPage="0" showAll="0" includeNewItemsInFilter="1" defaultSubtotal="0"/>
  </pivotFields>
  <rowFields>
    <field x="3"/>
  </rowFields>
  <colFields>
    <field x="0"/>
  </colFields>
  <dataFields>
    <dataField name="SUM of Bacteria Trends based on Average of Log(10) of Scores" fld="21" baseField="0"/>
  </dataFields>
  <pivotTableStyleInfo name="Google Sheets Pivot Table Style" showRowHeaders="1" showColHeaders="1" showLastColumn="1"/>
</pivotTableDefinition>
</file>

<file path=xl/pivotTables/pivotTable10.xml><?xml version="1.0" encoding="utf-8"?>
<pivotTableDefinition xmlns="http://schemas.openxmlformats.org/spreadsheetml/2006/main" name="Historical Avg and Trends 4" cacheId="3" dataCaption="" rowGrandTotals="0" colGrandTotals="0" compact="0" compactData="0">
  <location ref="B52:AW64" firstHeaderRow="0" firstDataRow="1" firstDataCol="1"/>
  <pivotFields>
    <pivotField name="." axis="axisCol" compact="0" outline="0" multipleItemSelectionAllowed="1" showAll="0" sortType="ascending">
      <items>
        <item x="0"/>
        <item x="14"/>
        <item x="34"/>
        <item x="15"/>
        <item x="16"/>
        <item x="1"/>
        <item x="18"/>
        <item x="17"/>
        <item x="20"/>
        <item x="21"/>
        <item x="22"/>
        <item x="40"/>
        <item x="23"/>
        <item x="24"/>
        <item x="25"/>
        <item x="2"/>
        <item x="26"/>
        <item x="7"/>
        <item x="30"/>
        <item x="31"/>
        <item x="36"/>
        <item x="35"/>
        <item x="37"/>
        <item x="8"/>
        <item x="9"/>
        <item x="28"/>
        <item x="29"/>
        <item x="33"/>
        <item x="32"/>
        <item x="10"/>
        <item x="11"/>
        <item x="12"/>
        <item x="13"/>
        <item x="19"/>
        <item x="27"/>
        <item x="3"/>
        <item x="4"/>
        <item x="5"/>
        <item x="6"/>
        <item x="46"/>
        <item x="41"/>
        <item x="42"/>
        <item x="43"/>
        <item x="44"/>
        <item x="45"/>
        <item x="38"/>
        <item x="39"/>
        <item t="default"/>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t="default"/>
      </items>
    </pivotField>
    <pivotField name="Year" axis="axisRow" compact="0" numFmtId="164" outline="0" multipleItemSelectionAllowed="1" showAll="0" sortType="ascending">
      <items>
        <item x="0"/>
        <item x="1"/>
        <item x="2"/>
        <item x="3"/>
        <item x="4"/>
        <item x="5"/>
        <item x="6"/>
        <item x="7"/>
        <item x="8"/>
        <item x="9"/>
        <item x="10"/>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3"/>
  </rowFields>
  <colFields>
    <field x="0"/>
  </colFields>
  <dataFields>
    <dataField name="DO Trends Based on Raw Scores" fld="11" subtotal="average" baseField="0"/>
  </dataFields>
  <pivotTableStyleInfo name="Google Sheets Pivot Table Style" showRowHeaders="1" showColHeaders="1" showLastColumn="1"/>
</pivotTableDefinition>
</file>

<file path=xl/pivotTables/pivotTable11.xml><?xml version="1.0" encoding="utf-8"?>
<pivotTableDefinition xmlns="http://schemas.openxmlformats.org/spreadsheetml/2006/main" name="Analysis-TimeLapse" cacheId="1" dataCaption="" rowGrandTotals="0" compact="0" compactData="0">
  <location ref="A1:D269" firstHeaderRow="0" firstDataRow="3" firstDataCol="0"/>
  <pivotFields>
    <pivotField name="Organization Site Code" axis="axisRow" compact="0" outline="0" multipleItemSelectionAllowed="1" showAll="0" sortType="ascending" defaultSubtotal="0">
      <items>
        <item x="0"/>
        <item x="14"/>
        <item x="34"/>
        <item x="15"/>
        <item x="16"/>
        <item x="1"/>
        <item x="18"/>
        <item x="17"/>
        <item x="20"/>
        <item x="21"/>
        <item x="22"/>
        <item x="40"/>
        <item x="23"/>
        <item x="24"/>
        <item x="25"/>
        <item x="2"/>
        <item x="26"/>
        <item x="7"/>
        <item x="30"/>
        <item x="31"/>
        <item x="36"/>
        <item x="35"/>
        <item x="37"/>
        <item x="8"/>
        <item x="9"/>
        <item x="28"/>
        <item x="29"/>
        <item x="33"/>
        <item x="32"/>
        <item x="10"/>
        <item x="11"/>
        <item x="12"/>
        <item x="13"/>
        <item x="19"/>
        <item x="27"/>
        <item x="3"/>
        <item x="4"/>
        <item x="5"/>
        <item x="6"/>
        <item x="41"/>
        <item x="42"/>
        <item x="43"/>
        <item x="44"/>
        <item x="45"/>
        <item x="38"/>
        <item x="39"/>
      </items>
    </pivotField>
    <pivotField name="VRMP Sit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Site Alia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t="default"/>
      </items>
    </pivotField>
    <pivotField name="Year" axis="axisRow" compact="0" numFmtId="164" outline="0" multipleItemSelectionAllowed="1" showAll="0" sortType="ascending">
      <items>
        <item x="0"/>
        <item x="1"/>
        <item x="2"/>
        <item x="3"/>
        <item x="4"/>
        <item x="5"/>
        <item x="6"/>
        <item x="7"/>
        <item x="8"/>
        <item x="9"/>
        <item x="10"/>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Time" compact="0" numFmtId="1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QC Type" compact="0" outline="0" multipleItemSelectionAllowed="1" showAll="0">
      <items>
        <item x="0"/>
        <item x="1"/>
        <item x="2"/>
        <item t="default"/>
      </items>
    </pivotField>
    <pivotField name="Sample Depth" compact="0" outline="0" multipleItemSelectionAllowed="1" showAll="0">
      <items>
        <item x="0"/>
        <item x="1"/>
        <item x="2"/>
        <item x="3"/>
        <item x="4"/>
        <item x="5"/>
        <item x="6"/>
        <item t="default"/>
      </items>
    </pivotField>
    <pivotField name="Depth Unit" compact="0" outline="0" multipleItemSelectionAllowed="1" showAll="0">
      <items>
        <item x="0"/>
        <item x="1"/>
        <item t="default"/>
      </items>
    </pivotField>
    <pivotField name="Flow" compact="0" outline="0" multipleItemSelectionAllowed="1" showAll="0">
      <items>
        <item x="0"/>
        <item x="1"/>
        <item x="2"/>
        <item t="default"/>
      </items>
    </pivotField>
    <pivotField name="Water Temperature (DEG C)"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DissolvedOxyge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t="default"/>
      </items>
    </pivotField>
    <pivotField name="Dissolved Oxygen Saturation (%)"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t="default"/>
      </items>
    </pivotField>
    <pivotField name="Specific Conductance (US/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pH" compact="0" outline="0" multipleItemSelectionAllowed="1" showAll="0">
      <items>
        <item x="0"/>
        <item x="1"/>
        <item t="default"/>
      </items>
    </pivotField>
    <pivotField name="Salinity (PPTH)" compact="0" outline="0" multipleItemSelectionAllowed="1" showAll="0">
      <items>
        <item x="0"/>
        <item t="default"/>
      </items>
    </pivotField>
    <pivotField name="Turbidity (NTU)" compact="0" outline="0" multipleItemSelectionAllowed="1" showAll="0">
      <items>
        <item x="0"/>
        <item t="default"/>
      </items>
    </pivotField>
    <pivotField name="Total Dissolved Solids (MG/L)" compact="0" outline="0" multipleItemSelectionAllowed="1" showAll="0">
      <items>
        <item x="0"/>
        <item t="default"/>
      </items>
    </pivotField>
    <pivotField name="Total Suspended Solids (MG/L)" compact="0" outline="0" multipleItemSelectionAllowed="1" showAll="0">
      <items>
        <item x="0"/>
        <item t="default"/>
      </items>
    </pivotField>
    <pivotField name="Ecol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t="default"/>
      </items>
    </pivotField>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field x="0"/>
    <field x="3"/>
  </rowFields>
  <colFields>
    <field x="-2"/>
  </colFields>
  <dataFields>
    <dataField name="SUM of Calculated Field 1" fld="20" baseField="0"/>
    <dataField name="SUM of Calculated Field 2" fld="21" baseField="0"/>
  </dataFields>
  <pivotTableStyleInfo name="Google Sheets Pivot Table Style" showRowHeaders="1" showColHeaders="1" showLastColumn="1"/>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pivotTable" Target="../pivotTables/pivotTable8.xml"/><Relationship Id="rId3" Type="http://schemas.openxmlformats.org/officeDocument/2006/relationships/pivotTable" Target="../pivotTables/pivotTable9.xml"/><Relationship Id="rId4" Type="http://schemas.openxmlformats.org/officeDocument/2006/relationships/pivotTable" Target="../pivotTables/pivotTable10.xm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1.xm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3" width="12.57"/>
    <col customWidth="1" min="4" max="4" width="32.71"/>
    <col customWidth="1" min="5" max="5" width="25.71"/>
    <col customWidth="1" min="6" max="6" width="10.57"/>
    <col customWidth="1" min="7" max="7" width="12.86"/>
    <col customWidth="1" hidden="1" min="8" max="8" width="9.57"/>
    <col customWidth="1" hidden="1" min="9" max="9" width="11.86"/>
    <col customWidth="1" hidden="1" min="10" max="10" width="14.57"/>
    <col customWidth="1" hidden="1" min="11" max="11" width="13.86"/>
    <col customWidth="1" min="12" max="12" width="13.14"/>
    <col customWidth="1" min="13" max="13" width="12.71"/>
    <col customWidth="1" min="14" max="14" width="9.57"/>
    <col customWidth="1" min="15" max="15" width="13.86"/>
    <col customWidth="1" hidden="1" min="16" max="16" width="14.0"/>
    <col customWidth="1" hidden="1" min="17" max="17" width="12.57"/>
    <col customWidth="1" hidden="1" min="18" max="18" width="14.0"/>
    <col customWidth="1" hidden="1" min="19" max="19" width="14.71"/>
    <col customWidth="1" hidden="1" min="20" max="21" width="13.43"/>
    <col customWidth="1" min="22" max="22" width="13.71"/>
    <col customWidth="1" min="23" max="23" width="11.29"/>
    <col customWidth="1" min="24" max="24" width="13.0"/>
    <col customWidth="1" min="25" max="25" width="13.71"/>
    <col customWidth="1" min="26" max="26" width="12.57"/>
    <col customWidth="1" min="27" max="27" width="14.71"/>
    <col customWidth="1" min="28" max="28" width="13.57"/>
    <col customWidth="1" min="29" max="29" width="12.14"/>
    <col customWidth="1" min="30" max="30" width="11.43"/>
    <col customWidth="1" min="31" max="31" width="14.71"/>
    <col customWidth="1" min="32" max="32" width="60.86"/>
    <col customWidth="1" min="33" max="33" width="32.86"/>
    <col customWidth="1" min="34" max="34" width="51.71"/>
    <col customWidth="1" min="35" max="35" width="13.0"/>
    <col customWidth="1" min="36" max="36" width="15.14"/>
    <col customWidth="1" min="37" max="39" width="11.29"/>
    <col customWidth="1" min="40" max="40" width="9.43"/>
    <col customWidth="1" min="41" max="41" width="6.29"/>
    <col customWidth="1" min="42" max="42" width="11.71"/>
    <col customWidth="1" min="43" max="43" width="33.14"/>
    <col customWidth="1" min="44" max="58" width="255.71"/>
  </cols>
  <sheetData>
    <row r="1" ht="54.75" customHeight="1">
      <c r="A1" s="1" t="s">
        <v>0</v>
      </c>
      <c r="B1" s="1" t="s">
        <v>1</v>
      </c>
      <c r="C1" s="2" t="s">
        <v>2</v>
      </c>
      <c r="D1" s="2" t="s">
        <v>3</v>
      </c>
      <c r="E1" s="2" t="s">
        <v>4</v>
      </c>
      <c r="F1" s="3" t="s">
        <v>5</v>
      </c>
      <c r="G1" s="4" t="s">
        <v>6</v>
      </c>
      <c r="H1" s="5" t="s">
        <v>7</v>
      </c>
      <c r="I1" s="4" t="s">
        <v>8</v>
      </c>
      <c r="J1" s="6" t="s">
        <v>9</v>
      </c>
      <c r="K1" s="4" t="s">
        <v>10</v>
      </c>
      <c r="L1" s="4" t="s">
        <v>11</v>
      </c>
      <c r="M1" s="6" t="s">
        <v>12</v>
      </c>
      <c r="N1" s="7" t="s">
        <v>13</v>
      </c>
      <c r="O1" s="8" t="s">
        <v>14</v>
      </c>
      <c r="P1" s="4" t="s">
        <v>15</v>
      </c>
      <c r="Q1" s="9" t="s">
        <v>16</v>
      </c>
      <c r="R1" s="4" t="s">
        <v>17</v>
      </c>
      <c r="S1" s="10" t="s">
        <v>18</v>
      </c>
      <c r="T1" s="4" t="s">
        <v>19</v>
      </c>
      <c r="U1" s="4" t="s">
        <v>20</v>
      </c>
      <c r="V1" s="7"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c r="AT1" s="4"/>
      <c r="AU1" s="4"/>
      <c r="AV1" s="4"/>
      <c r="AW1" s="4"/>
      <c r="AX1" s="4"/>
      <c r="AY1" s="4"/>
      <c r="AZ1" s="4"/>
      <c r="BA1" s="4"/>
      <c r="BB1" s="4"/>
      <c r="BC1" s="4"/>
      <c r="BD1" s="4"/>
      <c r="BE1" s="4"/>
      <c r="BF1" s="4"/>
    </row>
    <row r="2">
      <c r="A2" t="s">
        <v>44</v>
      </c>
      <c r="C2" s="11" t="s">
        <v>45</v>
      </c>
      <c r="D2" s="11" t="s">
        <v>46</v>
      </c>
      <c r="E2" s="11" t="s">
        <v>47</v>
      </c>
      <c r="F2" s="12" t="str">
        <f t="shared" ref="F2:F2583" si="1">RIGHT(G2, 4)</f>
        <v>2009</v>
      </c>
      <c r="G2" s="13">
        <v>39949.0</v>
      </c>
      <c r="H2" s="14">
        <v>0.2604166666666667</v>
      </c>
      <c r="I2" t="s">
        <v>48</v>
      </c>
      <c r="J2" s="15"/>
      <c r="L2" t="s">
        <v>49</v>
      </c>
      <c r="M2" s="15">
        <v>14.6</v>
      </c>
      <c r="N2" s="16">
        <v>8.7</v>
      </c>
      <c r="O2" s="16">
        <v>85.7</v>
      </c>
      <c r="P2" s="17"/>
      <c r="Q2" s="18"/>
      <c r="S2" s="17"/>
      <c r="V2" s="19">
        <v>21.1</v>
      </c>
      <c r="W2" s="17"/>
      <c r="AF2" t="s">
        <v>50</v>
      </c>
      <c r="AG2" t="s">
        <v>51</v>
      </c>
      <c r="AH2" t="s">
        <v>51</v>
      </c>
      <c r="AI2">
        <v>8.89</v>
      </c>
      <c r="AJ2" t="s">
        <v>52</v>
      </c>
      <c r="AK2" t="s">
        <v>53</v>
      </c>
      <c r="AM2" t="s">
        <v>54</v>
      </c>
      <c r="AN2" t="s">
        <v>55</v>
      </c>
      <c r="AQ2" t="s">
        <v>56</v>
      </c>
      <c r="AR2" t="s">
        <v>57</v>
      </c>
    </row>
    <row r="3">
      <c r="A3" t="s">
        <v>44</v>
      </c>
      <c r="C3" s="11" t="s">
        <v>45</v>
      </c>
      <c r="D3" s="11" t="s">
        <v>46</v>
      </c>
      <c r="E3" s="11" t="s">
        <v>47</v>
      </c>
      <c r="F3" s="12" t="str">
        <f t="shared" si="1"/>
        <v>2009</v>
      </c>
      <c r="G3" s="13">
        <v>39963.0</v>
      </c>
      <c r="H3" s="14">
        <v>0.2361111111111111</v>
      </c>
      <c r="I3" t="s">
        <v>48</v>
      </c>
      <c r="J3" s="15"/>
      <c r="L3" t="s">
        <v>58</v>
      </c>
      <c r="M3" s="15">
        <v>11.7</v>
      </c>
      <c r="N3" s="16">
        <v>10.1</v>
      </c>
      <c r="O3" s="16">
        <v>93.5</v>
      </c>
      <c r="P3" s="17"/>
      <c r="Q3" s="18"/>
      <c r="S3" s="17"/>
      <c r="V3" s="19">
        <v>101.9</v>
      </c>
      <c r="W3" s="17"/>
      <c r="AF3" t="s">
        <v>50</v>
      </c>
      <c r="AG3" t="s">
        <v>59</v>
      </c>
      <c r="AH3" t="s">
        <v>60</v>
      </c>
      <c r="AJ3" t="s">
        <v>61</v>
      </c>
      <c r="AK3" t="s">
        <v>53</v>
      </c>
      <c r="AM3" t="s">
        <v>62</v>
      </c>
      <c r="AN3" t="s">
        <v>55</v>
      </c>
      <c r="AQ3" t="s">
        <v>56</v>
      </c>
      <c r="AR3" t="s">
        <v>63</v>
      </c>
    </row>
    <row r="4">
      <c r="A4" t="s">
        <v>44</v>
      </c>
      <c r="C4" s="11" t="s">
        <v>45</v>
      </c>
      <c r="D4" s="11" t="s">
        <v>46</v>
      </c>
      <c r="E4" s="11" t="s">
        <v>47</v>
      </c>
      <c r="F4" s="12" t="str">
        <f t="shared" si="1"/>
        <v>2009</v>
      </c>
      <c r="G4" s="13">
        <v>39977.0</v>
      </c>
      <c r="H4" s="14">
        <v>0.2777777777777778</v>
      </c>
      <c r="I4" t="s">
        <v>48</v>
      </c>
      <c r="J4" s="15"/>
      <c r="L4" t="s">
        <v>49</v>
      </c>
      <c r="M4" s="15"/>
      <c r="N4" s="16">
        <v>8.9</v>
      </c>
      <c r="O4" s="16">
        <v>87.3</v>
      </c>
      <c r="P4" s="17"/>
      <c r="Q4" s="18"/>
      <c r="S4" s="17"/>
      <c r="V4" s="19">
        <v>686.7</v>
      </c>
      <c r="W4" s="17"/>
      <c r="AF4" t="s">
        <v>50</v>
      </c>
      <c r="AG4" t="s">
        <v>51</v>
      </c>
      <c r="AH4" t="s">
        <v>64</v>
      </c>
      <c r="AI4">
        <v>10.0</v>
      </c>
      <c r="AK4" t="s">
        <v>53</v>
      </c>
      <c r="AM4" t="s">
        <v>54</v>
      </c>
      <c r="AN4" t="s">
        <v>65</v>
      </c>
      <c r="AQ4" t="s">
        <v>56</v>
      </c>
      <c r="AR4" t="s">
        <v>66</v>
      </c>
    </row>
    <row r="5">
      <c r="A5" t="s">
        <v>44</v>
      </c>
      <c r="C5" s="11" t="s">
        <v>45</v>
      </c>
      <c r="D5" s="11" t="s">
        <v>46</v>
      </c>
      <c r="E5" s="11" t="s">
        <v>47</v>
      </c>
      <c r="F5" s="12" t="str">
        <f t="shared" si="1"/>
        <v>2009</v>
      </c>
      <c r="G5" s="13">
        <v>39991.0</v>
      </c>
      <c r="H5" s="14">
        <v>0.25</v>
      </c>
      <c r="I5" t="s">
        <v>48</v>
      </c>
      <c r="J5" s="15"/>
      <c r="L5" t="s">
        <v>58</v>
      </c>
      <c r="M5" s="15">
        <v>18.3</v>
      </c>
      <c r="N5" s="16">
        <v>8.8</v>
      </c>
      <c r="O5" s="16">
        <v>87.7</v>
      </c>
      <c r="P5" s="17"/>
      <c r="Q5" s="18"/>
      <c r="S5" s="17"/>
      <c r="V5" s="19"/>
      <c r="W5" s="17"/>
      <c r="AF5" t="s">
        <v>50</v>
      </c>
      <c r="AG5" t="s">
        <v>59</v>
      </c>
      <c r="AH5" t="s">
        <v>67</v>
      </c>
      <c r="AI5">
        <v>21.11</v>
      </c>
      <c r="AK5" t="s">
        <v>53</v>
      </c>
      <c r="AM5" t="s">
        <v>62</v>
      </c>
      <c r="AN5" t="s">
        <v>55</v>
      </c>
      <c r="AQ5" t="s">
        <v>56</v>
      </c>
      <c r="AR5" t="s">
        <v>68</v>
      </c>
    </row>
    <row r="6">
      <c r="A6" t="s">
        <v>44</v>
      </c>
      <c r="C6" s="11" t="s">
        <v>45</v>
      </c>
      <c r="D6" s="11" t="s">
        <v>46</v>
      </c>
      <c r="E6" s="11" t="s">
        <v>47</v>
      </c>
      <c r="F6" s="12" t="str">
        <f t="shared" si="1"/>
        <v>2009</v>
      </c>
      <c r="G6" s="13">
        <v>40019.0</v>
      </c>
      <c r="H6" s="14">
        <v>0.2708333333333333</v>
      </c>
      <c r="I6" t="s">
        <v>48</v>
      </c>
      <c r="J6" s="15"/>
      <c r="L6" t="s">
        <v>58</v>
      </c>
      <c r="M6" s="15">
        <v>18.8</v>
      </c>
      <c r="N6" s="16">
        <v>7.8</v>
      </c>
      <c r="O6" s="16">
        <v>78.0</v>
      </c>
      <c r="P6" s="17"/>
      <c r="Q6" s="18"/>
      <c r="S6" s="17"/>
      <c r="V6" s="19">
        <v>547.5</v>
      </c>
      <c r="W6" s="17"/>
      <c r="AF6" t="s">
        <v>50</v>
      </c>
      <c r="AG6" t="s">
        <v>59</v>
      </c>
      <c r="AH6" t="s">
        <v>69</v>
      </c>
      <c r="AI6">
        <v>15.0</v>
      </c>
      <c r="AJ6" t="s">
        <v>61</v>
      </c>
      <c r="AK6" t="s">
        <v>53</v>
      </c>
      <c r="AM6" t="s">
        <v>62</v>
      </c>
      <c r="AN6" t="s">
        <v>55</v>
      </c>
      <c r="AQ6" t="s">
        <v>70</v>
      </c>
      <c r="AR6" t="s">
        <v>71</v>
      </c>
    </row>
    <row r="7">
      <c r="A7" t="s">
        <v>44</v>
      </c>
      <c r="C7" s="11" t="s">
        <v>45</v>
      </c>
      <c r="D7" s="11" t="s">
        <v>46</v>
      </c>
      <c r="E7" s="11" t="s">
        <v>47</v>
      </c>
      <c r="F7" s="12" t="str">
        <f t="shared" si="1"/>
        <v>2009</v>
      </c>
      <c r="G7" s="13">
        <v>40033.0</v>
      </c>
      <c r="H7" s="14">
        <v>0.2604166666666667</v>
      </c>
      <c r="I7" t="s">
        <v>48</v>
      </c>
      <c r="J7" s="15"/>
      <c r="L7" t="s">
        <v>49</v>
      </c>
      <c r="M7" s="15">
        <v>16.2</v>
      </c>
      <c r="N7" s="16">
        <v>7.7</v>
      </c>
      <c r="O7" s="16">
        <v>80.8</v>
      </c>
      <c r="P7" s="17"/>
      <c r="Q7" s="18"/>
      <c r="S7" s="17"/>
      <c r="V7" s="19">
        <v>47.1</v>
      </c>
      <c r="W7" s="17"/>
      <c r="AF7" t="s">
        <v>50</v>
      </c>
      <c r="AG7" t="s">
        <v>51</v>
      </c>
      <c r="AH7" t="s">
        <v>72</v>
      </c>
      <c r="AI7">
        <v>8.89</v>
      </c>
      <c r="AJ7" t="s">
        <v>61</v>
      </c>
      <c r="AM7" t="s">
        <v>54</v>
      </c>
      <c r="AN7" t="s">
        <v>55</v>
      </c>
      <c r="AQ7" t="s">
        <v>70</v>
      </c>
      <c r="AR7" t="s">
        <v>71</v>
      </c>
    </row>
    <row r="8">
      <c r="A8" t="s">
        <v>44</v>
      </c>
      <c r="C8" s="11" t="s">
        <v>73</v>
      </c>
      <c r="D8" s="11" t="s">
        <v>74</v>
      </c>
      <c r="E8" s="11" t="s">
        <v>75</v>
      </c>
      <c r="F8" s="12" t="str">
        <f t="shared" si="1"/>
        <v>2009</v>
      </c>
      <c r="G8" s="13">
        <v>39949.0</v>
      </c>
      <c r="H8" s="14">
        <v>0.27569444444444446</v>
      </c>
      <c r="I8" t="s">
        <v>48</v>
      </c>
      <c r="J8" s="15"/>
      <c r="L8" t="s">
        <v>49</v>
      </c>
      <c r="M8" s="15">
        <v>16.3</v>
      </c>
      <c r="N8" s="16">
        <v>9.86</v>
      </c>
      <c r="O8" s="16">
        <v>100.5</v>
      </c>
      <c r="P8" s="17"/>
      <c r="Q8" s="18"/>
      <c r="S8" s="17"/>
      <c r="V8" s="19"/>
      <c r="W8" s="17"/>
      <c r="AF8" t="s">
        <v>76</v>
      </c>
      <c r="AK8" t="s">
        <v>53</v>
      </c>
      <c r="AM8" t="s">
        <v>54</v>
      </c>
      <c r="AN8" t="s">
        <v>55</v>
      </c>
      <c r="AQ8" t="s">
        <v>51</v>
      </c>
      <c r="AR8" t="s">
        <v>63</v>
      </c>
    </row>
    <row r="9">
      <c r="A9" t="s">
        <v>44</v>
      </c>
      <c r="C9" s="11" t="s">
        <v>73</v>
      </c>
      <c r="D9" s="11" t="s">
        <v>74</v>
      </c>
      <c r="E9" s="11" t="s">
        <v>75</v>
      </c>
      <c r="F9" s="12" t="str">
        <f t="shared" si="1"/>
        <v>2009</v>
      </c>
      <c r="G9" s="13">
        <v>39963.0</v>
      </c>
      <c r="H9" s="14">
        <v>0.28680555555555554</v>
      </c>
      <c r="I9" t="s">
        <v>48</v>
      </c>
      <c r="J9" s="15"/>
      <c r="L9" t="s">
        <v>58</v>
      </c>
      <c r="M9" s="15">
        <v>13.4</v>
      </c>
      <c r="N9" s="16">
        <v>10.3</v>
      </c>
      <c r="O9" s="16">
        <v>98.1</v>
      </c>
      <c r="P9" s="17"/>
      <c r="Q9" s="18"/>
      <c r="S9" s="17"/>
      <c r="V9" s="19">
        <v>52.9</v>
      </c>
      <c r="W9" s="17"/>
      <c r="AF9" t="s">
        <v>76</v>
      </c>
      <c r="AG9" t="s">
        <v>59</v>
      </c>
      <c r="AH9" t="s">
        <v>77</v>
      </c>
      <c r="AJ9" t="s">
        <v>61</v>
      </c>
      <c r="AK9" t="s">
        <v>53</v>
      </c>
      <c r="AM9" t="s">
        <v>62</v>
      </c>
      <c r="AN9" t="s">
        <v>55</v>
      </c>
      <c r="AQ9" t="s">
        <v>51</v>
      </c>
      <c r="AR9" t="s">
        <v>78</v>
      </c>
    </row>
    <row r="10">
      <c r="A10" t="s">
        <v>44</v>
      </c>
      <c r="C10" s="11" t="s">
        <v>73</v>
      </c>
      <c r="D10" s="11" t="s">
        <v>74</v>
      </c>
      <c r="E10" s="11" t="s">
        <v>75</v>
      </c>
      <c r="F10" s="12" t="str">
        <f t="shared" si="1"/>
        <v>2009</v>
      </c>
      <c r="G10" s="13">
        <v>39977.0</v>
      </c>
      <c r="H10" s="14">
        <v>0.28194444444444444</v>
      </c>
      <c r="I10" t="s">
        <v>48</v>
      </c>
      <c r="J10" s="15"/>
      <c r="L10" t="s">
        <v>58</v>
      </c>
      <c r="M10" s="15">
        <v>15.1</v>
      </c>
      <c r="N10" s="16">
        <v>9.2</v>
      </c>
      <c r="O10" s="16">
        <v>91.5</v>
      </c>
      <c r="P10" s="17"/>
      <c r="Q10" s="18"/>
      <c r="S10" s="17"/>
      <c r="V10" s="19"/>
      <c r="W10" s="17"/>
      <c r="AF10" t="s">
        <v>76</v>
      </c>
      <c r="AG10" t="s">
        <v>51</v>
      </c>
      <c r="AH10" t="s">
        <v>60</v>
      </c>
      <c r="AI10">
        <v>21.7</v>
      </c>
      <c r="AJ10" t="s">
        <v>61</v>
      </c>
      <c r="AK10" t="s">
        <v>53</v>
      </c>
      <c r="AM10" t="s">
        <v>62</v>
      </c>
      <c r="AN10" t="s">
        <v>65</v>
      </c>
      <c r="AQ10" t="s">
        <v>79</v>
      </c>
      <c r="AR10" t="s">
        <v>80</v>
      </c>
    </row>
    <row r="11">
      <c r="A11" t="s">
        <v>44</v>
      </c>
      <c r="C11" s="11" t="s">
        <v>73</v>
      </c>
      <c r="D11" s="11" t="s">
        <v>74</v>
      </c>
      <c r="E11" s="11" t="s">
        <v>75</v>
      </c>
      <c r="F11" s="12" t="str">
        <f t="shared" si="1"/>
        <v>2009</v>
      </c>
      <c r="G11" s="13">
        <v>39991.0</v>
      </c>
      <c r="H11" s="14">
        <v>0.26805555555555555</v>
      </c>
      <c r="I11" t="s">
        <v>48</v>
      </c>
      <c r="J11" s="15"/>
      <c r="M11" s="15">
        <v>20.4</v>
      </c>
      <c r="N11" s="16">
        <v>7.9</v>
      </c>
      <c r="O11" s="16">
        <v>88.1</v>
      </c>
      <c r="P11" s="17"/>
      <c r="Q11" s="18"/>
      <c r="S11" s="17"/>
      <c r="V11" s="19">
        <v>74.4</v>
      </c>
      <c r="W11" s="17"/>
      <c r="AF11" t="s">
        <v>76</v>
      </c>
      <c r="AG11" t="s">
        <v>59</v>
      </c>
      <c r="AH11" t="s">
        <v>81</v>
      </c>
      <c r="AI11">
        <v>20.0</v>
      </c>
      <c r="AJ11" t="s">
        <v>61</v>
      </c>
      <c r="AK11" t="s">
        <v>53</v>
      </c>
      <c r="AR11" t="s">
        <v>82</v>
      </c>
    </row>
    <row r="12">
      <c r="A12" t="s">
        <v>44</v>
      </c>
      <c r="C12" s="11" t="s">
        <v>73</v>
      </c>
      <c r="D12" s="11" t="s">
        <v>74</v>
      </c>
      <c r="E12" s="11" t="s">
        <v>75</v>
      </c>
      <c r="F12" s="12" t="str">
        <f t="shared" si="1"/>
        <v>2009</v>
      </c>
      <c r="G12" s="13">
        <v>40005.0</v>
      </c>
      <c r="H12" s="14">
        <v>0.25069444444444444</v>
      </c>
      <c r="I12" t="s">
        <v>48</v>
      </c>
      <c r="J12" s="15"/>
      <c r="L12" t="s">
        <v>49</v>
      </c>
      <c r="M12" s="15"/>
      <c r="N12" s="16"/>
      <c r="O12" s="16"/>
      <c r="P12" s="17"/>
      <c r="Q12" s="18"/>
      <c r="S12" s="17"/>
      <c r="V12" s="19">
        <v>11.0</v>
      </c>
      <c r="W12" s="17"/>
      <c r="AF12" t="s">
        <v>76</v>
      </c>
      <c r="AG12" t="s">
        <v>51</v>
      </c>
      <c r="AH12" t="s">
        <v>51</v>
      </c>
      <c r="AJ12" t="s">
        <v>61</v>
      </c>
      <c r="AK12" t="s">
        <v>53</v>
      </c>
      <c r="AM12" t="s">
        <v>62</v>
      </c>
      <c r="AN12" t="s">
        <v>65</v>
      </c>
      <c r="AQ12" t="s">
        <v>51</v>
      </c>
      <c r="AR12" t="s">
        <v>83</v>
      </c>
    </row>
    <row r="13">
      <c r="A13" t="s">
        <v>44</v>
      </c>
      <c r="C13" s="11" t="s">
        <v>73</v>
      </c>
      <c r="D13" s="11" t="s">
        <v>74</v>
      </c>
      <c r="E13" s="11" t="s">
        <v>75</v>
      </c>
      <c r="F13" s="12" t="str">
        <f t="shared" si="1"/>
        <v>2009</v>
      </c>
      <c r="G13" s="13">
        <v>40019.0</v>
      </c>
      <c r="H13" s="14">
        <v>0.2763888888888889</v>
      </c>
      <c r="I13" t="s">
        <v>48</v>
      </c>
      <c r="J13" s="15"/>
      <c r="L13" t="s">
        <v>58</v>
      </c>
      <c r="M13" s="15">
        <v>19.2</v>
      </c>
      <c r="N13" s="16">
        <v>8.8</v>
      </c>
      <c r="O13" s="16">
        <v>96.7</v>
      </c>
      <c r="P13" s="17"/>
      <c r="Q13" s="18"/>
      <c r="S13" s="17"/>
      <c r="V13" s="19">
        <v>41.1</v>
      </c>
      <c r="W13" s="17"/>
      <c r="AF13" t="s">
        <v>76</v>
      </c>
      <c r="AG13" t="s">
        <v>84</v>
      </c>
      <c r="AH13" t="s">
        <v>85</v>
      </c>
      <c r="AJ13" t="s">
        <v>61</v>
      </c>
      <c r="AK13" t="s">
        <v>53</v>
      </c>
      <c r="AM13" t="s">
        <v>62</v>
      </c>
      <c r="AN13" t="s">
        <v>55</v>
      </c>
      <c r="AQ13" t="s">
        <v>70</v>
      </c>
      <c r="AR13" t="s">
        <v>71</v>
      </c>
    </row>
    <row r="14">
      <c r="A14" t="s">
        <v>44</v>
      </c>
      <c r="C14" s="11" t="s">
        <v>73</v>
      </c>
      <c r="D14" s="11" t="s">
        <v>74</v>
      </c>
      <c r="E14" s="11" t="s">
        <v>75</v>
      </c>
      <c r="F14" s="12" t="str">
        <f t="shared" si="1"/>
        <v>2009</v>
      </c>
      <c r="G14" s="13">
        <v>40033.0</v>
      </c>
      <c r="H14" s="14">
        <v>0.27291666666666664</v>
      </c>
      <c r="I14" t="s">
        <v>48</v>
      </c>
      <c r="J14" s="15"/>
      <c r="L14" t="s">
        <v>49</v>
      </c>
      <c r="M14" s="15">
        <v>18.6</v>
      </c>
      <c r="N14" s="16">
        <v>8.2</v>
      </c>
      <c r="O14" s="16">
        <v>87.7</v>
      </c>
      <c r="P14" s="17"/>
      <c r="Q14" s="18"/>
      <c r="S14" s="17"/>
      <c r="V14" s="19">
        <v>37.9</v>
      </c>
      <c r="W14" s="17"/>
      <c r="AF14" t="s">
        <v>76</v>
      </c>
      <c r="AG14" t="s">
        <v>86</v>
      </c>
      <c r="AH14" t="s">
        <v>87</v>
      </c>
      <c r="AK14" t="s">
        <v>53</v>
      </c>
      <c r="AM14" t="s">
        <v>88</v>
      </c>
      <c r="AN14" t="s">
        <v>65</v>
      </c>
      <c r="AO14" t="s">
        <v>88</v>
      </c>
      <c r="AQ14" t="s">
        <v>51</v>
      </c>
      <c r="AR14" t="s">
        <v>89</v>
      </c>
    </row>
    <row r="15">
      <c r="A15" t="s">
        <v>44</v>
      </c>
      <c r="C15" s="11" t="s">
        <v>73</v>
      </c>
      <c r="D15" s="11" t="s">
        <v>74</v>
      </c>
      <c r="E15" s="11" t="s">
        <v>75</v>
      </c>
      <c r="F15" s="12" t="str">
        <f t="shared" si="1"/>
        <v>2009</v>
      </c>
      <c r="G15" s="13">
        <v>40047.0</v>
      </c>
      <c r="H15" s="14">
        <v>0.28125</v>
      </c>
      <c r="I15" t="s">
        <v>48</v>
      </c>
      <c r="J15" s="15"/>
      <c r="L15" t="s">
        <v>49</v>
      </c>
      <c r="M15" s="15">
        <v>22.3</v>
      </c>
      <c r="N15" s="16">
        <v>7.4</v>
      </c>
      <c r="O15" s="16">
        <v>85.5</v>
      </c>
      <c r="P15" s="17"/>
      <c r="Q15" s="18"/>
      <c r="S15" s="17"/>
      <c r="V15" s="19">
        <v>1203.31</v>
      </c>
      <c r="W15" s="17"/>
      <c r="AF15" t="s">
        <v>76</v>
      </c>
      <c r="AG15" t="s">
        <v>51</v>
      </c>
      <c r="AH15" t="s">
        <v>85</v>
      </c>
      <c r="AJ15" t="s">
        <v>61</v>
      </c>
      <c r="AK15" t="s">
        <v>53</v>
      </c>
      <c r="AM15" t="s">
        <v>54</v>
      </c>
      <c r="AN15" t="s">
        <v>65</v>
      </c>
      <c r="AQ15" t="s">
        <v>51</v>
      </c>
      <c r="AR15" t="s">
        <v>90</v>
      </c>
    </row>
    <row r="16">
      <c r="A16" t="s">
        <v>44</v>
      </c>
      <c r="C16" s="11" t="s">
        <v>91</v>
      </c>
      <c r="D16" s="11" t="s">
        <v>92</v>
      </c>
      <c r="E16" s="11" t="s">
        <v>93</v>
      </c>
      <c r="F16" s="12" t="str">
        <f t="shared" si="1"/>
        <v>2009</v>
      </c>
      <c r="G16" s="13">
        <v>39949.0</v>
      </c>
      <c r="H16" s="14">
        <v>0.2569444444444444</v>
      </c>
      <c r="I16" t="s">
        <v>48</v>
      </c>
      <c r="J16" s="15"/>
      <c r="L16" t="s">
        <v>49</v>
      </c>
      <c r="M16" s="15">
        <v>13.5</v>
      </c>
      <c r="N16" s="16">
        <v>4.6</v>
      </c>
      <c r="O16" s="16">
        <v>44.5</v>
      </c>
      <c r="P16" s="17"/>
      <c r="Q16" s="18"/>
      <c r="S16" s="17"/>
      <c r="V16" s="19">
        <v>50.4</v>
      </c>
      <c r="W16" s="17"/>
      <c r="AF16" t="s">
        <v>76</v>
      </c>
      <c r="AM16" t="s">
        <v>54</v>
      </c>
      <c r="AN16" t="s">
        <v>65</v>
      </c>
      <c r="AQ16" t="s">
        <v>94</v>
      </c>
      <c r="AR16" t="s">
        <v>63</v>
      </c>
    </row>
    <row r="17">
      <c r="A17" t="s">
        <v>44</v>
      </c>
      <c r="C17" s="11" t="s">
        <v>91</v>
      </c>
      <c r="D17" s="11" t="s">
        <v>92</v>
      </c>
      <c r="E17" s="11" t="s">
        <v>93</v>
      </c>
      <c r="F17" s="12" t="str">
        <f t="shared" si="1"/>
        <v>2009</v>
      </c>
      <c r="G17" s="13">
        <v>39949.0</v>
      </c>
      <c r="H17" s="14">
        <v>0.2569444444444444</v>
      </c>
      <c r="I17" t="s">
        <v>95</v>
      </c>
      <c r="J17" s="15"/>
      <c r="M17" s="15"/>
      <c r="N17" s="16"/>
      <c r="O17" s="16"/>
      <c r="P17" s="17"/>
      <c r="Q17" s="18"/>
      <c r="S17" s="17"/>
      <c r="V17" s="19">
        <v>88.2</v>
      </c>
      <c r="W17" s="17"/>
      <c r="AF17" t="s">
        <v>76</v>
      </c>
      <c r="AR17" t="s">
        <v>63</v>
      </c>
    </row>
    <row r="18">
      <c r="A18" t="s">
        <v>44</v>
      </c>
      <c r="C18" s="11" t="s">
        <v>91</v>
      </c>
      <c r="D18" s="11" t="s">
        <v>92</v>
      </c>
      <c r="E18" s="11" t="s">
        <v>93</v>
      </c>
      <c r="F18" s="12" t="str">
        <f t="shared" si="1"/>
        <v>2009</v>
      </c>
      <c r="G18" s="13">
        <v>39963.0</v>
      </c>
      <c r="H18" s="14">
        <v>0.26944444444444443</v>
      </c>
      <c r="I18" t="s">
        <v>48</v>
      </c>
      <c r="J18" s="15"/>
      <c r="L18" t="s">
        <v>58</v>
      </c>
      <c r="M18" s="15">
        <v>11.5</v>
      </c>
      <c r="N18" s="16">
        <v>5.4</v>
      </c>
      <c r="O18" s="16">
        <v>49.2</v>
      </c>
      <c r="P18" s="17"/>
      <c r="Q18" s="18"/>
      <c r="S18" s="17"/>
      <c r="V18" s="19">
        <v>101.9</v>
      </c>
      <c r="W18" s="17"/>
      <c r="AF18" t="s">
        <v>76</v>
      </c>
      <c r="AG18" t="s">
        <v>59</v>
      </c>
      <c r="AH18" t="s">
        <v>77</v>
      </c>
      <c r="AJ18" t="s">
        <v>61</v>
      </c>
      <c r="AK18" t="s">
        <v>53</v>
      </c>
      <c r="AM18" t="s">
        <v>62</v>
      </c>
      <c r="AN18" t="s">
        <v>55</v>
      </c>
      <c r="AQ18" t="s">
        <v>51</v>
      </c>
      <c r="AR18" t="s">
        <v>96</v>
      </c>
    </row>
    <row r="19">
      <c r="A19" t="s">
        <v>44</v>
      </c>
      <c r="C19" s="11" t="s">
        <v>91</v>
      </c>
      <c r="D19" s="11" t="s">
        <v>92</v>
      </c>
      <c r="E19" s="11" t="s">
        <v>93</v>
      </c>
      <c r="F19" s="12" t="str">
        <f t="shared" si="1"/>
        <v>2009</v>
      </c>
      <c r="G19" s="13">
        <v>39977.0</v>
      </c>
      <c r="H19" s="14">
        <v>0.2652777777777778</v>
      </c>
      <c r="I19" t="s">
        <v>48</v>
      </c>
      <c r="J19" s="15"/>
      <c r="L19" t="s">
        <v>58</v>
      </c>
      <c r="M19" s="15">
        <v>14.6</v>
      </c>
      <c r="N19" s="16">
        <v>3.2</v>
      </c>
      <c r="O19" s="16">
        <v>31.6</v>
      </c>
      <c r="P19" s="17"/>
      <c r="Q19" s="18"/>
      <c r="S19" s="17"/>
      <c r="V19" s="19">
        <v>344.8</v>
      </c>
      <c r="W19" s="17"/>
      <c r="AF19" t="s">
        <v>76</v>
      </c>
      <c r="AG19" t="s">
        <v>51</v>
      </c>
      <c r="AH19" t="s">
        <v>60</v>
      </c>
      <c r="AI19">
        <v>21.7</v>
      </c>
      <c r="AJ19" t="s">
        <v>61</v>
      </c>
      <c r="AK19" t="s">
        <v>97</v>
      </c>
      <c r="AM19" t="s">
        <v>62</v>
      </c>
      <c r="AN19" t="s">
        <v>65</v>
      </c>
      <c r="AQ19" t="s">
        <v>51</v>
      </c>
      <c r="AR19" t="s">
        <v>63</v>
      </c>
    </row>
    <row r="20">
      <c r="A20" t="s">
        <v>44</v>
      </c>
      <c r="C20" s="11" t="s">
        <v>91</v>
      </c>
      <c r="D20" s="11" t="s">
        <v>92</v>
      </c>
      <c r="E20" s="11" t="s">
        <v>93</v>
      </c>
      <c r="F20" s="12" t="str">
        <f t="shared" si="1"/>
        <v>2009</v>
      </c>
      <c r="G20" s="13">
        <v>39991.0</v>
      </c>
      <c r="H20" s="14">
        <v>0.2513888888888889</v>
      </c>
      <c r="I20" t="s">
        <v>48</v>
      </c>
      <c r="J20" s="15"/>
      <c r="M20" s="15">
        <v>17.8</v>
      </c>
      <c r="N20" s="16">
        <v>1.6</v>
      </c>
      <c r="O20" s="16">
        <v>16.6</v>
      </c>
      <c r="P20" s="17"/>
      <c r="Q20" s="18"/>
      <c r="S20" s="17"/>
      <c r="V20" s="19"/>
      <c r="W20" s="17"/>
      <c r="AF20" t="s">
        <v>76</v>
      </c>
      <c r="AG20" t="s">
        <v>59</v>
      </c>
      <c r="AH20" t="s">
        <v>81</v>
      </c>
      <c r="AI20">
        <v>20.0</v>
      </c>
      <c r="AJ20" t="s">
        <v>61</v>
      </c>
      <c r="AK20" t="s">
        <v>97</v>
      </c>
      <c r="AR20" t="s">
        <v>98</v>
      </c>
    </row>
    <row r="21" ht="15.75" customHeight="1">
      <c r="A21" t="s">
        <v>44</v>
      </c>
      <c r="C21" s="11" t="s">
        <v>91</v>
      </c>
      <c r="D21" s="11" t="s">
        <v>92</v>
      </c>
      <c r="E21" s="11" t="s">
        <v>93</v>
      </c>
      <c r="F21" s="12" t="str">
        <f t="shared" si="1"/>
        <v>2009</v>
      </c>
      <c r="G21" s="13">
        <v>40005.0</v>
      </c>
      <c r="H21" s="14">
        <v>0.2375</v>
      </c>
      <c r="I21" t="s">
        <v>48</v>
      </c>
      <c r="J21" s="15"/>
      <c r="L21" t="s">
        <v>49</v>
      </c>
      <c r="M21" s="15"/>
      <c r="N21" s="16"/>
      <c r="O21" s="16"/>
      <c r="P21" s="17"/>
      <c r="Q21" s="18"/>
      <c r="S21" s="17"/>
      <c r="V21" s="19">
        <v>165.8</v>
      </c>
      <c r="W21" s="17"/>
      <c r="AF21" t="s">
        <v>76</v>
      </c>
      <c r="AG21" t="s">
        <v>51</v>
      </c>
      <c r="AH21" t="s">
        <v>51</v>
      </c>
      <c r="AJ21" t="s">
        <v>61</v>
      </c>
      <c r="AM21" t="s">
        <v>62</v>
      </c>
      <c r="AN21" t="s">
        <v>55</v>
      </c>
      <c r="AQ21" t="s">
        <v>51</v>
      </c>
      <c r="AR21" t="s">
        <v>99</v>
      </c>
    </row>
    <row r="22" ht="15.75" customHeight="1">
      <c r="A22" t="s">
        <v>44</v>
      </c>
      <c r="C22" s="11" t="s">
        <v>91</v>
      </c>
      <c r="D22" s="11" t="s">
        <v>92</v>
      </c>
      <c r="E22" s="11" t="s">
        <v>93</v>
      </c>
      <c r="F22" s="12" t="str">
        <f t="shared" si="1"/>
        <v>2009</v>
      </c>
      <c r="G22" s="13">
        <v>40019.0</v>
      </c>
      <c r="H22" s="14">
        <v>0.25069444444444444</v>
      </c>
      <c r="I22" t="s">
        <v>48</v>
      </c>
      <c r="J22" s="15"/>
      <c r="L22" t="s">
        <v>58</v>
      </c>
      <c r="M22" s="15">
        <v>16.1</v>
      </c>
      <c r="N22" s="16">
        <v>2.5</v>
      </c>
      <c r="O22" s="16">
        <v>25.2</v>
      </c>
      <c r="P22" s="17"/>
      <c r="Q22" s="18"/>
      <c r="S22" s="17"/>
      <c r="V22" s="19">
        <v>517.2</v>
      </c>
      <c r="W22" s="17"/>
      <c r="AF22" t="s">
        <v>76</v>
      </c>
      <c r="AG22" t="s">
        <v>84</v>
      </c>
      <c r="AH22" t="s">
        <v>85</v>
      </c>
      <c r="AJ22" t="s">
        <v>61</v>
      </c>
      <c r="AK22" t="s">
        <v>100</v>
      </c>
      <c r="AM22" t="s">
        <v>62</v>
      </c>
      <c r="AN22" t="s">
        <v>55</v>
      </c>
      <c r="AQ22" t="s">
        <v>51</v>
      </c>
      <c r="AR22" t="s">
        <v>101</v>
      </c>
    </row>
    <row r="23" ht="15.75" customHeight="1">
      <c r="A23" t="s">
        <v>44</v>
      </c>
      <c r="C23" s="11" t="s">
        <v>91</v>
      </c>
      <c r="D23" s="11" t="s">
        <v>92</v>
      </c>
      <c r="E23" s="11" t="s">
        <v>93</v>
      </c>
      <c r="F23" s="12" t="str">
        <f t="shared" si="1"/>
        <v>2009</v>
      </c>
      <c r="G23" s="13">
        <v>40033.0</v>
      </c>
      <c r="H23" s="14">
        <v>0.24791666666666667</v>
      </c>
      <c r="I23" t="s">
        <v>48</v>
      </c>
      <c r="J23" s="15"/>
      <c r="L23" t="s">
        <v>49</v>
      </c>
      <c r="M23" s="15">
        <v>16.2</v>
      </c>
      <c r="N23" s="16">
        <v>1.6</v>
      </c>
      <c r="O23" s="16">
        <v>16.5</v>
      </c>
      <c r="P23" s="17"/>
      <c r="Q23" s="18"/>
      <c r="S23" s="17"/>
      <c r="V23" s="19">
        <v>127.4</v>
      </c>
      <c r="W23" s="17"/>
      <c r="AF23" t="s">
        <v>76</v>
      </c>
      <c r="AG23" t="s">
        <v>86</v>
      </c>
      <c r="AH23" t="s">
        <v>87</v>
      </c>
      <c r="AK23" t="s">
        <v>100</v>
      </c>
      <c r="AM23" t="s">
        <v>88</v>
      </c>
      <c r="AN23" t="s">
        <v>65</v>
      </c>
      <c r="AQ23" t="s">
        <v>51</v>
      </c>
      <c r="AR23" t="s">
        <v>102</v>
      </c>
    </row>
    <row r="24" ht="15.75" customHeight="1">
      <c r="A24" t="s">
        <v>44</v>
      </c>
      <c r="C24" s="11" t="s">
        <v>91</v>
      </c>
      <c r="D24" s="11" t="s">
        <v>92</v>
      </c>
      <c r="E24" s="11" t="s">
        <v>93</v>
      </c>
      <c r="F24" s="12" t="str">
        <f t="shared" si="1"/>
        <v>2009</v>
      </c>
      <c r="G24" s="13">
        <v>40047.0</v>
      </c>
      <c r="H24" s="14">
        <v>0.2659722222222222</v>
      </c>
      <c r="I24" t="s">
        <v>48</v>
      </c>
      <c r="J24" s="15"/>
      <c r="L24" t="s">
        <v>49</v>
      </c>
      <c r="M24" s="15">
        <v>20.7</v>
      </c>
      <c r="N24" s="16">
        <v>1.05</v>
      </c>
      <c r="O24" s="16">
        <v>11.8</v>
      </c>
      <c r="P24" s="17"/>
      <c r="Q24" s="18"/>
      <c r="S24" s="17"/>
      <c r="V24" s="19">
        <v>1299.65</v>
      </c>
      <c r="W24" s="17"/>
      <c r="AF24" t="s">
        <v>76</v>
      </c>
      <c r="AG24" t="s">
        <v>51</v>
      </c>
      <c r="AH24" t="s">
        <v>85</v>
      </c>
      <c r="AJ24" t="s">
        <v>61</v>
      </c>
      <c r="AK24" t="s">
        <v>100</v>
      </c>
      <c r="AM24" t="s">
        <v>54</v>
      </c>
      <c r="AN24" t="s">
        <v>65</v>
      </c>
      <c r="AQ24" t="s">
        <v>51</v>
      </c>
      <c r="AR24" t="s">
        <v>103</v>
      </c>
    </row>
    <row r="25" ht="15.75" customHeight="1">
      <c r="A25" t="s">
        <v>44</v>
      </c>
      <c r="C25" s="11" t="s">
        <v>91</v>
      </c>
      <c r="D25" s="11" t="s">
        <v>92</v>
      </c>
      <c r="E25" s="11" t="s">
        <v>93</v>
      </c>
      <c r="F25" s="12" t="str">
        <f t="shared" si="1"/>
        <v>2009</v>
      </c>
      <c r="G25" s="13">
        <v>40047.0</v>
      </c>
      <c r="H25" s="14">
        <v>0.2659722222222222</v>
      </c>
      <c r="I25" t="s">
        <v>95</v>
      </c>
      <c r="J25" s="15"/>
      <c r="M25" s="15"/>
      <c r="N25" s="16"/>
      <c r="O25" s="16"/>
      <c r="P25" s="17"/>
      <c r="Q25" s="18"/>
      <c r="S25" s="17"/>
      <c r="V25" s="19">
        <v>1732.87</v>
      </c>
      <c r="W25" s="17"/>
      <c r="AF25" t="s">
        <v>76</v>
      </c>
      <c r="AK25" t="s">
        <v>100</v>
      </c>
      <c r="AR25" t="s">
        <v>103</v>
      </c>
    </row>
    <row r="26" ht="15.75" customHeight="1">
      <c r="A26" t="s">
        <v>44</v>
      </c>
      <c r="B26" s="20" t="s">
        <v>104</v>
      </c>
      <c r="C26" s="11" t="s">
        <v>105</v>
      </c>
      <c r="D26" s="11" t="s">
        <v>106</v>
      </c>
      <c r="E26" s="11" t="s">
        <v>107</v>
      </c>
      <c r="F26" s="12" t="str">
        <f t="shared" si="1"/>
        <v>2009</v>
      </c>
      <c r="G26" s="13">
        <v>39949.0</v>
      </c>
      <c r="H26" s="14">
        <v>0.2708333333333333</v>
      </c>
      <c r="I26" t="s">
        <v>48</v>
      </c>
      <c r="J26" s="15"/>
      <c r="L26" t="s">
        <v>49</v>
      </c>
      <c r="M26" s="15">
        <v>17.1</v>
      </c>
      <c r="N26" s="16">
        <v>8.75</v>
      </c>
      <c r="O26" s="16">
        <v>86.5</v>
      </c>
      <c r="P26" s="17"/>
      <c r="Q26" s="18"/>
      <c r="S26" s="17"/>
      <c r="V26" s="19">
        <v>55.6</v>
      </c>
      <c r="W26" s="17"/>
      <c r="AF26" t="s">
        <v>108</v>
      </c>
      <c r="AG26" t="s">
        <v>86</v>
      </c>
      <c r="AH26" t="s">
        <v>86</v>
      </c>
      <c r="AI26">
        <v>11.11</v>
      </c>
      <c r="AJ26" t="s">
        <v>61</v>
      </c>
      <c r="AM26" t="s">
        <v>54</v>
      </c>
      <c r="AQ26" t="s">
        <v>51</v>
      </c>
      <c r="AR26" t="s">
        <v>109</v>
      </c>
    </row>
    <row r="27" ht="15.75" customHeight="1">
      <c r="A27" t="s">
        <v>44</v>
      </c>
      <c r="B27" s="20" t="s">
        <v>104</v>
      </c>
      <c r="C27" s="11" t="s">
        <v>105</v>
      </c>
      <c r="D27" s="11" t="s">
        <v>106</v>
      </c>
      <c r="E27" s="11" t="s">
        <v>107</v>
      </c>
      <c r="F27" s="12" t="str">
        <f t="shared" si="1"/>
        <v>2009</v>
      </c>
      <c r="G27" s="13">
        <v>39963.0</v>
      </c>
      <c r="H27" s="14">
        <v>0.2708333333333333</v>
      </c>
      <c r="I27" t="s">
        <v>48</v>
      </c>
      <c r="J27" s="15"/>
      <c r="L27" t="s">
        <v>58</v>
      </c>
      <c r="M27" s="15">
        <v>12.4</v>
      </c>
      <c r="N27" s="16">
        <v>10.7</v>
      </c>
      <c r="O27" s="16">
        <v>99.6</v>
      </c>
      <c r="P27" s="17"/>
      <c r="Q27" s="18"/>
      <c r="S27" s="17"/>
      <c r="V27" s="19">
        <v>1203.31</v>
      </c>
      <c r="W27" s="17"/>
      <c r="AF27" t="s">
        <v>108</v>
      </c>
      <c r="AG27" t="s">
        <v>59</v>
      </c>
      <c r="AH27" t="s">
        <v>60</v>
      </c>
      <c r="AI27">
        <v>12.0</v>
      </c>
      <c r="AJ27" t="s">
        <v>61</v>
      </c>
      <c r="AK27" t="s">
        <v>97</v>
      </c>
      <c r="AN27" t="s">
        <v>55</v>
      </c>
      <c r="AQ27" t="s">
        <v>56</v>
      </c>
      <c r="AR27" t="s">
        <v>110</v>
      </c>
    </row>
    <row r="28" ht="15.75" customHeight="1">
      <c r="A28" t="s">
        <v>44</v>
      </c>
      <c r="B28" s="20" t="s">
        <v>104</v>
      </c>
      <c r="C28" s="11" t="s">
        <v>105</v>
      </c>
      <c r="D28" s="11" t="s">
        <v>106</v>
      </c>
      <c r="E28" s="11" t="s">
        <v>107</v>
      </c>
      <c r="F28" s="12" t="str">
        <f t="shared" si="1"/>
        <v>2009</v>
      </c>
      <c r="G28" s="13">
        <v>39977.0</v>
      </c>
      <c r="H28" s="14">
        <v>0.2708333333333333</v>
      </c>
      <c r="I28" t="s">
        <v>48</v>
      </c>
      <c r="J28" s="15"/>
      <c r="L28" t="s">
        <v>58</v>
      </c>
      <c r="M28" s="15">
        <v>15.5</v>
      </c>
      <c r="N28" s="16">
        <v>9.25</v>
      </c>
      <c r="O28" s="16">
        <v>92.9</v>
      </c>
      <c r="P28" s="17"/>
      <c r="Q28" s="18"/>
      <c r="S28" s="17"/>
      <c r="V28" s="19" t="s">
        <v>111</v>
      </c>
      <c r="W28" s="17"/>
      <c r="AF28" t="s">
        <v>108</v>
      </c>
      <c r="AG28" t="s">
        <v>51</v>
      </c>
      <c r="AH28" t="s">
        <v>112</v>
      </c>
      <c r="AI28">
        <v>13.33</v>
      </c>
      <c r="AJ28" t="s">
        <v>61</v>
      </c>
      <c r="AK28" t="s">
        <v>97</v>
      </c>
      <c r="AM28" t="s">
        <v>54</v>
      </c>
      <c r="AQ28" t="s">
        <v>56</v>
      </c>
      <c r="AR28" t="s">
        <v>113</v>
      </c>
    </row>
    <row r="29" ht="15.75" customHeight="1">
      <c r="A29" t="s">
        <v>44</v>
      </c>
      <c r="B29" s="20" t="s">
        <v>104</v>
      </c>
      <c r="C29" s="11" t="s">
        <v>105</v>
      </c>
      <c r="D29" s="11" t="s">
        <v>106</v>
      </c>
      <c r="E29" s="11" t="s">
        <v>107</v>
      </c>
      <c r="F29" s="12" t="str">
        <f t="shared" si="1"/>
        <v>2009</v>
      </c>
      <c r="G29" s="13">
        <v>39991.0</v>
      </c>
      <c r="H29" s="14">
        <v>0.2916666666666667</v>
      </c>
      <c r="I29" t="s">
        <v>48</v>
      </c>
      <c r="J29" s="15"/>
      <c r="L29" t="s">
        <v>49</v>
      </c>
      <c r="M29" s="15">
        <v>20.7</v>
      </c>
      <c r="N29" s="16">
        <v>7.78</v>
      </c>
      <c r="O29" s="16">
        <v>86.6</v>
      </c>
      <c r="P29" s="17"/>
      <c r="Q29" s="18"/>
      <c r="S29" s="17"/>
      <c r="V29" s="19">
        <v>141.4</v>
      </c>
      <c r="W29" s="17"/>
      <c r="AF29" t="s">
        <v>108</v>
      </c>
      <c r="AG29" t="s">
        <v>59</v>
      </c>
      <c r="AH29" t="s">
        <v>112</v>
      </c>
      <c r="AI29">
        <v>17.22</v>
      </c>
      <c r="AJ29" t="s">
        <v>61</v>
      </c>
      <c r="AK29" t="s">
        <v>97</v>
      </c>
      <c r="AM29" t="s">
        <v>54</v>
      </c>
      <c r="AN29" t="s">
        <v>55</v>
      </c>
      <c r="AQ29" t="s">
        <v>56</v>
      </c>
      <c r="AR29" t="s">
        <v>114</v>
      </c>
    </row>
    <row r="30" ht="15.75" customHeight="1">
      <c r="A30" t="s">
        <v>44</v>
      </c>
      <c r="B30" s="20" t="s">
        <v>104</v>
      </c>
      <c r="C30" s="11" t="s">
        <v>105</v>
      </c>
      <c r="D30" s="11" t="s">
        <v>106</v>
      </c>
      <c r="E30" s="11" t="s">
        <v>107</v>
      </c>
      <c r="F30" s="12" t="str">
        <f t="shared" si="1"/>
        <v>2009</v>
      </c>
      <c r="G30" s="13">
        <v>40005.0</v>
      </c>
      <c r="H30" s="14">
        <v>0.2916666666666667</v>
      </c>
      <c r="I30" t="s">
        <v>48</v>
      </c>
      <c r="J30" s="15"/>
      <c r="L30" t="s">
        <v>49</v>
      </c>
      <c r="M30" s="15">
        <v>18.7</v>
      </c>
      <c r="N30" s="16">
        <v>8.52</v>
      </c>
      <c r="O30" s="16">
        <v>91.4</v>
      </c>
      <c r="P30" s="17"/>
      <c r="Q30" s="18"/>
      <c r="S30" s="17"/>
      <c r="V30" s="19">
        <v>131.3</v>
      </c>
      <c r="W30" s="17"/>
      <c r="AF30" t="s">
        <v>108</v>
      </c>
      <c r="AG30" t="s">
        <v>51</v>
      </c>
      <c r="AH30" t="s">
        <v>115</v>
      </c>
      <c r="AI30">
        <v>13.33</v>
      </c>
      <c r="AJ30" t="s">
        <v>61</v>
      </c>
      <c r="AK30" t="s">
        <v>97</v>
      </c>
      <c r="AM30" t="s">
        <v>62</v>
      </c>
      <c r="AN30" t="s">
        <v>55</v>
      </c>
      <c r="AQ30" t="s">
        <v>56</v>
      </c>
      <c r="AR30" t="s">
        <v>116</v>
      </c>
    </row>
    <row r="31" ht="15.75" customHeight="1">
      <c r="A31" t="s">
        <v>44</v>
      </c>
      <c r="B31" s="20" t="s">
        <v>104</v>
      </c>
      <c r="C31" s="11" t="s">
        <v>105</v>
      </c>
      <c r="D31" s="11" t="s">
        <v>106</v>
      </c>
      <c r="E31" s="11" t="s">
        <v>107</v>
      </c>
      <c r="F31" s="12" t="str">
        <f t="shared" si="1"/>
        <v>2009</v>
      </c>
      <c r="G31" s="13">
        <v>40033.0</v>
      </c>
      <c r="H31" s="14">
        <v>0.2916666666666667</v>
      </c>
      <c r="I31" t="s">
        <v>48</v>
      </c>
      <c r="J31" s="15"/>
      <c r="L31" t="s">
        <v>49</v>
      </c>
      <c r="M31" s="15">
        <v>19.0</v>
      </c>
      <c r="N31" s="16">
        <v>7.93</v>
      </c>
      <c r="O31" s="16">
        <v>86.7</v>
      </c>
      <c r="P31" s="17"/>
      <c r="Q31" s="18"/>
      <c r="S31" s="17"/>
      <c r="V31" s="19">
        <v>84.5</v>
      </c>
      <c r="W31" s="17"/>
      <c r="AF31" t="s">
        <v>108</v>
      </c>
      <c r="AG31" t="s">
        <v>51</v>
      </c>
      <c r="AH31" t="s">
        <v>112</v>
      </c>
      <c r="AI31">
        <v>12.78</v>
      </c>
      <c r="AJ31" t="s">
        <v>61</v>
      </c>
      <c r="AK31" t="s">
        <v>97</v>
      </c>
      <c r="AM31" t="s">
        <v>54</v>
      </c>
      <c r="AN31" t="s">
        <v>55</v>
      </c>
      <c r="AQ31" t="s">
        <v>56</v>
      </c>
      <c r="AR31" t="s">
        <v>117</v>
      </c>
    </row>
    <row r="32" ht="15.75" customHeight="1">
      <c r="A32" t="s">
        <v>44</v>
      </c>
      <c r="B32" s="20" t="s">
        <v>104</v>
      </c>
      <c r="C32" s="11" t="s">
        <v>105</v>
      </c>
      <c r="D32" s="11" t="s">
        <v>106</v>
      </c>
      <c r="E32" s="11" t="s">
        <v>107</v>
      </c>
      <c r="F32" s="12" t="str">
        <f t="shared" si="1"/>
        <v>2009</v>
      </c>
      <c r="G32" s="13">
        <v>40047.0</v>
      </c>
      <c r="H32" s="14">
        <v>0.2916666666666667</v>
      </c>
      <c r="I32" t="s">
        <v>48</v>
      </c>
      <c r="J32" s="15"/>
      <c r="L32" t="s">
        <v>49</v>
      </c>
      <c r="M32" s="15">
        <v>23.4</v>
      </c>
      <c r="N32" s="16">
        <v>6.71</v>
      </c>
      <c r="O32" s="16">
        <v>78.7</v>
      </c>
      <c r="P32" s="17"/>
      <c r="Q32" s="18"/>
      <c r="S32" s="17"/>
      <c r="V32" s="19"/>
      <c r="W32" s="17"/>
      <c r="AF32" t="s">
        <v>108</v>
      </c>
      <c r="AG32" t="s">
        <v>51</v>
      </c>
      <c r="AH32" t="s">
        <v>118</v>
      </c>
      <c r="AI32">
        <v>20.56</v>
      </c>
      <c r="AJ32" t="s">
        <v>61</v>
      </c>
      <c r="AK32" t="s">
        <v>119</v>
      </c>
      <c r="AM32" t="s">
        <v>54</v>
      </c>
      <c r="AN32" t="s">
        <v>55</v>
      </c>
      <c r="AQ32" t="s">
        <v>51</v>
      </c>
      <c r="AR32" t="s">
        <v>120</v>
      </c>
    </row>
    <row r="33" ht="15.75" customHeight="1">
      <c r="A33" t="s">
        <v>44</v>
      </c>
      <c r="B33" s="20" t="s">
        <v>104</v>
      </c>
      <c r="C33" s="11" t="s">
        <v>121</v>
      </c>
      <c r="D33" s="11" t="s">
        <v>122</v>
      </c>
      <c r="E33" s="11" t="s">
        <v>123</v>
      </c>
      <c r="F33" s="12" t="str">
        <f t="shared" si="1"/>
        <v>2009</v>
      </c>
      <c r="G33" s="13">
        <v>39949.0</v>
      </c>
      <c r="H33" s="14">
        <v>0.28125</v>
      </c>
      <c r="I33" t="s">
        <v>48</v>
      </c>
      <c r="J33" s="15"/>
      <c r="L33" t="s">
        <v>49</v>
      </c>
      <c r="M33" s="15">
        <v>16.5</v>
      </c>
      <c r="N33" s="16">
        <v>8.89</v>
      </c>
      <c r="O33" s="16">
        <v>91.1</v>
      </c>
      <c r="P33" s="17"/>
      <c r="Q33" s="18"/>
      <c r="S33" s="17"/>
      <c r="V33" s="19">
        <v>129.1</v>
      </c>
      <c r="W33" s="17"/>
      <c r="AF33" t="s">
        <v>108</v>
      </c>
      <c r="AG33" t="s">
        <v>86</v>
      </c>
      <c r="AH33" t="s">
        <v>86</v>
      </c>
      <c r="AI33">
        <v>11.11</v>
      </c>
      <c r="AJ33" t="s">
        <v>61</v>
      </c>
      <c r="AM33" t="s">
        <v>54</v>
      </c>
      <c r="AN33" t="s">
        <v>65</v>
      </c>
      <c r="AQ33" t="s">
        <v>51</v>
      </c>
      <c r="AR33" t="s">
        <v>124</v>
      </c>
    </row>
    <row r="34" ht="15.75" customHeight="1">
      <c r="A34" t="s">
        <v>44</v>
      </c>
      <c r="B34" s="20" t="s">
        <v>104</v>
      </c>
      <c r="C34" s="11" t="s">
        <v>121</v>
      </c>
      <c r="D34" s="11" t="s">
        <v>122</v>
      </c>
      <c r="E34" s="11" t="s">
        <v>123</v>
      </c>
      <c r="F34" s="12" t="str">
        <f t="shared" si="1"/>
        <v>2009</v>
      </c>
      <c r="G34" s="13">
        <v>39963.0</v>
      </c>
      <c r="H34" s="14">
        <v>0.2847222222222222</v>
      </c>
      <c r="I34" t="s">
        <v>48</v>
      </c>
      <c r="J34" s="15"/>
      <c r="L34" t="s">
        <v>58</v>
      </c>
      <c r="M34" s="15">
        <v>12.4</v>
      </c>
      <c r="N34" s="16">
        <v>10.76</v>
      </c>
      <c r="O34" s="16">
        <v>101.2</v>
      </c>
      <c r="P34" s="17"/>
      <c r="Q34" s="18"/>
      <c r="S34" s="17"/>
      <c r="V34" s="19">
        <v>1119.85</v>
      </c>
      <c r="W34" s="17"/>
      <c r="AF34" t="s">
        <v>108</v>
      </c>
      <c r="AG34" t="s">
        <v>59</v>
      </c>
      <c r="AH34" t="s">
        <v>60</v>
      </c>
      <c r="AI34">
        <v>12.0</v>
      </c>
      <c r="AJ34" t="s">
        <v>61</v>
      </c>
      <c r="AN34" t="s">
        <v>65</v>
      </c>
      <c r="AQ34" t="s">
        <v>51</v>
      </c>
      <c r="AR34" t="s">
        <v>125</v>
      </c>
    </row>
    <row r="35" ht="15.75" customHeight="1">
      <c r="A35" t="s">
        <v>44</v>
      </c>
      <c r="B35" s="20" t="s">
        <v>104</v>
      </c>
      <c r="C35" s="11" t="s">
        <v>121</v>
      </c>
      <c r="D35" s="11" t="s">
        <v>122</v>
      </c>
      <c r="E35" s="11" t="s">
        <v>123</v>
      </c>
      <c r="F35" s="12" t="str">
        <f t="shared" si="1"/>
        <v>2009</v>
      </c>
      <c r="G35" s="13">
        <v>39977.0</v>
      </c>
      <c r="H35" s="14">
        <v>0.2847222222222222</v>
      </c>
      <c r="I35" t="s">
        <v>48</v>
      </c>
      <c r="J35" s="15"/>
      <c r="M35" s="15">
        <v>15.7</v>
      </c>
      <c r="N35" s="16">
        <v>9.14</v>
      </c>
      <c r="O35" s="16">
        <v>91.8</v>
      </c>
      <c r="P35" s="17"/>
      <c r="Q35" s="18"/>
      <c r="S35" s="17"/>
      <c r="V35" s="19" t="s">
        <v>111</v>
      </c>
      <c r="W35" s="17"/>
      <c r="AF35" t="s">
        <v>108</v>
      </c>
      <c r="AG35" t="s">
        <v>51</v>
      </c>
      <c r="AH35" t="s">
        <v>126</v>
      </c>
      <c r="AI35">
        <v>13.33</v>
      </c>
      <c r="AJ35" t="s">
        <v>61</v>
      </c>
      <c r="AM35" t="s">
        <v>54</v>
      </c>
      <c r="AQ35" t="s">
        <v>56</v>
      </c>
      <c r="AR35" t="s">
        <v>127</v>
      </c>
    </row>
    <row r="36" ht="15.75" customHeight="1">
      <c r="A36" t="s">
        <v>44</v>
      </c>
      <c r="B36" s="20" t="s">
        <v>104</v>
      </c>
      <c r="C36" s="11" t="s">
        <v>121</v>
      </c>
      <c r="D36" s="11" t="s">
        <v>122</v>
      </c>
      <c r="E36" s="11" t="s">
        <v>123</v>
      </c>
      <c r="F36" s="12" t="str">
        <f t="shared" si="1"/>
        <v>2009</v>
      </c>
      <c r="G36" s="13">
        <v>39991.0</v>
      </c>
      <c r="H36" s="14">
        <v>0.3125</v>
      </c>
      <c r="I36" t="s">
        <v>48</v>
      </c>
      <c r="J36" s="15"/>
      <c r="M36" s="15">
        <v>20.9</v>
      </c>
      <c r="N36" s="16">
        <v>7.78</v>
      </c>
      <c r="O36" s="16">
        <v>86.6</v>
      </c>
      <c r="P36" s="17"/>
      <c r="Q36" s="18"/>
      <c r="S36" s="17"/>
      <c r="V36" s="19">
        <v>435.2</v>
      </c>
      <c r="W36" s="17"/>
      <c r="AF36" t="s">
        <v>108</v>
      </c>
      <c r="AG36" t="s">
        <v>59</v>
      </c>
      <c r="AH36" t="s">
        <v>112</v>
      </c>
      <c r="AI36">
        <v>17.22</v>
      </c>
      <c r="AJ36" t="s">
        <v>61</v>
      </c>
      <c r="AM36" t="s">
        <v>54</v>
      </c>
      <c r="AN36" t="s">
        <v>65</v>
      </c>
      <c r="AQ36" t="s">
        <v>56</v>
      </c>
      <c r="AR36" t="s">
        <v>128</v>
      </c>
    </row>
    <row r="37" ht="15.75" customHeight="1">
      <c r="A37" t="s">
        <v>44</v>
      </c>
      <c r="B37" s="20" t="s">
        <v>104</v>
      </c>
      <c r="C37" s="11" t="s">
        <v>121</v>
      </c>
      <c r="D37" s="11" t="s">
        <v>122</v>
      </c>
      <c r="E37" s="11" t="s">
        <v>123</v>
      </c>
      <c r="F37" s="12" t="str">
        <f t="shared" si="1"/>
        <v>2009</v>
      </c>
      <c r="G37" s="13">
        <v>40005.0</v>
      </c>
      <c r="H37" s="14">
        <v>0.3055555555555556</v>
      </c>
      <c r="I37" t="s">
        <v>48</v>
      </c>
      <c r="J37" s="15"/>
      <c r="L37" t="s">
        <v>49</v>
      </c>
      <c r="M37" s="15">
        <v>18.9</v>
      </c>
      <c r="N37" s="16">
        <v>8.62</v>
      </c>
      <c r="O37" s="16">
        <v>92.6</v>
      </c>
      <c r="P37" s="17"/>
      <c r="Q37" s="18"/>
      <c r="S37" s="17"/>
      <c r="V37" s="19">
        <v>64.4</v>
      </c>
      <c r="W37" s="17"/>
      <c r="AF37" t="s">
        <v>108</v>
      </c>
      <c r="AG37" t="s">
        <v>51</v>
      </c>
      <c r="AH37" t="s">
        <v>115</v>
      </c>
      <c r="AI37">
        <v>13.33</v>
      </c>
      <c r="AJ37" t="s">
        <v>61</v>
      </c>
      <c r="AM37" t="s">
        <v>54</v>
      </c>
      <c r="AN37" t="s">
        <v>65</v>
      </c>
      <c r="AQ37" t="s">
        <v>56</v>
      </c>
      <c r="AR37" t="s">
        <v>129</v>
      </c>
    </row>
    <row r="38" ht="15.75" customHeight="1">
      <c r="A38" t="s">
        <v>44</v>
      </c>
      <c r="B38" s="20" t="s">
        <v>104</v>
      </c>
      <c r="C38" s="11" t="s">
        <v>121</v>
      </c>
      <c r="D38" s="11" t="s">
        <v>122</v>
      </c>
      <c r="E38" s="11" t="s">
        <v>123</v>
      </c>
      <c r="F38" s="12" t="str">
        <f t="shared" si="1"/>
        <v>2009</v>
      </c>
      <c r="G38" s="13">
        <v>40005.0</v>
      </c>
      <c r="H38" s="14">
        <v>0.3055555555555556</v>
      </c>
      <c r="I38" t="s">
        <v>95</v>
      </c>
      <c r="J38" s="15"/>
      <c r="M38" s="15"/>
      <c r="N38" s="16"/>
      <c r="O38" s="16"/>
      <c r="P38" s="17"/>
      <c r="Q38" s="18"/>
      <c r="S38" s="17"/>
      <c r="V38" s="19">
        <v>95.9</v>
      </c>
      <c r="W38" s="17"/>
      <c r="AF38" t="s">
        <v>108</v>
      </c>
      <c r="AR38" t="s">
        <v>129</v>
      </c>
    </row>
    <row r="39" ht="15.75" customHeight="1">
      <c r="A39" t="s">
        <v>44</v>
      </c>
      <c r="B39" s="20" t="s">
        <v>104</v>
      </c>
      <c r="C39" s="11" t="s">
        <v>121</v>
      </c>
      <c r="D39" s="11" t="s">
        <v>122</v>
      </c>
      <c r="E39" s="11" t="s">
        <v>123</v>
      </c>
      <c r="F39" s="12" t="str">
        <f t="shared" si="1"/>
        <v>2009</v>
      </c>
      <c r="G39" s="13">
        <v>40019.0</v>
      </c>
      <c r="H39" s="14">
        <v>0.3055555555555556</v>
      </c>
      <c r="I39" t="s">
        <v>48</v>
      </c>
      <c r="J39" s="15"/>
      <c r="L39" t="s">
        <v>49</v>
      </c>
      <c r="M39" s="15">
        <v>18.2</v>
      </c>
      <c r="N39" s="16">
        <v>8.38</v>
      </c>
      <c r="O39" s="16">
        <v>89.9</v>
      </c>
      <c r="P39" s="17"/>
      <c r="Q39" s="18"/>
      <c r="S39" s="17"/>
      <c r="V39" s="19" t="s">
        <v>111</v>
      </c>
      <c r="W39" s="17"/>
      <c r="AF39" t="s">
        <v>108</v>
      </c>
      <c r="AG39" t="s">
        <v>59</v>
      </c>
      <c r="AH39" t="s">
        <v>130</v>
      </c>
      <c r="AI39">
        <v>16.11</v>
      </c>
      <c r="AJ39" t="s">
        <v>61</v>
      </c>
      <c r="AK39" t="s">
        <v>119</v>
      </c>
      <c r="AM39" t="s">
        <v>62</v>
      </c>
      <c r="AN39" t="s">
        <v>65</v>
      </c>
      <c r="AQ39" t="s">
        <v>56</v>
      </c>
      <c r="AR39" t="s">
        <v>131</v>
      </c>
    </row>
    <row r="40" ht="15.75" customHeight="1">
      <c r="A40" t="s">
        <v>44</v>
      </c>
      <c r="B40" s="20" t="s">
        <v>104</v>
      </c>
      <c r="C40" s="11" t="s">
        <v>121</v>
      </c>
      <c r="D40" s="11" t="s">
        <v>122</v>
      </c>
      <c r="E40" s="11" t="s">
        <v>123</v>
      </c>
      <c r="F40" s="12" t="str">
        <f t="shared" si="1"/>
        <v>2009</v>
      </c>
      <c r="G40" s="13">
        <v>40033.0</v>
      </c>
      <c r="H40" s="14">
        <v>0.3055555555555556</v>
      </c>
      <c r="I40" t="s">
        <v>48</v>
      </c>
      <c r="J40" s="15"/>
      <c r="L40" t="s">
        <v>49</v>
      </c>
      <c r="M40" s="15">
        <v>18.7</v>
      </c>
      <c r="N40" s="16">
        <v>8.63</v>
      </c>
      <c r="O40" s="16">
        <v>92.4</v>
      </c>
      <c r="P40" s="17"/>
      <c r="Q40" s="18"/>
      <c r="S40" s="17"/>
      <c r="V40" s="19">
        <v>166.4</v>
      </c>
      <c r="W40" s="17"/>
      <c r="AF40" t="s">
        <v>108</v>
      </c>
      <c r="AG40" t="s">
        <v>51</v>
      </c>
      <c r="AH40" t="s">
        <v>112</v>
      </c>
      <c r="AI40">
        <v>12.78</v>
      </c>
      <c r="AJ40" t="s">
        <v>61</v>
      </c>
      <c r="AK40" t="s">
        <v>119</v>
      </c>
      <c r="AM40" t="s">
        <v>88</v>
      </c>
      <c r="AN40" t="s">
        <v>65</v>
      </c>
      <c r="AQ40" t="s">
        <v>51</v>
      </c>
      <c r="AR40" t="s">
        <v>132</v>
      </c>
    </row>
    <row r="41" ht="15.75" customHeight="1">
      <c r="A41" t="s">
        <v>44</v>
      </c>
      <c r="B41" s="20" t="s">
        <v>104</v>
      </c>
      <c r="C41" s="11" t="s">
        <v>121</v>
      </c>
      <c r="D41" s="11" t="s">
        <v>122</v>
      </c>
      <c r="E41" s="11" t="s">
        <v>123</v>
      </c>
      <c r="F41" s="12" t="str">
        <f t="shared" si="1"/>
        <v>2009</v>
      </c>
      <c r="G41" s="13">
        <v>40047.0</v>
      </c>
      <c r="H41" s="14">
        <v>0.3055555555555556</v>
      </c>
      <c r="I41" t="s">
        <v>48</v>
      </c>
      <c r="J41" s="15"/>
      <c r="L41" t="s">
        <v>49</v>
      </c>
      <c r="M41" s="15">
        <v>22.7</v>
      </c>
      <c r="N41" s="16">
        <v>7.15</v>
      </c>
      <c r="O41" s="16">
        <v>82.6</v>
      </c>
      <c r="P41" s="17"/>
      <c r="Q41" s="18"/>
      <c r="S41" s="17"/>
      <c r="V41" s="19" t="s">
        <v>111</v>
      </c>
      <c r="W41" s="17"/>
      <c r="AF41" t="s">
        <v>108</v>
      </c>
      <c r="AG41" t="s">
        <v>51</v>
      </c>
      <c r="AH41" t="s">
        <v>118</v>
      </c>
      <c r="AI41">
        <v>20.56</v>
      </c>
      <c r="AJ41" t="s">
        <v>61</v>
      </c>
      <c r="AK41" t="s">
        <v>119</v>
      </c>
      <c r="AM41" t="s">
        <v>88</v>
      </c>
      <c r="AN41" t="s">
        <v>65</v>
      </c>
      <c r="AQ41" t="s">
        <v>51</v>
      </c>
      <c r="AR41" t="s">
        <v>133</v>
      </c>
    </row>
    <row r="42" ht="15.75" customHeight="1">
      <c r="A42" t="s">
        <v>44</v>
      </c>
      <c r="B42" s="20" t="s">
        <v>104</v>
      </c>
      <c r="C42" s="11" t="s">
        <v>134</v>
      </c>
      <c r="D42" s="11" t="s">
        <v>135</v>
      </c>
      <c r="E42" s="11" t="s">
        <v>136</v>
      </c>
      <c r="F42" s="12" t="str">
        <f t="shared" si="1"/>
        <v>2009</v>
      </c>
      <c r="G42" s="13">
        <v>39949.0</v>
      </c>
      <c r="H42" s="14">
        <v>0.2916666666666667</v>
      </c>
      <c r="I42" t="s">
        <v>48</v>
      </c>
      <c r="J42" s="15"/>
      <c r="L42" t="s">
        <v>49</v>
      </c>
      <c r="M42" s="15">
        <v>16.6</v>
      </c>
      <c r="N42" s="16">
        <v>8.91</v>
      </c>
      <c r="O42" s="16">
        <v>91.1</v>
      </c>
      <c r="P42" s="17"/>
      <c r="Q42" s="18"/>
      <c r="S42" s="17"/>
      <c r="V42" s="19">
        <v>235.9</v>
      </c>
      <c r="W42" s="17"/>
      <c r="AF42" t="s">
        <v>108</v>
      </c>
      <c r="AG42" t="s">
        <v>86</v>
      </c>
      <c r="AH42" t="s">
        <v>86</v>
      </c>
      <c r="AI42">
        <v>11.11</v>
      </c>
      <c r="AJ42" t="s">
        <v>61</v>
      </c>
      <c r="AM42" t="s">
        <v>54</v>
      </c>
      <c r="AN42" t="s">
        <v>65</v>
      </c>
      <c r="AQ42" t="s">
        <v>51</v>
      </c>
      <c r="AR42" t="s">
        <v>137</v>
      </c>
    </row>
    <row r="43" ht="15.75" customHeight="1">
      <c r="A43" t="s">
        <v>44</v>
      </c>
      <c r="B43" s="20" t="s">
        <v>104</v>
      </c>
      <c r="C43" s="11" t="s">
        <v>134</v>
      </c>
      <c r="D43" s="11" t="s">
        <v>135</v>
      </c>
      <c r="E43" s="11" t="s">
        <v>136</v>
      </c>
      <c r="F43" s="12" t="str">
        <f t="shared" si="1"/>
        <v>2009</v>
      </c>
      <c r="G43" s="13">
        <v>39963.0</v>
      </c>
      <c r="H43" s="14">
        <v>0.2986111111111111</v>
      </c>
      <c r="I43" t="s">
        <v>48</v>
      </c>
      <c r="J43" s="15"/>
      <c r="L43" t="s">
        <v>58</v>
      </c>
      <c r="M43" s="15">
        <v>12.4</v>
      </c>
      <c r="N43" s="16">
        <v>9.1</v>
      </c>
      <c r="O43" s="16">
        <v>85.0</v>
      </c>
      <c r="P43" s="17"/>
      <c r="Q43" s="18"/>
      <c r="S43" s="17"/>
      <c r="V43" s="19">
        <v>1119.85</v>
      </c>
      <c r="W43" s="17"/>
      <c r="AF43" t="s">
        <v>108</v>
      </c>
      <c r="AG43" t="s">
        <v>59</v>
      </c>
      <c r="AH43" t="s">
        <v>60</v>
      </c>
      <c r="AI43">
        <v>12.0</v>
      </c>
      <c r="AJ43" t="s">
        <v>61</v>
      </c>
      <c r="AN43" t="s">
        <v>65</v>
      </c>
      <c r="AQ43" t="s">
        <v>51</v>
      </c>
      <c r="AR43" t="s">
        <v>138</v>
      </c>
    </row>
    <row r="44" ht="15.75" customHeight="1">
      <c r="A44" t="s">
        <v>44</v>
      </c>
      <c r="B44" s="20" t="s">
        <v>104</v>
      </c>
      <c r="C44" s="11" t="s">
        <v>134</v>
      </c>
      <c r="D44" s="11" t="s">
        <v>135</v>
      </c>
      <c r="E44" s="11" t="s">
        <v>136</v>
      </c>
      <c r="F44" s="12" t="str">
        <f t="shared" si="1"/>
        <v>2009</v>
      </c>
      <c r="G44" s="13">
        <v>39977.0</v>
      </c>
      <c r="H44" s="14">
        <v>0.2986111111111111</v>
      </c>
      <c r="I44" t="s">
        <v>48</v>
      </c>
      <c r="J44" s="15"/>
      <c r="M44" s="15">
        <v>15.7</v>
      </c>
      <c r="N44" s="16">
        <v>9.03</v>
      </c>
      <c r="O44" s="16">
        <v>90.8</v>
      </c>
      <c r="P44" s="17"/>
      <c r="Q44" s="18"/>
      <c r="S44" s="17"/>
      <c r="V44" s="19" t="s">
        <v>111</v>
      </c>
      <c r="W44" s="17"/>
      <c r="AF44" t="s">
        <v>108</v>
      </c>
      <c r="AG44" t="s">
        <v>51</v>
      </c>
      <c r="AH44" t="s">
        <v>126</v>
      </c>
      <c r="AI44">
        <v>13.33</v>
      </c>
      <c r="AJ44" t="s">
        <v>61</v>
      </c>
      <c r="AM44" t="s">
        <v>54</v>
      </c>
      <c r="AQ44" t="s">
        <v>56</v>
      </c>
      <c r="AR44" t="s">
        <v>139</v>
      </c>
    </row>
    <row r="45" ht="15.75" customHeight="1">
      <c r="A45" t="s">
        <v>44</v>
      </c>
      <c r="B45" s="20" t="s">
        <v>104</v>
      </c>
      <c r="C45" s="11" t="s">
        <v>134</v>
      </c>
      <c r="D45" s="11" t="s">
        <v>135</v>
      </c>
      <c r="E45" s="11" t="s">
        <v>136</v>
      </c>
      <c r="F45" s="12" t="str">
        <f t="shared" si="1"/>
        <v>2009</v>
      </c>
      <c r="G45" s="13">
        <v>39991.0</v>
      </c>
      <c r="H45" s="14"/>
      <c r="I45" t="s">
        <v>48</v>
      </c>
      <c r="J45" s="15"/>
      <c r="M45" s="15"/>
      <c r="N45" s="16"/>
      <c r="O45" s="16"/>
      <c r="P45" s="17"/>
      <c r="Q45" s="18"/>
      <c r="S45" s="17"/>
      <c r="V45" s="19">
        <v>224.7</v>
      </c>
      <c r="W45" s="17"/>
      <c r="AF45" t="s">
        <v>108</v>
      </c>
      <c r="AG45" t="s">
        <v>59</v>
      </c>
      <c r="AH45" t="s">
        <v>112</v>
      </c>
      <c r="AI45">
        <v>17.22</v>
      </c>
      <c r="AJ45" t="s">
        <v>61</v>
      </c>
      <c r="AR45" t="s">
        <v>140</v>
      </c>
    </row>
    <row r="46" ht="15.75" customHeight="1">
      <c r="A46" t="s">
        <v>44</v>
      </c>
      <c r="B46" s="20" t="s">
        <v>104</v>
      </c>
      <c r="C46" s="11" t="s">
        <v>134</v>
      </c>
      <c r="D46" s="11" t="s">
        <v>135</v>
      </c>
      <c r="E46" s="11" t="s">
        <v>136</v>
      </c>
      <c r="F46" s="12" t="str">
        <f t="shared" si="1"/>
        <v>2009</v>
      </c>
      <c r="G46" s="13">
        <v>39991.0</v>
      </c>
      <c r="H46" s="14"/>
      <c r="I46" t="s">
        <v>95</v>
      </c>
      <c r="J46" s="15"/>
      <c r="M46" s="15"/>
      <c r="N46" s="16"/>
      <c r="O46" s="16"/>
      <c r="P46" s="17"/>
      <c r="Q46" s="18"/>
      <c r="S46" s="17"/>
      <c r="V46" s="19">
        <v>248.9</v>
      </c>
      <c r="W46" s="17"/>
      <c r="AF46" t="s">
        <v>108</v>
      </c>
      <c r="AR46" t="s">
        <v>140</v>
      </c>
    </row>
    <row r="47" ht="15.75" customHeight="1">
      <c r="A47" t="s">
        <v>44</v>
      </c>
      <c r="B47" s="20" t="s">
        <v>104</v>
      </c>
      <c r="C47" s="11" t="s">
        <v>134</v>
      </c>
      <c r="D47" s="11" t="s">
        <v>135</v>
      </c>
      <c r="E47" s="11" t="s">
        <v>136</v>
      </c>
      <c r="F47" s="12" t="str">
        <f t="shared" si="1"/>
        <v>2009</v>
      </c>
      <c r="G47" s="13">
        <v>40005.0</v>
      </c>
      <c r="H47" s="14">
        <v>0.3194444444444444</v>
      </c>
      <c r="I47" t="s">
        <v>48</v>
      </c>
      <c r="J47" s="15"/>
      <c r="L47" t="s">
        <v>49</v>
      </c>
      <c r="M47" s="15">
        <v>19.0</v>
      </c>
      <c r="N47" s="16">
        <v>8.4</v>
      </c>
      <c r="O47" s="16">
        <v>91.0</v>
      </c>
      <c r="P47" s="17"/>
      <c r="Q47" s="18"/>
      <c r="S47" s="17"/>
      <c r="V47" s="19">
        <v>88.2</v>
      </c>
      <c r="W47" s="17"/>
      <c r="AF47" t="s">
        <v>108</v>
      </c>
      <c r="AG47" t="s">
        <v>51</v>
      </c>
      <c r="AH47" t="s">
        <v>115</v>
      </c>
      <c r="AI47">
        <v>13.33</v>
      </c>
      <c r="AJ47" t="s">
        <v>61</v>
      </c>
      <c r="AM47" t="s">
        <v>54</v>
      </c>
      <c r="AN47" t="s">
        <v>65</v>
      </c>
      <c r="AQ47" t="s">
        <v>56</v>
      </c>
      <c r="AR47" t="s">
        <v>141</v>
      </c>
    </row>
    <row r="48" ht="15.75" customHeight="1">
      <c r="A48" t="s">
        <v>44</v>
      </c>
      <c r="B48" s="20" t="s">
        <v>104</v>
      </c>
      <c r="C48" s="11" t="s">
        <v>134</v>
      </c>
      <c r="D48" s="11" t="s">
        <v>135</v>
      </c>
      <c r="E48" s="11" t="s">
        <v>136</v>
      </c>
      <c r="F48" s="12" t="str">
        <f t="shared" si="1"/>
        <v>2009</v>
      </c>
      <c r="G48" s="13">
        <v>40019.0</v>
      </c>
      <c r="H48" s="14">
        <v>0.3194444444444444</v>
      </c>
      <c r="I48" t="s">
        <v>48</v>
      </c>
      <c r="J48" s="15"/>
      <c r="L48" t="s">
        <v>49</v>
      </c>
      <c r="M48" s="15">
        <v>18.1</v>
      </c>
      <c r="N48" s="16">
        <v>8.36</v>
      </c>
      <c r="O48" s="16">
        <v>88.2</v>
      </c>
      <c r="P48" s="17"/>
      <c r="Q48" s="18"/>
      <c r="S48" s="17"/>
      <c r="V48" s="19" t="s">
        <v>111</v>
      </c>
      <c r="W48" s="17"/>
      <c r="AF48" t="s">
        <v>108</v>
      </c>
      <c r="AG48" t="s">
        <v>59</v>
      </c>
      <c r="AH48" t="s">
        <v>130</v>
      </c>
      <c r="AI48">
        <v>16.11</v>
      </c>
      <c r="AJ48" t="s">
        <v>61</v>
      </c>
      <c r="AK48" t="s">
        <v>119</v>
      </c>
      <c r="AM48" t="s">
        <v>62</v>
      </c>
      <c r="AN48" t="s">
        <v>65</v>
      </c>
      <c r="AQ48" t="s">
        <v>56</v>
      </c>
      <c r="AR48" t="s">
        <v>142</v>
      </c>
    </row>
    <row r="49" ht="15.75" customHeight="1">
      <c r="A49" t="s">
        <v>44</v>
      </c>
      <c r="B49" s="20" t="s">
        <v>104</v>
      </c>
      <c r="C49" s="11" t="s">
        <v>134</v>
      </c>
      <c r="D49" s="11" t="s">
        <v>135</v>
      </c>
      <c r="E49" s="11" t="s">
        <v>136</v>
      </c>
      <c r="F49" s="12" t="str">
        <f t="shared" si="1"/>
        <v>2009</v>
      </c>
      <c r="G49" s="13">
        <v>40033.0</v>
      </c>
      <c r="H49" s="14">
        <v>0.3194444444444444</v>
      </c>
      <c r="I49" t="s">
        <v>48</v>
      </c>
      <c r="J49" s="15"/>
      <c r="L49" t="s">
        <v>49</v>
      </c>
      <c r="M49" s="15">
        <v>18.8</v>
      </c>
      <c r="N49" s="16">
        <v>8.63</v>
      </c>
      <c r="O49" s="16">
        <v>92.5</v>
      </c>
      <c r="P49" s="17"/>
      <c r="Q49" s="18"/>
      <c r="S49" s="17"/>
      <c r="V49" s="19">
        <v>727.0</v>
      </c>
      <c r="W49" s="17"/>
      <c r="AF49" t="s">
        <v>108</v>
      </c>
      <c r="AG49" t="s">
        <v>51</v>
      </c>
      <c r="AH49" t="s">
        <v>112</v>
      </c>
      <c r="AI49">
        <v>12.78</v>
      </c>
      <c r="AJ49" t="s">
        <v>61</v>
      </c>
      <c r="AK49" t="s">
        <v>119</v>
      </c>
      <c r="AM49" t="s">
        <v>88</v>
      </c>
      <c r="AN49" t="s">
        <v>65</v>
      </c>
      <c r="AQ49" t="s">
        <v>51</v>
      </c>
      <c r="AR49" t="s">
        <v>143</v>
      </c>
    </row>
    <row r="50" ht="15.75" customHeight="1">
      <c r="A50" t="s">
        <v>44</v>
      </c>
      <c r="B50" s="20" t="s">
        <v>104</v>
      </c>
      <c r="C50" s="11" t="s">
        <v>134</v>
      </c>
      <c r="D50" s="11" t="s">
        <v>135</v>
      </c>
      <c r="E50" s="11" t="s">
        <v>136</v>
      </c>
      <c r="F50" s="12" t="str">
        <f t="shared" si="1"/>
        <v>2009</v>
      </c>
      <c r="G50" s="13">
        <v>40033.0</v>
      </c>
      <c r="H50" s="14">
        <v>0.3194444444444444</v>
      </c>
      <c r="I50" t="s">
        <v>95</v>
      </c>
      <c r="J50" s="15"/>
      <c r="M50" s="15"/>
      <c r="N50" s="16"/>
      <c r="O50" s="16"/>
      <c r="P50" s="17"/>
      <c r="Q50" s="18"/>
      <c r="S50" s="17"/>
      <c r="V50" s="19">
        <v>648.8</v>
      </c>
      <c r="W50" s="17"/>
      <c r="AF50" t="s">
        <v>108</v>
      </c>
      <c r="AK50" t="s">
        <v>119</v>
      </c>
      <c r="AR50" t="s">
        <v>143</v>
      </c>
    </row>
    <row r="51" ht="15.75" customHeight="1">
      <c r="A51" t="s">
        <v>44</v>
      </c>
      <c r="B51" s="20" t="s">
        <v>104</v>
      </c>
      <c r="C51" s="11" t="s">
        <v>134</v>
      </c>
      <c r="D51" s="11" t="s">
        <v>135</v>
      </c>
      <c r="E51" s="11" t="s">
        <v>136</v>
      </c>
      <c r="F51" s="12" t="str">
        <f t="shared" si="1"/>
        <v>2009</v>
      </c>
      <c r="G51" s="13">
        <v>40047.0</v>
      </c>
      <c r="H51" s="14">
        <v>0.3194444444444444</v>
      </c>
      <c r="I51" t="s">
        <v>48</v>
      </c>
      <c r="J51" s="15"/>
      <c r="L51" t="s">
        <v>49</v>
      </c>
      <c r="M51" s="15">
        <v>22.8</v>
      </c>
      <c r="N51" s="16">
        <v>7.02</v>
      </c>
      <c r="O51" s="16">
        <v>81.6</v>
      </c>
      <c r="P51" s="17"/>
      <c r="Q51" s="18"/>
      <c r="S51" s="17"/>
      <c r="V51" s="19" t="s">
        <v>111</v>
      </c>
      <c r="W51" s="17"/>
      <c r="AF51" t="s">
        <v>108</v>
      </c>
      <c r="AG51" t="s">
        <v>51</v>
      </c>
      <c r="AH51" t="s">
        <v>118</v>
      </c>
      <c r="AI51">
        <v>20.56</v>
      </c>
      <c r="AJ51" t="s">
        <v>61</v>
      </c>
      <c r="AK51" t="s">
        <v>119</v>
      </c>
      <c r="AM51" t="s">
        <v>88</v>
      </c>
      <c r="AN51" t="s">
        <v>65</v>
      </c>
      <c r="AQ51" t="s">
        <v>51</v>
      </c>
      <c r="AR51" t="s">
        <v>144</v>
      </c>
    </row>
    <row r="52" ht="15.75" customHeight="1">
      <c r="A52" t="s">
        <v>44</v>
      </c>
      <c r="B52" s="20" t="s">
        <v>104</v>
      </c>
      <c r="C52" s="11" t="s">
        <v>145</v>
      </c>
      <c r="D52" s="11" t="s">
        <v>146</v>
      </c>
      <c r="E52" s="11" t="s">
        <v>147</v>
      </c>
      <c r="F52" s="12" t="str">
        <f t="shared" si="1"/>
        <v>2009</v>
      </c>
      <c r="G52" s="13">
        <v>39949.0</v>
      </c>
      <c r="H52" s="14">
        <v>0.26805555555555555</v>
      </c>
      <c r="I52" t="s">
        <v>48</v>
      </c>
      <c r="J52" s="15"/>
      <c r="L52" t="s">
        <v>49</v>
      </c>
      <c r="M52" s="15">
        <v>15.1</v>
      </c>
      <c r="N52" s="16">
        <v>9.3</v>
      </c>
      <c r="O52" s="16">
        <v>102.0</v>
      </c>
      <c r="P52" s="17"/>
      <c r="Q52" s="18"/>
      <c r="S52" s="17"/>
      <c r="V52" s="19">
        <v>365.4</v>
      </c>
      <c r="W52" s="17"/>
      <c r="AF52" t="s">
        <v>76</v>
      </c>
      <c r="AK52" t="s">
        <v>97</v>
      </c>
      <c r="AM52" t="s">
        <v>54</v>
      </c>
      <c r="AN52" t="s">
        <v>65</v>
      </c>
      <c r="AQ52" t="s">
        <v>56</v>
      </c>
      <c r="AR52" t="s">
        <v>148</v>
      </c>
    </row>
    <row r="53" ht="15.75" customHeight="1">
      <c r="A53" t="s">
        <v>44</v>
      </c>
      <c r="B53" s="20" t="s">
        <v>104</v>
      </c>
      <c r="C53" s="11" t="s">
        <v>145</v>
      </c>
      <c r="D53" s="11" t="s">
        <v>146</v>
      </c>
      <c r="E53" s="11" t="s">
        <v>147</v>
      </c>
      <c r="F53" s="12" t="str">
        <f t="shared" si="1"/>
        <v>2009</v>
      </c>
      <c r="G53" s="13">
        <v>39963.0</v>
      </c>
      <c r="H53" s="14">
        <v>0.2791666666666667</v>
      </c>
      <c r="I53" t="s">
        <v>48</v>
      </c>
      <c r="J53" s="15"/>
      <c r="L53" t="s">
        <v>58</v>
      </c>
      <c r="M53" s="15">
        <v>11.7</v>
      </c>
      <c r="N53" s="16">
        <v>9.19</v>
      </c>
      <c r="O53" s="16">
        <v>86.7</v>
      </c>
      <c r="P53" s="17"/>
      <c r="Q53" s="18"/>
      <c r="S53" s="17"/>
      <c r="V53" s="19">
        <v>2419.17</v>
      </c>
      <c r="W53" s="17"/>
      <c r="AF53" t="s">
        <v>76</v>
      </c>
      <c r="AG53" t="s">
        <v>59</v>
      </c>
      <c r="AH53" t="s">
        <v>77</v>
      </c>
      <c r="AJ53" t="s">
        <v>61</v>
      </c>
      <c r="AK53" t="s">
        <v>53</v>
      </c>
      <c r="AM53" t="s">
        <v>62</v>
      </c>
      <c r="AN53" t="s">
        <v>55</v>
      </c>
      <c r="AQ53" t="s">
        <v>56</v>
      </c>
      <c r="AR53" t="s">
        <v>148</v>
      </c>
    </row>
    <row r="54" ht="15.75" customHeight="1">
      <c r="A54" t="s">
        <v>44</v>
      </c>
      <c r="B54" s="20" t="s">
        <v>104</v>
      </c>
      <c r="C54" s="11" t="s">
        <v>145</v>
      </c>
      <c r="D54" s="11" t="s">
        <v>146</v>
      </c>
      <c r="E54" s="11" t="s">
        <v>147</v>
      </c>
      <c r="F54" s="12" t="str">
        <f t="shared" si="1"/>
        <v>2009</v>
      </c>
      <c r="G54" s="13">
        <v>39977.0</v>
      </c>
      <c r="H54" s="14">
        <v>0.27291666666666664</v>
      </c>
      <c r="I54" t="s">
        <v>48</v>
      </c>
      <c r="J54" s="15"/>
      <c r="L54" t="s">
        <v>58</v>
      </c>
      <c r="M54" s="15">
        <v>14.8</v>
      </c>
      <c r="N54" s="16">
        <v>8.6</v>
      </c>
      <c r="O54" s="16">
        <v>83.7</v>
      </c>
      <c r="P54" s="17"/>
      <c r="Q54" s="18"/>
      <c r="S54" s="17"/>
      <c r="V54" s="19" t="s">
        <v>149</v>
      </c>
      <c r="W54" s="17"/>
      <c r="AF54" t="s">
        <v>76</v>
      </c>
      <c r="AG54" t="s">
        <v>51</v>
      </c>
      <c r="AH54" t="s">
        <v>60</v>
      </c>
      <c r="AI54">
        <v>21.7</v>
      </c>
      <c r="AJ54" t="s">
        <v>61</v>
      </c>
      <c r="AK54" t="s">
        <v>53</v>
      </c>
      <c r="AM54" t="s">
        <v>62</v>
      </c>
      <c r="AN54" t="s">
        <v>65</v>
      </c>
      <c r="AQ54" t="s">
        <v>70</v>
      </c>
      <c r="AR54" t="s">
        <v>63</v>
      </c>
    </row>
    <row r="55" ht="15.75" customHeight="1">
      <c r="A55" t="s">
        <v>44</v>
      </c>
      <c r="B55" s="20" t="s">
        <v>104</v>
      </c>
      <c r="C55" s="11" t="s">
        <v>145</v>
      </c>
      <c r="D55" s="11" t="s">
        <v>146</v>
      </c>
      <c r="E55" s="11" t="s">
        <v>147</v>
      </c>
      <c r="F55" s="12" t="str">
        <f t="shared" si="1"/>
        <v>2009</v>
      </c>
      <c r="G55" s="13">
        <v>39991.0</v>
      </c>
      <c r="H55" s="14">
        <v>0.25972222222222224</v>
      </c>
      <c r="I55" t="s">
        <v>48</v>
      </c>
      <c r="J55" s="15"/>
      <c r="M55" s="15">
        <v>19.2</v>
      </c>
      <c r="N55" s="16">
        <v>5.4</v>
      </c>
      <c r="O55" s="16">
        <v>62.4</v>
      </c>
      <c r="P55" s="17"/>
      <c r="Q55" s="18"/>
      <c r="S55" s="17"/>
      <c r="V55" s="19">
        <v>488.4</v>
      </c>
      <c r="W55" s="17"/>
      <c r="AF55" t="s">
        <v>76</v>
      </c>
      <c r="AG55" t="s">
        <v>59</v>
      </c>
      <c r="AH55" t="s">
        <v>81</v>
      </c>
      <c r="AI55">
        <v>20.0</v>
      </c>
      <c r="AJ55" t="s">
        <v>61</v>
      </c>
      <c r="AK55" t="s">
        <v>53</v>
      </c>
      <c r="AR55" t="s">
        <v>150</v>
      </c>
    </row>
    <row r="56" ht="15.75" customHeight="1">
      <c r="A56" t="s">
        <v>44</v>
      </c>
      <c r="B56" s="20" t="s">
        <v>104</v>
      </c>
      <c r="C56" s="11" t="s">
        <v>145</v>
      </c>
      <c r="D56" s="11" t="s">
        <v>146</v>
      </c>
      <c r="E56" s="11" t="s">
        <v>147</v>
      </c>
      <c r="F56" s="12" t="str">
        <f t="shared" si="1"/>
        <v>2009</v>
      </c>
      <c r="G56" s="13">
        <v>40005.0</v>
      </c>
      <c r="H56" s="14">
        <v>0.24583333333333332</v>
      </c>
      <c r="I56" t="s">
        <v>48</v>
      </c>
      <c r="J56" s="15"/>
      <c r="L56" t="s">
        <v>49</v>
      </c>
      <c r="M56" s="15"/>
      <c r="N56" s="16"/>
      <c r="O56" s="16"/>
      <c r="P56" s="17"/>
      <c r="Q56" s="18"/>
      <c r="S56" s="17"/>
      <c r="V56" s="19">
        <v>172.5</v>
      </c>
      <c r="W56" s="17"/>
      <c r="AF56" t="s">
        <v>76</v>
      </c>
      <c r="AG56" t="s">
        <v>51</v>
      </c>
      <c r="AH56" t="s">
        <v>51</v>
      </c>
      <c r="AJ56" t="s">
        <v>61</v>
      </c>
      <c r="AM56" t="s">
        <v>62</v>
      </c>
      <c r="AN56" t="s">
        <v>55</v>
      </c>
      <c r="AQ56" t="s">
        <v>56</v>
      </c>
      <c r="AR56" t="s">
        <v>151</v>
      </c>
    </row>
    <row r="57" ht="15.75" customHeight="1">
      <c r="A57" t="s">
        <v>44</v>
      </c>
      <c r="B57" s="20" t="s">
        <v>104</v>
      </c>
      <c r="C57" s="11" t="s">
        <v>145</v>
      </c>
      <c r="D57" s="11" t="s">
        <v>146</v>
      </c>
      <c r="E57" s="11" t="s">
        <v>147</v>
      </c>
      <c r="F57" s="12" t="str">
        <f t="shared" si="1"/>
        <v>2009</v>
      </c>
      <c r="G57" s="13">
        <v>40019.0</v>
      </c>
      <c r="H57" s="14">
        <v>0.25833333333333336</v>
      </c>
      <c r="I57" t="s">
        <v>48</v>
      </c>
      <c r="J57" s="15"/>
      <c r="L57" t="s">
        <v>58</v>
      </c>
      <c r="M57" s="15">
        <v>16.6</v>
      </c>
      <c r="N57" s="16">
        <v>10.4</v>
      </c>
      <c r="O57" s="16">
        <v>103.3</v>
      </c>
      <c r="P57" s="17"/>
      <c r="Q57" s="18"/>
      <c r="S57" s="17"/>
      <c r="V57" s="19" t="s">
        <v>149</v>
      </c>
      <c r="W57" s="17"/>
      <c r="AF57" t="s">
        <v>76</v>
      </c>
      <c r="AG57" t="s">
        <v>84</v>
      </c>
      <c r="AH57" t="s">
        <v>85</v>
      </c>
      <c r="AJ57" t="s">
        <v>61</v>
      </c>
      <c r="AK57" t="s">
        <v>119</v>
      </c>
      <c r="AM57" t="s">
        <v>62</v>
      </c>
      <c r="AN57" t="s">
        <v>55</v>
      </c>
      <c r="AQ57" t="s">
        <v>70</v>
      </c>
      <c r="AR57" t="s">
        <v>152</v>
      </c>
    </row>
    <row r="58" ht="15.75" customHeight="1">
      <c r="A58" t="s">
        <v>44</v>
      </c>
      <c r="B58" s="20" t="s">
        <v>104</v>
      </c>
      <c r="C58" s="11" t="s">
        <v>145</v>
      </c>
      <c r="D58" s="11" t="s">
        <v>146</v>
      </c>
      <c r="E58" s="11" t="s">
        <v>147</v>
      </c>
      <c r="F58" s="12" t="str">
        <f t="shared" si="1"/>
        <v>2009</v>
      </c>
      <c r="G58" s="13">
        <v>40033.0</v>
      </c>
      <c r="H58" s="14">
        <v>0.2625</v>
      </c>
      <c r="I58" t="s">
        <v>48</v>
      </c>
      <c r="J58" s="15"/>
      <c r="L58" t="s">
        <v>49</v>
      </c>
      <c r="M58" s="15">
        <v>17.3</v>
      </c>
      <c r="N58" s="16">
        <v>6.1</v>
      </c>
      <c r="O58" s="16">
        <v>64.3</v>
      </c>
      <c r="P58" s="17"/>
      <c r="Q58" s="18"/>
      <c r="S58" s="17"/>
      <c r="V58" s="19"/>
      <c r="W58" s="17"/>
      <c r="AF58" t="s">
        <v>76</v>
      </c>
      <c r="AG58" t="s">
        <v>86</v>
      </c>
      <c r="AH58" t="s">
        <v>87</v>
      </c>
      <c r="AK58" t="s">
        <v>53</v>
      </c>
      <c r="AM58" t="s">
        <v>88</v>
      </c>
      <c r="AN58" t="s">
        <v>65</v>
      </c>
      <c r="AO58" t="s">
        <v>88</v>
      </c>
      <c r="AQ58" t="s">
        <v>56</v>
      </c>
      <c r="AR58" t="s">
        <v>153</v>
      </c>
    </row>
    <row r="59" ht="15.75" customHeight="1">
      <c r="A59" t="s">
        <v>44</v>
      </c>
      <c r="B59" s="20" t="s">
        <v>104</v>
      </c>
      <c r="C59" s="11" t="s">
        <v>145</v>
      </c>
      <c r="D59" s="11" t="s">
        <v>146</v>
      </c>
      <c r="E59" s="11" t="s">
        <v>147</v>
      </c>
      <c r="F59" s="12" t="str">
        <f t="shared" si="1"/>
        <v>2009</v>
      </c>
      <c r="G59" s="13">
        <v>40047.0</v>
      </c>
      <c r="H59" s="14">
        <v>0.2743055555555556</v>
      </c>
      <c r="I59" t="s">
        <v>48</v>
      </c>
      <c r="J59" s="15"/>
      <c r="L59" t="s">
        <v>49</v>
      </c>
      <c r="M59" s="15">
        <v>21.5</v>
      </c>
      <c r="N59" s="16">
        <v>5.9</v>
      </c>
      <c r="O59" s="16">
        <v>66.6</v>
      </c>
      <c r="P59" s="17"/>
      <c r="Q59" s="18"/>
      <c r="S59" s="17"/>
      <c r="V59" s="19"/>
      <c r="W59" s="17"/>
      <c r="AF59" t="s">
        <v>76</v>
      </c>
      <c r="AG59" t="s">
        <v>51</v>
      </c>
      <c r="AH59" t="s">
        <v>85</v>
      </c>
      <c r="AJ59" t="s">
        <v>61</v>
      </c>
      <c r="AK59" t="s">
        <v>53</v>
      </c>
      <c r="AM59" t="s">
        <v>54</v>
      </c>
      <c r="AN59" t="s">
        <v>65</v>
      </c>
      <c r="AQ59" t="s">
        <v>70</v>
      </c>
      <c r="AR59" t="s">
        <v>153</v>
      </c>
    </row>
    <row r="60" ht="15.75" customHeight="1">
      <c r="A60" t="s">
        <v>44</v>
      </c>
      <c r="B60" s="20" t="s">
        <v>154</v>
      </c>
      <c r="C60" s="11" t="s">
        <v>155</v>
      </c>
      <c r="D60" s="11" t="s">
        <v>156</v>
      </c>
      <c r="E60" s="11" t="s">
        <v>157</v>
      </c>
      <c r="F60" s="12" t="str">
        <f t="shared" si="1"/>
        <v>2009</v>
      </c>
      <c r="G60" s="13">
        <v>39963.0</v>
      </c>
      <c r="H60" s="14">
        <v>0.3194444444444444</v>
      </c>
      <c r="I60" t="s">
        <v>48</v>
      </c>
      <c r="J60" s="15"/>
      <c r="L60" t="s">
        <v>49</v>
      </c>
      <c r="M60" s="15">
        <v>12.5</v>
      </c>
      <c r="N60" s="16">
        <v>10.6</v>
      </c>
      <c r="O60" s="16">
        <v>99.5</v>
      </c>
      <c r="P60" s="17"/>
      <c r="Q60" s="18"/>
      <c r="S60" s="17"/>
      <c r="V60" s="19">
        <v>313.0</v>
      </c>
      <c r="W60" s="17"/>
      <c r="AF60" t="s">
        <v>158</v>
      </c>
      <c r="AG60" t="s">
        <v>72</v>
      </c>
      <c r="AH60" t="s">
        <v>72</v>
      </c>
      <c r="AI60">
        <v>16.11</v>
      </c>
      <c r="AJ60" t="s">
        <v>61</v>
      </c>
      <c r="AM60" t="s">
        <v>54</v>
      </c>
      <c r="AN60" t="s">
        <v>55</v>
      </c>
      <c r="AQ60" t="s">
        <v>51</v>
      </c>
      <c r="AR60" t="s">
        <v>159</v>
      </c>
    </row>
    <row r="61" ht="15.75" customHeight="1">
      <c r="A61" t="s">
        <v>44</v>
      </c>
      <c r="B61" s="20" t="s">
        <v>154</v>
      </c>
      <c r="C61" s="11" t="s">
        <v>155</v>
      </c>
      <c r="D61" s="11" t="s">
        <v>156</v>
      </c>
      <c r="E61" s="11" t="s">
        <v>157</v>
      </c>
      <c r="F61" s="12" t="str">
        <f t="shared" si="1"/>
        <v>2009</v>
      </c>
      <c r="G61" s="13">
        <v>39977.0</v>
      </c>
      <c r="H61" s="14">
        <v>0.3194444444444444</v>
      </c>
      <c r="I61" t="s">
        <v>48</v>
      </c>
      <c r="J61" s="15"/>
      <c r="M61" s="15">
        <v>16.3</v>
      </c>
      <c r="N61" s="16">
        <v>8.8</v>
      </c>
      <c r="O61" s="16">
        <v>89.9</v>
      </c>
      <c r="P61" s="17"/>
      <c r="Q61" s="18"/>
      <c r="S61" s="17"/>
      <c r="V61" s="19">
        <v>1232.87</v>
      </c>
      <c r="W61" s="17"/>
      <c r="AF61" t="s">
        <v>160</v>
      </c>
      <c r="AG61" t="s">
        <v>51</v>
      </c>
      <c r="AH61" t="s">
        <v>161</v>
      </c>
      <c r="AM61" t="s">
        <v>54</v>
      </c>
      <c r="AN61" t="s">
        <v>65</v>
      </c>
      <c r="AQ61" t="s">
        <v>94</v>
      </c>
      <c r="AR61" t="s">
        <v>71</v>
      </c>
    </row>
    <row r="62" ht="15.75" customHeight="1">
      <c r="A62" t="s">
        <v>44</v>
      </c>
      <c r="B62" s="20" t="s">
        <v>154</v>
      </c>
      <c r="C62" s="11" t="s">
        <v>155</v>
      </c>
      <c r="D62" s="11" t="s">
        <v>156</v>
      </c>
      <c r="E62" s="11" t="s">
        <v>157</v>
      </c>
      <c r="F62" s="12" t="str">
        <f t="shared" si="1"/>
        <v>2009</v>
      </c>
      <c r="G62" s="13">
        <v>39991.0</v>
      </c>
      <c r="H62" s="14">
        <v>0.3055555555555556</v>
      </c>
      <c r="I62" t="s">
        <v>48</v>
      </c>
      <c r="J62" s="15"/>
      <c r="L62" t="s">
        <v>49</v>
      </c>
      <c r="M62" s="15">
        <v>19.3</v>
      </c>
      <c r="N62" s="16">
        <v>8.9</v>
      </c>
      <c r="O62" s="16">
        <v>96.4</v>
      </c>
      <c r="P62" s="17"/>
      <c r="Q62" s="18"/>
      <c r="S62" s="17"/>
      <c r="V62" s="19">
        <v>65.0</v>
      </c>
      <c r="W62" s="17"/>
      <c r="AF62" t="s">
        <v>160</v>
      </c>
      <c r="AG62" t="s">
        <v>59</v>
      </c>
      <c r="AH62" t="s">
        <v>72</v>
      </c>
      <c r="AI62">
        <v>17.22</v>
      </c>
      <c r="AJ62" t="s">
        <v>61</v>
      </c>
      <c r="AK62" t="s">
        <v>53</v>
      </c>
      <c r="AM62" t="s">
        <v>62</v>
      </c>
      <c r="AN62" t="s">
        <v>65</v>
      </c>
      <c r="AQ62" t="s">
        <v>51</v>
      </c>
      <c r="AR62" t="s">
        <v>152</v>
      </c>
    </row>
    <row r="63" ht="15.75" customHeight="1">
      <c r="A63" t="s">
        <v>44</v>
      </c>
      <c r="B63" s="20" t="s">
        <v>154</v>
      </c>
      <c r="C63" s="11" t="s">
        <v>155</v>
      </c>
      <c r="D63" s="11" t="s">
        <v>156</v>
      </c>
      <c r="E63" s="11" t="s">
        <v>157</v>
      </c>
      <c r="F63" s="12" t="str">
        <f t="shared" si="1"/>
        <v>2009</v>
      </c>
      <c r="G63" s="13">
        <v>40019.0</v>
      </c>
      <c r="H63" s="14">
        <v>0.3402777777777778</v>
      </c>
      <c r="I63" t="s">
        <v>48</v>
      </c>
      <c r="J63" s="15"/>
      <c r="L63" t="s">
        <v>58</v>
      </c>
      <c r="M63" s="15">
        <v>18.8</v>
      </c>
      <c r="N63" s="16">
        <v>8.89</v>
      </c>
      <c r="O63" s="16">
        <v>96.0</v>
      </c>
      <c r="P63" s="17"/>
      <c r="Q63" s="18"/>
      <c r="S63" s="17"/>
      <c r="V63" s="19" t="s">
        <v>111</v>
      </c>
      <c r="W63" s="17"/>
      <c r="AF63" t="s">
        <v>160</v>
      </c>
      <c r="AG63" t="s">
        <v>59</v>
      </c>
      <c r="AH63" t="s">
        <v>85</v>
      </c>
      <c r="AI63">
        <v>17.7</v>
      </c>
      <c r="AJ63" t="s">
        <v>61</v>
      </c>
      <c r="AK63" t="s">
        <v>119</v>
      </c>
      <c r="AM63" t="s">
        <v>62</v>
      </c>
      <c r="AN63" t="s">
        <v>65</v>
      </c>
      <c r="AQ63" t="s">
        <v>56</v>
      </c>
      <c r="AR63" t="s">
        <v>152</v>
      </c>
    </row>
    <row r="64" ht="15.75" customHeight="1">
      <c r="A64" t="s">
        <v>44</v>
      </c>
      <c r="B64" s="20" t="s">
        <v>154</v>
      </c>
      <c r="C64" s="11" t="s">
        <v>155</v>
      </c>
      <c r="D64" s="11" t="s">
        <v>156</v>
      </c>
      <c r="E64" s="11" t="s">
        <v>157</v>
      </c>
      <c r="F64" s="12" t="str">
        <f t="shared" si="1"/>
        <v>2009</v>
      </c>
      <c r="G64" s="13">
        <v>40033.0</v>
      </c>
      <c r="H64" s="14">
        <v>0.2798611111111111</v>
      </c>
      <c r="I64" t="s">
        <v>48</v>
      </c>
      <c r="J64" s="15"/>
      <c r="L64" t="s">
        <v>49</v>
      </c>
      <c r="M64" s="15">
        <v>22.5</v>
      </c>
      <c r="N64" s="16">
        <v>7.2</v>
      </c>
      <c r="O64" s="16">
        <v>83.4</v>
      </c>
      <c r="P64" s="17"/>
      <c r="Q64" s="18"/>
      <c r="S64" s="17"/>
      <c r="V64" s="19">
        <v>34.5</v>
      </c>
      <c r="W64" s="17"/>
      <c r="AF64" t="s">
        <v>162</v>
      </c>
      <c r="AG64" t="s">
        <v>51</v>
      </c>
      <c r="AH64" t="s">
        <v>51</v>
      </c>
      <c r="AI64">
        <v>10.0</v>
      </c>
      <c r="AJ64" t="s">
        <v>61</v>
      </c>
      <c r="AK64" t="s">
        <v>119</v>
      </c>
      <c r="AM64" t="s">
        <v>54</v>
      </c>
      <c r="AN64" t="s">
        <v>55</v>
      </c>
      <c r="AQ64" t="s">
        <v>51</v>
      </c>
      <c r="AR64" t="s">
        <v>131</v>
      </c>
    </row>
    <row r="65" ht="15.75" customHeight="1">
      <c r="A65" t="s">
        <v>44</v>
      </c>
      <c r="B65" s="20" t="s">
        <v>154</v>
      </c>
      <c r="C65" s="11" t="s">
        <v>155</v>
      </c>
      <c r="D65" s="11" t="s">
        <v>156</v>
      </c>
      <c r="E65" s="11" t="s">
        <v>157</v>
      </c>
      <c r="F65" s="12" t="str">
        <f t="shared" si="1"/>
        <v>2009</v>
      </c>
      <c r="G65" s="13">
        <v>40047.0</v>
      </c>
      <c r="H65" s="14">
        <v>0.29097222222222224</v>
      </c>
      <c r="I65" t="s">
        <v>48</v>
      </c>
      <c r="J65" s="15"/>
      <c r="L65" t="s">
        <v>49</v>
      </c>
      <c r="M65" s="15">
        <v>26.3</v>
      </c>
      <c r="N65" s="16">
        <v>7.25</v>
      </c>
      <c r="O65" s="16">
        <v>89.5</v>
      </c>
      <c r="P65" s="17"/>
      <c r="Q65" s="18"/>
      <c r="S65" s="17"/>
      <c r="V65" s="19"/>
      <c r="W65" s="17"/>
      <c r="AF65" t="s">
        <v>162</v>
      </c>
      <c r="AG65" t="s">
        <v>51</v>
      </c>
      <c r="AH65" t="s">
        <v>85</v>
      </c>
      <c r="AI65">
        <v>20.56</v>
      </c>
      <c r="AJ65" t="s">
        <v>61</v>
      </c>
      <c r="AK65" t="s">
        <v>119</v>
      </c>
      <c r="AM65" t="s">
        <v>88</v>
      </c>
      <c r="AN65" t="s">
        <v>55</v>
      </c>
      <c r="AQ65" t="s">
        <v>51</v>
      </c>
      <c r="AR65" t="s">
        <v>131</v>
      </c>
    </row>
    <row r="66" ht="15.75" customHeight="1">
      <c r="A66" t="s">
        <v>44</v>
      </c>
      <c r="B66" s="20" t="s">
        <v>154</v>
      </c>
      <c r="C66" s="11" t="s">
        <v>163</v>
      </c>
      <c r="D66" s="11" t="s">
        <v>164</v>
      </c>
      <c r="E66" s="11" t="s">
        <v>165</v>
      </c>
      <c r="F66" s="12" t="str">
        <f t="shared" si="1"/>
        <v>2009</v>
      </c>
      <c r="G66" s="13">
        <v>39949.0</v>
      </c>
      <c r="H66" s="14">
        <v>0.26875</v>
      </c>
      <c r="I66" t="s">
        <v>48</v>
      </c>
      <c r="J66" s="15"/>
      <c r="M66" s="15">
        <v>13.1</v>
      </c>
      <c r="N66" s="16">
        <v>10.49</v>
      </c>
      <c r="O66" s="16">
        <v>99.8</v>
      </c>
      <c r="P66" s="17"/>
      <c r="Q66" s="18"/>
      <c r="S66" s="17"/>
      <c r="V66" s="19">
        <v>35.0</v>
      </c>
      <c r="W66" s="17"/>
      <c r="AF66" t="s">
        <v>166</v>
      </c>
      <c r="AG66" t="s">
        <v>51</v>
      </c>
      <c r="AH66" t="s">
        <v>51</v>
      </c>
      <c r="AI66">
        <v>12.78</v>
      </c>
      <c r="AJ66" t="s">
        <v>61</v>
      </c>
      <c r="AK66" t="s">
        <v>53</v>
      </c>
      <c r="AM66" t="s">
        <v>62</v>
      </c>
      <c r="AQ66" t="s">
        <v>51</v>
      </c>
      <c r="AR66" t="s">
        <v>167</v>
      </c>
    </row>
    <row r="67" ht="15.75" customHeight="1">
      <c r="A67" t="s">
        <v>44</v>
      </c>
      <c r="B67" s="20" t="s">
        <v>154</v>
      </c>
      <c r="C67" s="11" t="s">
        <v>163</v>
      </c>
      <c r="D67" s="11" t="s">
        <v>164</v>
      </c>
      <c r="E67" s="11" t="s">
        <v>165</v>
      </c>
      <c r="F67" s="12" t="str">
        <f t="shared" si="1"/>
        <v>2009</v>
      </c>
      <c r="G67" s="13">
        <v>39963.0</v>
      </c>
      <c r="H67" s="14">
        <v>0.2569444444444444</v>
      </c>
      <c r="I67" t="s">
        <v>48</v>
      </c>
      <c r="J67" s="15"/>
      <c r="M67" s="15">
        <v>13.5</v>
      </c>
      <c r="N67" s="16">
        <v>10.57</v>
      </c>
      <c r="O67" s="16">
        <v>101.9</v>
      </c>
      <c r="P67" s="17"/>
      <c r="Q67" s="18"/>
      <c r="S67" s="17"/>
      <c r="V67" s="19">
        <v>261.3</v>
      </c>
      <c r="W67" s="17"/>
      <c r="AF67" t="s">
        <v>166</v>
      </c>
      <c r="AG67" t="s">
        <v>51</v>
      </c>
      <c r="AH67" t="s">
        <v>168</v>
      </c>
      <c r="AJ67" t="s">
        <v>61</v>
      </c>
      <c r="AK67" t="s">
        <v>53</v>
      </c>
      <c r="AM67" t="s">
        <v>54</v>
      </c>
      <c r="AN67" t="s">
        <v>65</v>
      </c>
      <c r="AQ67" t="s">
        <v>51</v>
      </c>
      <c r="AR67" t="s">
        <v>169</v>
      </c>
    </row>
    <row r="68" ht="15.75" customHeight="1">
      <c r="A68" t="s">
        <v>44</v>
      </c>
      <c r="B68" s="20" t="s">
        <v>154</v>
      </c>
      <c r="C68" s="11" t="s">
        <v>163</v>
      </c>
      <c r="D68" s="11" t="s">
        <v>164</v>
      </c>
      <c r="E68" s="11" t="s">
        <v>165</v>
      </c>
      <c r="F68" s="12" t="str">
        <f t="shared" si="1"/>
        <v>2009</v>
      </c>
      <c r="G68" s="13">
        <v>39977.0</v>
      </c>
      <c r="H68" s="14">
        <v>0.2569444444444444</v>
      </c>
      <c r="I68" t="s">
        <v>48</v>
      </c>
      <c r="J68" s="15"/>
      <c r="M68" s="15">
        <v>16.7</v>
      </c>
      <c r="N68" s="16">
        <v>10.68</v>
      </c>
      <c r="O68" s="16">
        <v>109.9</v>
      </c>
      <c r="P68" s="17"/>
      <c r="Q68" s="18"/>
      <c r="S68" s="17"/>
      <c r="V68" s="19" t="s">
        <v>111</v>
      </c>
      <c r="W68" s="17"/>
      <c r="AF68" t="s">
        <v>166</v>
      </c>
      <c r="AG68" t="s">
        <v>51</v>
      </c>
      <c r="AH68" t="s">
        <v>60</v>
      </c>
      <c r="AJ68" t="s">
        <v>61</v>
      </c>
      <c r="AK68" t="s">
        <v>53</v>
      </c>
      <c r="AM68" t="s">
        <v>54</v>
      </c>
      <c r="AQ68" t="s">
        <v>70</v>
      </c>
      <c r="AR68" t="s">
        <v>170</v>
      </c>
    </row>
    <row r="69" ht="15.75" customHeight="1">
      <c r="A69" t="s">
        <v>44</v>
      </c>
      <c r="B69" s="20" t="s">
        <v>154</v>
      </c>
      <c r="C69" s="11" t="s">
        <v>163</v>
      </c>
      <c r="D69" s="11" t="s">
        <v>164</v>
      </c>
      <c r="E69" s="11" t="s">
        <v>165</v>
      </c>
      <c r="F69" s="12" t="str">
        <f t="shared" si="1"/>
        <v>2009</v>
      </c>
      <c r="G69" s="13">
        <v>39991.0</v>
      </c>
      <c r="H69" s="14">
        <v>0.2513888888888889</v>
      </c>
      <c r="I69" t="s">
        <v>48</v>
      </c>
      <c r="J69" s="15"/>
      <c r="L69" t="s">
        <v>58</v>
      </c>
      <c r="M69" s="15">
        <v>18.8</v>
      </c>
      <c r="N69" s="16">
        <v>9.52</v>
      </c>
      <c r="O69" s="16">
        <v>101.4</v>
      </c>
      <c r="P69" s="17"/>
      <c r="Q69" s="18"/>
      <c r="S69" s="17"/>
      <c r="V69" s="19">
        <v>214.3</v>
      </c>
      <c r="W69" s="17"/>
      <c r="AF69" t="s">
        <v>166</v>
      </c>
      <c r="AG69" t="s">
        <v>51</v>
      </c>
      <c r="AH69" t="s">
        <v>51</v>
      </c>
      <c r="AI69">
        <v>16.11</v>
      </c>
      <c r="AJ69" t="s">
        <v>61</v>
      </c>
      <c r="AK69" t="s">
        <v>53</v>
      </c>
      <c r="AM69" t="s">
        <v>62</v>
      </c>
      <c r="AN69" t="s">
        <v>65</v>
      </c>
      <c r="AQ69" t="s">
        <v>171</v>
      </c>
      <c r="AR69" t="s">
        <v>172</v>
      </c>
    </row>
    <row r="70" ht="15.75" customHeight="1">
      <c r="A70" t="s">
        <v>44</v>
      </c>
      <c r="B70" s="20" t="s">
        <v>154</v>
      </c>
      <c r="C70" s="11" t="s">
        <v>163</v>
      </c>
      <c r="D70" s="11" t="s">
        <v>164</v>
      </c>
      <c r="E70" s="11" t="s">
        <v>165</v>
      </c>
      <c r="F70" s="12" t="str">
        <f t="shared" si="1"/>
        <v>2009</v>
      </c>
      <c r="G70" s="13">
        <v>40033.0</v>
      </c>
      <c r="H70" s="14">
        <v>0.28958333333333336</v>
      </c>
      <c r="I70" t="s">
        <v>48</v>
      </c>
      <c r="J70" s="15"/>
      <c r="L70" t="s">
        <v>49</v>
      </c>
      <c r="M70" s="15">
        <v>23.4</v>
      </c>
      <c r="N70" s="16">
        <v>9.02</v>
      </c>
      <c r="O70" s="16">
        <v>102.7</v>
      </c>
      <c r="P70" s="17"/>
      <c r="Q70" s="18"/>
      <c r="S70" s="17"/>
      <c r="V70" s="19">
        <v>70.6</v>
      </c>
      <c r="W70" s="17"/>
      <c r="AF70" t="s">
        <v>166</v>
      </c>
      <c r="AG70" t="s">
        <v>51</v>
      </c>
      <c r="AH70" t="s">
        <v>51</v>
      </c>
      <c r="AI70">
        <v>12.78</v>
      </c>
      <c r="AJ70" t="s">
        <v>61</v>
      </c>
      <c r="AK70" t="s">
        <v>53</v>
      </c>
      <c r="AM70" t="s">
        <v>54</v>
      </c>
      <c r="AN70" t="s">
        <v>55</v>
      </c>
      <c r="AQ70" t="s">
        <v>51</v>
      </c>
      <c r="AR70" t="s">
        <v>173</v>
      </c>
    </row>
    <row r="71" ht="15.75" customHeight="1">
      <c r="A71" t="s">
        <v>44</v>
      </c>
      <c r="B71" s="20" t="s">
        <v>154</v>
      </c>
      <c r="C71" s="11" t="s">
        <v>163</v>
      </c>
      <c r="D71" s="11" t="s">
        <v>164</v>
      </c>
      <c r="E71" s="11" t="s">
        <v>165</v>
      </c>
      <c r="F71" s="12" t="str">
        <f t="shared" si="1"/>
        <v>2009</v>
      </c>
      <c r="G71" s="13">
        <v>40033.0</v>
      </c>
      <c r="H71" s="14">
        <v>0.28958333333333336</v>
      </c>
      <c r="I71" t="s">
        <v>95</v>
      </c>
      <c r="J71" s="15"/>
      <c r="M71" s="15"/>
      <c r="N71" s="16"/>
      <c r="O71" s="16"/>
      <c r="P71" s="17"/>
      <c r="Q71" s="18"/>
      <c r="S71" s="17"/>
      <c r="V71" s="19">
        <v>57.1</v>
      </c>
      <c r="W71" s="17"/>
      <c r="AF71" t="s">
        <v>166</v>
      </c>
      <c r="AK71" t="s">
        <v>53</v>
      </c>
      <c r="AR71" t="s">
        <v>173</v>
      </c>
    </row>
    <row r="72" ht="15.75" customHeight="1">
      <c r="A72" t="s">
        <v>44</v>
      </c>
      <c r="B72" s="20" t="s">
        <v>154</v>
      </c>
      <c r="C72" s="11" t="s">
        <v>163</v>
      </c>
      <c r="D72" s="11" t="s">
        <v>164</v>
      </c>
      <c r="E72" s="11" t="s">
        <v>165</v>
      </c>
      <c r="F72" s="12" t="str">
        <f t="shared" si="1"/>
        <v>2009</v>
      </c>
      <c r="G72" s="13">
        <v>40047.0</v>
      </c>
      <c r="H72" s="14">
        <v>0.2916666666666667</v>
      </c>
      <c r="I72" t="s">
        <v>48</v>
      </c>
      <c r="J72" s="15"/>
      <c r="L72" t="s">
        <v>49</v>
      </c>
      <c r="M72" s="15">
        <v>27.0</v>
      </c>
      <c r="N72" s="16">
        <v>8.45</v>
      </c>
      <c r="O72" s="16">
        <v>106.3</v>
      </c>
      <c r="P72" s="17"/>
      <c r="Q72" s="18"/>
      <c r="S72" s="17"/>
      <c r="V72" s="19"/>
      <c r="W72" s="17"/>
      <c r="AF72" t="s">
        <v>166</v>
      </c>
      <c r="AG72" t="s">
        <v>51</v>
      </c>
      <c r="AH72" t="s">
        <v>85</v>
      </c>
      <c r="AI72">
        <v>21.67</v>
      </c>
      <c r="AK72" t="s">
        <v>53</v>
      </c>
      <c r="AM72" t="s">
        <v>54</v>
      </c>
      <c r="AN72" t="s">
        <v>65</v>
      </c>
      <c r="AQ72" t="s">
        <v>51</v>
      </c>
      <c r="AR72" s="21" t="s">
        <v>174</v>
      </c>
      <c r="AS72" s="21"/>
      <c r="AT72" s="21"/>
      <c r="AU72" s="21"/>
      <c r="AV72" s="21"/>
      <c r="AW72" s="21"/>
      <c r="AX72" s="21"/>
      <c r="AY72" s="21"/>
      <c r="AZ72" s="21"/>
      <c r="BA72" s="21"/>
      <c r="BB72" s="21"/>
      <c r="BC72" s="21"/>
      <c r="BD72" s="21"/>
      <c r="BE72" s="21"/>
      <c r="BF72" s="21"/>
    </row>
    <row r="73" ht="15.75" customHeight="1">
      <c r="A73" t="s">
        <v>44</v>
      </c>
      <c r="B73" s="20" t="s">
        <v>154</v>
      </c>
      <c r="C73" s="11" t="s">
        <v>175</v>
      </c>
      <c r="D73" s="11" t="s">
        <v>176</v>
      </c>
      <c r="E73" s="11" t="s">
        <v>177</v>
      </c>
      <c r="F73" s="12" t="str">
        <f t="shared" si="1"/>
        <v>2009</v>
      </c>
      <c r="G73" s="13">
        <v>39949.0</v>
      </c>
      <c r="H73" s="14">
        <v>0.2743055555555556</v>
      </c>
      <c r="I73" t="s">
        <v>48</v>
      </c>
      <c r="J73" s="15"/>
      <c r="M73" s="15">
        <v>13.1</v>
      </c>
      <c r="N73" s="16">
        <v>10.55</v>
      </c>
      <c r="O73" s="16">
        <v>100.2</v>
      </c>
      <c r="P73" s="17"/>
      <c r="Q73" s="18"/>
      <c r="S73" s="17"/>
      <c r="V73" s="19">
        <v>21.1</v>
      </c>
      <c r="W73" s="17"/>
      <c r="AF73" t="s">
        <v>166</v>
      </c>
      <c r="AG73" t="s">
        <v>51</v>
      </c>
      <c r="AH73" t="s">
        <v>51</v>
      </c>
      <c r="AI73">
        <v>12.78</v>
      </c>
      <c r="AJ73" t="s">
        <v>61</v>
      </c>
      <c r="AK73" t="s">
        <v>53</v>
      </c>
      <c r="AM73" t="s">
        <v>62</v>
      </c>
      <c r="AQ73" t="s">
        <v>51</v>
      </c>
      <c r="AR73" s="21" t="s">
        <v>178</v>
      </c>
      <c r="AS73" s="21"/>
      <c r="AT73" s="21"/>
      <c r="AU73" s="21"/>
      <c r="AV73" s="21"/>
      <c r="AW73" s="21"/>
      <c r="AX73" s="21"/>
      <c r="AY73" s="21"/>
      <c r="AZ73" s="21"/>
      <c r="BA73" s="21"/>
      <c r="BB73" s="21"/>
      <c r="BC73" s="21"/>
      <c r="BD73" s="21"/>
      <c r="BE73" s="21"/>
      <c r="BF73" s="21"/>
    </row>
    <row r="74" ht="15.75" customHeight="1">
      <c r="A74" t="s">
        <v>44</v>
      </c>
      <c r="B74" s="20" t="s">
        <v>154</v>
      </c>
      <c r="C74" s="11" t="s">
        <v>175</v>
      </c>
      <c r="D74" s="11" t="s">
        <v>176</v>
      </c>
      <c r="E74" s="11" t="s">
        <v>177</v>
      </c>
      <c r="F74" s="12" t="str">
        <f t="shared" si="1"/>
        <v>2009</v>
      </c>
      <c r="G74" s="13">
        <v>39963.0</v>
      </c>
      <c r="H74" s="14">
        <v>0.2625</v>
      </c>
      <c r="I74" t="s">
        <v>48</v>
      </c>
      <c r="J74" s="15"/>
      <c r="M74" s="15">
        <v>13.5</v>
      </c>
      <c r="N74" s="16">
        <v>10.31</v>
      </c>
      <c r="O74" s="16">
        <v>101.1</v>
      </c>
      <c r="P74" s="17"/>
      <c r="Q74" s="18"/>
      <c r="S74" s="17"/>
      <c r="V74" s="19">
        <v>133.3</v>
      </c>
      <c r="W74" s="17"/>
      <c r="AF74" t="s">
        <v>166</v>
      </c>
      <c r="AG74" t="s">
        <v>51</v>
      </c>
      <c r="AH74" t="s">
        <v>168</v>
      </c>
      <c r="AJ74" t="s">
        <v>61</v>
      </c>
      <c r="AK74" t="s">
        <v>53</v>
      </c>
      <c r="AM74" t="s">
        <v>54</v>
      </c>
      <c r="AN74" t="s">
        <v>65</v>
      </c>
      <c r="AQ74" t="s">
        <v>51</v>
      </c>
      <c r="AR74" s="21" t="s">
        <v>179</v>
      </c>
      <c r="AS74" s="21"/>
      <c r="AT74" s="21"/>
      <c r="AU74" s="21"/>
      <c r="AV74" s="21"/>
      <c r="AW74" s="21"/>
      <c r="AX74" s="21"/>
      <c r="AY74" s="21"/>
      <c r="AZ74" s="21"/>
      <c r="BA74" s="21"/>
      <c r="BB74" s="21"/>
      <c r="BC74" s="21"/>
      <c r="BD74" s="21"/>
      <c r="BE74" s="21"/>
      <c r="BF74" s="21"/>
    </row>
    <row r="75" ht="15.75" customHeight="1">
      <c r="A75" t="s">
        <v>44</v>
      </c>
      <c r="B75" s="20" t="s">
        <v>154</v>
      </c>
      <c r="C75" s="11" t="s">
        <v>175</v>
      </c>
      <c r="D75" s="11" t="s">
        <v>176</v>
      </c>
      <c r="E75" s="11" t="s">
        <v>177</v>
      </c>
      <c r="F75" s="12" t="str">
        <f t="shared" si="1"/>
        <v>2009</v>
      </c>
      <c r="G75" s="13">
        <v>39977.0</v>
      </c>
      <c r="H75" s="14">
        <v>0.2625</v>
      </c>
      <c r="I75" t="s">
        <v>48</v>
      </c>
      <c r="J75" s="15"/>
      <c r="M75" s="15">
        <v>16.7</v>
      </c>
      <c r="N75" s="16">
        <v>10.66</v>
      </c>
      <c r="O75" s="16">
        <v>109.5</v>
      </c>
      <c r="P75" s="17"/>
      <c r="Q75" s="18"/>
      <c r="S75" s="17"/>
      <c r="V75" s="19" t="s">
        <v>111</v>
      </c>
      <c r="W75" s="17"/>
      <c r="AF75" t="s">
        <v>166</v>
      </c>
      <c r="AG75" t="s">
        <v>51</v>
      </c>
      <c r="AH75" t="s">
        <v>60</v>
      </c>
      <c r="AJ75" t="s">
        <v>61</v>
      </c>
      <c r="AK75" t="s">
        <v>53</v>
      </c>
      <c r="AM75" t="s">
        <v>54</v>
      </c>
      <c r="AQ75" t="s">
        <v>70</v>
      </c>
      <c r="AR75" t="s">
        <v>180</v>
      </c>
    </row>
    <row r="76" ht="15.75" customHeight="1">
      <c r="A76" t="s">
        <v>44</v>
      </c>
      <c r="B76" s="20" t="s">
        <v>154</v>
      </c>
      <c r="C76" s="11" t="s">
        <v>175</v>
      </c>
      <c r="D76" s="11" t="s">
        <v>176</v>
      </c>
      <c r="E76" s="11" t="s">
        <v>177</v>
      </c>
      <c r="F76" s="12" t="str">
        <f t="shared" si="1"/>
        <v>2009</v>
      </c>
      <c r="G76" s="13">
        <v>39991.0</v>
      </c>
      <c r="H76" s="14">
        <v>0.2569444444444444</v>
      </c>
      <c r="I76" t="s">
        <v>48</v>
      </c>
      <c r="J76" s="15"/>
      <c r="L76" t="s">
        <v>58</v>
      </c>
      <c r="M76" s="15">
        <v>18.7</v>
      </c>
      <c r="N76" s="16">
        <v>9.45</v>
      </c>
      <c r="O76" s="16">
        <v>100.4</v>
      </c>
      <c r="P76" s="17"/>
      <c r="Q76" s="18"/>
      <c r="S76" s="17"/>
      <c r="V76" s="19">
        <v>290.9</v>
      </c>
      <c r="W76" s="17"/>
      <c r="AF76" t="s">
        <v>166</v>
      </c>
      <c r="AG76" t="s">
        <v>51</v>
      </c>
      <c r="AH76" t="s">
        <v>51</v>
      </c>
      <c r="AI76">
        <v>16.11</v>
      </c>
      <c r="AJ76" t="s">
        <v>61</v>
      </c>
      <c r="AK76" t="s">
        <v>53</v>
      </c>
      <c r="AM76" t="s">
        <v>62</v>
      </c>
      <c r="AN76" t="s">
        <v>65</v>
      </c>
      <c r="AQ76" t="s">
        <v>171</v>
      </c>
      <c r="AR76" t="s">
        <v>181</v>
      </c>
    </row>
    <row r="77" ht="15.75" customHeight="1">
      <c r="A77" t="s">
        <v>44</v>
      </c>
      <c r="B77" s="20" t="s">
        <v>154</v>
      </c>
      <c r="C77" s="11" t="s">
        <v>175</v>
      </c>
      <c r="D77" s="11" t="s">
        <v>176</v>
      </c>
      <c r="E77" s="11" t="s">
        <v>177</v>
      </c>
      <c r="F77" s="12" t="str">
        <f t="shared" si="1"/>
        <v>2009</v>
      </c>
      <c r="G77" s="13">
        <v>39991.0</v>
      </c>
      <c r="H77" s="14">
        <v>0.2569444444444444</v>
      </c>
      <c r="I77" t="s">
        <v>95</v>
      </c>
      <c r="J77" s="15"/>
      <c r="M77" s="15"/>
      <c r="N77" s="16"/>
      <c r="O77" s="16"/>
      <c r="P77" s="17"/>
      <c r="Q77" s="18"/>
      <c r="S77" s="17"/>
      <c r="V77" s="19">
        <v>272.3</v>
      </c>
      <c r="W77" s="17"/>
      <c r="AF77" t="s">
        <v>166</v>
      </c>
      <c r="AK77" t="s">
        <v>53</v>
      </c>
      <c r="AR77" t="s">
        <v>181</v>
      </c>
    </row>
    <row r="78" ht="15.75" customHeight="1">
      <c r="A78" t="s">
        <v>44</v>
      </c>
      <c r="B78" s="20" t="s">
        <v>154</v>
      </c>
      <c r="C78" s="11" t="s">
        <v>175</v>
      </c>
      <c r="D78" s="11" t="s">
        <v>176</v>
      </c>
      <c r="E78" s="11" t="s">
        <v>177</v>
      </c>
      <c r="F78" s="12" t="str">
        <f t="shared" si="1"/>
        <v>2009</v>
      </c>
      <c r="G78" s="13">
        <v>40033.0</v>
      </c>
      <c r="H78" s="14">
        <v>0.2972222222222222</v>
      </c>
      <c r="I78" t="s">
        <v>48</v>
      </c>
      <c r="J78" s="15"/>
      <c r="L78" t="s">
        <v>49</v>
      </c>
      <c r="M78" s="15">
        <v>23.3</v>
      </c>
      <c r="N78" s="16">
        <v>8.85</v>
      </c>
      <c r="O78" s="16">
        <v>104.3</v>
      </c>
      <c r="P78" s="17"/>
      <c r="Q78" s="18"/>
      <c r="S78" s="17"/>
      <c r="V78" s="19">
        <v>33.5</v>
      </c>
      <c r="W78" s="17"/>
      <c r="AF78" t="s">
        <v>182</v>
      </c>
      <c r="AG78" t="s">
        <v>51</v>
      </c>
      <c r="AH78" t="s">
        <v>51</v>
      </c>
      <c r="AI78">
        <v>12.78</v>
      </c>
      <c r="AJ78" t="s">
        <v>61</v>
      </c>
      <c r="AK78" t="s">
        <v>53</v>
      </c>
      <c r="AM78" t="s">
        <v>54</v>
      </c>
      <c r="AN78" t="s">
        <v>55</v>
      </c>
      <c r="AQ78" t="s">
        <v>51</v>
      </c>
      <c r="AR78" t="s">
        <v>173</v>
      </c>
    </row>
    <row r="79" ht="15.75" customHeight="1">
      <c r="A79" t="s">
        <v>44</v>
      </c>
      <c r="B79" s="20" t="s">
        <v>154</v>
      </c>
      <c r="C79" s="11" t="s">
        <v>175</v>
      </c>
      <c r="D79" s="11" t="s">
        <v>176</v>
      </c>
      <c r="E79" s="11" t="s">
        <v>177</v>
      </c>
      <c r="F79" s="12" t="str">
        <f t="shared" si="1"/>
        <v>2009</v>
      </c>
      <c r="G79" s="13">
        <v>40047.0</v>
      </c>
      <c r="H79" s="14">
        <v>0.2951388888888889</v>
      </c>
      <c r="I79" t="s">
        <v>48</v>
      </c>
      <c r="J79" s="15"/>
      <c r="L79" t="s">
        <v>49</v>
      </c>
      <c r="M79" s="15">
        <v>27.0</v>
      </c>
      <c r="N79" s="16">
        <v>8.47</v>
      </c>
      <c r="O79" s="16">
        <v>106.6</v>
      </c>
      <c r="P79" s="17"/>
      <c r="Q79" s="18"/>
      <c r="S79" s="17"/>
      <c r="V79" s="19">
        <v>148.3</v>
      </c>
      <c r="W79" s="17"/>
      <c r="AF79" t="s">
        <v>166</v>
      </c>
      <c r="AG79" t="s">
        <v>51</v>
      </c>
      <c r="AH79" t="s">
        <v>85</v>
      </c>
      <c r="AI79">
        <v>21.67</v>
      </c>
      <c r="AK79" t="s">
        <v>53</v>
      </c>
      <c r="AM79" t="s">
        <v>54</v>
      </c>
      <c r="AN79" t="s">
        <v>65</v>
      </c>
      <c r="AQ79" t="s">
        <v>51</v>
      </c>
      <c r="AR79" t="s">
        <v>183</v>
      </c>
    </row>
    <row r="80" ht="15.75" customHeight="1">
      <c r="A80" t="s">
        <v>44</v>
      </c>
      <c r="B80" s="20" t="s">
        <v>154</v>
      </c>
      <c r="C80" s="11" t="s">
        <v>184</v>
      </c>
      <c r="D80" s="11" t="s">
        <v>185</v>
      </c>
      <c r="E80" s="11" t="s">
        <v>186</v>
      </c>
      <c r="F80" s="12" t="str">
        <f t="shared" si="1"/>
        <v>2009</v>
      </c>
      <c r="G80" s="13">
        <v>39949.0</v>
      </c>
      <c r="H80" s="14">
        <v>0.27152777777777776</v>
      </c>
      <c r="I80" t="s">
        <v>48</v>
      </c>
      <c r="J80" s="15"/>
      <c r="L80" t="s">
        <v>49</v>
      </c>
      <c r="M80" s="15">
        <v>13.0</v>
      </c>
      <c r="N80" s="16">
        <v>9.13</v>
      </c>
      <c r="O80" s="16">
        <v>86.9</v>
      </c>
      <c r="P80" s="17"/>
      <c r="Q80" s="18"/>
      <c r="S80" s="17"/>
      <c r="V80" s="19">
        <v>6.3</v>
      </c>
      <c r="W80" s="17"/>
      <c r="AF80" t="s">
        <v>187</v>
      </c>
      <c r="AG80" t="s">
        <v>86</v>
      </c>
      <c r="AH80" t="s">
        <v>86</v>
      </c>
      <c r="AI80">
        <v>11.11</v>
      </c>
      <c r="AJ80" t="s">
        <v>52</v>
      </c>
      <c r="AK80" t="s">
        <v>53</v>
      </c>
      <c r="AM80" t="s">
        <v>54</v>
      </c>
      <c r="AN80" t="s">
        <v>65</v>
      </c>
      <c r="AQ80" t="s">
        <v>51</v>
      </c>
      <c r="AR80" t="s">
        <v>188</v>
      </c>
    </row>
    <row r="81" ht="15.75" customHeight="1">
      <c r="A81" t="s">
        <v>44</v>
      </c>
      <c r="B81" s="20" t="s">
        <v>154</v>
      </c>
      <c r="C81" s="11" t="s">
        <v>184</v>
      </c>
      <c r="D81" s="11" t="s">
        <v>185</v>
      </c>
      <c r="E81" s="11" t="s">
        <v>186</v>
      </c>
      <c r="F81" s="12" t="str">
        <f t="shared" si="1"/>
        <v>2009</v>
      </c>
      <c r="G81" s="13">
        <v>39963.0</v>
      </c>
      <c r="H81" s="14">
        <v>0.2972222222222222</v>
      </c>
      <c r="I81" t="s">
        <v>48</v>
      </c>
      <c r="J81" s="15"/>
      <c r="L81" t="s">
        <v>49</v>
      </c>
      <c r="M81" s="15">
        <v>13.9</v>
      </c>
      <c r="N81" s="16">
        <v>8.08</v>
      </c>
      <c r="O81" s="16">
        <v>78.4</v>
      </c>
      <c r="P81" s="17"/>
      <c r="Q81" s="18"/>
      <c r="S81" s="17"/>
      <c r="V81" s="19">
        <v>17.1</v>
      </c>
      <c r="W81" s="17"/>
      <c r="AF81" t="s">
        <v>187</v>
      </c>
      <c r="AG81" t="s">
        <v>59</v>
      </c>
      <c r="AH81" t="s">
        <v>189</v>
      </c>
      <c r="AI81">
        <v>20.0</v>
      </c>
      <c r="AJ81" t="s">
        <v>61</v>
      </c>
      <c r="AK81" t="s">
        <v>53</v>
      </c>
      <c r="AM81" t="s">
        <v>54</v>
      </c>
      <c r="AN81" t="s">
        <v>65</v>
      </c>
      <c r="AQ81" t="s">
        <v>51</v>
      </c>
      <c r="AR81" t="s">
        <v>190</v>
      </c>
    </row>
    <row r="82" ht="15.75" customHeight="1">
      <c r="A82" t="s">
        <v>44</v>
      </c>
      <c r="B82" s="20" t="s">
        <v>154</v>
      </c>
      <c r="C82" s="11" t="s">
        <v>184</v>
      </c>
      <c r="D82" s="11" t="s">
        <v>185</v>
      </c>
      <c r="E82" s="11" t="s">
        <v>186</v>
      </c>
      <c r="F82" s="12" t="str">
        <f t="shared" si="1"/>
        <v>2009</v>
      </c>
      <c r="G82" s="13">
        <v>39977.0</v>
      </c>
      <c r="H82" s="14">
        <v>0.2722222222222222</v>
      </c>
      <c r="I82" t="s">
        <v>48</v>
      </c>
      <c r="J82" s="15"/>
      <c r="M82" s="15">
        <v>17.3</v>
      </c>
      <c r="N82" s="16">
        <v>7.41</v>
      </c>
      <c r="O82" s="16">
        <v>77.3</v>
      </c>
      <c r="P82" s="17"/>
      <c r="Q82" s="18"/>
      <c r="S82" s="17"/>
      <c r="V82" s="19">
        <v>24.0</v>
      </c>
      <c r="W82" s="17"/>
      <c r="AF82" t="s">
        <v>187</v>
      </c>
      <c r="AG82" t="s">
        <v>51</v>
      </c>
      <c r="AH82" t="s">
        <v>126</v>
      </c>
      <c r="AI82">
        <v>12.22</v>
      </c>
      <c r="AJ82" t="s">
        <v>61</v>
      </c>
      <c r="AK82" t="s">
        <v>53</v>
      </c>
      <c r="AM82" t="s">
        <v>54</v>
      </c>
      <c r="AN82" t="s">
        <v>65</v>
      </c>
      <c r="AQ82" t="s">
        <v>51</v>
      </c>
      <c r="AR82" t="s">
        <v>191</v>
      </c>
    </row>
    <row r="83" ht="15.75" customHeight="1">
      <c r="A83" t="s">
        <v>44</v>
      </c>
      <c r="B83" s="20" t="s">
        <v>154</v>
      </c>
      <c r="C83" s="11" t="s">
        <v>184</v>
      </c>
      <c r="D83" s="11" t="s">
        <v>185</v>
      </c>
      <c r="E83" s="11" t="s">
        <v>186</v>
      </c>
      <c r="F83" s="12" t="str">
        <f t="shared" si="1"/>
        <v>2009</v>
      </c>
      <c r="G83" s="13">
        <v>39991.0</v>
      </c>
      <c r="H83" s="14">
        <v>0.25833333333333336</v>
      </c>
      <c r="I83" t="s">
        <v>48</v>
      </c>
      <c r="J83" s="15"/>
      <c r="L83" t="s">
        <v>49</v>
      </c>
      <c r="M83" s="15">
        <v>19.1</v>
      </c>
      <c r="N83" s="16">
        <v>8.37</v>
      </c>
      <c r="O83" s="16">
        <v>89.9</v>
      </c>
      <c r="P83" s="17"/>
      <c r="Q83" s="18"/>
      <c r="S83" s="17"/>
      <c r="V83" s="19">
        <v>11.0</v>
      </c>
      <c r="W83" s="17"/>
      <c r="AF83" t="s">
        <v>187</v>
      </c>
      <c r="AG83" t="s">
        <v>59</v>
      </c>
      <c r="AH83" t="s">
        <v>112</v>
      </c>
      <c r="AI83">
        <v>16.11</v>
      </c>
      <c r="AJ83" t="s">
        <v>61</v>
      </c>
      <c r="AK83" t="s">
        <v>53</v>
      </c>
      <c r="AM83" t="s">
        <v>62</v>
      </c>
      <c r="AN83" t="s">
        <v>55</v>
      </c>
      <c r="AQ83" t="s">
        <v>51</v>
      </c>
      <c r="AR83" t="s">
        <v>152</v>
      </c>
    </row>
    <row r="84" ht="15.75" customHeight="1">
      <c r="A84" t="s">
        <v>44</v>
      </c>
      <c r="B84" s="20" t="s">
        <v>154</v>
      </c>
      <c r="C84" s="11" t="s">
        <v>184</v>
      </c>
      <c r="D84" s="11" t="s">
        <v>185</v>
      </c>
      <c r="E84" s="11" t="s">
        <v>186</v>
      </c>
      <c r="F84" s="12" t="str">
        <f t="shared" si="1"/>
        <v>2009</v>
      </c>
      <c r="G84" s="13">
        <v>40005.0</v>
      </c>
      <c r="H84" s="14">
        <v>0.32083333333333336</v>
      </c>
      <c r="I84" t="s">
        <v>48</v>
      </c>
      <c r="J84" s="15"/>
      <c r="L84" t="s">
        <v>49</v>
      </c>
      <c r="M84" s="15">
        <v>19.3</v>
      </c>
      <c r="N84" s="16">
        <v>9.75</v>
      </c>
      <c r="O84" s="16">
        <v>104.7</v>
      </c>
      <c r="P84" s="17"/>
      <c r="Q84" s="18"/>
      <c r="S84" s="17"/>
      <c r="V84" s="19">
        <v>7.4</v>
      </c>
      <c r="W84" s="17"/>
      <c r="AF84" t="s">
        <v>187</v>
      </c>
      <c r="AG84" t="s">
        <v>51</v>
      </c>
      <c r="AH84" t="s">
        <v>51</v>
      </c>
      <c r="AJ84" t="s">
        <v>61</v>
      </c>
      <c r="AK84" t="s">
        <v>53</v>
      </c>
      <c r="AM84" t="s">
        <v>62</v>
      </c>
      <c r="AN84" t="s">
        <v>55</v>
      </c>
      <c r="AQ84" t="s">
        <v>51</v>
      </c>
      <c r="AR84" t="s">
        <v>192</v>
      </c>
    </row>
    <row r="85" ht="15.75" customHeight="1">
      <c r="A85" t="s">
        <v>44</v>
      </c>
      <c r="B85" s="20" t="s">
        <v>154</v>
      </c>
      <c r="C85" s="11" t="s">
        <v>184</v>
      </c>
      <c r="D85" s="11" t="s">
        <v>185</v>
      </c>
      <c r="E85" s="11" t="s">
        <v>186</v>
      </c>
      <c r="F85" s="12" t="str">
        <f t="shared" si="1"/>
        <v>2009</v>
      </c>
      <c r="G85" s="13">
        <v>40019.0</v>
      </c>
      <c r="H85" s="14">
        <v>0.28125</v>
      </c>
      <c r="I85" t="s">
        <v>48</v>
      </c>
      <c r="J85" s="15"/>
      <c r="L85" t="s">
        <v>58</v>
      </c>
      <c r="M85" s="15">
        <v>21.0</v>
      </c>
      <c r="N85" s="16">
        <v>8.56</v>
      </c>
      <c r="O85" s="16">
        <v>96.1</v>
      </c>
      <c r="P85" s="17"/>
      <c r="Q85" s="18"/>
      <c r="S85" s="17"/>
      <c r="V85" s="19">
        <v>81.6</v>
      </c>
      <c r="W85" s="17"/>
      <c r="AF85" t="s">
        <v>193</v>
      </c>
      <c r="AG85" t="s">
        <v>59</v>
      </c>
      <c r="AH85" t="s">
        <v>85</v>
      </c>
      <c r="AI85">
        <v>15.0</v>
      </c>
      <c r="AJ85" t="s">
        <v>61</v>
      </c>
      <c r="AM85" t="s">
        <v>62</v>
      </c>
      <c r="AN85" t="s">
        <v>55</v>
      </c>
      <c r="AQ85" t="s">
        <v>51</v>
      </c>
      <c r="AR85" t="s">
        <v>194</v>
      </c>
    </row>
    <row r="86" ht="15.75" customHeight="1">
      <c r="A86" t="s">
        <v>44</v>
      </c>
      <c r="B86" s="20" t="s">
        <v>154</v>
      </c>
      <c r="C86" s="11" t="s">
        <v>184</v>
      </c>
      <c r="D86" s="11" t="s">
        <v>185</v>
      </c>
      <c r="E86" s="11" t="s">
        <v>186</v>
      </c>
      <c r="F86" s="12" t="str">
        <f t="shared" si="1"/>
        <v>2009</v>
      </c>
      <c r="G86" s="13">
        <v>40033.0</v>
      </c>
      <c r="H86" s="14">
        <v>0.29444444444444445</v>
      </c>
      <c r="I86" t="s">
        <v>48</v>
      </c>
      <c r="J86" s="15"/>
      <c r="L86" t="s">
        <v>49</v>
      </c>
      <c r="M86" s="15">
        <v>23.8</v>
      </c>
      <c r="N86" s="16">
        <v>7.79</v>
      </c>
      <c r="O86" s="16">
        <v>92.2</v>
      </c>
      <c r="P86" s="17"/>
      <c r="Q86" s="18"/>
      <c r="S86" s="17"/>
      <c r="V86" s="19">
        <v>7.4</v>
      </c>
      <c r="W86" s="17"/>
      <c r="AF86" t="s">
        <v>187</v>
      </c>
      <c r="AG86" t="s">
        <v>51</v>
      </c>
      <c r="AH86" t="s">
        <v>112</v>
      </c>
      <c r="AI86">
        <v>12.22</v>
      </c>
      <c r="AJ86" t="s">
        <v>61</v>
      </c>
      <c r="AK86" t="s">
        <v>53</v>
      </c>
      <c r="AM86" t="s">
        <v>88</v>
      </c>
      <c r="AN86" t="s">
        <v>55</v>
      </c>
      <c r="AQ86" t="s">
        <v>51</v>
      </c>
      <c r="AR86" t="s">
        <v>195</v>
      </c>
    </row>
    <row r="87" ht="15.75" customHeight="1">
      <c r="A87" t="s">
        <v>44</v>
      </c>
      <c r="B87" s="20" t="s">
        <v>154</v>
      </c>
      <c r="C87" s="11" t="s">
        <v>184</v>
      </c>
      <c r="D87" s="11" t="s">
        <v>185</v>
      </c>
      <c r="E87" s="11" t="s">
        <v>186</v>
      </c>
      <c r="F87" s="12" t="str">
        <f t="shared" si="1"/>
        <v>2009</v>
      </c>
      <c r="G87" s="13">
        <v>40033.0</v>
      </c>
      <c r="H87" s="14">
        <v>0.29444444444444445</v>
      </c>
      <c r="I87" t="s">
        <v>95</v>
      </c>
      <c r="J87" s="15"/>
      <c r="M87" s="15"/>
      <c r="N87" s="16"/>
      <c r="O87" s="16"/>
      <c r="P87" s="17"/>
      <c r="Q87" s="18"/>
      <c r="S87" s="17"/>
      <c r="V87" s="19">
        <v>12.0</v>
      </c>
      <c r="W87" s="17"/>
      <c r="AF87" t="s">
        <v>187</v>
      </c>
      <c r="AK87" t="s">
        <v>53</v>
      </c>
      <c r="AR87" t="s">
        <v>195</v>
      </c>
    </row>
    <row r="88" ht="15.75" customHeight="1">
      <c r="A88" t="s">
        <v>44</v>
      </c>
      <c r="B88" s="20" t="s">
        <v>154</v>
      </c>
      <c r="C88" s="11" t="s">
        <v>184</v>
      </c>
      <c r="D88" s="11" t="s">
        <v>185</v>
      </c>
      <c r="E88" s="11" t="s">
        <v>186</v>
      </c>
      <c r="F88" s="12" t="str">
        <f t="shared" si="1"/>
        <v>2009</v>
      </c>
      <c r="G88" s="13">
        <v>40047.0</v>
      </c>
      <c r="H88" s="14">
        <v>0.2972222222222222</v>
      </c>
      <c r="I88" t="s">
        <v>48</v>
      </c>
      <c r="J88" s="15"/>
      <c r="L88" t="s">
        <v>49</v>
      </c>
      <c r="M88" s="15">
        <v>26.7</v>
      </c>
      <c r="N88" s="16">
        <v>7.1</v>
      </c>
      <c r="O88" s="16">
        <v>89.2</v>
      </c>
      <c r="P88" s="17"/>
      <c r="Q88" s="18"/>
      <c r="S88" s="17"/>
      <c r="V88" s="19">
        <v>18.7</v>
      </c>
      <c r="W88" s="17"/>
      <c r="AF88" t="s">
        <v>187</v>
      </c>
      <c r="AG88" t="s">
        <v>51</v>
      </c>
      <c r="AH88" t="s">
        <v>85</v>
      </c>
      <c r="AJ88" t="s">
        <v>61</v>
      </c>
      <c r="AK88" t="s">
        <v>53</v>
      </c>
      <c r="AM88" t="s">
        <v>54</v>
      </c>
      <c r="AN88" t="s">
        <v>55</v>
      </c>
      <c r="AQ88" t="s">
        <v>51</v>
      </c>
      <c r="AR88" t="s">
        <v>196</v>
      </c>
    </row>
    <row r="89" ht="15.75" customHeight="1">
      <c r="A89" t="s">
        <v>44</v>
      </c>
      <c r="B89" s="20" t="s">
        <v>154</v>
      </c>
      <c r="C89" s="11" t="s">
        <v>197</v>
      </c>
      <c r="D89" s="11" t="s">
        <v>198</v>
      </c>
      <c r="E89" s="11" t="s">
        <v>199</v>
      </c>
      <c r="F89" s="12" t="str">
        <f t="shared" si="1"/>
        <v>2009</v>
      </c>
      <c r="G89" s="13">
        <v>39949.0</v>
      </c>
      <c r="H89" s="14">
        <v>0.2548611111111111</v>
      </c>
      <c r="I89" t="s">
        <v>48</v>
      </c>
      <c r="J89" s="15"/>
      <c r="L89" t="s">
        <v>49</v>
      </c>
      <c r="M89" s="15">
        <v>12.4</v>
      </c>
      <c r="N89" s="16">
        <v>9.68</v>
      </c>
      <c r="O89" s="16">
        <v>90.4</v>
      </c>
      <c r="P89" s="17"/>
      <c r="Q89" s="18"/>
      <c r="S89" s="17"/>
      <c r="V89" s="19">
        <v>2.0</v>
      </c>
      <c r="W89" s="17"/>
      <c r="AF89" t="s">
        <v>187</v>
      </c>
      <c r="AG89" t="s">
        <v>86</v>
      </c>
      <c r="AH89" t="s">
        <v>86</v>
      </c>
      <c r="AI89">
        <v>11.11</v>
      </c>
      <c r="AJ89" t="s">
        <v>52</v>
      </c>
      <c r="AK89" t="s">
        <v>53</v>
      </c>
      <c r="AM89" t="s">
        <v>54</v>
      </c>
      <c r="AN89" t="s">
        <v>65</v>
      </c>
      <c r="AQ89" t="s">
        <v>51</v>
      </c>
      <c r="AR89" t="s">
        <v>188</v>
      </c>
    </row>
    <row r="90" ht="15.75" customHeight="1">
      <c r="A90" t="s">
        <v>44</v>
      </c>
      <c r="B90" s="20" t="s">
        <v>154</v>
      </c>
      <c r="C90" s="11" t="s">
        <v>197</v>
      </c>
      <c r="D90" s="11" t="s">
        <v>198</v>
      </c>
      <c r="E90" s="11" t="s">
        <v>199</v>
      </c>
      <c r="F90" s="12" t="str">
        <f t="shared" si="1"/>
        <v>2009</v>
      </c>
      <c r="G90" s="13">
        <v>39963.0</v>
      </c>
      <c r="H90" s="14">
        <v>0.2638888888888889</v>
      </c>
      <c r="I90" t="s">
        <v>48</v>
      </c>
      <c r="J90" s="15"/>
      <c r="L90" t="s">
        <v>49</v>
      </c>
      <c r="M90" s="15">
        <v>14.5</v>
      </c>
      <c r="N90" s="16">
        <v>8.65</v>
      </c>
      <c r="O90" s="16">
        <v>84.8</v>
      </c>
      <c r="P90" s="17"/>
      <c r="Q90" s="18"/>
      <c r="S90" s="17"/>
      <c r="V90" s="19">
        <v>11.0</v>
      </c>
      <c r="W90" s="17"/>
      <c r="AF90" t="s">
        <v>187</v>
      </c>
      <c r="AG90" t="s">
        <v>59</v>
      </c>
      <c r="AH90" t="s">
        <v>189</v>
      </c>
      <c r="AI90">
        <v>14.44</v>
      </c>
      <c r="AJ90" t="s">
        <v>61</v>
      </c>
      <c r="AK90" t="s">
        <v>53</v>
      </c>
      <c r="AM90" t="s">
        <v>54</v>
      </c>
      <c r="AN90" t="s">
        <v>65</v>
      </c>
      <c r="AQ90" t="s">
        <v>51</v>
      </c>
      <c r="AR90" t="s">
        <v>190</v>
      </c>
    </row>
    <row r="91" ht="15.75" customHeight="1">
      <c r="A91" t="s">
        <v>44</v>
      </c>
      <c r="B91" s="20" t="s">
        <v>154</v>
      </c>
      <c r="C91" s="11" t="s">
        <v>197</v>
      </c>
      <c r="D91" s="11" t="s">
        <v>198</v>
      </c>
      <c r="E91" s="11" t="s">
        <v>199</v>
      </c>
      <c r="F91" s="12" t="str">
        <f t="shared" si="1"/>
        <v>2009</v>
      </c>
      <c r="G91" s="13">
        <v>39977.0</v>
      </c>
      <c r="H91" s="14">
        <v>0.2625</v>
      </c>
      <c r="I91" t="s">
        <v>48</v>
      </c>
      <c r="J91" s="15"/>
      <c r="M91" s="15">
        <v>16.8</v>
      </c>
      <c r="N91" s="16">
        <v>7.59</v>
      </c>
      <c r="O91" s="16">
        <v>78.0</v>
      </c>
      <c r="P91" s="17"/>
      <c r="Q91" s="18"/>
      <c r="S91" s="17"/>
      <c r="V91" s="19">
        <v>99.1</v>
      </c>
      <c r="W91" s="17"/>
      <c r="AF91" t="s">
        <v>187</v>
      </c>
      <c r="AG91" t="s">
        <v>51</v>
      </c>
      <c r="AH91" t="s">
        <v>126</v>
      </c>
      <c r="AI91">
        <v>12.22</v>
      </c>
      <c r="AJ91" t="s">
        <v>61</v>
      </c>
      <c r="AK91" t="s">
        <v>53</v>
      </c>
      <c r="AM91" t="s">
        <v>54</v>
      </c>
      <c r="AN91" t="s">
        <v>65</v>
      </c>
      <c r="AQ91" t="s">
        <v>51</v>
      </c>
      <c r="AR91" t="s">
        <v>200</v>
      </c>
    </row>
    <row r="92" ht="15.75" customHeight="1">
      <c r="A92" t="s">
        <v>44</v>
      </c>
      <c r="B92" s="20" t="s">
        <v>154</v>
      </c>
      <c r="C92" s="11" t="s">
        <v>197</v>
      </c>
      <c r="D92" s="11" t="s">
        <v>198</v>
      </c>
      <c r="E92" s="11" t="s">
        <v>199</v>
      </c>
      <c r="F92" s="12" t="str">
        <f t="shared" si="1"/>
        <v>2009</v>
      </c>
      <c r="G92" s="13">
        <v>39991.0</v>
      </c>
      <c r="H92" s="14">
        <v>0.2465277777777778</v>
      </c>
      <c r="I92" t="s">
        <v>48</v>
      </c>
      <c r="J92" s="15"/>
      <c r="L92" t="s">
        <v>49</v>
      </c>
      <c r="M92" s="15">
        <v>19.2</v>
      </c>
      <c r="N92" s="16">
        <v>8.35</v>
      </c>
      <c r="O92" s="16">
        <v>90.6</v>
      </c>
      <c r="P92" s="17"/>
      <c r="Q92" s="18"/>
      <c r="S92" s="17"/>
      <c r="V92" s="19">
        <v>61.3</v>
      </c>
      <c r="W92" s="17"/>
      <c r="AF92" t="s">
        <v>187</v>
      </c>
      <c r="AG92" t="s">
        <v>59</v>
      </c>
      <c r="AH92" t="s">
        <v>112</v>
      </c>
      <c r="AI92">
        <v>16.11</v>
      </c>
      <c r="AJ92" t="s">
        <v>61</v>
      </c>
      <c r="AK92" t="s">
        <v>53</v>
      </c>
      <c r="AM92" t="s">
        <v>62</v>
      </c>
      <c r="AN92" t="s">
        <v>55</v>
      </c>
      <c r="AQ92" t="s">
        <v>51</v>
      </c>
      <c r="AR92" t="s">
        <v>152</v>
      </c>
    </row>
    <row r="93" ht="15.75" customHeight="1">
      <c r="A93" t="s">
        <v>44</v>
      </c>
      <c r="B93" s="20" t="s">
        <v>154</v>
      </c>
      <c r="C93" s="11" t="s">
        <v>197</v>
      </c>
      <c r="D93" s="11" t="s">
        <v>198</v>
      </c>
      <c r="E93" s="11" t="s">
        <v>199</v>
      </c>
      <c r="F93" s="12" t="str">
        <f t="shared" si="1"/>
        <v>2009</v>
      </c>
      <c r="G93" s="13">
        <v>40005.0</v>
      </c>
      <c r="H93" s="14">
        <v>0.3055555555555556</v>
      </c>
      <c r="I93" t="s">
        <v>48</v>
      </c>
      <c r="J93" s="15"/>
      <c r="L93" t="s">
        <v>49</v>
      </c>
      <c r="M93" s="15">
        <v>19.2</v>
      </c>
      <c r="N93" s="16">
        <v>9.72</v>
      </c>
      <c r="O93" s="16">
        <v>104.8</v>
      </c>
      <c r="P93" s="17"/>
      <c r="Q93" s="18"/>
      <c r="S93" s="17"/>
      <c r="V93" s="19">
        <v>10.9</v>
      </c>
      <c r="W93" s="17"/>
      <c r="AF93" t="s">
        <v>187</v>
      </c>
      <c r="AG93" t="s">
        <v>51</v>
      </c>
      <c r="AH93" t="s">
        <v>51</v>
      </c>
      <c r="AJ93" t="s">
        <v>61</v>
      </c>
      <c r="AK93" t="s">
        <v>53</v>
      </c>
      <c r="AM93" t="s">
        <v>62</v>
      </c>
      <c r="AN93" t="s">
        <v>55</v>
      </c>
      <c r="AQ93" t="s">
        <v>51</v>
      </c>
      <c r="AR93" t="s">
        <v>201</v>
      </c>
    </row>
    <row r="94" ht="15.75" customHeight="1">
      <c r="A94" t="s">
        <v>44</v>
      </c>
      <c r="B94" s="20" t="s">
        <v>154</v>
      </c>
      <c r="C94" s="11" t="s">
        <v>197</v>
      </c>
      <c r="D94" s="11" t="s">
        <v>198</v>
      </c>
      <c r="E94" s="11" t="s">
        <v>199</v>
      </c>
      <c r="F94" s="12" t="str">
        <f t="shared" si="1"/>
        <v>2009</v>
      </c>
      <c r="G94" s="13">
        <v>40033.0</v>
      </c>
      <c r="H94" s="14">
        <v>0.28125</v>
      </c>
      <c r="I94" t="s">
        <v>48</v>
      </c>
      <c r="J94" s="15"/>
      <c r="L94" t="s">
        <v>49</v>
      </c>
      <c r="M94" s="15">
        <v>23.2</v>
      </c>
      <c r="N94" s="16">
        <v>7.89</v>
      </c>
      <c r="O94" s="16">
        <v>92.4</v>
      </c>
      <c r="P94" s="17"/>
      <c r="Q94" s="18"/>
      <c r="S94" s="17"/>
      <c r="V94" s="19"/>
      <c r="W94" s="17"/>
      <c r="AF94" t="s">
        <v>187</v>
      </c>
      <c r="AG94" t="s">
        <v>51</v>
      </c>
      <c r="AH94" t="s">
        <v>112</v>
      </c>
      <c r="AI94">
        <v>12.22</v>
      </c>
      <c r="AJ94" t="s">
        <v>61</v>
      </c>
      <c r="AK94" t="s">
        <v>53</v>
      </c>
      <c r="AM94" t="s">
        <v>88</v>
      </c>
      <c r="AN94" t="s">
        <v>55</v>
      </c>
      <c r="AQ94" t="s">
        <v>51</v>
      </c>
      <c r="AR94" t="s">
        <v>202</v>
      </c>
    </row>
    <row r="95" ht="15.75" customHeight="1">
      <c r="A95" t="s">
        <v>44</v>
      </c>
      <c r="B95" s="20" t="s">
        <v>154</v>
      </c>
      <c r="C95" s="11" t="s">
        <v>197</v>
      </c>
      <c r="D95" s="11" t="s">
        <v>198</v>
      </c>
      <c r="E95" s="11" t="s">
        <v>199</v>
      </c>
      <c r="F95" s="12" t="str">
        <f t="shared" si="1"/>
        <v>2009</v>
      </c>
      <c r="G95" s="13">
        <v>40047.0</v>
      </c>
      <c r="H95" s="14">
        <v>0.28125</v>
      </c>
      <c r="I95" t="s">
        <v>48</v>
      </c>
      <c r="J95" s="15"/>
      <c r="L95" t="s">
        <v>49</v>
      </c>
      <c r="M95" s="15">
        <v>26.5</v>
      </c>
      <c r="N95" s="16">
        <v>7.25</v>
      </c>
      <c r="O95" s="16">
        <v>90.3</v>
      </c>
      <c r="P95" s="17"/>
      <c r="Q95" s="18"/>
      <c r="S95" s="17"/>
      <c r="V95" s="19">
        <v>107.6</v>
      </c>
      <c r="W95" s="17"/>
      <c r="AF95" t="s">
        <v>187</v>
      </c>
      <c r="AG95" t="s">
        <v>51</v>
      </c>
      <c r="AH95" t="s">
        <v>85</v>
      </c>
      <c r="AJ95" t="s">
        <v>61</v>
      </c>
      <c r="AK95" t="s">
        <v>53</v>
      </c>
      <c r="AM95" t="s">
        <v>54</v>
      </c>
      <c r="AN95" t="s">
        <v>55</v>
      </c>
      <c r="AQ95" t="s">
        <v>51</v>
      </c>
      <c r="AR95" t="s">
        <v>131</v>
      </c>
    </row>
    <row r="96" ht="15.75" customHeight="1">
      <c r="A96" t="s">
        <v>44</v>
      </c>
      <c r="B96" s="20" t="s">
        <v>154</v>
      </c>
      <c r="C96" s="11" t="s">
        <v>203</v>
      </c>
      <c r="D96" s="11" t="s">
        <v>204</v>
      </c>
      <c r="E96" s="11" t="s">
        <v>205</v>
      </c>
      <c r="F96" s="12" t="str">
        <f t="shared" si="1"/>
        <v>2009</v>
      </c>
      <c r="G96" s="13">
        <v>39949.0</v>
      </c>
      <c r="H96" s="14">
        <v>0.23958333333333334</v>
      </c>
      <c r="I96" t="s">
        <v>48</v>
      </c>
      <c r="J96" s="15"/>
      <c r="L96" t="s">
        <v>49</v>
      </c>
      <c r="M96" s="15">
        <v>12.2</v>
      </c>
      <c r="N96" s="16">
        <v>10.12</v>
      </c>
      <c r="O96" s="16">
        <v>94.9</v>
      </c>
      <c r="P96" s="17"/>
      <c r="Q96" s="18"/>
      <c r="S96" s="17"/>
      <c r="V96" s="19">
        <v>7.4</v>
      </c>
      <c r="W96" s="17"/>
      <c r="AF96" t="s">
        <v>187</v>
      </c>
      <c r="AG96" t="s">
        <v>86</v>
      </c>
      <c r="AH96" t="s">
        <v>86</v>
      </c>
      <c r="AI96">
        <v>11.11</v>
      </c>
      <c r="AJ96" t="s">
        <v>52</v>
      </c>
      <c r="AK96" t="s">
        <v>53</v>
      </c>
      <c r="AM96" t="s">
        <v>54</v>
      </c>
      <c r="AN96" t="s">
        <v>65</v>
      </c>
      <c r="AQ96" t="s">
        <v>51</v>
      </c>
      <c r="AR96" t="s">
        <v>188</v>
      </c>
    </row>
    <row r="97" ht="15.75" customHeight="1">
      <c r="A97" t="s">
        <v>44</v>
      </c>
      <c r="B97" s="20" t="s">
        <v>154</v>
      </c>
      <c r="C97" s="11" t="s">
        <v>203</v>
      </c>
      <c r="D97" s="11" t="s">
        <v>204</v>
      </c>
      <c r="E97" s="11" t="s">
        <v>205</v>
      </c>
      <c r="F97" s="12" t="str">
        <f t="shared" si="1"/>
        <v>2009</v>
      </c>
      <c r="G97" s="13">
        <v>39963.0</v>
      </c>
      <c r="H97" s="14">
        <v>0.2534722222222222</v>
      </c>
      <c r="I97" t="s">
        <v>48</v>
      </c>
      <c r="J97" s="15"/>
      <c r="L97" t="s">
        <v>49</v>
      </c>
      <c r="M97" s="15">
        <v>13.2</v>
      </c>
      <c r="N97" s="16">
        <v>8.45</v>
      </c>
      <c r="O97" s="16">
        <v>81.4</v>
      </c>
      <c r="P97" s="17"/>
      <c r="Q97" s="18"/>
      <c r="S97" s="17"/>
      <c r="V97" s="19">
        <v>16.0</v>
      </c>
      <c r="W97" s="17"/>
      <c r="AF97" t="s">
        <v>187</v>
      </c>
      <c r="AG97" t="s">
        <v>59</v>
      </c>
      <c r="AH97" t="s">
        <v>189</v>
      </c>
      <c r="AI97">
        <v>20.0</v>
      </c>
      <c r="AJ97" t="s">
        <v>61</v>
      </c>
      <c r="AK97" t="s">
        <v>53</v>
      </c>
      <c r="AM97" t="s">
        <v>54</v>
      </c>
      <c r="AN97" t="s">
        <v>65</v>
      </c>
      <c r="AQ97" t="s">
        <v>51</v>
      </c>
      <c r="AR97" t="s">
        <v>190</v>
      </c>
    </row>
    <row r="98" ht="15.75" customHeight="1">
      <c r="A98" t="s">
        <v>44</v>
      </c>
      <c r="B98" s="20" t="s">
        <v>154</v>
      </c>
      <c r="C98" s="11" t="s">
        <v>203</v>
      </c>
      <c r="D98" s="11" t="s">
        <v>204</v>
      </c>
      <c r="E98" s="11" t="s">
        <v>205</v>
      </c>
      <c r="F98" s="12" t="str">
        <f t="shared" si="1"/>
        <v>2009</v>
      </c>
      <c r="G98" s="13">
        <v>39963.0</v>
      </c>
      <c r="H98" s="14">
        <v>0.2534722222222222</v>
      </c>
      <c r="I98" t="s">
        <v>95</v>
      </c>
      <c r="J98" s="15"/>
      <c r="M98" s="15"/>
      <c r="N98" s="16"/>
      <c r="O98" s="16"/>
      <c r="P98" s="17"/>
      <c r="Q98" s="18"/>
      <c r="S98" s="17"/>
      <c r="V98" s="19">
        <v>8.6</v>
      </c>
      <c r="W98" s="17"/>
      <c r="AF98" t="s">
        <v>187</v>
      </c>
      <c r="AK98" t="s">
        <v>53</v>
      </c>
      <c r="AR98" t="s">
        <v>190</v>
      </c>
    </row>
    <row r="99" ht="15.75" customHeight="1">
      <c r="A99" t="s">
        <v>44</v>
      </c>
      <c r="B99" s="20" t="s">
        <v>154</v>
      </c>
      <c r="C99" s="11" t="s">
        <v>203</v>
      </c>
      <c r="D99" s="11" t="s">
        <v>204</v>
      </c>
      <c r="E99" s="11" t="s">
        <v>205</v>
      </c>
      <c r="F99" s="12" t="str">
        <f t="shared" si="1"/>
        <v>2009</v>
      </c>
      <c r="G99" s="13">
        <v>39977.0</v>
      </c>
      <c r="H99" s="14">
        <v>0.25</v>
      </c>
      <c r="I99" t="s">
        <v>48</v>
      </c>
      <c r="J99" s="15"/>
      <c r="L99" t="s">
        <v>49</v>
      </c>
      <c r="M99" s="15">
        <v>16.5</v>
      </c>
      <c r="N99" s="16">
        <v>7.97</v>
      </c>
      <c r="O99" s="16">
        <v>82.0</v>
      </c>
      <c r="P99" s="17"/>
      <c r="Q99" s="18"/>
      <c r="S99" s="17"/>
      <c r="V99" s="19">
        <v>81.6</v>
      </c>
      <c r="W99" s="17"/>
      <c r="AF99" t="s">
        <v>187</v>
      </c>
      <c r="AG99" t="s">
        <v>51</v>
      </c>
      <c r="AH99" t="s">
        <v>126</v>
      </c>
      <c r="AI99">
        <v>12.22</v>
      </c>
      <c r="AJ99" t="s">
        <v>61</v>
      </c>
      <c r="AK99" t="s">
        <v>53</v>
      </c>
      <c r="AM99" t="s">
        <v>54</v>
      </c>
      <c r="AN99" t="s">
        <v>65</v>
      </c>
      <c r="AQ99" t="s">
        <v>51</v>
      </c>
      <c r="AR99" t="s">
        <v>206</v>
      </c>
    </row>
    <row r="100" ht="15.75" customHeight="1">
      <c r="A100" t="s">
        <v>44</v>
      </c>
      <c r="B100" s="20" t="s">
        <v>154</v>
      </c>
      <c r="C100" s="11" t="s">
        <v>203</v>
      </c>
      <c r="D100" s="11" t="s">
        <v>204</v>
      </c>
      <c r="E100" s="11" t="s">
        <v>205</v>
      </c>
      <c r="F100" s="12" t="str">
        <f t="shared" si="1"/>
        <v>2009</v>
      </c>
      <c r="G100" s="13">
        <v>39991.0</v>
      </c>
      <c r="H100" s="14">
        <v>0.23541666666666666</v>
      </c>
      <c r="I100" t="s">
        <v>48</v>
      </c>
      <c r="J100" s="15"/>
      <c r="L100" t="s">
        <v>49</v>
      </c>
      <c r="M100" s="15">
        <v>19.2</v>
      </c>
      <c r="N100" s="16">
        <v>8.21</v>
      </c>
      <c r="O100" s="16">
        <v>89.1</v>
      </c>
      <c r="P100" s="17"/>
      <c r="Q100" s="18"/>
      <c r="S100" s="17"/>
      <c r="V100" s="19">
        <v>307.6</v>
      </c>
      <c r="W100" s="17"/>
      <c r="AF100" t="s">
        <v>187</v>
      </c>
      <c r="AG100" t="s">
        <v>59</v>
      </c>
      <c r="AH100" t="s">
        <v>112</v>
      </c>
      <c r="AI100">
        <v>16.11</v>
      </c>
      <c r="AJ100" t="s">
        <v>61</v>
      </c>
      <c r="AK100" t="s">
        <v>53</v>
      </c>
      <c r="AM100" t="s">
        <v>62</v>
      </c>
      <c r="AN100" t="s">
        <v>55</v>
      </c>
      <c r="AQ100" t="s">
        <v>51</v>
      </c>
      <c r="AR100" t="s">
        <v>152</v>
      </c>
    </row>
    <row r="101" ht="15.75" customHeight="1">
      <c r="A101" t="s">
        <v>44</v>
      </c>
      <c r="B101" s="20" t="s">
        <v>154</v>
      </c>
      <c r="C101" s="11" t="s">
        <v>203</v>
      </c>
      <c r="D101" s="11" t="s">
        <v>204</v>
      </c>
      <c r="E101" s="11" t="s">
        <v>205</v>
      </c>
      <c r="F101" s="12" t="str">
        <f t="shared" si="1"/>
        <v>2009</v>
      </c>
      <c r="G101" s="13">
        <v>40005.0</v>
      </c>
      <c r="H101" s="14">
        <v>0.28402777777777777</v>
      </c>
      <c r="I101" t="s">
        <v>48</v>
      </c>
      <c r="J101" s="15"/>
      <c r="L101" t="s">
        <v>49</v>
      </c>
      <c r="M101" s="15">
        <v>18.8</v>
      </c>
      <c r="N101" s="16">
        <v>9.62</v>
      </c>
      <c r="O101" s="16">
        <v>103.1</v>
      </c>
      <c r="P101" s="17"/>
      <c r="Q101" s="18"/>
      <c r="S101" s="17"/>
      <c r="V101" s="19">
        <v>21.3</v>
      </c>
      <c r="W101" s="17"/>
      <c r="AF101" t="s">
        <v>187</v>
      </c>
      <c r="AG101" t="s">
        <v>51</v>
      </c>
      <c r="AH101" t="s">
        <v>51</v>
      </c>
      <c r="AJ101" t="s">
        <v>61</v>
      </c>
      <c r="AK101" t="s">
        <v>53</v>
      </c>
      <c r="AM101" t="s">
        <v>62</v>
      </c>
      <c r="AN101" t="s">
        <v>55</v>
      </c>
      <c r="AQ101" t="s">
        <v>51</v>
      </c>
      <c r="AR101" t="s">
        <v>207</v>
      </c>
    </row>
    <row r="102" ht="15.75" customHeight="1">
      <c r="A102" t="s">
        <v>44</v>
      </c>
      <c r="B102" s="20" t="s">
        <v>154</v>
      </c>
      <c r="C102" s="11" t="s">
        <v>203</v>
      </c>
      <c r="D102" s="11" t="s">
        <v>204</v>
      </c>
      <c r="E102" s="11" t="s">
        <v>205</v>
      </c>
      <c r="F102" s="12" t="str">
        <f t="shared" si="1"/>
        <v>2009</v>
      </c>
      <c r="G102" s="13">
        <v>40019.0</v>
      </c>
      <c r="H102" s="14">
        <v>0.2708333333333333</v>
      </c>
      <c r="I102" t="s">
        <v>48</v>
      </c>
      <c r="J102" s="15"/>
      <c r="L102" t="s">
        <v>58</v>
      </c>
      <c r="M102" s="15">
        <v>20.7</v>
      </c>
      <c r="N102" s="16">
        <v>8.88</v>
      </c>
      <c r="O102" s="16">
        <v>98.0</v>
      </c>
      <c r="P102" s="17"/>
      <c r="Q102" s="18"/>
      <c r="S102" s="17"/>
      <c r="V102" s="19">
        <v>21.3</v>
      </c>
      <c r="W102" s="17"/>
      <c r="AF102" t="s">
        <v>193</v>
      </c>
      <c r="AG102" t="s">
        <v>59</v>
      </c>
      <c r="AH102" t="s">
        <v>85</v>
      </c>
      <c r="AI102">
        <v>15.0</v>
      </c>
      <c r="AJ102" t="s">
        <v>61</v>
      </c>
      <c r="AM102" t="s">
        <v>62</v>
      </c>
      <c r="AN102" t="s">
        <v>65</v>
      </c>
      <c r="AQ102" t="s">
        <v>51</v>
      </c>
      <c r="AR102" t="s">
        <v>71</v>
      </c>
    </row>
    <row r="103" ht="15.75" customHeight="1">
      <c r="A103" t="s">
        <v>44</v>
      </c>
      <c r="B103" s="20" t="s">
        <v>154</v>
      </c>
      <c r="C103" s="11" t="s">
        <v>203</v>
      </c>
      <c r="D103" s="11" t="s">
        <v>204</v>
      </c>
      <c r="E103" s="11" t="s">
        <v>205</v>
      </c>
      <c r="F103" s="12" t="str">
        <f t="shared" si="1"/>
        <v>2009</v>
      </c>
      <c r="G103" s="13">
        <v>40033.0</v>
      </c>
      <c r="H103" s="14">
        <v>0.2708333333333333</v>
      </c>
      <c r="I103" t="s">
        <v>48</v>
      </c>
      <c r="J103" s="15"/>
      <c r="L103" t="s">
        <v>49</v>
      </c>
      <c r="M103" s="15">
        <v>23.3</v>
      </c>
      <c r="N103" s="16">
        <v>8.43</v>
      </c>
      <c r="O103" s="16">
        <v>98.9</v>
      </c>
      <c r="P103" s="17"/>
      <c r="Q103" s="18"/>
      <c r="S103" s="17"/>
      <c r="V103" s="19">
        <v>22.6</v>
      </c>
      <c r="W103" s="17"/>
      <c r="AF103" t="s">
        <v>187</v>
      </c>
      <c r="AG103" t="s">
        <v>51</v>
      </c>
      <c r="AH103" t="s">
        <v>112</v>
      </c>
      <c r="AI103">
        <v>12.22</v>
      </c>
      <c r="AJ103" t="s">
        <v>61</v>
      </c>
      <c r="AK103" t="s">
        <v>53</v>
      </c>
      <c r="AM103" t="s">
        <v>88</v>
      </c>
      <c r="AN103" t="s">
        <v>55</v>
      </c>
      <c r="AQ103" t="s">
        <v>51</v>
      </c>
      <c r="AR103" t="s">
        <v>202</v>
      </c>
    </row>
    <row r="104" ht="15.75" customHeight="1">
      <c r="A104" t="s">
        <v>44</v>
      </c>
      <c r="B104" s="20" t="s">
        <v>154</v>
      </c>
      <c r="C104" s="11" t="s">
        <v>203</v>
      </c>
      <c r="D104" s="11" t="s">
        <v>204</v>
      </c>
      <c r="E104" s="11" t="s">
        <v>205</v>
      </c>
      <c r="F104" s="12" t="str">
        <f t="shared" si="1"/>
        <v>2009</v>
      </c>
      <c r="G104" s="13">
        <v>40047.0</v>
      </c>
      <c r="H104" s="14">
        <v>0.2708333333333333</v>
      </c>
      <c r="I104" t="s">
        <v>48</v>
      </c>
      <c r="J104" s="15"/>
      <c r="L104" t="s">
        <v>49</v>
      </c>
      <c r="M104" s="15">
        <v>26.6</v>
      </c>
      <c r="N104" s="16">
        <v>7.46</v>
      </c>
      <c r="O104" s="16">
        <v>93.5</v>
      </c>
      <c r="P104" s="17"/>
      <c r="Q104" s="18"/>
      <c r="S104" s="17"/>
      <c r="V104" s="19">
        <v>80.9</v>
      </c>
      <c r="W104" s="17"/>
      <c r="AF104" t="s">
        <v>187</v>
      </c>
      <c r="AG104" t="s">
        <v>51</v>
      </c>
      <c r="AH104" t="s">
        <v>85</v>
      </c>
      <c r="AJ104" t="s">
        <v>61</v>
      </c>
      <c r="AK104" t="s">
        <v>53</v>
      </c>
      <c r="AM104" t="s">
        <v>54</v>
      </c>
      <c r="AN104" t="s">
        <v>55</v>
      </c>
      <c r="AQ104" t="s">
        <v>51</v>
      </c>
      <c r="AR104" t="s">
        <v>131</v>
      </c>
    </row>
    <row r="105" ht="15.75" customHeight="1">
      <c r="A105" t="s">
        <v>44</v>
      </c>
      <c r="B105" s="20" t="s">
        <v>154</v>
      </c>
      <c r="C105" s="11" t="s">
        <v>208</v>
      </c>
      <c r="D105" s="11" t="s">
        <v>209</v>
      </c>
      <c r="E105" s="11" t="s">
        <v>210</v>
      </c>
      <c r="F105" s="12" t="str">
        <f t="shared" si="1"/>
        <v>2009</v>
      </c>
      <c r="G105" s="13">
        <v>39949.0</v>
      </c>
      <c r="H105" s="14">
        <v>0.2916666666666667</v>
      </c>
      <c r="I105" t="s">
        <v>48</v>
      </c>
      <c r="J105" s="15"/>
      <c r="L105" t="s">
        <v>49</v>
      </c>
      <c r="M105" s="15">
        <v>13.5</v>
      </c>
      <c r="N105" s="16">
        <v>10.9</v>
      </c>
      <c r="O105" s="16">
        <v>100.3</v>
      </c>
      <c r="P105" s="17"/>
      <c r="Q105" s="18"/>
      <c r="S105" s="17"/>
      <c r="V105" s="19">
        <v>6.3</v>
      </c>
      <c r="W105" s="17"/>
      <c r="AF105" t="s">
        <v>50</v>
      </c>
      <c r="AG105" t="s">
        <v>51</v>
      </c>
      <c r="AH105" t="s">
        <v>51</v>
      </c>
      <c r="AI105">
        <v>8.89</v>
      </c>
      <c r="AJ105" t="s">
        <v>52</v>
      </c>
      <c r="AM105" t="s">
        <v>88</v>
      </c>
      <c r="AN105" t="s">
        <v>55</v>
      </c>
      <c r="AQ105" t="s">
        <v>51</v>
      </c>
      <c r="AR105" t="s">
        <v>192</v>
      </c>
    </row>
    <row r="106" ht="15.75" customHeight="1">
      <c r="A106" t="s">
        <v>44</v>
      </c>
      <c r="B106" s="20" t="s">
        <v>154</v>
      </c>
      <c r="C106" s="11" t="s">
        <v>208</v>
      </c>
      <c r="D106" s="11" t="s">
        <v>209</v>
      </c>
      <c r="E106" s="11" t="s">
        <v>210</v>
      </c>
      <c r="F106" s="12" t="str">
        <f t="shared" si="1"/>
        <v>2009</v>
      </c>
      <c r="G106" s="13">
        <v>39963.0</v>
      </c>
      <c r="H106" s="14">
        <v>0.2708333333333333</v>
      </c>
      <c r="I106" t="s">
        <v>48</v>
      </c>
      <c r="J106" s="15"/>
      <c r="L106" t="s">
        <v>58</v>
      </c>
      <c r="M106" s="15">
        <v>12.7</v>
      </c>
      <c r="N106" s="16">
        <v>10.8</v>
      </c>
      <c r="O106" s="16">
        <v>100.3</v>
      </c>
      <c r="P106" s="17"/>
      <c r="Q106" s="18"/>
      <c r="S106" s="17"/>
      <c r="V106" s="19">
        <v>3.1</v>
      </c>
      <c r="W106" s="17"/>
      <c r="AF106" t="s">
        <v>50</v>
      </c>
      <c r="AG106" t="s">
        <v>59</v>
      </c>
      <c r="AH106" t="s">
        <v>60</v>
      </c>
      <c r="AJ106" t="s">
        <v>61</v>
      </c>
      <c r="AK106" t="s">
        <v>53</v>
      </c>
      <c r="AM106" t="s">
        <v>62</v>
      </c>
      <c r="AN106" t="s">
        <v>55</v>
      </c>
      <c r="AQ106" t="s">
        <v>51</v>
      </c>
      <c r="AR106" t="s">
        <v>207</v>
      </c>
    </row>
    <row r="107" ht="15.75" customHeight="1">
      <c r="A107" t="s">
        <v>44</v>
      </c>
      <c r="B107" s="20" t="s">
        <v>154</v>
      </c>
      <c r="C107" s="11" t="s">
        <v>208</v>
      </c>
      <c r="D107" s="11" t="s">
        <v>209</v>
      </c>
      <c r="E107" s="11" t="s">
        <v>210</v>
      </c>
      <c r="F107" s="12" t="str">
        <f t="shared" si="1"/>
        <v>2009</v>
      </c>
      <c r="G107" s="13">
        <v>39977.0</v>
      </c>
      <c r="H107" s="14">
        <v>0.2986111111111111</v>
      </c>
      <c r="I107" t="s">
        <v>48</v>
      </c>
      <c r="J107" s="15"/>
      <c r="L107" t="s">
        <v>49</v>
      </c>
      <c r="M107" s="15">
        <v>16.8</v>
      </c>
      <c r="N107" s="16">
        <v>9.4</v>
      </c>
      <c r="O107" s="16">
        <v>95.2</v>
      </c>
      <c r="P107" s="17"/>
      <c r="Q107" s="18"/>
      <c r="S107" s="17"/>
      <c r="V107" s="19">
        <v>10.2</v>
      </c>
      <c r="W107" s="17"/>
      <c r="AF107" t="s">
        <v>50</v>
      </c>
      <c r="AG107" t="s">
        <v>51</v>
      </c>
      <c r="AH107" t="s">
        <v>64</v>
      </c>
      <c r="AI107">
        <v>10.0</v>
      </c>
      <c r="AK107" t="s">
        <v>53</v>
      </c>
      <c r="AM107" t="s">
        <v>88</v>
      </c>
      <c r="AN107" t="s">
        <v>55</v>
      </c>
      <c r="AQ107" t="s">
        <v>51</v>
      </c>
      <c r="AR107" t="s">
        <v>211</v>
      </c>
    </row>
    <row r="108" ht="15.75" customHeight="1">
      <c r="A108" t="s">
        <v>44</v>
      </c>
      <c r="B108" s="20" t="s">
        <v>154</v>
      </c>
      <c r="C108" s="11" t="s">
        <v>208</v>
      </c>
      <c r="D108" s="11" t="s">
        <v>209</v>
      </c>
      <c r="E108" s="11" t="s">
        <v>210</v>
      </c>
      <c r="F108" s="12" t="str">
        <f t="shared" si="1"/>
        <v>2009</v>
      </c>
      <c r="G108" s="13">
        <v>39991.0</v>
      </c>
      <c r="H108" s="14">
        <v>0.3020833333333333</v>
      </c>
      <c r="I108" t="s">
        <v>48</v>
      </c>
      <c r="J108" s="15"/>
      <c r="L108" t="s">
        <v>58</v>
      </c>
      <c r="M108" s="15">
        <v>18.8</v>
      </c>
      <c r="N108" s="16">
        <v>9.3</v>
      </c>
      <c r="O108" s="16">
        <v>99.3</v>
      </c>
      <c r="P108" s="17"/>
      <c r="Q108" s="18"/>
      <c r="S108" s="17"/>
      <c r="V108" s="19">
        <v>12.1</v>
      </c>
      <c r="W108" s="17"/>
      <c r="AF108" t="s">
        <v>50</v>
      </c>
      <c r="AG108" t="s">
        <v>59</v>
      </c>
      <c r="AH108" t="s">
        <v>67</v>
      </c>
      <c r="AI108">
        <v>21.11</v>
      </c>
      <c r="AM108" t="s">
        <v>62</v>
      </c>
      <c r="AN108" t="s">
        <v>212</v>
      </c>
      <c r="AQ108" t="s">
        <v>51</v>
      </c>
      <c r="AR108" t="s">
        <v>213</v>
      </c>
    </row>
    <row r="109" ht="15.75" customHeight="1">
      <c r="A109" t="s">
        <v>44</v>
      </c>
      <c r="B109" s="20" t="s">
        <v>154</v>
      </c>
      <c r="C109" s="11" t="s">
        <v>208</v>
      </c>
      <c r="D109" s="11" t="s">
        <v>209</v>
      </c>
      <c r="E109" s="11" t="s">
        <v>210</v>
      </c>
      <c r="F109" s="12" t="str">
        <f t="shared" si="1"/>
        <v>2009</v>
      </c>
      <c r="G109" s="13">
        <v>40019.0</v>
      </c>
      <c r="H109" s="14">
        <v>0.2916666666666667</v>
      </c>
      <c r="I109" t="s">
        <v>48</v>
      </c>
      <c r="J109" s="15"/>
      <c r="L109" t="s">
        <v>58</v>
      </c>
      <c r="M109" s="15">
        <v>19.4</v>
      </c>
      <c r="N109" s="16">
        <v>8.0</v>
      </c>
      <c r="O109" s="16">
        <v>88.0</v>
      </c>
      <c r="P109" s="17"/>
      <c r="Q109" s="18"/>
      <c r="S109" s="17"/>
      <c r="V109" s="19">
        <v>12.1</v>
      </c>
      <c r="W109" s="17"/>
      <c r="AF109" t="s">
        <v>50</v>
      </c>
      <c r="AG109" t="s">
        <v>59</v>
      </c>
      <c r="AH109" t="s">
        <v>69</v>
      </c>
      <c r="AI109">
        <v>15.0</v>
      </c>
      <c r="AJ109" t="s">
        <v>61</v>
      </c>
      <c r="AM109" t="s">
        <v>62</v>
      </c>
      <c r="AN109" t="s">
        <v>212</v>
      </c>
      <c r="AQ109" t="s">
        <v>51</v>
      </c>
      <c r="AR109" t="s">
        <v>214</v>
      </c>
    </row>
    <row r="110" ht="15.75" customHeight="1">
      <c r="A110" t="s">
        <v>44</v>
      </c>
      <c r="B110" s="20" t="s">
        <v>154</v>
      </c>
      <c r="C110" s="11" t="s">
        <v>208</v>
      </c>
      <c r="D110" s="11" t="s">
        <v>209</v>
      </c>
      <c r="E110" s="11" t="s">
        <v>210</v>
      </c>
      <c r="F110" s="12" t="str">
        <f t="shared" si="1"/>
        <v>2009</v>
      </c>
      <c r="G110" s="13">
        <v>40033.0</v>
      </c>
      <c r="H110" s="14">
        <v>0.2777777777777778</v>
      </c>
      <c r="I110" t="s">
        <v>48</v>
      </c>
      <c r="J110" s="15"/>
      <c r="L110" t="s">
        <v>49</v>
      </c>
      <c r="M110" s="15">
        <v>22.4</v>
      </c>
      <c r="N110" s="16">
        <v>6.5</v>
      </c>
      <c r="O110" s="16">
        <v>79.0</v>
      </c>
      <c r="P110" s="17"/>
      <c r="Q110" s="18"/>
      <c r="S110" s="17"/>
      <c r="V110" s="19">
        <v>7.4</v>
      </c>
      <c r="W110" s="17"/>
      <c r="AF110" t="s">
        <v>50</v>
      </c>
      <c r="AG110" t="s">
        <v>51</v>
      </c>
      <c r="AH110" t="s">
        <v>72</v>
      </c>
      <c r="AI110">
        <v>8.89</v>
      </c>
      <c r="AJ110" t="s">
        <v>61</v>
      </c>
      <c r="AM110" t="s">
        <v>88</v>
      </c>
      <c r="AN110" t="s">
        <v>65</v>
      </c>
      <c r="AQ110" t="s">
        <v>51</v>
      </c>
      <c r="AR110" t="s">
        <v>215</v>
      </c>
    </row>
    <row r="111" ht="15.75" customHeight="1">
      <c r="A111" t="s">
        <v>44</v>
      </c>
      <c r="B111" s="20" t="s">
        <v>154</v>
      </c>
      <c r="C111" s="11" t="s">
        <v>208</v>
      </c>
      <c r="D111" s="11" t="s">
        <v>209</v>
      </c>
      <c r="E111" s="11" t="s">
        <v>210</v>
      </c>
      <c r="F111" s="12" t="str">
        <f t="shared" si="1"/>
        <v>2009</v>
      </c>
      <c r="G111" s="13">
        <v>40033.0</v>
      </c>
      <c r="H111" s="14">
        <v>0.2777777777777778</v>
      </c>
      <c r="I111" t="s">
        <v>95</v>
      </c>
      <c r="J111" s="15"/>
      <c r="M111" s="15"/>
      <c r="N111" s="16"/>
      <c r="O111" s="16"/>
      <c r="P111" s="17"/>
      <c r="Q111" s="18"/>
      <c r="S111" s="17"/>
      <c r="V111" s="19">
        <v>8.6</v>
      </c>
      <c r="W111" s="17"/>
      <c r="AF111" t="s">
        <v>50</v>
      </c>
      <c r="AR111" t="s">
        <v>215</v>
      </c>
    </row>
    <row r="112" ht="15.75" customHeight="1">
      <c r="A112" t="s">
        <v>44</v>
      </c>
      <c r="C112" s="11" t="s">
        <v>45</v>
      </c>
      <c r="D112" s="11" t="s">
        <v>46</v>
      </c>
      <c r="E112" s="11" t="s">
        <v>47</v>
      </c>
      <c r="F112" s="12" t="str">
        <f t="shared" si="1"/>
        <v>2010</v>
      </c>
      <c r="G112" s="13">
        <v>40348.0</v>
      </c>
      <c r="H112" s="14">
        <v>0.25</v>
      </c>
      <c r="I112" t="s">
        <v>48</v>
      </c>
      <c r="J112" s="15"/>
      <c r="L112" t="s">
        <v>49</v>
      </c>
      <c r="M112" s="15">
        <v>15.9</v>
      </c>
      <c r="N112" s="16"/>
      <c r="O112" s="16"/>
      <c r="P112" s="17"/>
      <c r="Q112" s="18"/>
      <c r="S112" s="17"/>
      <c r="V112" s="19">
        <v>75.9</v>
      </c>
      <c r="W112" s="17"/>
      <c r="AF112" t="s">
        <v>50</v>
      </c>
      <c r="AG112" t="s">
        <v>51</v>
      </c>
      <c r="AH112" t="s">
        <v>51</v>
      </c>
      <c r="AI112">
        <v>10.0</v>
      </c>
      <c r="AJ112" t="s">
        <v>61</v>
      </c>
      <c r="AK112" t="s">
        <v>119</v>
      </c>
      <c r="AM112" t="s">
        <v>88</v>
      </c>
      <c r="AN112" t="s">
        <v>65</v>
      </c>
      <c r="AQ112" t="s">
        <v>56</v>
      </c>
      <c r="AR112" t="s">
        <v>216</v>
      </c>
    </row>
    <row r="113" ht="15.75" customHeight="1">
      <c r="A113" t="s">
        <v>44</v>
      </c>
      <c r="C113" s="11" t="s">
        <v>45</v>
      </c>
      <c r="D113" s="11" t="s">
        <v>46</v>
      </c>
      <c r="E113" s="11" t="s">
        <v>47</v>
      </c>
      <c r="F113" s="12" t="str">
        <f t="shared" si="1"/>
        <v>2010</v>
      </c>
      <c r="G113" s="13">
        <v>40362.0</v>
      </c>
      <c r="H113" s="14">
        <v>0.29444444444444445</v>
      </c>
      <c r="I113" t="s">
        <v>48</v>
      </c>
      <c r="J113" s="15"/>
      <c r="L113" t="s">
        <v>49</v>
      </c>
      <c r="M113" s="15">
        <v>15.5</v>
      </c>
      <c r="N113" s="16">
        <v>9.6</v>
      </c>
      <c r="O113" s="16">
        <v>96.5</v>
      </c>
      <c r="P113" s="17"/>
      <c r="Q113" s="18"/>
      <c r="S113" s="17"/>
      <c r="V113" s="19">
        <v>74.9</v>
      </c>
      <c r="W113" s="17"/>
      <c r="AF113" t="s">
        <v>217</v>
      </c>
      <c r="AG113" t="s">
        <v>86</v>
      </c>
      <c r="AH113" t="s">
        <v>115</v>
      </c>
      <c r="AI113">
        <v>11.67</v>
      </c>
      <c r="AJ113" t="s">
        <v>61</v>
      </c>
      <c r="AK113" t="s">
        <v>53</v>
      </c>
      <c r="AM113" t="s">
        <v>54</v>
      </c>
      <c r="AN113" t="s">
        <v>55</v>
      </c>
      <c r="AQ113" t="s">
        <v>56</v>
      </c>
      <c r="AR113" t="s">
        <v>218</v>
      </c>
    </row>
    <row r="114" ht="15.75" customHeight="1">
      <c r="A114" t="s">
        <v>44</v>
      </c>
      <c r="C114" s="11" t="s">
        <v>45</v>
      </c>
      <c r="D114" s="11" t="s">
        <v>46</v>
      </c>
      <c r="E114" s="11" t="s">
        <v>47</v>
      </c>
      <c r="F114" s="12" t="str">
        <f t="shared" si="1"/>
        <v>2010</v>
      </c>
      <c r="G114" s="13">
        <v>40376.0</v>
      </c>
      <c r="H114" s="14"/>
      <c r="I114" t="s">
        <v>48</v>
      </c>
      <c r="J114" s="15"/>
      <c r="L114" t="s">
        <v>49</v>
      </c>
      <c r="M114" s="15">
        <v>20.7</v>
      </c>
      <c r="N114" s="16">
        <v>7.16</v>
      </c>
      <c r="O114" s="16">
        <v>79.0</v>
      </c>
      <c r="P114" s="17"/>
      <c r="Q114" s="18"/>
      <c r="S114" s="17"/>
      <c r="V114" s="19">
        <v>172.0</v>
      </c>
      <c r="W114" s="17"/>
      <c r="AF114" t="s">
        <v>217</v>
      </c>
      <c r="AG114" t="s">
        <v>51</v>
      </c>
      <c r="AH114" t="s">
        <v>51</v>
      </c>
      <c r="AI114">
        <v>21.67</v>
      </c>
      <c r="AJ114" t="s">
        <v>61</v>
      </c>
      <c r="AK114" t="s">
        <v>53</v>
      </c>
      <c r="AM114" t="s">
        <v>54</v>
      </c>
      <c r="AN114" t="s">
        <v>55</v>
      </c>
      <c r="AQ114" t="s">
        <v>56</v>
      </c>
      <c r="AR114" t="s">
        <v>219</v>
      </c>
    </row>
    <row r="115" ht="15.75" customHeight="1">
      <c r="A115" t="s">
        <v>44</v>
      </c>
      <c r="C115" s="11" t="s">
        <v>45</v>
      </c>
      <c r="D115" s="11" t="s">
        <v>46</v>
      </c>
      <c r="E115" s="11" t="s">
        <v>47</v>
      </c>
      <c r="F115" s="12" t="str">
        <f t="shared" si="1"/>
        <v>2010</v>
      </c>
      <c r="G115" s="13">
        <v>40390.0</v>
      </c>
      <c r="H115" s="14">
        <v>0.2722222222222222</v>
      </c>
      <c r="I115" t="s">
        <v>48</v>
      </c>
      <c r="J115" s="15"/>
      <c r="L115" t="s">
        <v>49</v>
      </c>
      <c r="M115" s="15">
        <v>15.5</v>
      </c>
      <c r="N115" s="16">
        <v>8.87</v>
      </c>
      <c r="O115" s="16">
        <v>89.2</v>
      </c>
      <c r="P115" s="17"/>
      <c r="Q115" s="18"/>
      <c r="S115" s="17"/>
      <c r="V115" s="19">
        <v>119.0</v>
      </c>
      <c r="W115" s="17"/>
      <c r="AF115" t="s">
        <v>217</v>
      </c>
      <c r="AG115" t="s">
        <v>51</v>
      </c>
      <c r="AH115" t="s">
        <v>51</v>
      </c>
      <c r="AI115">
        <v>13.33</v>
      </c>
      <c r="AJ115" t="s">
        <v>61</v>
      </c>
      <c r="AK115" t="s">
        <v>53</v>
      </c>
      <c r="AM115" t="s">
        <v>54</v>
      </c>
      <c r="AN115" t="s">
        <v>55</v>
      </c>
      <c r="AQ115" t="s">
        <v>56</v>
      </c>
      <c r="AR115" t="s">
        <v>218</v>
      </c>
    </row>
    <row r="116" ht="15.75" customHeight="1">
      <c r="A116" t="s">
        <v>44</v>
      </c>
      <c r="C116" s="11" t="s">
        <v>45</v>
      </c>
      <c r="D116" s="11" t="s">
        <v>46</v>
      </c>
      <c r="E116" s="11" t="s">
        <v>47</v>
      </c>
      <c r="F116" s="12" t="str">
        <f t="shared" si="1"/>
        <v>2010</v>
      </c>
      <c r="G116" s="13">
        <v>40404.0</v>
      </c>
      <c r="H116" s="14">
        <v>0.2986111111111111</v>
      </c>
      <c r="I116" t="s">
        <v>48</v>
      </c>
      <c r="J116" s="15"/>
      <c r="L116" t="s">
        <v>49</v>
      </c>
      <c r="M116" s="15">
        <v>17.0</v>
      </c>
      <c r="N116" s="16">
        <v>9.18</v>
      </c>
      <c r="O116" s="16">
        <v>95.0</v>
      </c>
      <c r="P116" s="17"/>
      <c r="Q116" s="18"/>
      <c r="S116" s="17"/>
      <c r="V116" s="19">
        <v>201.4</v>
      </c>
      <c r="W116" s="17"/>
      <c r="AF116" t="s">
        <v>220</v>
      </c>
      <c r="AG116" t="s">
        <v>51</v>
      </c>
      <c r="AH116" t="s">
        <v>51</v>
      </c>
      <c r="AI116">
        <v>19.0</v>
      </c>
      <c r="AJ116" t="s">
        <v>61</v>
      </c>
      <c r="AK116" t="s">
        <v>53</v>
      </c>
      <c r="AM116" t="s">
        <v>54</v>
      </c>
      <c r="AN116" t="s">
        <v>55</v>
      </c>
      <c r="AQ116" t="s">
        <v>51</v>
      </c>
      <c r="AR116" t="s">
        <v>218</v>
      </c>
    </row>
    <row r="117" ht="15.75" customHeight="1">
      <c r="A117" t="s">
        <v>44</v>
      </c>
      <c r="C117" s="11" t="s">
        <v>45</v>
      </c>
      <c r="D117" s="11" t="s">
        <v>46</v>
      </c>
      <c r="E117" s="11" t="s">
        <v>47</v>
      </c>
      <c r="F117" s="12" t="str">
        <f t="shared" si="1"/>
        <v>2010</v>
      </c>
      <c r="G117" s="13">
        <v>40418.0</v>
      </c>
      <c r="H117" s="14">
        <v>0.2708333333333333</v>
      </c>
      <c r="I117" t="s">
        <v>48</v>
      </c>
      <c r="J117" s="15"/>
      <c r="L117" t="s">
        <v>49</v>
      </c>
      <c r="M117" s="15">
        <v>14.1</v>
      </c>
      <c r="N117" s="16">
        <v>6.94</v>
      </c>
      <c r="O117" s="16">
        <v>67.4</v>
      </c>
      <c r="P117" s="17"/>
      <c r="Q117" s="18"/>
      <c r="S117" s="17"/>
      <c r="V117" s="19">
        <v>365.0</v>
      </c>
      <c r="W117" s="17"/>
      <c r="AF117" t="s">
        <v>221</v>
      </c>
      <c r="AG117" t="s">
        <v>51</v>
      </c>
      <c r="AH117" t="s">
        <v>51</v>
      </c>
      <c r="AI117">
        <v>13.89</v>
      </c>
      <c r="AJ117" t="s">
        <v>61</v>
      </c>
      <c r="AK117" t="s">
        <v>53</v>
      </c>
      <c r="AM117" t="s">
        <v>88</v>
      </c>
      <c r="AN117" t="s">
        <v>55</v>
      </c>
      <c r="AQ117" t="s">
        <v>56</v>
      </c>
      <c r="AR117" t="s">
        <v>218</v>
      </c>
    </row>
    <row r="118" ht="15.75" customHeight="1">
      <c r="A118" t="s">
        <v>44</v>
      </c>
      <c r="C118" s="11" t="s">
        <v>45</v>
      </c>
      <c r="D118" s="11" t="s">
        <v>46</v>
      </c>
      <c r="E118" s="11" t="s">
        <v>47</v>
      </c>
      <c r="F118" s="12" t="str">
        <f t="shared" si="1"/>
        <v>2010</v>
      </c>
      <c r="G118" s="13">
        <v>40432.0</v>
      </c>
      <c r="H118" s="14">
        <v>0.2604166666666667</v>
      </c>
      <c r="I118" t="s">
        <v>48</v>
      </c>
      <c r="J118" s="15"/>
      <c r="L118" t="s">
        <v>49</v>
      </c>
      <c r="M118" s="15"/>
      <c r="N118" s="16">
        <v>7.0</v>
      </c>
      <c r="O118" s="16"/>
      <c r="P118" s="17"/>
      <c r="Q118" s="18"/>
      <c r="S118" s="17"/>
      <c r="V118" s="19">
        <v>260.0</v>
      </c>
      <c r="W118" s="17"/>
      <c r="AF118" t="s">
        <v>221</v>
      </c>
      <c r="AG118" t="s">
        <v>86</v>
      </c>
      <c r="AH118" t="s">
        <v>86</v>
      </c>
      <c r="AI118">
        <v>13.33</v>
      </c>
      <c r="AJ118" t="s">
        <v>61</v>
      </c>
      <c r="AK118" t="s">
        <v>53</v>
      </c>
      <c r="AM118" t="s">
        <v>88</v>
      </c>
      <c r="AN118" t="s">
        <v>65</v>
      </c>
      <c r="AQ118" t="s">
        <v>56</v>
      </c>
      <c r="AR118" t="s">
        <v>222</v>
      </c>
    </row>
    <row r="119" ht="15.75" customHeight="1">
      <c r="A119" t="s">
        <v>44</v>
      </c>
      <c r="C119" s="11" t="s">
        <v>73</v>
      </c>
      <c r="D119" s="11" t="s">
        <v>74</v>
      </c>
      <c r="E119" s="11" t="s">
        <v>75</v>
      </c>
      <c r="F119" s="12" t="str">
        <f t="shared" si="1"/>
        <v>2010</v>
      </c>
      <c r="G119" s="13">
        <v>40348.0</v>
      </c>
      <c r="H119" s="14">
        <v>0.2513888888888889</v>
      </c>
      <c r="I119" t="s">
        <v>48</v>
      </c>
      <c r="J119" s="15"/>
      <c r="L119" t="s">
        <v>49</v>
      </c>
      <c r="M119" s="15">
        <v>16.4</v>
      </c>
      <c r="N119" s="16">
        <v>9.32</v>
      </c>
      <c r="O119" s="16">
        <v>96.9</v>
      </c>
      <c r="P119" s="17"/>
      <c r="Q119" s="18"/>
      <c r="S119" s="17"/>
      <c r="V119" s="19">
        <v>49.6</v>
      </c>
      <c r="W119" s="17"/>
      <c r="AF119" t="s">
        <v>76</v>
      </c>
      <c r="AG119" t="s">
        <v>223</v>
      </c>
      <c r="AH119" t="s">
        <v>223</v>
      </c>
      <c r="AI119">
        <v>17.6</v>
      </c>
      <c r="AJ119" t="s">
        <v>61</v>
      </c>
      <c r="AK119" t="s">
        <v>53</v>
      </c>
      <c r="AM119" t="s">
        <v>88</v>
      </c>
      <c r="AN119" t="s">
        <v>55</v>
      </c>
      <c r="AQ119" t="s">
        <v>51</v>
      </c>
      <c r="AR119" t="s">
        <v>218</v>
      </c>
    </row>
    <row r="120" ht="15.75" customHeight="1">
      <c r="A120" t="s">
        <v>44</v>
      </c>
      <c r="C120" s="11" t="s">
        <v>73</v>
      </c>
      <c r="D120" s="11" t="s">
        <v>74</v>
      </c>
      <c r="E120" s="11" t="s">
        <v>75</v>
      </c>
      <c r="F120" s="12" t="str">
        <f t="shared" si="1"/>
        <v>2010</v>
      </c>
      <c r="G120" s="13">
        <v>40362.0</v>
      </c>
      <c r="H120" s="14">
        <v>0.25069444444444444</v>
      </c>
      <c r="I120" t="s">
        <v>48</v>
      </c>
      <c r="J120" s="15"/>
      <c r="L120" t="s">
        <v>49</v>
      </c>
      <c r="M120" s="15">
        <v>20.3</v>
      </c>
      <c r="N120" s="16">
        <v>8.5</v>
      </c>
      <c r="O120" s="16">
        <v>94.7</v>
      </c>
      <c r="P120" s="17"/>
      <c r="Q120" s="18"/>
      <c r="S120" s="17"/>
      <c r="V120" s="19">
        <v>65.0</v>
      </c>
      <c r="W120" s="17"/>
      <c r="AF120" t="s">
        <v>76</v>
      </c>
      <c r="AG120" t="s">
        <v>224</v>
      </c>
      <c r="AH120" t="s">
        <v>225</v>
      </c>
      <c r="AI120">
        <v>12.0</v>
      </c>
      <c r="AJ120" t="s">
        <v>61</v>
      </c>
      <c r="AK120" t="s">
        <v>53</v>
      </c>
      <c r="AM120" t="s">
        <v>88</v>
      </c>
      <c r="AN120" t="s">
        <v>55</v>
      </c>
      <c r="AQ120" t="s">
        <v>51</v>
      </c>
      <c r="AR120" t="s">
        <v>226</v>
      </c>
    </row>
    <row r="121" ht="15.75" customHeight="1">
      <c r="A121" t="s">
        <v>44</v>
      </c>
      <c r="C121" s="11" t="s">
        <v>73</v>
      </c>
      <c r="D121" s="11" t="s">
        <v>74</v>
      </c>
      <c r="E121" s="11" t="s">
        <v>75</v>
      </c>
      <c r="F121" s="12" t="str">
        <f t="shared" si="1"/>
        <v>2010</v>
      </c>
      <c r="G121" s="13">
        <v>40376.0</v>
      </c>
      <c r="H121" s="14">
        <v>0.25555555555555554</v>
      </c>
      <c r="I121" t="s">
        <v>48</v>
      </c>
      <c r="J121" s="15"/>
      <c r="L121" t="s">
        <v>49</v>
      </c>
      <c r="M121" s="15">
        <v>27.4</v>
      </c>
      <c r="N121" s="16">
        <v>8.6</v>
      </c>
      <c r="O121" s="16">
        <v>99.5</v>
      </c>
      <c r="P121" s="17"/>
      <c r="Q121" s="18"/>
      <c r="S121" s="17"/>
      <c r="V121" s="19">
        <v>172.0</v>
      </c>
      <c r="W121" s="17"/>
      <c r="AF121" t="s">
        <v>76</v>
      </c>
      <c r="AG121" t="s">
        <v>223</v>
      </c>
      <c r="AH121" t="s">
        <v>72</v>
      </c>
      <c r="AK121" t="s">
        <v>53</v>
      </c>
      <c r="AM121" t="s">
        <v>88</v>
      </c>
      <c r="AN121" t="s">
        <v>55</v>
      </c>
      <c r="AQ121" t="s">
        <v>51</v>
      </c>
      <c r="AR121" t="s">
        <v>218</v>
      </c>
    </row>
    <row r="122" ht="15.75" customHeight="1">
      <c r="A122" t="s">
        <v>44</v>
      </c>
      <c r="C122" s="11" t="s">
        <v>73</v>
      </c>
      <c r="D122" s="11" t="s">
        <v>74</v>
      </c>
      <c r="E122" s="11" t="s">
        <v>75</v>
      </c>
      <c r="F122" s="12" t="str">
        <f t="shared" si="1"/>
        <v>2010</v>
      </c>
      <c r="G122" s="13">
        <v>40390.0</v>
      </c>
      <c r="H122" s="14">
        <v>0.26180555555555557</v>
      </c>
      <c r="I122" t="s">
        <v>48</v>
      </c>
      <c r="J122" s="15"/>
      <c r="L122" t="s">
        <v>49</v>
      </c>
      <c r="M122" s="15">
        <v>18.3</v>
      </c>
      <c r="N122" s="16">
        <v>10.5</v>
      </c>
      <c r="O122" s="16">
        <v>111.8</v>
      </c>
      <c r="P122" s="17"/>
      <c r="Q122" s="18"/>
      <c r="S122" s="17"/>
      <c r="V122" s="19">
        <v>47.0</v>
      </c>
      <c r="W122" s="17"/>
      <c r="AF122" t="s">
        <v>76</v>
      </c>
      <c r="AG122" t="s">
        <v>51</v>
      </c>
      <c r="AH122" t="s">
        <v>51</v>
      </c>
      <c r="AI122">
        <v>13.3</v>
      </c>
      <c r="AK122" t="s">
        <v>53</v>
      </c>
      <c r="AN122" t="s">
        <v>65</v>
      </c>
      <c r="AQ122" t="s">
        <v>51</v>
      </c>
      <c r="AR122" t="s">
        <v>218</v>
      </c>
    </row>
    <row r="123" ht="15.75" customHeight="1">
      <c r="A123" t="s">
        <v>44</v>
      </c>
      <c r="C123" s="11" t="s">
        <v>73</v>
      </c>
      <c r="D123" s="11" t="s">
        <v>74</v>
      </c>
      <c r="E123" s="11" t="s">
        <v>75</v>
      </c>
      <c r="F123" s="12" t="str">
        <f t="shared" si="1"/>
        <v>2010</v>
      </c>
      <c r="G123" s="13">
        <v>40404.0</v>
      </c>
      <c r="H123" s="14">
        <v>0.3284722222222222</v>
      </c>
      <c r="I123" t="s">
        <v>48</v>
      </c>
      <c r="J123" s="15"/>
      <c r="L123" t="s">
        <v>49</v>
      </c>
      <c r="M123" s="15">
        <v>18.7</v>
      </c>
      <c r="N123" s="16">
        <v>8.9</v>
      </c>
      <c r="O123" s="16">
        <v>95.3</v>
      </c>
      <c r="P123" s="17"/>
      <c r="Q123" s="18"/>
      <c r="S123" s="17"/>
      <c r="V123" s="19">
        <v>105.4</v>
      </c>
      <c r="W123" s="17"/>
      <c r="AF123" t="s">
        <v>76</v>
      </c>
      <c r="AG123" t="s">
        <v>51</v>
      </c>
      <c r="AH123" t="s">
        <v>51</v>
      </c>
      <c r="AI123">
        <v>12.0</v>
      </c>
      <c r="AK123" t="s">
        <v>53</v>
      </c>
      <c r="AM123" t="s">
        <v>88</v>
      </c>
      <c r="AN123" t="s">
        <v>65</v>
      </c>
      <c r="AQ123" t="s">
        <v>51</v>
      </c>
      <c r="AR123" t="s">
        <v>227</v>
      </c>
    </row>
    <row r="124" ht="15.75" customHeight="1">
      <c r="A124" t="s">
        <v>44</v>
      </c>
      <c r="C124" s="11" t="s">
        <v>73</v>
      </c>
      <c r="D124" s="11" t="s">
        <v>74</v>
      </c>
      <c r="E124" s="11" t="s">
        <v>75</v>
      </c>
      <c r="F124" s="12" t="str">
        <f t="shared" si="1"/>
        <v>2010</v>
      </c>
      <c r="G124" s="13">
        <v>40418.0</v>
      </c>
      <c r="H124" s="14">
        <v>0.2791666666666667</v>
      </c>
      <c r="I124" t="s">
        <v>48</v>
      </c>
      <c r="J124" s="15"/>
      <c r="L124" t="s">
        <v>49</v>
      </c>
      <c r="M124" s="15">
        <v>16.9</v>
      </c>
      <c r="N124" s="16">
        <v>9.2</v>
      </c>
      <c r="O124" s="16">
        <v>95.7</v>
      </c>
      <c r="P124" s="17"/>
      <c r="Q124" s="18"/>
      <c r="S124" s="17"/>
      <c r="V124" s="19">
        <v>109.0</v>
      </c>
      <c r="W124" s="17"/>
      <c r="AF124" t="s">
        <v>76</v>
      </c>
      <c r="AG124" t="s">
        <v>223</v>
      </c>
      <c r="AH124" t="s">
        <v>51</v>
      </c>
      <c r="AI124">
        <v>10.0</v>
      </c>
      <c r="AJ124" t="s">
        <v>61</v>
      </c>
      <c r="AK124" t="s">
        <v>53</v>
      </c>
      <c r="AM124" t="s">
        <v>88</v>
      </c>
      <c r="AN124" t="s">
        <v>65</v>
      </c>
      <c r="AQ124" t="s">
        <v>51</v>
      </c>
      <c r="AR124" t="s">
        <v>218</v>
      </c>
    </row>
    <row r="125" ht="15.75" customHeight="1">
      <c r="A125" t="s">
        <v>44</v>
      </c>
      <c r="C125" s="11" t="s">
        <v>73</v>
      </c>
      <c r="D125" s="11" t="s">
        <v>74</v>
      </c>
      <c r="E125" s="11" t="s">
        <v>75</v>
      </c>
      <c r="F125" s="12" t="str">
        <f t="shared" si="1"/>
        <v>2010</v>
      </c>
      <c r="G125" s="13">
        <v>40432.0</v>
      </c>
      <c r="H125" s="14">
        <v>0.28125</v>
      </c>
      <c r="I125" t="s">
        <v>48</v>
      </c>
      <c r="J125" s="15"/>
      <c r="L125" t="s">
        <v>49</v>
      </c>
      <c r="M125" s="15">
        <v>16.9</v>
      </c>
      <c r="N125" s="16">
        <v>9.2</v>
      </c>
      <c r="O125" s="16">
        <v>95.6</v>
      </c>
      <c r="P125" s="17"/>
      <c r="Q125" s="18"/>
      <c r="S125" s="17"/>
      <c r="V125" s="19">
        <v>61.0</v>
      </c>
      <c r="W125" s="17"/>
      <c r="AF125" t="s">
        <v>76</v>
      </c>
      <c r="AG125" t="s">
        <v>51</v>
      </c>
      <c r="AI125">
        <v>13.33</v>
      </c>
      <c r="AJ125" t="s">
        <v>61</v>
      </c>
      <c r="AK125" t="s">
        <v>119</v>
      </c>
      <c r="AM125" t="s">
        <v>88</v>
      </c>
      <c r="AN125" t="s">
        <v>65</v>
      </c>
      <c r="AQ125" t="s">
        <v>51</v>
      </c>
      <c r="AR125" t="s">
        <v>228</v>
      </c>
    </row>
    <row r="126" ht="15.75" customHeight="1">
      <c r="A126" t="s">
        <v>44</v>
      </c>
      <c r="C126" s="11" t="s">
        <v>91</v>
      </c>
      <c r="D126" s="11" t="s">
        <v>92</v>
      </c>
      <c r="E126" s="11" t="s">
        <v>93</v>
      </c>
      <c r="F126" s="12" t="str">
        <f t="shared" si="1"/>
        <v>2010</v>
      </c>
      <c r="G126" s="13">
        <v>40348.0</v>
      </c>
      <c r="H126" s="14">
        <v>0.22152777777777777</v>
      </c>
      <c r="I126" t="s">
        <v>48</v>
      </c>
      <c r="J126" s="15"/>
      <c r="L126" t="s">
        <v>49</v>
      </c>
      <c r="M126" s="15">
        <v>16.3</v>
      </c>
      <c r="N126" s="16">
        <v>4.2</v>
      </c>
      <c r="O126" s="16">
        <v>43.3</v>
      </c>
      <c r="P126" s="17"/>
      <c r="Q126" s="18"/>
      <c r="S126" s="17"/>
      <c r="V126" s="19">
        <v>129.6</v>
      </c>
      <c r="W126" s="17"/>
      <c r="AF126" t="s">
        <v>76</v>
      </c>
      <c r="AG126" t="s">
        <v>223</v>
      </c>
      <c r="AH126" t="s">
        <v>223</v>
      </c>
      <c r="AI126">
        <v>17.6</v>
      </c>
      <c r="AJ126" t="s">
        <v>61</v>
      </c>
      <c r="AK126" t="s">
        <v>53</v>
      </c>
      <c r="AM126" t="s">
        <v>88</v>
      </c>
      <c r="AN126" t="s">
        <v>65</v>
      </c>
      <c r="AQ126" t="s">
        <v>51</v>
      </c>
      <c r="AR126" t="s">
        <v>218</v>
      </c>
    </row>
    <row r="127" ht="15.75" customHeight="1">
      <c r="A127" t="s">
        <v>44</v>
      </c>
      <c r="C127" s="11" t="s">
        <v>91</v>
      </c>
      <c r="D127" s="11" t="s">
        <v>92</v>
      </c>
      <c r="E127" s="11" t="s">
        <v>93</v>
      </c>
      <c r="F127" s="12" t="str">
        <f t="shared" si="1"/>
        <v>2010</v>
      </c>
      <c r="G127" s="13">
        <v>40362.0</v>
      </c>
      <c r="H127" s="14">
        <v>0.23125</v>
      </c>
      <c r="I127" t="s">
        <v>48</v>
      </c>
      <c r="J127" s="15"/>
      <c r="L127" t="s">
        <v>49</v>
      </c>
      <c r="M127" s="15">
        <v>16.4</v>
      </c>
      <c r="N127" s="16">
        <v>3.9</v>
      </c>
      <c r="O127" s="16">
        <v>40.7</v>
      </c>
      <c r="P127" s="17"/>
      <c r="Q127" s="18"/>
      <c r="S127" s="17"/>
      <c r="V127" s="19">
        <v>127.4</v>
      </c>
      <c r="W127" s="17"/>
      <c r="AF127" t="s">
        <v>76</v>
      </c>
      <c r="AG127" t="s">
        <v>224</v>
      </c>
      <c r="AH127" t="s">
        <v>225</v>
      </c>
      <c r="AI127">
        <v>11.67</v>
      </c>
      <c r="AK127" t="s">
        <v>100</v>
      </c>
      <c r="AM127" t="s">
        <v>88</v>
      </c>
      <c r="AN127" t="s">
        <v>65</v>
      </c>
      <c r="AQ127" t="s">
        <v>51</v>
      </c>
      <c r="AR127" t="s">
        <v>226</v>
      </c>
    </row>
    <row r="128" ht="15.75" customHeight="1">
      <c r="A128" t="s">
        <v>44</v>
      </c>
      <c r="C128" s="11" t="s">
        <v>91</v>
      </c>
      <c r="D128" s="11" t="s">
        <v>92</v>
      </c>
      <c r="E128" s="11" t="s">
        <v>93</v>
      </c>
      <c r="F128" s="12" t="str">
        <f t="shared" si="1"/>
        <v>2010</v>
      </c>
      <c r="G128" s="13">
        <v>40376.0</v>
      </c>
      <c r="H128" s="14">
        <v>0.23472222222222222</v>
      </c>
      <c r="I128" t="s">
        <v>48</v>
      </c>
      <c r="J128" s="15"/>
      <c r="L128" t="s">
        <v>49</v>
      </c>
      <c r="M128" s="15">
        <v>21.2</v>
      </c>
      <c r="N128" s="16">
        <v>2.3</v>
      </c>
      <c r="O128" s="16">
        <v>25.8</v>
      </c>
      <c r="P128" s="17"/>
      <c r="Q128" s="18"/>
      <c r="S128" s="17"/>
      <c r="V128" s="19">
        <v>119.0</v>
      </c>
      <c r="W128" s="17"/>
      <c r="AF128" t="s">
        <v>76</v>
      </c>
      <c r="AG128" t="s">
        <v>223</v>
      </c>
      <c r="AH128" t="s">
        <v>72</v>
      </c>
      <c r="AK128" t="s">
        <v>100</v>
      </c>
      <c r="AM128" t="s">
        <v>88</v>
      </c>
      <c r="AN128" t="s">
        <v>65</v>
      </c>
      <c r="AQ128" t="s">
        <v>51</v>
      </c>
      <c r="AR128" t="s">
        <v>229</v>
      </c>
    </row>
    <row r="129" ht="15.75" customHeight="1">
      <c r="A129" t="s">
        <v>44</v>
      </c>
      <c r="C129" s="11" t="s">
        <v>91</v>
      </c>
      <c r="D129" s="11" t="s">
        <v>92</v>
      </c>
      <c r="E129" s="11" t="s">
        <v>93</v>
      </c>
      <c r="F129" s="12" t="str">
        <f t="shared" si="1"/>
        <v>2010</v>
      </c>
      <c r="G129" s="13">
        <v>40376.0</v>
      </c>
      <c r="H129" s="14">
        <v>0.23472222222222222</v>
      </c>
      <c r="I129" t="s">
        <v>95</v>
      </c>
      <c r="J129" s="15"/>
      <c r="M129" s="15">
        <v>21.0</v>
      </c>
      <c r="N129" s="16">
        <v>2.3</v>
      </c>
      <c r="O129" s="16">
        <v>26.6</v>
      </c>
      <c r="P129" s="17"/>
      <c r="Q129" s="18"/>
      <c r="S129" s="17"/>
      <c r="V129" s="19"/>
      <c r="W129" s="17"/>
      <c r="AF129" t="s">
        <v>76</v>
      </c>
      <c r="AK129" t="s">
        <v>100</v>
      </c>
      <c r="AR129" t="s">
        <v>229</v>
      </c>
    </row>
    <row r="130" ht="15.75" customHeight="1">
      <c r="A130" t="s">
        <v>44</v>
      </c>
      <c r="C130" s="11" t="s">
        <v>91</v>
      </c>
      <c r="D130" s="11" t="s">
        <v>92</v>
      </c>
      <c r="E130" s="11" t="s">
        <v>93</v>
      </c>
      <c r="F130" s="12" t="str">
        <f t="shared" si="1"/>
        <v>2010</v>
      </c>
      <c r="G130" s="13">
        <v>40390.0</v>
      </c>
      <c r="H130" s="14">
        <v>0.23402777777777778</v>
      </c>
      <c r="I130" t="s">
        <v>48</v>
      </c>
      <c r="J130" s="15"/>
      <c r="L130" t="s">
        <v>49</v>
      </c>
      <c r="M130" s="15">
        <v>16.3</v>
      </c>
      <c r="N130" s="16">
        <v>3.8</v>
      </c>
      <c r="O130" s="16">
        <v>39.0</v>
      </c>
      <c r="P130" s="17"/>
      <c r="Q130" s="18"/>
      <c r="S130" s="17"/>
      <c r="V130" s="19">
        <v>125.0</v>
      </c>
      <c r="W130" s="17"/>
      <c r="AF130" t="s">
        <v>76</v>
      </c>
      <c r="AG130" t="s">
        <v>51</v>
      </c>
      <c r="AH130" t="s">
        <v>51</v>
      </c>
      <c r="AI130">
        <v>13.3</v>
      </c>
      <c r="AK130" t="s">
        <v>100</v>
      </c>
      <c r="AM130" t="s">
        <v>88</v>
      </c>
      <c r="AN130" t="s">
        <v>65</v>
      </c>
      <c r="AQ130" t="s">
        <v>51</v>
      </c>
      <c r="AR130" t="s">
        <v>230</v>
      </c>
    </row>
    <row r="131" ht="15.75" customHeight="1">
      <c r="A131" t="s">
        <v>44</v>
      </c>
      <c r="C131" s="11" t="s">
        <v>91</v>
      </c>
      <c r="D131" s="11" t="s">
        <v>92</v>
      </c>
      <c r="E131" s="11" t="s">
        <v>93</v>
      </c>
      <c r="F131" s="12" t="str">
        <f t="shared" si="1"/>
        <v>2010</v>
      </c>
      <c r="G131" s="13">
        <v>40404.0</v>
      </c>
      <c r="H131" s="14">
        <v>0.24722222222222223</v>
      </c>
      <c r="I131" t="s">
        <v>48</v>
      </c>
      <c r="J131" s="15"/>
      <c r="L131" t="s">
        <v>49</v>
      </c>
      <c r="M131" s="15">
        <v>16.1</v>
      </c>
      <c r="N131" s="16">
        <v>4.4</v>
      </c>
      <c r="O131" s="16">
        <v>45.0</v>
      </c>
      <c r="P131" s="17"/>
      <c r="Q131" s="18"/>
      <c r="S131" s="17"/>
      <c r="V131" s="19"/>
      <c r="W131" s="17"/>
      <c r="AF131" t="s">
        <v>76</v>
      </c>
      <c r="AG131" t="s">
        <v>51</v>
      </c>
      <c r="AH131" t="s">
        <v>51</v>
      </c>
      <c r="AI131">
        <v>12.0</v>
      </c>
      <c r="AK131" t="s">
        <v>100</v>
      </c>
      <c r="AM131" t="s">
        <v>88</v>
      </c>
      <c r="AN131" t="s">
        <v>65</v>
      </c>
      <c r="AQ131" t="s">
        <v>51</v>
      </c>
      <c r="AR131" t="s">
        <v>218</v>
      </c>
    </row>
    <row r="132" ht="15.75" customHeight="1">
      <c r="A132" t="s">
        <v>44</v>
      </c>
      <c r="C132" s="11" t="s">
        <v>91</v>
      </c>
      <c r="D132" s="11" t="s">
        <v>92</v>
      </c>
      <c r="E132" s="11" t="s">
        <v>93</v>
      </c>
      <c r="F132" s="12" t="str">
        <f t="shared" si="1"/>
        <v>2010</v>
      </c>
      <c r="G132" s="13">
        <v>40418.0</v>
      </c>
      <c r="H132" s="14">
        <v>0.2569444444444444</v>
      </c>
      <c r="I132" t="s">
        <v>48</v>
      </c>
      <c r="J132" s="15"/>
      <c r="L132" t="s">
        <v>49</v>
      </c>
      <c r="M132" s="15">
        <v>15.5</v>
      </c>
      <c r="N132" s="16">
        <v>4.1</v>
      </c>
      <c r="O132" s="16">
        <v>41.4</v>
      </c>
      <c r="P132" s="17"/>
      <c r="Q132" s="18"/>
      <c r="S132" s="17"/>
      <c r="V132" s="19">
        <v>135.0</v>
      </c>
      <c r="W132" s="17"/>
      <c r="AF132" t="s">
        <v>76</v>
      </c>
      <c r="AG132" t="s">
        <v>223</v>
      </c>
      <c r="AH132" t="s">
        <v>51</v>
      </c>
      <c r="AI132">
        <v>10.0</v>
      </c>
      <c r="AJ132" t="s">
        <v>61</v>
      </c>
      <c r="AK132" t="s">
        <v>100</v>
      </c>
      <c r="AM132" t="s">
        <v>88</v>
      </c>
      <c r="AN132" t="s">
        <v>65</v>
      </c>
      <c r="AQ132" t="s">
        <v>51</v>
      </c>
      <c r="AR132" t="s">
        <v>218</v>
      </c>
    </row>
    <row r="133" ht="15.75" customHeight="1">
      <c r="A133" t="s">
        <v>44</v>
      </c>
      <c r="C133" s="11" t="s">
        <v>91</v>
      </c>
      <c r="D133" s="11" t="s">
        <v>92</v>
      </c>
      <c r="E133" s="11" t="s">
        <v>93</v>
      </c>
      <c r="F133" s="12" t="str">
        <f t="shared" si="1"/>
        <v>2010</v>
      </c>
      <c r="G133" s="13">
        <v>40432.0</v>
      </c>
      <c r="H133" s="14">
        <v>0.26180555555555557</v>
      </c>
      <c r="I133" t="s">
        <v>48</v>
      </c>
      <c r="J133" s="15"/>
      <c r="L133" t="s">
        <v>49</v>
      </c>
      <c r="M133" s="15">
        <v>15.7</v>
      </c>
      <c r="N133" s="16">
        <v>2.6</v>
      </c>
      <c r="O133" s="16">
        <v>26.4</v>
      </c>
      <c r="P133" s="17"/>
      <c r="Q133" s="18"/>
      <c r="S133" s="17"/>
      <c r="V133" s="19">
        <v>86.0</v>
      </c>
      <c r="W133" s="17"/>
      <c r="AF133" t="s">
        <v>76</v>
      </c>
      <c r="AG133" t="s">
        <v>51</v>
      </c>
      <c r="AH133" t="s">
        <v>231</v>
      </c>
      <c r="AI133">
        <v>13.33</v>
      </c>
      <c r="AJ133" t="s">
        <v>61</v>
      </c>
      <c r="AK133" t="s">
        <v>100</v>
      </c>
      <c r="AM133" t="s">
        <v>88</v>
      </c>
      <c r="AN133" t="s">
        <v>65</v>
      </c>
      <c r="AQ133" t="s">
        <v>51</v>
      </c>
      <c r="AR133" t="s">
        <v>218</v>
      </c>
    </row>
    <row r="134" ht="15.75" customHeight="1">
      <c r="A134" t="s">
        <v>44</v>
      </c>
      <c r="B134" s="20" t="s">
        <v>104</v>
      </c>
      <c r="C134" s="11" t="s">
        <v>105</v>
      </c>
      <c r="D134" s="11" t="s">
        <v>106</v>
      </c>
      <c r="E134" s="11" t="s">
        <v>107</v>
      </c>
      <c r="F134" s="12" t="str">
        <f t="shared" si="1"/>
        <v>2010</v>
      </c>
      <c r="G134" s="13">
        <v>40348.0</v>
      </c>
      <c r="H134" s="14">
        <v>0.2916666666666667</v>
      </c>
      <c r="I134" t="s">
        <v>48</v>
      </c>
      <c r="J134" s="15"/>
      <c r="L134" t="s">
        <v>49</v>
      </c>
      <c r="M134" s="15">
        <v>17.6</v>
      </c>
      <c r="N134" s="16">
        <v>9.2</v>
      </c>
      <c r="O134" s="16">
        <v>95.9</v>
      </c>
      <c r="P134" s="17"/>
      <c r="Q134" s="18"/>
      <c r="S134" s="17"/>
      <c r="V134" s="19">
        <v>37.4</v>
      </c>
      <c r="W134" s="17"/>
      <c r="AF134" t="s">
        <v>232</v>
      </c>
      <c r="AG134" t="s">
        <v>51</v>
      </c>
      <c r="AH134" t="s">
        <v>51</v>
      </c>
      <c r="AI134">
        <v>16.0</v>
      </c>
      <c r="AJ134" t="s">
        <v>61</v>
      </c>
      <c r="AK134" t="s">
        <v>97</v>
      </c>
      <c r="AM134" t="s">
        <v>54</v>
      </c>
      <c r="AN134" t="s">
        <v>55</v>
      </c>
      <c r="AR134" t="s">
        <v>233</v>
      </c>
    </row>
    <row r="135" ht="15.75" customHeight="1">
      <c r="A135" t="s">
        <v>44</v>
      </c>
      <c r="B135" s="20" t="s">
        <v>104</v>
      </c>
      <c r="C135" s="11" t="s">
        <v>105</v>
      </c>
      <c r="D135" s="11" t="s">
        <v>106</v>
      </c>
      <c r="E135" s="11" t="s">
        <v>107</v>
      </c>
      <c r="F135" s="12" t="str">
        <f t="shared" si="1"/>
        <v>2010</v>
      </c>
      <c r="G135" s="13">
        <v>40362.0</v>
      </c>
      <c r="H135" s="14">
        <v>0.33819444444444446</v>
      </c>
      <c r="I135" t="s">
        <v>48</v>
      </c>
      <c r="J135" s="15"/>
      <c r="L135" t="s">
        <v>49</v>
      </c>
      <c r="M135" s="15">
        <v>19.5</v>
      </c>
      <c r="N135" s="16">
        <v>7.68</v>
      </c>
      <c r="O135" s="16">
        <v>83.8</v>
      </c>
      <c r="P135" s="17"/>
      <c r="Q135" s="18"/>
      <c r="S135" s="17"/>
      <c r="V135" s="19">
        <v>121.9</v>
      </c>
      <c r="W135" s="17"/>
      <c r="AF135" t="s">
        <v>234</v>
      </c>
      <c r="AG135" t="s">
        <v>86</v>
      </c>
      <c r="AH135" t="s">
        <v>51</v>
      </c>
      <c r="AI135">
        <v>11.67</v>
      </c>
      <c r="AJ135" t="s">
        <v>61</v>
      </c>
      <c r="AK135" t="s">
        <v>97</v>
      </c>
      <c r="AM135" t="s">
        <v>54</v>
      </c>
      <c r="AN135" t="s">
        <v>65</v>
      </c>
      <c r="AQ135" t="s">
        <v>51</v>
      </c>
      <c r="AR135" t="s">
        <v>233</v>
      </c>
    </row>
    <row r="136" ht="15.75" customHeight="1">
      <c r="A136" t="s">
        <v>44</v>
      </c>
      <c r="B136" s="20" t="s">
        <v>104</v>
      </c>
      <c r="C136" s="11" t="s">
        <v>105</v>
      </c>
      <c r="D136" s="11" t="s">
        <v>106</v>
      </c>
      <c r="E136" s="11" t="s">
        <v>107</v>
      </c>
      <c r="F136" s="12" t="str">
        <f t="shared" si="1"/>
        <v>2010</v>
      </c>
      <c r="G136" s="13">
        <v>40376.0</v>
      </c>
      <c r="H136" s="14">
        <v>0.29305555555555557</v>
      </c>
      <c r="I136" t="s">
        <v>48</v>
      </c>
      <c r="J136" s="15"/>
      <c r="L136" t="s">
        <v>49</v>
      </c>
      <c r="M136" s="15">
        <v>23.4</v>
      </c>
      <c r="N136" s="16">
        <v>7.3</v>
      </c>
      <c r="O136" s="16">
        <v>87.1</v>
      </c>
      <c r="P136" s="17"/>
      <c r="Q136" s="18"/>
      <c r="S136" s="17"/>
      <c r="V136" s="19">
        <v>46.0</v>
      </c>
      <c r="W136" s="17"/>
      <c r="AF136" t="s">
        <v>234</v>
      </c>
      <c r="AG136" t="s">
        <v>51</v>
      </c>
      <c r="AH136" t="s">
        <v>86</v>
      </c>
      <c r="AK136" t="s">
        <v>97</v>
      </c>
      <c r="AM136" t="s">
        <v>54</v>
      </c>
      <c r="AN136" t="s">
        <v>65</v>
      </c>
      <c r="AQ136" t="s">
        <v>70</v>
      </c>
      <c r="AR136" t="s">
        <v>233</v>
      </c>
    </row>
    <row r="137" ht="15.75" customHeight="1">
      <c r="A137" t="s">
        <v>44</v>
      </c>
      <c r="B137" s="20" t="s">
        <v>104</v>
      </c>
      <c r="C137" s="11" t="s">
        <v>105</v>
      </c>
      <c r="D137" s="11" t="s">
        <v>106</v>
      </c>
      <c r="E137" s="11" t="s">
        <v>107</v>
      </c>
      <c r="F137" s="12" t="str">
        <f t="shared" si="1"/>
        <v>2010</v>
      </c>
      <c r="G137" s="13">
        <v>40404.0</v>
      </c>
      <c r="H137" s="14">
        <v>0.2986111111111111</v>
      </c>
      <c r="I137" t="s">
        <v>48</v>
      </c>
      <c r="J137" s="15"/>
      <c r="L137" t="s">
        <v>49</v>
      </c>
      <c r="M137" s="15">
        <v>21.4</v>
      </c>
      <c r="N137" s="16">
        <v>9.2</v>
      </c>
      <c r="O137" s="16">
        <v>103.6</v>
      </c>
      <c r="P137" s="17"/>
      <c r="Q137" s="18"/>
      <c r="S137" s="17"/>
      <c r="V137" s="19">
        <v>16.1</v>
      </c>
      <c r="W137" s="17"/>
      <c r="AF137" t="s">
        <v>235</v>
      </c>
      <c r="AG137" t="s">
        <v>51</v>
      </c>
      <c r="AH137" t="s">
        <v>236</v>
      </c>
      <c r="AJ137" t="s">
        <v>61</v>
      </c>
      <c r="AK137" t="s">
        <v>97</v>
      </c>
      <c r="AM137" t="s">
        <v>88</v>
      </c>
      <c r="AN137" t="s">
        <v>55</v>
      </c>
      <c r="AQ137" t="s">
        <v>51</v>
      </c>
      <c r="AR137" t="s">
        <v>233</v>
      </c>
    </row>
    <row r="138" ht="15.75" customHeight="1">
      <c r="A138" t="s">
        <v>44</v>
      </c>
      <c r="B138" s="20" t="s">
        <v>104</v>
      </c>
      <c r="C138" s="11" t="s">
        <v>105</v>
      </c>
      <c r="D138" s="11" t="s">
        <v>106</v>
      </c>
      <c r="E138" s="11" t="s">
        <v>107</v>
      </c>
      <c r="F138" s="12" t="str">
        <f t="shared" si="1"/>
        <v>2010</v>
      </c>
      <c r="G138" s="13">
        <v>40418.0</v>
      </c>
      <c r="H138" s="14">
        <v>0.29305555555555557</v>
      </c>
      <c r="I138" t="s">
        <v>48</v>
      </c>
      <c r="J138" s="15"/>
      <c r="L138" t="s">
        <v>49</v>
      </c>
      <c r="M138" s="15">
        <v>18.9</v>
      </c>
      <c r="N138" s="16">
        <v>7.8</v>
      </c>
      <c r="O138" s="16">
        <v>83.3</v>
      </c>
      <c r="P138" s="17"/>
      <c r="Q138" s="18"/>
      <c r="S138" s="17"/>
      <c r="V138" s="19">
        <v>41.0</v>
      </c>
      <c r="W138" s="17"/>
      <c r="AF138" t="s">
        <v>234</v>
      </c>
      <c r="AG138" t="s">
        <v>51</v>
      </c>
      <c r="AH138" t="s">
        <v>86</v>
      </c>
      <c r="AK138" t="s">
        <v>97</v>
      </c>
      <c r="AM138" t="s">
        <v>54</v>
      </c>
      <c r="AN138" t="s">
        <v>65</v>
      </c>
      <c r="AQ138" t="s">
        <v>51</v>
      </c>
      <c r="AR138" t="s">
        <v>233</v>
      </c>
    </row>
    <row r="139" ht="15.75" customHeight="1">
      <c r="A139" t="s">
        <v>44</v>
      </c>
      <c r="B139" s="20" t="s">
        <v>104</v>
      </c>
      <c r="C139" s="11" t="s">
        <v>105</v>
      </c>
      <c r="D139" s="11" t="s">
        <v>106</v>
      </c>
      <c r="E139" s="11" t="s">
        <v>107</v>
      </c>
      <c r="F139" s="12" t="str">
        <f t="shared" si="1"/>
        <v>2010</v>
      </c>
      <c r="G139" s="13">
        <v>40432.0</v>
      </c>
      <c r="H139" s="14"/>
      <c r="I139" t="s">
        <v>48</v>
      </c>
      <c r="J139" s="15"/>
      <c r="L139" t="s">
        <v>49</v>
      </c>
      <c r="M139" s="15"/>
      <c r="N139" s="16"/>
      <c r="O139" s="16"/>
      <c r="P139" s="17"/>
      <c r="Q139" s="18"/>
      <c r="S139" s="17"/>
      <c r="V139" s="19">
        <v>108.0</v>
      </c>
      <c r="W139" s="17"/>
      <c r="AF139" t="s">
        <v>221</v>
      </c>
      <c r="AG139" t="s">
        <v>86</v>
      </c>
      <c r="AH139" t="s">
        <v>86</v>
      </c>
      <c r="AI139">
        <v>13.33</v>
      </c>
      <c r="AJ139" t="s">
        <v>61</v>
      </c>
      <c r="AM139" t="s">
        <v>88</v>
      </c>
      <c r="AN139" t="s">
        <v>65</v>
      </c>
      <c r="AR139" t="s">
        <v>237</v>
      </c>
    </row>
    <row r="140" ht="15.75" customHeight="1">
      <c r="A140" t="s">
        <v>44</v>
      </c>
      <c r="B140" s="20" t="s">
        <v>104</v>
      </c>
      <c r="C140" s="11" t="s">
        <v>121</v>
      </c>
      <c r="D140" s="11" t="s">
        <v>122</v>
      </c>
      <c r="E140" s="11" t="s">
        <v>123</v>
      </c>
      <c r="F140" s="12" t="str">
        <f t="shared" si="1"/>
        <v>2010</v>
      </c>
      <c r="G140" s="13">
        <v>40348.0</v>
      </c>
      <c r="H140" s="14">
        <v>0.3055555555555556</v>
      </c>
      <c r="I140" t="s">
        <v>48</v>
      </c>
      <c r="J140" s="15"/>
      <c r="L140" t="s">
        <v>49</v>
      </c>
      <c r="M140" s="15">
        <v>17.4</v>
      </c>
      <c r="N140" s="16">
        <v>8.8</v>
      </c>
      <c r="O140" s="16">
        <v>92.5</v>
      </c>
      <c r="P140" s="17"/>
      <c r="Q140" s="18"/>
      <c r="S140" s="17"/>
      <c r="V140" s="19">
        <v>325.5</v>
      </c>
      <c r="W140" s="17"/>
      <c r="AF140" t="s">
        <v>232</v>
      </c>
      <c r="AG140" t="s">
        <v>51</v>
      </c>
      <c r="AH140" t="s">
        <v>51</v>
      </c>
      <c r="AI140">
        <v>16.0</v>
      </c>
      <c r="AJ140" t="s">
        <v>61</v>
      </c>
      <c r="AK140" t="s">
        <v>119</v>
      </c>
      <c r="AM140" t="s">
        <v>88</v>
      </c>
      <c r="AN140" t="s">
        <v>65</v>
      </c>
      <c r="AQ140" t="s">
        <v>51</v>
      </c>
      <c r="AR140" t="s">
        <v>238</v>
      </c>
    </row>
    <row r="141" ht="15.75" customHeight="1">
      <c r="A141" t="s">
        <v>44</v>
      </c>
      <c r="B141" s="20" t="s">
        <v>104</v>
      </c>
      <c r="C141" s="11" t="s">
        <v>121</v>
      </c>
      <c r="D141" s="11" t="s">
        <v>122</v>
      </c>
      <c r="E141" s="11" t="s">
        <v>123</v>
      </c>
      <c r="F141" s="12" t="str">
        <f t="shared" si="1"/>
        <v>2010</v>
      </c>
      <c r="G141" s="13">
        <v>40362.0</v>
      </c>
      <c r="H141" s="14">
        <v>0.35</v>
      </c>
      <c r="I141" t="s">
        <v>48</v>
      </c>
      <c r="J141" s="15"/>
      <c r="L141" t="s">
        <v>49</v>
      </c>
      <c r="M141" s="15">
        <v>19.4</v>
      </c>
      <c r="N141" s="16">
        <v>8.34</v>
      </c>
      <c r="O141" s="16">
        <v>91.2</v>
      </c>
      <c r="P141" s="17"/>
      <c r="Q141" s="18"/>
      <c r="S141" s="17"/>
      <c r="V141" s="19">
        <v>70.3</v>
      </c>
      <c r="W141" s="17"/>
      <c r="AF141" t="s">
        <v>234</v>
      </c>
      <c r="AG141" t="s">
        <v>86</v>
      </c>
      <c r="AH141" t="s">
        <v>51</v>
      </c>
      <c r="AI141">
        <v>11.67</v>
      </c>
      <c r="AJ141" t="s">
        <v>61</v>
      </c>
      <c r="AK141" t="s">
        <v>119</v>
      </c>
      <c r="AM141" t="s">
        <v>54</v>
      </c>
      <c r="AN141" t="s">
        <v>55</v>
      </c>
      <c r="AQ141" t="s">
        <v>51</v>
      </c>
      <c r="AR141" t="s">
        <v>239</v>
      </c>
    </row>
    <row r="142" ht="15.75" customHeight="1">
      <c r="A142" t="s">
        <v>44</v>
      </c>
      <c r="B142" s="20" t="s">
        <v>104</v>
      </c>
      <c r="C142" s="11" t="s">
        <v>121</v>
      </c>
      <c r="D142" s="11" t="s">
        <v>122</v>
      </c>
      <c r="E142" s="11" t="s">
        <v>123</v>
      </c>
      <c r="F142" s="12" t="str">
        <f t="shared" si="1"/>
        <v>2010</v>
      </c>
      <c r="G142" s="13">
        <v>40376.0</v>
      </c>
      <c r="H142" s="14">
        <v>0.3159722222222222</v>
      </c>
      <c r="I142" t="s">
        <v>48</v>
      </c>
      <c r="J142" s="15"/>
      <c r="L142" t="s">
        <v>49</v>
      </c>
      <c r="M142" s="15">
        <v>22.5</v>
      </c>
      <c r="N142" s="16">
        <v>7.34</v>
      </c>
      <c r="O142" s="16">
        <v>84.5</v>
      </c>
      <c r="P142" s="17"/>
      <c r="Q142" s="18"/>
      <c r="S142" s="17"/>
      <c r="V142" s="19">
        <v>144.0</v>
      </c>
      <c r="W142" s="17"/>
      <c r="AF142" t="s">
        <v>234</v>
      </c>
      <c r="AG142" t="s">
        <v>51</v>
      </c>
      <c r="AH142" t="s">
        <v>86</v>
      </c>
      <c r="AK142" t="s">
        <v>119</v>
      </c>
      <c r="AM142" t="s">
        <v>88</v>
      </c>
      <c r="AN142" t="s">
        <v>55</v>
      </c>
      <c r="AQ142" t="s">
        <v>51</v>
      </c>
      <c r="AR142" t="s">
        <v>239</v>
      </c>
    </row>
    <row r="143" ht="15.75" customHeight="1">
      <c r="A143" t="s">
        <v>44</v>
      </c>
      <c r="B143" s="20" t="s">
        <v>104</v>
      </c>
      <c r="C143" s="11" t="s">
        <v>121</v>
      </c>
      <c r="D143" s="11" t="s">
        <v>122</v>
      </c>
      <c r="E143" s="11" t="s">
        <v>123</v>
      </c>
      <c r="F143" s="12" t="str">
        <f t="shared" si="1"/>
        <v>2010</v>
      </c>
      <c r="G143" s="13">
        <v>40404.0</v>
      </c>
      <c r="H143" s="14">
        <v>0.3125</v>
      </c>
      <c r="I143" t="s">
        <v>48</v>
      </c>
      <c r="J143" s="15"/>
      <c r="L143" t="s">
        <v>49</v>
      </c>
      <c r="M143" s="15">
        <v>17.8</v>
      </c>
      <c r="N143" s="16">
        <v>8.17</v>
      </c>
      <c r="O143" s="16">
        <v>86.4</v>
      </c>
      <c r="P143" s="17"/>
      <c r="Q143" s="18"/>
      <c r="S143" s="17"/>
      <c r="V143" s="19">
        <v>152.9</v>
      </c>
      <c r="W143" s="17"/>
      <c r="AF143" t="s">
        <v>235</v>
      </c>
      <c r="AG143" t="s">
        <v>51</v>
      </c>
      <c r="AH143" t="s">
        <v>236</v>
      </c>
      <c r="AJ143" t="s">
        <v>61</v>
      </c>
      <c r="AK143" t="s">
        <v>119</v>
      </c>
      <c r="AM143" t="s">
        <v>88</v>
      </c>
      <c r="AN143" t="s">
        <v>65</v>
      </c>
      <c r="AQ143" t="s">
        <v>51</v>
      </c>
      <c r="AR143" t="s">
        <v>240</v>
      </c>
    </row>
    <row r="144" ht="15.75" customHeight="1">
      <c r="A144" t="s">
        <v>44</v>
      </c>
      <c r="B144" s="20" t="s">
        <v>104</v>
      </c>
      <c r="C144" s="11" t="s">
        <v>121</v>
      </c>
      <c r="D144" s="11" t="s">
        <v>122</v>
      </c>
      <c r="E144" s="11" t="s">
        <v>123</v>
      </c>
      <c r="F144" s="12" t="str">
        <f t="shared" si="1"/>
        <v>2010</v>
      </c>
      <c r="G144" s="13">
        <v>40418.0</v>
      </c>
      <c r="H144" s="14">
        <v>0.30486111111111114</v>
      </c>
      <c r="I144" t="s">
        <v>48</v>
      </c>
      <c r="J144" s="15"/>
      <c r="L144" t="s">
        <v>49</v>
      </c>
      <c r="M144" s="15">
        <v>16.8</v>
      </c>
      <c r="N144" s="16">
        <v>8.02</v>
      </c>
      <c r="O144" s="16">
        <v>82.9</v>
      </c>
      <c r="P144" s="17"/>
      <c r="Q144" s="18"/>
      <c r="S144" s="17"/>
      <c r="V144" s="19">
        <v>111.0</v>
      </c>
      <c r="W144" s="17"/>
      <c r="AF144" t="s">
        <v>234</v>
      </c>
      <c r="AG144" t="s">
        <v>51</v>
      </c>
      <c r="AH144" t="s">
        <v>86</v>
      </c>
      <c r="AK144" t="s">
        <v>119</v>
      </c>
      <c r="AM144" t="s">
        <v>54</v>
      </c>
      <c r="AN144" t="s">
        <v>55</v>
      </c>
      <c r="AQ144" t="s">
        <v>51</v>
      </c>
      <c r="AR144" t="s">
        <v>241</v>
      </c>
    </row>
    <row r="145" ht="15.75" customHeight="1">
      <c r="A145" t="s">
        <v>44</v>
      </c>
      <c r="B145" s="20" t="s">
        <v>104</v>
      </c>
      <c r="C145" s="11" t="s">
        <v>121</v>
      </c>
      <c r="D145" s="11" t="s">
        <v>122</v>
      </c>
      <c r="E145" s="11" t="s">
        <v>123</v>
      </c>
      <c r="F145" s="12" t="str">
        <f t="shared" si="1"/>
        <v>2010</v>
      </c>
      <c r="G145" s="13">
        <v>40432.0</v>
      </c>
      <c r="H145" s="14"/>
      <c r="I145" t="s">
        <v>48</v>
      </c>
      <c r="J145" s="15"/>
      <c r="L145" t="s">
        <v>49</v>
      </c>
      <c r="M145" s="15"/>
      <c r="N145" s="16"/>
      <c r="O145" s="16"/>
      <c r="P145" s="17"/>
      <c r="Q145" s="18"/>
      <c r="S145" s="17"/>
      <c r="V145" s="19">
        <v>147.0</v>
      </c>
      <c r="W145" s="17"/>
      <c r="AF145" t="s">
        <v>221</v>
      </c>
      <c r="AG145" t="s">
        <v>86</v>
      </c>
      <c r="AH145" t="s">
        <v>86</v>
      </c>
      <c r="AI145">
        <v>13.33</v>
      </c>
      <c r="AJ145" t="s">
        <v>61</v>
      </c>
      <c r="AM145" t="s">
        <v>88</v>
      </c>
      <c r="AN145" t="s">
        <v>65</v>
      </c>
      <c r="AR145" t="s">
        <v>237</v>
      </c>
    </row>
    <row r="146" ht="15.75" customHeight="1">
      <c r="A146" t="s">
        <v>44</v>
      </c>
      <c r="B146" s="20" t="s">
        <v>104</v>
      </c>
      <c r="C146" s="11" t="s">
        <v>134</v>
      </c>
      <c r="D146" s="11" t="s">
        <v>135</v>
      </c>
      <c r="E146" s="11" t="s">
        <v>136</v>
      </c>
      <c r="F146" s="12" t="str">
        <f t="shared" si="1"/>
        <v>2010</v>
      </c>
      <c r="G146" s="13">
        <v>40348.0</v>
      </c>
      <c r="H146" s="14">
        <v>0.3194444444444444</v>
      </c>
      <c r="I146" t="s">
        <v>48</v>
      </c>
      <c r="J146" s="15"/>
      <c r="L146" t="s">
        <v>49</v>
      </c>
      <c r="M146" s="15">
        <v>17.3</v>
      </c>
      <c r="N146" s="16">
        <v>8.8</v>
      </c>
      <c r="O146" s="16">
        <v>92.0</v>
      </c>
      <c r="P146" s="17"/>
      <c r="Q146" s="18"/>
      <c r="S146" s="17"/>
      <c r="V146" s="19">
        <v>344.8</v>
      </c>
      <c r="W146" s="17"/>
      <c r="AF146" t="s">
        <v>232</v>
      </c>
      <c r="AG146" t="s">
        <v>51</v>
      </c>
      <c r="AH146" t="s">
        <v>51</v>
      </c>
      <c r="AI146">
        <v>16.0</v>
      </c>
      <c r="AJ146" t="s">
        <v>61</v>
      </c>
      <c r="AK146" t="s">
        <v>119</v>
      </c>
      <c r="AM146" t="s">
        <v>88</v>
      </c>
      <c r="AN146" t="s">
        <v>55</v>
      </c>
      <c r="AQ146" t="s">
        <v>51</v>
      </c>
      <c r="AR146" t="s">
        <v>238</v>
      </c>
    </row>
    <row r="147" ht="15.75" customHeight="1">
      <c r="A147" t="s">
        <v>44</v>
      </c>
      <c r="B147" s="20" t="s">
        <v>104</v>
      </c>
      <c r="C147" s="11" t="s">
        <v>134</v>
      </c>
      <c r="D147" s="11" t="s">
        <v>135</v>
      </c>
      <c r="E147" s="11" t="s">
        <v>136</v>
      </c>
      <c r="F147" s="12" t="str">
        <f t="shared" si="1"/>
        <v>2010</v>
      </c>
      <c r="G147" s="13">
        <v>40362.0</v>
      </c>
      <c r="H147" s="14">
        <v>0.3590277777777778</v>
      </c>
      <c r="I147" t="s">
        <v>48</v>
      </c>
      <c r="J147" s="15"/>
      <c r="L147" t="s">
        <v>49</v>
      </c>
      <c r="M147" s="15">
        <v>19.5</v>
      </c>
      <c r="N147" s="16">
        <v>8.46</v>
      </c>
      <c r="O147" s="16">
        <v>92.4</v>
      </c>
      <c r="P147" s="17"/>
      <c r="Q147" s="18"/>
      <c r="S147" s="17"/>
      <c r="V147" s="19">
        <v>107.6</v>
      </c>
      <c r="W147" s="17"/>
      <c r="AF147" t="s">
        <v>234</v>
      </c>
      <c r="AG147" t="s">
        <v>86</v>
      </c>
      <c r="AH147" t="s">
        <v>51</v>
      </c>
      <c r="AI147">
        <v>11.67</v>
      </c>
      <c r="AJ147" t="s">
        <v>61</v>
      </c>
      <c r="AK147" t="s">
        <v>119</v>
      </c>
      <c r="AM147" t="s">
        <v>88</v>
      </c>
      <c r="AN147" t="s">
        <v>55</v>
      </c>
      <c r="AQ147" t="s">
        <v>51</v>
      </c>
      <c r="AR147" t="s">
        <v>239</v>
      </c>
    </row>
    <row r="148" ht="15.75" customHeight="1">
      <c r="A148" t="s">
        <v>44</v>
      </c>
      <c r="B148" s="20" t="s">
        <v>104</v>
      </c>
      <c r="C148" s="11" t="s">
        <v>134</v>
      </c>
      <c r="D148" s="11" t="s">
        <v>135</v>
      </c>
      <c r="E148" s="11" t="s">
        <v>136</v>
      </c>
      <c r="F148" s="12" t="str">
        <f t="shared" si="1"/>
        <v>2010</v>
      </c>
      <c r="G148" s="13">
        <v>40376.0</v>
      </c>
      <c r="H148" s="14">
        <v>0.3090277777777778</v>
      </c>
      <c r="I148" t="s">
        <v>48</v>
      </c>
      <c r="J148" s="15"/>
      <c r="L148" t="s">
        <v>49</v>
      </c>
      <c r="M148" s="15">
        <v>22.6</v>
      </c>
      <c r="N148" s="16">
        <v>7.35</v>
      </c>
      <c r="O148" s="16">
        <v>85.6</v>
      </c>
      <c r="P148" s="17"/>
      <c r="Q148" s="18"/>
      <c r="S148" s="17"/>
      <c r="V148" s="19">
        <v>308.0</v>
      </c>
      <c r="W148" s="17"/>
      <c r="AF148" t="s">
        <v>234</v>
      </c>
      <c r="AG148" t="s">
        <v>51</v>
      </c>
      <c r="AH148" t="s">
        <v>86</v>
      </c>
      <c r="AK148" t="s">
        <v>119</v>
      </c>
      <c r="AM148" t="s">
        <v>88</v>
      </c>
      <c r="AN148" t="s">
        <v>55</v>
      </c>
      <c r="AQ148" t="s">
        <v>51</v>
      </c>
      <c r="AR148" t="s">
        <v>239</v>
      </c>
    </row>
    <row r="149" ht="15.75" customHeight="1">
      <c r="A149" t="s">
        <v>44</v>
      </c>
      <c r="B149" s="20" t="s">
        <v>104</v>
      </c>
      <c r="C149" s="11" t="s">
        <v>134</v>
      </c>
      <c r="D149" s="11" t="s">
        <v>135</v>
      </c>
      <c r="E149" s="11" t="s">
        <v>136</v>
      </c>
      <c r="F149" s="12" t="str">
        <f t="shared" si="1"/>
        <v>2010</v>
      </c>
      <c r="G149" s="13">
        <v>40404.0</v>
      </c>
      <c r="H149" s="14">
        <v>0.3263888888888889</v>
      </c>
      <c r="I149" t="s">
        <v>48</v>
      </c>
      <c r="J149" s="15"/>
      <c r="L149" t="s">
        <v>49</v>
      </c>
      <c r="M149" s="15">
        <v>18.0</v>
      </c>
      <c r="N149" s="16">
        <v>8.72</v>
      </c>
      <c r="O149" s="16">
        <v>92.0</v>
      </c>
      <c r="P149" s="17"/>
      <c r="Q149" s="18"/>
      <c r="S149" s="17"/>
      <c r="V149" s="19">
        <v>172.3</v>
      </c>
      <c r="W149" s="17"/>
      <c r="AF149" t="s">
        <v>235</v>
      </c>
      <c r="AG149" t="s">
        <v>51</v>
      </c>
      <c r="AH149" t="s">
        <v>236</v>
      </c>
      <c r="AJ149" t="s">
        <v>61</v>
      </c>
      <c r="AK149" t="s">
        <v>119</v>
      </c>
      <c r="AM149" t="s">
        <v>88</v>
      </c>
      <c r="AN149" t="s">
        <v>65</v>
      </c>
      <c r="AQ149" t="s">
        <v>51</v>
      </c>
      <c r="AR149" t="s">
        <v>240</v>
      </c>
    </row>
    <row r="150" ht="15.75" customHeight="1">
      <c r="A150" t="s">
        <v>44</v>
      </c>
      <c r="B150" s="20" t="s">
        <v>104</v>
      </c>
      <c r="C150" s="11" t="s">
        <v>134</v>
      </c>
      <c r="D150" s="11" t="s">
        <v>135</v>
      </c>
      <c r="E150" s="11" t="s">
        <v>136</v>
      </c>
      <c r="F150" s="12" t="str">
        <f t="shared" si="1"/>
        <v>2010</v>
      </c>
      <c r="G150" s="13">
        <v>40418.0</v>
      </c>
      <c r="H150" s="14">
        <v>0.31180555555555556</v>
      </c>
      <c r="I150" t="s">
        <v>48</v>
      </c>
      <c r="J150" s="15"/>
      <c r="L150" t="s">
        <v>49</v>
      </c>
      <c r="M150" s="15">
        <v>17.4</v>
      </c>
      <c r="N150" s="16">
        <v>8.05</v>
      </c>
      <c r="O150" s="16">
        <v>83.8</v>
      </c>
      <c r="P150" s="17"/>
      <c r="Q150" s="18"/>
      <c r="S150" s="17"/>
      <c r="V150" s="19">
        <v>345.0</v>
      </c>
      <c r="W150" s="17"/>
      <c r="AF150" t="s">
        <v>234</v>
      </c>
      <c r="AG150" t="s">
        <v>51</v>
      </c>
      <c r="AH150" t="s">
        <v>86</v>
      </c>
      <c r="AK150" t="s">
        <v>119</v>
      </c>
      <c r="AM150" t="s">
        <v>54</v>
      </c>
      <c r="AN150" t="s">
        <v>65</v>
      </c>
      <c r="AQ150" t="s">
        <v>51</v>
      </c>
      <c r="AR150" t="s">
        <v>241</v>
      </c>
    </row>
    <row r="151" ht="15.75" customHeight="1">
      <c r="A151" t="s">
        <v>44</v>
      </c>
      <c r="B151" s="20" t="s">
        <v>104</v>
      </c>
      <c r="C151" s="11" t="s">
        <v>134</v>
      </c>
      <c r="D151" s="11" t="s">
        <v>135</v>
      </c>
      <c r="E151" s="11" t="s">
        <v>136</v>
      </c>
      <c r="F151" s="12" t="str">
        <f t="shared" si="1"/>
        <v>2010</v>
      </c>
      <c r="G151" s="13">
        <v>40432.0</v>
      </c>
      <c r="H151" s="14"/>
      <c r="I151" t="s">
        <v>48</v>
      </c>
      <c r="J151" s="15"/>
      <c r="L151" t="s">
        <v>49</v>
      </c>
      <c r="M151" s="15"/>
      <c r="N151" s="16"/>
      <c r="O151" s="16"/>
      <c r="P151" s="17"/>
      <c r="Q151" s="18"/>
      <c r="S151" s="17"/>
      <c r="V151" s="19">
        <v>161.0</v>
      </c>
      <c r="W151" s="17"/>
      <c r="AF151" t="s">
        <v>221</v>
      </c>
      <c r="AG151" t="s">
        <v>86</v>
      </c>
      <c r="AH151" t="s">
        <v>86</v>
      </c>
      <c r="AI151">
        <v>13.33</v>
      </c>
      <c r="AJ151" t="s">
        <v>61</v>
      </c>
      <c r="AM151" t="s">
        <v>88</v>
      </c>
      <c r="AN151" t="s">
        <v>65</v>
      </c>
      <c r="AR151" t="s">
        <v>237</v>
      </c>
    </row>
    <row r="152" ht="15.75" customHeight="1">
      <c r="A152" t="s">
        <v>44</v>
      </c>
      <c r="B152" s="20" t="s">
        <v>104</v>
      </c>
      <c r="C152" s="11" t="s">
        <v>145</v>
      </c>
      <c r="D152" s="11" t="s">
        <v>146</v>
      </c>
      <c r="E152" s="11" t="s">
        <v>147</v>
      </c>
      <c r="F152" s="12" t="str">
        <f t="shared" si="1"/>
        <v>2010</v>
      </c>
      <c r="G152" s="13">
        <v>40348.0</v>
      </c>
      <c r="H152" s="14">
        <v>0.23472222222222222</v>
      </c>
      <c r="I152" t="s">
        <v>48</v>
      </c>
      <c r="J152" s="15"/>
      <c r="L152" t="s">
        <v>49</v>
      </c>
      <c r="M152" s="15">
        <v>17.6</v>
      </c>
      <c r="N152" s="16">
        <v>7.72</v>
      </c>
      <c r="O152" s="16">
        <v>81.1</v>
      </c>
      <c r="P152" s="17"/>
      <c r="Q152" s="18"/>
      <c r="S152" s="17"/>
      <c r="V152" s="19">
        <v>435.2</v>
      </c>
      <c r="W152" s="17"/>
      <c r="AF152" t="s">
        <v>76</v>
      </c>
      <c r="AG152" t="s">
        <v>223</v>
      </c>
      <c r="AH152" t="s">
        <v>223</v>
      </c>
      <c r="AI152">
        <v>17.6</v>
      </c>
      <c r="AJ152" t="s">
        <v>61</v>
      </c>
      <c r="AK152" t="s">
        <v>53</v>
      </c>
      <c r="AM152" t="s">
        <v>88</v>
      </c>
      <c r="AN152" t="s">
        <v>65</v>
      </c>
      <c r="AQ152" t="s">
        <v>171</v>
      </c>
      <c r="AR152" t="s">
        <v>218</v>
      </c>
    </row>
    <row r="153" ht="15.75" customHeight="1">
      <c r="A153" t="s">
        <v>44</v>
      </c>
      <c r="B153" s="20" t="s">
        <v>104</v>
      </c>
      <c r="C153" s="11" t="s">
        <v>145</v>
      </c>
      <c r="D153" s="11" t="s">
        <v>146</v>
      </c>
      <c r="E153" s="11" t="s">
        <v>147</v>
      </c>
      <c r="F153" s="12" t="str">
        <f t="shared" si="1"/>
        <v>2010</v>
      </c>
      <c r="G153" s="13">
        <v>40362.0</v>
      </c>
      <c r="H153" s="14">
        <v>0.24166666666666667</v>
      </c>
      <c r="I153" t="s">
        <v>48</v>
      </c>
      <c r="J153" s="15"/>
      <c r="L153" t="s">
        <v>49</v>
      </c>
      <c r="M153" s="15">
        <v>10.1</v>
      </c>
      <c r="N153" s="16">
        <v>6.4</v>
      </c>
      <c r="O153" s="16">
        <v>74.7</v>
      </c>
      <c r="P153" s="17"/>
      <c r="Q153" s="18"/>
      <c r="S153" s="17"/>
      <c r="V153" s="19">
        <v>365.4</v>
      </c>
      <c r="W153" s="17"/>
      <c r="AF153" t="s">
        <v>76</v>
      </c>
      <c r="AG153" t="s">
        <v>224</v>
      </c>
      <c r="AH153" t="s">
        <v>225</v>
      </c>
      <c r="AI153">
        <v>12.0</v>
      </c>
      <c r="AJ153" t="s">
        <v>61</v>
      </c>
      <c r="AK153" t="s">
        <v>53</v>
      </c>
      <c r="AM153" t="s">
        <v>88</v>
      </c>
      <c r="AN153" t="s">
        <v>65</v>
      </c>
      <c r="AQ153" t="s">
        <v>56</v>
      </c>
      <c r="AR153" t="s">
        <v>226</v>
      </c>
    </row>
    <row r="154" ht="15.75" customHeight="1">
      <c r="A154" t="s">
        <v>44</v>
      </c>
      <c r="B154" s="20" t="s">
        <v>104</v>
      </c>
      <c r="C154" s="11" t="s">
        <v>145</v>
      </c>
      <c r="D154" s="11" t="s">
        <v>146</v>
      </c>
      <c r="E154" s="11" t="s">
        <v>147</v>
      </c>
      <c r="F154" s="12" t="str">
        <f t="shared" si="1"/>
        <v>2010</v>
      </c>
      <c r="G154" s="13">
        <v>40376.0</v>
      </c>
      <c r="H154" s="14">
        <v>0.24791666666666667</v>
      </c>
      <c r="I154" t="s">
        <v>48</v>
      </c>
      <c r="J154" s="15"/>
      <c r="L154" t="s">
        <v>49</v>
      </c>
      <c r="M154" s="15">
        <v>23.0</v>
      </c>
      <c r="N154" s="16">
        <v>7.1</v>
      </c>
      <c r="O154" s="16">
        <v>82.6</v>
      </c>
      <c r="P154" s="17"/>
      <c r="Q154" s="18"/>
      <c r="S154" s="17"/>
      <c r="V154" s="19">
        <v>866.0</v>
      </c>
      <c r="W154" s="17"/>
      <c r="AF154" t="s">
        <v>76</v>
      </c>
      <c r="AG154" t="s">
        <v>223</v>
      </c>
      <c r="AH154" t="s">
        <v>72</v>
      </c>
      <c r="AK154" t="s">
        <v>53</v>
      </c>
      <c r="AM154" t="s">
        <v>88</v>
      </c>
      <c r="AN154" t="s">
        <v>65</v>
      </c>
      <c r="AQ154" t="s">
        <v>70</v>
      </c>
      <c r="AR154" t="s">
        <v>218</v>
      </c>
    </row>
    <row r="155" ht="15.75" customHeight="1">
      <c r="A155" t="s">
        <v>44</v>
      </c>
      <c r="B155" s="20" t="s">
        <v>104</v>
      </c>
      <c r="C155" s="11" t="s">
        <v>145</v>
      </c>
      <c r="D155" s="11" t="s">
        <v>146</v>
      </c>
      <c r="E155" s="11" t="s">
        <v>147</v>
      </c>
      <c r="F155" s="12" t="str">
        <f t="shared" si="1"/>
        <v>2010</v>
      </c>
      <c r="G155" s="13">
        <v>40390.0</v>
      </c>
      <c r="H155" s="14">
        <v>0.25277777777777777</v>
      </c>
      <c r="I155" t="s">
        <v>48</v>
      </c>
      <c r="J155" s="15"/>
      <c r="L155" t="s">
        <v>49</v>
      </c>
      <c r="M155" s="15">
        <v>19.2</v>
      </c>
      <c r="N155" s="16">
        <v>7.0</v>
      </c>
      <c r="O155" s="16">
        <v>74.9</v>
      </c>
      <c r="P155" s="17"/>
      <c r="Q155" s="18"/>
      <c r="S155" s="17"/>
      <c r="V155" s="19">
        <v>687.0</v>
      </c>
      <c r="W155" s="17"/>
      <c r="AF155" t="s">
        <v>76</v>
      </c>
      <c r="AG155" t="s">
        <v>51</v>
      </c>
      <c r="AH155" t="s">
        <v>51</v>
      </c>
      <c r="AI155">
        <v>13.3</v>
      </c>
      <c r="AK155" t="s">
        <v>119</v>
      </c>
      <c r="AN155" t="s">
        <v>65</v>
      </c>
      <c r="AQ155" t="s">
        <v>70</v>
      </c>
      <c r="AR155" t="s">
        <v>242</v>
      </c>
    </row>
    <row r="156" ht="15.75" customHeight="1">
      <c r="A156" t="s">
        <v>44</v>
      </c>
      <c r="B156" s="20" t="s">
        <v>104</v>
      </c>
      <c r="C156" s="11" t="s">
        <v>145</v>
      </c>
      <c r="D156" s="11" t="s">
        <v>146</v>
      </c>
      <c r="E156" s="11" t="s">
        <v>147</v>
      </c>
      <c r="F156" s="12" t="str">
        <f t="shared" si="1"/>
        <v>2010</v>
      </c>
      <c r="G156" s="13">
        <v>40404.0</v>
      </c>
      <c r="H156" s="14">
        <v>0.2604166666666667</v>
      </c>
      <c r="I156" t="s">
        <v>48</v>
      </c>
      <c r="J156" s="15"/>
      <c r="L156" t="s">
        <v>49</v>
      </c>
      <c r="M156" s="15">
        <v>20.2</v>
      </c>
      <c r="N156" s="16">
        <v>7.4</v>
      </c>
      <c r="O156" s="16">
        <v>83.1</v>
      </c>
      <c r="P156" s="17"/>
      <c r="Q156" s="18"/>
      <c r="S156" s="17"/>
      <c r="V156" s="19">
        <v>866.4</v>
      </c>
      <c r="W156" s="17"/>
      <c r="AF156" t="s">
        <v>76</v>
      </c>
      <c r="AG156" t="s">
        <v>51</v>
      </c>
      <c r="AH156" t="s">
        <v>51</v>
      </c>
      <c r="AI156">
        <v>12.0</v>
      </c>
      <c r="AK156" t="s">
        <v>53</v>
      </c>
      <c r="AM156" t="s">
        <v>88</v>
      </c>
      <c r="AN156" t="s">
        <v>65</v>
      </c>
      <c r="AQ156" t="s">
        <v>70</v>
      </c>
      <c r="AR156" t="s">
        <v>227</v>
      </c>
    </row>
    <row r="157" ht="15.75" customHeight="1">
      <c r="A157" t="s">
        <v>44</v>
      </c>
      <c r="B157" s="20" t="s">
        <v>104</v>
      </c>
      <c r="C157" s="11" t="s">
        <v>145</v>
      </c>
      <c r="D157" s="11" t="s">
        <v>146</v>
      </c>
      <c r="E157" s="11" t="s">
        <v>147</v>
      </c>
      <c r="F157" s="12" t="str">
        <f t="shared" si="1"/>
        <v>2010</v>
      </c>
      <c r="G157" s="13">
        <v>40418.0</v>
      </c>
      <c r="H157" s="14">
        <v>0.2638888888888889</v>
      </c>
      <c r="I157" t="s">
        <v>48</v>
      </c>
      <c r="J157" s="15"/>
      <c r="L157" t="s">
        <v>49</v>
      </c>
      <c r="M157" s="15">
        <v>17.6</v>
      </c>
      <c r="N157" s="16">
        <v>7.6</v>
      </c>
      <c r="O157" s="16">
        <v>76.7</v>
      </c>
      <c r="P157" s="17"/>
      <c r="Q157" s="18"/>
      <c r="S157" s="17"/>
      <c r="V157" s="19">
        <v>649.0</v>
      </c>
      <c r="W157" s="17"/>
      <c r="AF157" t="s">
        <v>76</v>
      </c>
      <c r="AG157" t="s">
        <v>223</v>
      </c>
      <c r="AH157" t="s">
        <v>51</v>
      </c>
      <c r="AI157">
        <v>10.0</v>
      </c>
      <c r="AJ157" t="s">
        <v>61</v>
      </c>
      <c r="AK157" t="s">
        <v>53</v>
      </c>
      <c r="AM157" t="s">
        <v>88</v>
      </c>
      <c r="AN157" t="s">
        <v>65</v>
      </c>
      <c r="AQ157" t="s">
        <v>70</v>
      </c>
      <c r="AR157" t="s">
        <v>243</v>
      </c>
    </row>
    <row r="158" ht="15.75" customHeight="1">
      <c r="A158" t="s">
        <v>44</v>
      </c>
      <c r="B158" s="20" t="s">
        <v>104</v>
      </c>
      <c r="C158" s="11" t="s">
        <v>145</v>
      </c>
      <c r="D158" s="11" t="s">
        <v>146</v>
      </c>
      <c r="E158" s="11" t="s">
        <v>147</v>
      </c>
      <c r="F158" s="12" t="str">
        <f t="shared" si="1"/>
        <v>2010</v>
      </c>
      <c r="G158" s="13">
        <v>40418.0</v>
      </c>
      <c r="H158" s="14">
        <v>0.2638888888888889</v>
      </c>
      <c r="I158" t="s">
        <v>95</v>
      </c>
      <c r="J158" s="15"/>
      <c r="M158" s="15"/>
      <c r="N158" s="16"/>
      <c r="O158" s="16"/>
      <c r="P158" s="17"/>
      <c r="Q158" s="18"/>
      <c r="S158" s="17"/>
      <c r="V158" s="19">
        <v>687.0</v>
      </c>
      <c r="W158" s="17"/>
      <c r="AF158" t="s">
        <v>76</v>
      </c>
      <c r="AK158" t="s">
        <v>53</v>
      </c>
      <c r="AR158" t="s">
        <v>243</v>
      </c>
    </row>
    <row r="159" ht="15.75" customHeight="1">
      <c r="A159" t="s">
        <v>44</v>
      </c>
      <c r="B159" s="20" t="s">
        <v>104</v>
      </c>
      <c r="C159" s="11" t="s">
        <v>145</v>
      </c>
      <c r="D159" s="11" t="s">
        <v>146</v>
      </c>
      <c r="E159" s="11" t="s">
        <v>147</v>
      </c>
      <c r="F159" s="12" t="str">
        <f t="shared" si="1"/>
        <v>2010</v>
      </c>
      <c r="G159" s="13">
        <v>40432.0</v>
      </c>
      <c r="H159" s="14">
        <v>0.2722222222222222</v>
      </c>
      <c r="I159" t="s">
        <v>48</v>
      </c>
      <c r="J159" s="15"/>
      <c r="L159" t="s">
        <v>49</v>
      </c>
      <c r="M159" s="15">
        <v>18.2</v>
      </c>
      <c r="N159" s="16">
        <v>8.3</v>
      </c>
      <c r="O159" s="16">
        <v>85.1</v>
      </c>
      <c r="P159" s="17"/>
      <c r="Q159" s="18"/>
      <c r="S159" s="17"/>
      <c r="V159" s="19">
        <v>548.0</v>
      </c>
      <c r="W159" s="17"/>
      <c r="AF159" t="s">
        <v>76</v>
      </c>
      <c r="AG159" t="s">
        <v>51</v>
      </c>
      <c r="AH159" t="s">
        <v>231</v>
      </c>
      <c r="AI159">
        <v>13.33</v>
      </c>
      <c r="AJ159" t="s">
        <v>61</v>
      </c>
      <c r="AK159" t="s">
        <v>119</v>
      </c>
      <c r="AM159" t="s">
        <v>88</v>
      </c>
      <c r="AN159" t="s">
        <v>65</v>
      </c>
      <c r="AQ159" t="s">
        <v>70</v>
      </c>
      <c r="AR159" t="s">
        <v>244</v>
      </c>
    </row>
    <row r="160" ht="15.75" customHeight="1">
      <c r="A160" t="s">
        <v>44</v>
      </c>
      <c r="B160" s="20" t="s">
        <v>154</v>
      </c>
      <c r="C160" s="11" t="s">
        <v>163</v>
      </c>
      <c r="D160" s="11" t="s">
        <v>164</v>
      </c>
      <c r="E160" s="11" t="s">
        <v>165</v>
      </c>
      <c r="F160" s="12" t="str">
        <f t="shared" si="1"/>
        <v>2010</v>
      </c>
      <c r="G160" s="13">
        <v>40362.0</v>
      </c>
      <c r="H160" s="14">
        <v>0.2986111111111111</v>
      </c>
      <c r="I160" t="s">
        <v>48</v>
      </c>
      <c r="J160" s="15"/>
      <c r="L160" t="s">
        <v>49</v>
      </c>
      <c r="M160" s="15">
        <v>22.2</v>
      </c>
      <c r="N160" s="16">
        <v>7.3</v>
      </c>
      <c r="O160" s="16">
        <v>83.8</v>
      </c>
      <c r="P160" s="17"/>
      <c r="Q160" s="18"/>
      <c r="S160" s="17"/>
      <c r="V160" s="19">
        <v>21.1</v>
      </c>
      <c r="W160" s="17"/>
      <c r="AF160" t="s">
        <v>166</v>
      </c>
      <c r="AG160" t="s">
        <v>51</v>
      </c>
      <c r="AH160" t="s">
        <v>51</v>
      </c>
      <c r="AI160">
        <v>11.67</v>
      </c>
      <c r="AJ160" t="s">
        <v>61</v>
      </c>
      <c r="AK160" t="s">
        <v>53</v>
      </c>
      <c r="AM160" t="s">
        <v>54</v>
      </c>
      <c r="AR160" t="s">
        <v>229</v>
      </c>
    </row>
    <row r="161" ht="15.75" customHeight="1">
      <c r="A161" t="s">
        <v>44</v>
      </c>
      <c r="B161" s="20" t="s">
        <v>154</v>
      </c>
      <c r="C161" s="11" t="s">
        <v>163</v>
      </c>
      <c r="D161" s="11" t="s">
        <v>164</v>
      </c>
      <c r="E161" s="11" t="s">
        <v>165</v>
      </c>
      <c r="F161" s="12" t="str">
        <f t="shared" si="1"/>
        <v>2010</v>
      </c>
      <c r="G161" s="13">
        <v>40376.0</v>
      </c>
      <c r="H161" s="14">
        <v>0.28125</v>
      </c>
      <c r="I161" t="s">
        <v>48</v>
      </c>
      <c r="J161" s="15"/>
      <c r="L161" t="s">
        <v>49</v>
      </c>
      <c r="M161" s="15">
        <v>25.8</v>
      </c>
      <c r="N161" s="16">
        <v>8.1</v>
      </c>
      <c r="O161" s="16">
        <v>99.2</v>
      </c>
      <c r="P161" s="17"/>
      <c r="Q161" s="18"/>
      <c r="S161" s="17"/>
      <c r="V161" s="19">
        <v>23.0</v>
      </c>
      <c r="W161" s="17"/>
      <c r="AF161" t="s">
        <v>166</v>
      </c>
      <c r="AG161" t="s">
        <v>51</v>
      </c>
      <c r="AH161" t="s">
        <v>51</v>
      </c>
      <c r="AK161" t="s">
        <v>119</v>
      </c>
      <c r="AM161" t="s">
        <v>88</v>
      </c>
      <c r="AN161" t="s">
        <v>55</v>
      </c>
      <c r="AQ161" t="s">
        <v>51</v>
      </c>
      <c r="AR161" t="s">
        <v>245</v>
      </c>
    </row>
    <row r="162" ht="15.75" customHeight="1">
      <c r="A162" t="s">
        <v>44</v>
      </c>
      <c r="B162" s="20" t="s">
        <v>154</v>
      </c>
      <c r="C162" s="11" t="s">
        <v>175</v>
      </c>
      <c r="D162" s="11" t="s">
        <v>176</v>
      </c>
      <c r="E162" s="11" t="s">
        <v>177</v>
      </c>
      <c r="F162" s="12" t="str">
        <f t="shared" si="1"/>
        <v>2010</v>
      </c>
      <c r="G162" s="13">
        <v>40362.0</v>
      </c>
      <c r="H162" s="14">
        <v>0.2923611111111111</v>
      </c>
      <c r="I162" t="s">
        <v>48</v>
      </c>
      <c r="J162" s="15"/>
      <c r="L162" t="s">
        <v>49</v>
      </c>
      <c r="M162" s="15">
        <v>22.3</v>
      </c>
      <c r="N162" s="16">
        <v>7.61</v>
      </c>
      <c r="O162" s="16">
        <v>87.3</v>
      </c>
      <c r="P162" s="17"/>
      <c r="Q162" s="18"/>
      <c r="S162" s="17"/>
      <c r="V162" s="19">
        <v>31.4</v>
      </c>
      <c r="W162" s="17"/>
      <c r="AF162" t="s">
        <v>166</v>
      </c>
      <c r="AG162" t="s">
        <v>51</v>
      </c>
      <c r="AH162" t="s">
        <v>51</v>
      </c>
      <c r="AI162">
        <v>11.67</v>
      </c>
      <c r="AJ162" t="s">
        <v>61</v>
      </c>
      <c r="AK162" t="s">
        <v>53</v>
      </c>
      <c r="AM162" t="s">
        <v>54</v>
      </c>
      <c r="AR162" t="s">
        <v>229</v>
      </c>
    </row>
    <row r="163" ht="15.75" customHeight="1">
      <c r="A163" t="s">
        <v>44</v>
      </c>
      <c r="B163" s="20" t="s">
        <v>154</v>
      </c>
      <c r="C163" s="11" t="s">
        <v>175</v>
      </c>
      <c r="D163" s="11" t="s">
        <v>176</v>
      </c>
      <c r="E163" s="11" t="s">
        <v>177</v>
      </c>
      <c r="F163" s="12" t="str">
        <f t="shared" si="1"/>
        <v>2010</v>
      </c>
      <c r="G163" s="13">
        <v>40376.0</v>
      </c>
      <c r="H163" s="14">
        <v>0.2916666666666667</v>
      </c>
      <c r="I163" t="s">
        <v>48</v>
      </c>
      <c r="J163" s="15"/>
      <c r="L163" t="s">
        <v>49</v>
      </c>
      <c r="M163" s="15">
        <v>25.9</v>
      </c>
      <c r="N163" s="16">
        <v>8.34</v>
      </c>
      <c r="O163" s="16">
        <v>104.1</v>
      </c>
      <c r="P163" s="17"/>
      <c r="Q163" s="18"/>
      <c r="S163" s="17"/>
      <c r="V163" s="19">
        <v>36.0</v>
      </c>
      <c r="W163" s="17"/>
      <c r="AF163" t="s">
        <v>166</v>
      </c>
      <c r="AG163" t="s">
        <v>51</v>
      </c>
      <c r="AH163" t="s">
        <v>51</v>
      </c>
      <c r="AK163" t="s">
        <v>119</v>
      </c>
      <c r="AM163" t="s">
        <v>88</v>
      </c>
      <c r="AN163" t="s">
        <v>55</v>
      </c>
      <c r="AQ163" t="s">
        <v>51</v>
      </c>
      <c r="AR163" t="s">
        <v>245</v>
      </c>
    </row>
    <row r="164" ht="15.75" customHeight="1">
      <c r="A164" t="s">
        <v>44</v>
      </c>
      <c r="B164" s="20" t="s">
        <v>154</v>
      </c>
      <c r="C164" s="11" t="s">
        <v>184</v>
      </c>
      <c r="D164" s="11" t="s">
        <v>185</v>
      </c>
      <c r="E164" s="11" t="s">
        <v>186</v>
      </c>
      <c r="F164" s="12" t="str">
        <f t="shared" si="1"/>
        <v>2010</v>
      </c>
      <c r="G164" s="13">
        <v>40348.0</v>
      </c>
      <c r="H164" s="14">
        <v>0.2972222222222222</v>
      </c>
      <c r="I164" t="s">
        <v>48</v>
      </c>
      <c r="J164" s="15"/>
      <c r="L164" t="s">
        <v>49</v>
      </c>
      <c r="M164" s="15">
        <v>19.7</v>
      </c>
      <c r="N164" s="16">
        <v>8.36</v>
      </c>
      <c r="O164" s="16">
        <v>91.5</v>
      </c>
      <c r="P164" s="17"/>
      <c r="Q164" s="18"/>
      <c r="S164" s="17"/>
      <c r="V164" s="19">
        <v>17.2</v>
      </c>
      <c r="W164" s="17"/>
      <c r="AF164" t="s">
        <v>187</v>
      </c>
      <c r="AG164" t="s">
        <v>51</v>
      </c>
      <c r="AH164" t="s">
        <v>51</v>
      </c>
      <c r="AI164">
        <v>15.56</v>
      </c>
      <c r="AJ164" t="s">
        <v>61</v>
      </c>
      <c r="AK164" t="s">
        <v>53</v>
      </c>
      <c r="AM164" t="s">
        <v>54</v>
      </c>
      <c r="AN164" t="s">
        <v>55</v>
      </c>
      <c r="AQ164" t="s">
        <v>51</v>
      </c>
      <c r="AR164" t="s">
        <v>246</v>
      </c>
    </row>
    <row r="165" ht="15.75" customHeight="1">
      <c r="A165" t="s">
        <v>44</v>
      </c>
      <c r="B165" s="20" t="s">
        <v>154</v>
      </c>
      <c r="C165" s="11" t="s">
        <v>184</v>
      </c>
      <c r="D165" s="11" t="s">
        <v>185</v>
      </c>
      <c r="E165" s="11" t="s">
        <v>186</v>
      </c>
      <c r="F165" s="12" t="str">
        <f t="shared" si="1"/>
        <v>2010</v>
      </c>
      <c r="G165" s="13">
        <v>40376.0</v>
      </c>
      <c r="H165" s="14">
        <v>0.2881944444444444</v>
      </c>
      <c r="I165" t="s">
        <v>48</v>
      </c>
      <c r="J165" s="15"/>
      <c r="L165" t="s">
        <v>49</v>
      </c>
      <c r="M165" s="15">
        <v>26.3</v>
      </c>
      <c r="N165" s="16">
        <v>6.71</v>
      </c>
      <c r="O165" s="16">
        <v>82.8</v>
      </c>
      <c r="P165" s="17"/>
      <c r="Q165" s="18"/>
      <c r="S165" s="17"/>
      <c r="V165" s="19">
        <v>20.0</v>
      </c>
      <c r="W165" s="17"/>
      <c r="AF165" t="s">
        <v>187</v>
      </c>
      <c r="AG165" t="s">
        <v>51</v>
      </c>
      <c r="AH165" t="s">
        <v>115</v>
      </c>
      <c r="AI165">
        <v>20.56</v>
      </c>
      <c r="AJ165" t="s">
        <v>52</v>
      </c>
      <c r="AK165" t="s">
        <v>119</v>
      </c>
      <c r="AM165" t="s">
        <v>54</v>
      </c>
      <c r="AN165" t="s">
        <v>55</v>
      </c>
      <c r="AQ165" t="s">
        <v>51</v>
      </c>
      <c r="AR165" t="s">
        <v>233</v>
      </c>
    </row>
    <row r="166" ht="15.75" customHeight="1">
      <c r="A166" t="s">
        <v>44</v>
      </c>
      <c r="B166" s="20" t="s">
        <v>154</v>
      </c>
      <c r="C166" s="11" t="s">
        <v>184</v>
      </c>
      <c r="D166" s="11" t="s">
        <v>185</v>
      </c>
      <c r="E166" s="11" t="s">
        <v>186</v>
      </c>
      <c r="F166" s="12" t="str">
        <f t="shared" si="1"/>
        <v>2010</v>
      </c>
      <c r="G166" s="13">
        <v>40390.0</v>
      </c>
      <c r="H166" s="14">
        <v>0.2777777777777778</v>
      </c>
      <c r="I166" t="s">
        <v>48</v>
      </c>
      <c r="J166" s="15"/>
      <c r="L166" t="s">
        <v>49</v>
      </c>
      <c r="M166" s="15">
        <v>25.0</v>
      </c>
      <c r="N166" s="16">
        <v>6.93</v>
      </c>
      <c r="O166" s="16">
        <v>83.8</v>
      </c>
      <c r="P166" s="17"/>
      <c r="Q166" s="18"/>
      <c r="S166" s="17"/>
      <c r="V166" s="19">
        <v>16.0</v>
      </c>
      <c r="W166" s="17"/>
      <c r="AF166" t="s">
        <v>187</v>
      </c>
      <c r="AG166" t="s">
        <v>51</v>
      </c>
      <c r="AH166" t="s">
        <v>51</v>
      </c>
      <c r="AI166">
        <v>10.0</v>
      </c>
      <c r="AJ166" t="s">
        <v>61</v>
      </c>
      <c r="AK166" t="s">
        <v>53</v>
      </c>
      <c r="AM166" t="s">
        <v>54</v>
      </c>
      <c r="AN166" t="s">
        <v>65</v>
      </c>
      <c r="AQ166" t="s">
        <v>51</v>
      </c>
      <c r="AR166" t="s">
        <v>226</v>
      </c>
    </row>
    <row r="167" ht="15.75" customHeight="1">
      <c r="A167" t="s">
        <v>44</v>
      </c>
      <c r="B167" s="20" t="s">
        <v>154</v>
      </c>
      <c r="C167" s="11" t="s">
        <v>184</v>
      </c>
      <c r="D167" s="11" t="s">
        <v>185</v>
      </c>
      <c r="E167" s="11" t="s">
        <v>186</v>
      </c>
      <c r="F167" s="12" t="str">
        <f t="shared" si="1"/>
        <v>2010</v>
      </c>
      <c r="G167" s="13">
        <v>40404.0</v>
      </c>
      <c r="H167" s="14">
        <v>0.2777777777777778</v>
      </c>
      <c r="I167" t="s">
        <v>48</v>
      </c>
      <c r="J167" s="15"/>
      <c r="L167" t="s">
        <v>49</v>
      </c>
      <c r="M167" s="15">
        <v>24.6</v>
      </c>
      <c r="N167" s="16">
        <v>8.15</v>
      </c>
      <c r="O167" s="16">
        <v>98.1</v>
      </c>
      <c r="P167" s="17"/>
      <c r="Q167" s="18"/>
      <c r="S167" s="17"/>
      <c r="V167" s="19">
        <v>3.0</v>
      </c>
      <c r="W167" s="17"/>
      <c r="AF167" t="s">
        <v>187</v>
      </c>
      <c r="AG167" t="s">
        <v>51</v>
      </c>
      <c r="AH167" t="s">
        <v>51</v>
      </c>
      <c r="AI167">
        <v>11.11</v>
      </c>
      <c r="AJ167" t="s">
        <v>61</v>
      </c>
      <c r="AK167" t="s">
        <v>53</v>
      </c>
      <c r="AM167" t="s">
        <v>54</v>
      </c>
      <c r="AN167" t="s">
        <v>55</v>
      </c>
      <c r="AQ167" t="s">
        <v>51</v>
      </c>
      <c r="AR167" t="s">
        <v>233</v>
      </c>
    </row>
    <row r="168" ht="15.75" customHeight="1">
      <c r="A168" t="s">
        <v>44</v>
      </c>
      <c r="B168" s="20" t="s">
        <v>154</v>
      </c>
      <c r="C168" s="11" t="s">
        <v>197</v>
      </c>
      <c r="D168" s="11" t="s">
        <v>198</v>
      </c>
      <c r="E168" s="11" t="s">
        <v>199</v>
      </c>
      <c r="F168" s="12" t="str">
        <f t="shared" si="1"/>
        <v>2010</v>
      </c>
      <c r="G168" s="13">
        <v>40348.0</v>
      </c>
      <c r="H168" s="14">
        <v>0.27708333333333335</v>
      </c>
      <c r="I168" t="s">
        <v>48</v>
      </c>
      <c r="J168" s="15"/>
      <c r="L168" t="s">
        <v>49</v>
      </c>
      <c r="M168" s="15">
        <v>20.2</v>
      </c>
      <c r="N168" s="16">
        <v>8.74</v>
      </c>
      <c r="O168" s="16">
        <v>96.4</v>
      </c>
      <c r="P168" s="17"/>
      <c r="Q168" s="18"/>
      <c r="S168" s="17"/>
      <c r="V168" s="19">
        <v>4.1</v>
      </c>
      <c r="W168" s="17"/>
      <c r="AF168" t="s">
        <v>187</v>
      </c>
      <c r="AG168" t="s">
        <v>51</v>
      </c>
      <c r="AH168" t="s">
        <v>51</v>
      </c>
      <c r="AI168">
        <v>15.56</v>
      </c>
      <c r="AJ168" t="s">
        <v>61</v>
      </c>
      <c r="AK168" t="s">
        <v>247</v>
      </c>
      <c r="AM168" t="s">
        <v>54</v>
      </c>
      <c r="AN168" t="s">
        <v>55</v>
      </c>
      <c r="AQ168" t="s">
        <v>51</v>
      </c>
      <c r="AR168" t="s">
        <v>248</v>
      </c>
    </row>
    <row r="169" ht="15.75" customHeight="1">
      <c r="A169" t="s">
        <v>44</v>
      </c>
      <c r="B169" s="20" t="s">
        <v>154</v>
      </c>
      <c r="C169" s="11" t="s">
        <v>197</v>
      </c>
      <c r="D169" s="11" t="s">
        <v>198</v>
      </c>
      <c r="E169" s="11" t="s">
        <v>199</v>
      </c>
      <c r="F169" s="12" t="str">
        <f t="shared" si="1"/>
        <v>2010</v>
      </c>
      <c r="G169" s="13">
        <v>40376.0</v>
      </c>
      <c r="H169" s="14">
        <v>0.26875</v>
      </c>
      <c r="I169" t="s">
        <v>48</v>
      </c>
      <c r="J169" s="15"/>
      <c r="L169" t="s">
        <v>49</v>
      </c>
      <c r="M169" s="15">
        <v>26.4</v>
      </c>
      <c r="N169" s="16">
        <v>7.27</v>
      </c>
      <c r="O169" s="16">
        <v>90.4</v>
      </c>
      <c r="P169" s="17"/>
      <c r="Q169" s="18"/>
      <c r="S169" s="17"/>
      <c r="V169" s="19">
        <v>9.0</v>
      </c>
      <c r="W169" s="17"/>
      <c r="AF169" t="s">
        <v>187</v>
      </c>
      <c r="AG169" t="s">
        <v>51</v>
      </c>
      <c r="AH169" t="s">
        <v>115</v>
      </c>
      <c r="AI169">
        <v>20.56</v>
      </c>
      <c r="AJ169" t="s">
        <v>52</v>
      </c>
      <c r="AK169" t="s">
        <v>247</v>
      </c>
      <c r="AM169" t="s">
        <v>54</v>
      </c>
      <c r="AN169" t="s">
        <v>55</v>
      </c>
      <c r="AQ169" t="s">
        <v>51</v>
      </c>
      <c r="AR169" t="s">
        <v>233</v>
      </c>
    </row>
    <row r="170" ht="15.75" customHeight="1">
      <c r="A170" t="s">
        <v>44</v>
      </c>
      <c r="B170" s="20" t="s">
        <v>154</v>
      </c>
      <c r="C170" s="11" t="s">
        <v>197</v>
      </c>
      <c r="D170" s="11" t="s">
        <v>198</v>
      </c>
      <c r="E170" s="11" t="s">
        <v>199</v>
      </c>
      <c r="F170" s="12" t="str">
        <f t="shared" si="1"/>
        <v>2010</v>
      </c>
      <c r="G170" s="13">
        <v>40390.0</v>
      </c>
      <c r="H170" s="14">
        <v>0.25972222222222224</v>
      </c>
      <c r="I170" t="s">
        <v>48</v>
      </c>
      <c r="J170" s="15"/>
      <c r="L170" t="s">
        <v>49</v>
      </c>
      <c r="M170" s="15">
        <v>24.9</v>
      </c>
      <c r="N170" s="16">
        <v>7.4</v>
      </c>
      <c r="O170" s="16">
        <v>89.7</v>
      </c>
      <c r="P170" s="17"/>
      <c r="Q170" s="18"/>
      <c r="S170" s="17"/>
      <c r="V170" s="19">
        <v>6.0</v>
      </c>
      <c r="W170" s="17"/>
      <c r="AF170" t="s">
        <v>187</v>
      </c>
      <c r="AG170" t="s">
        <v>51</v>
      </c>
      <c r="AH170" t="s">
        <v>51</v>
      </c>
      <c r="AI170">
        <v>10.0</v>
      </c>
      <c r="AJ170" t="s">
        <v>61</v>
      </c>
      <c r="AK170" t="s">
        <v>97</v>
      </c>
      <c r="AM170" t="s">
        <v>54</v>
      </c>
      <c r="AN170" t="s">
        <v>65</v>
      </c>
      <c r="AQ170" t="s">
        <v>51</v>
      </c>
      <c r="AR170" t="s">
        <v>218</v>
      </c>
    </row>
    <row r="171" ht="15.75" customHeight="1">
      <c r="A171" t="s">
        <v>44</v>
      </c>
      <c r="B171" s="20" t="s">
        <v>154</v>
      </c>
      <c r="C171" s="11" t="s">
        <v>197</v>
      </c>
      <c r="D171" s="11" t="s">
        <v>198</v>
      </c>
      <c r="E171" s="11" t="s">
        <v>199</v>
      </c>
      <c r="F171" s="12" t="str">
        <f t="shared" si="1"/>
        <v>2010</v>
      </c>
      <c r="G171" s="13">
        <v>40404.0</v>
      </c>
      <c r="H171" s="14">
        <v>0.25833333333333336</v>
      </c>
      <c r="I171" t="s">
        <v>48</v>
      </c>
      <c r="J171" s="15"/>
      <c r="L171" t="s">
        <v>49</v>
      </c>
      <c r="M171" s="15">
        <v>24.8</v>
      </c>
      <c r="N171" s="16">
        <v>8.5</v>
      </c>
      <c r="O171" s="16">
        <v>103.1</v>
      </c>
      <c r="P171" s="17"/>
      <c r="Q171" s="18"/>
      <c r="S171" s="17"/>
      <c r="V171" s="19">
        <v>7.3</v>
      </c>
      <c r="W171" s="17"/>
      <c r="AF171" t="s">
        <v>187</v>
      </c>
      <c r="AG171" t="s">
        <v>51</v>
      </c>
      <c r="AH171" t="s">
        <v>51</v>
      </c>
      <c r="AI171">
        <v>11.11</v>
      </c>
      <c r="AJ171" t="s">
        <v>61</v>
      </c>
      <c r="AK171" t="s">
        <v>247</v>
      </c>
      <c r="AM171" t="s">
        <v>54</v>
      </c>
      <c r="AN171" t="s">
        <v>55</v>
      </c>
      <c r="AQ171" t="s">
        <v>51</v>
      </c>
      <c r="AR171" t="s">
        <v>249</v>
      </c>
    </row>
    <row r="172" ht="15.75" customHeight="1">
      <c r="A172" t="s">
        <v>44</v>
      </c>
      <c r="B172" s="20" t="s">
        <v>154</v>
      </c>
      <c r="C172" s="11" t="s">
        <v>203</v>
      </c>
      <c r="D172" s="11" t="s">
        <v>204</v>
      </c>
      <c r="E172" s="11" t="s">
        <v>205</v>
      </c>
      <c r="F172" s="12" t="str">
        <f t="shared" si="1"/>
        <v>2010</v>
      </c>
      <c r="G172" s="13">
        <v>40348.0</v>
      </c>
      <c r="H172" s="14">
        <v>0.2652777777777778</v>
      </c>
      <c r="I172" t="s">
        <v>48</v>
      </c>
      <c r="J172" s="15"/>
      <c r="L172" t="s">
        <v>49</v>
      </c>
      <c r="M172" s="15">
        <v>20.2</v>
      </c>
      <c r="N172" s="16">
        <v>8.94</v>
      </c>
      <c r="O172" s="16">
        <v>98.7</v>
      </c>
      <c r="P172" s="17"/>
      <c r="Q172" s="18"/>
      <c r="S172" s="17"/>
      <c r="V172" s="19">
        <v>4.1</v>
      </c>
      <c r="W172" s="17"/>
      <c r="AF172" t="s">
        <v>187</v>
      </c>
      <c r="AG172" t="s">
        <v>51</v>
      </c>
      <c r="AH172" t="s">
        <v>51</v>
      </c>
      <c r="AI172">
        <v>15.56</v>
      </c>
      <c r="AJ172" t="s">
        <v>61</v>
      </c>
      <c r="AK172" t="s">
        <v>247</v>
      </c>
      <c r="AM172" t="s">
        <v>54</v>
      </c>
      <c r="AN172" t="s">
        <v>55</v>
      </c>
      <c r="AQ172" t="s">
        <v>51</v>
      </c>
      <c r="AR172" t="s">
        <v>250</v>
      </c>
    </row>
    <row r="173" ht="15.75" customHeight="1">
      <c r="A173" t="s">
        <v>44</v>
      </c>
      <c r="B173" s="20" t="s">
        <v>154</v>
      </c>
      <c r="C173" s="11" t="s">
        <v>203</v>
      </c>
      <c r="D173" s="11" t="s">
        <v>204</v>
      </c>
      <c r="E173" s="11" t="s">
        <v>205</v>
      </c>
      <c r="F173" s="12" t="str">
        <f t="shared" si="1"/>
        <v>2010</v>
      </c>
      <c r="G173" s="13">
        <v>40376.0</v>
      </c>
      <c r="H173" s="14">
        <v>0.25555555555555554</v>
      </c>
      <c r="I173" t="s">
        <v>48</v>
      </c>
      <c r="J173" s="15"/>
      <c r="L173" t="s">
        <v>49</v>
      </c>
      <c r="M173" s="15">
        <v>26.5</v>
      </c>
      <c r="N173" s="16">
        <v>7.53</v>
      </c>
      <c r="O173" s="16">
        <v>93.7</v>
      </c>
      <c r="P173" s="17"/>
      <c r="Q173" s="18"/>
      <c r="S173" s="17"/>
      <c r="V173" s="19">
        <v>13.0</v>
      </c>
      <c r="W173" s="17"/>
      <c r="AF173" t="s">
        <v>187</v>
      </c>
      <c r="AG173" t="s">
        <v>51</v>
      </c>
      <c r="AH173" t="s">
        <v>115</v>
      </c>
      <c r="AI173">
        <v>20.56</v>
      </c>
      <c r="AJ173" t="s">
        <v>52</v>
      </c>
      <c r="AK173" t="s">
        <v>247</v>
      </c>
      <c r="AM173" t="s">
        <v>54</v>
      </c>
      <c r="AN173" t="s">
        <v>55</v>
      </c>
      <c r="AQ173" t="s">
        <v>51</v>
      </c>
      <c r="AR173" t="s">
        <v>233</v>
      </c>
    </row>
    <row r="174" ht="15.75" customHeight="1">
      <c r="A174" t="s">
        <v>44</v>
      </c>
      <c r="B174" s="20" t="s">
        <v>154</v>
      </c>
      <c r="C174" s="11" t="s">
        <v>203</v>
      </c>
      <c r="D174" s="11" t="s">
        <v>204</v>
      </c>
      <c r="E174" s="11" t="s">
        <v>205</v>
      </c>
      <c r="F174" s="12" t="str">
        <f t="shared" si="1"/>
        <v>2010</v>
      </c>
      <c r="G174" s="13">
        <v>40376.0</v>
      </c>
      <c r="H174" s="14">
        <v>0.25555555555555554</v>
      </c>
      <c r="I174" t="s">
        <v>95</v>
      </c>
      <c r="J174" s="15"/>
      <c r="M174" s="15">
        <v>26.5</v>
      </c>
      <c r="N174" s="16">
        <v>7.5</v>
      </c>
      <c r="O174" s="16">
        <v>93.3</v>
      </c>
      <c r="P174" s="17"/>
      <c r="Q174" s="18"/>
      <c r="S174" s="17"/>
      <c r="V174" s="19">
        <v>12.0</v>
      </c>
      <c r="W174" s="17"/>
      <c r="AF174" t="s">
        <v>187</v>
      </c>
      <c r="AK174" t="s">
        <v>247</v>
      </c>
      <c r="AR174" t="s">
        <v>233</v>
      </c>
    </row>
    <row r="175" ht="15.75" customHeight="1">
      <c r="A175" t="s">
        <v>44</v>
      </c>
      <c r="B175" s="20" t="s">
        <v>154</v>
      </c>
      <c r="C175" s="11" t="s">
        <v>203</v>
      </c>
      <c r="D175" s="11" t="s">
        <v>204</v>
      </c>
      <c r="E175" s="11" t="s">
        <v>205</v>
      </c>
      <c r="F175" s="12" t="str">
        <f t="shared" si="1"/>
        <v>2010</v>
      </c>
      <c r="G175" s="13">
        <v>40390.0</v>
      </c>
      <c r="H175" s="14">
        <v>0.24791666666666667</v>
      </c>
      <c r="I175" t="s">
        <v>48</v>
      </c>
      <c r="J175" s="15"/>
      <c r="L175" t="s">
        <v>49</v>
      </c>
      <c r="M175" s="15">
        <v>25.1</v>
      </c>
      <c r="N175" s="16">
        <v>7.58</v>
      </c>
      <c r="O175" s="16">
        <v>91.7</v>
      </c>
      <c r="P175" s="17"/>
      <c r="Q175" s="18"/>
      <c r="S175" s="17"/>
      <c r="V175" s="19">
        <v>4.0</v>
      </c>
      <c r="W175" s="17"/>
      <c r="AF175" t="s">
        <v>187</v>
      </c>
      <c r="AG175" t="s">
        <v>51</v>
      </c>
      <c r="AH175" t="s">
        <v>51</v>
      </c>
      <c r="AI175">
        <v>10.0</v>
      </c>
      <c r="AJ175" t="s">
        <v>61</v>
      </c>
      <c r="AK175" t="s">
        <v>97</v>
      </c>
      <c r="AM175" t="s">
        <v>54</v>
      </c>
      <c r="AN175" t="s">
        <v>65</v>
      </c>
      <c r="AQ175" t="s">
        <v>51</v>
      </c>
      <c r="AR175" t="s">
        <v>243</v>
      </c>
    </row>
    <row r="176" ht="15.75" customHeight="1">
      <c r="A176" t="s">
        <v>44</v>
      </c>
      <c r="B176" s="20" t="s">
        <v>154</v>
      </c>
      <c r="C176" s="11" t="s">
        <v>203</v>
      </c>
      <c r="D176" s="11" t="s">
        <v>204</v>
      </c>
      <c r="E176" s="11" t="s">
        <v>205</v>
      </c>
      <c r="F176" s="12" t="str">
        <f t="shared" si="1"/>
        <v>2010</v>
      </c>
      <c r="G176" s="13">
        <v>40390.0</v>
      </c>
      <c r="H176" s="14">
        <v>0.24791666666666667</v>
      </c>
      <c r="I176" t="s">
        <v>95</v>
      </c>
      <c r="J176" s="15"/>
      <c r="M176" s="15"/>
      <c r="N176" s="16"/>
      <c r="O176" s="16"/>
      <c r="P176" s="17"/>
      <c r="Q176" s="18"/>
      <c r="S176" s="17"/>
      <c r="V176" s="19">
        <v>4.0</v>
      </c>
      <c r="W176" s="17"/>
      <c r="AF176" t="s">
        <v>187</v>
      </c>
      <c r="AK176" t="s">
        <v>97</v>
      </c>
      <c r="AR176" t="s">
        <v>243</v>
      </c>
    </row>
    <row r="177" ht="15.75" customHeight="1">
      <c r="A177" t="s">
        <v>44</v>
      </c>
      <c r="B177" s="20" t="s">
        <v>154</v>
      </c>
      <c r="C177" s="11" t="s">
        <v>203</v>
      </c>
      <c r="D177" s="11" t="s">
        <v>204</v>
      </c>
      <c r="E177" s="11" t="s">
        <v>205</v>
      </c>
      <c r="F177" s="12" t="str">
        <f t="shared" si="1"/>
        <v>2010</v>
      </c>
      <c r="G177" s="13">
        <v>40404.0</v>
      </c>
      <c r="H177" s="14">
        <v>0.2465277777777778</v>
      </c>
      <c r="I177" t="s">
        <v>48</v>
      </c>
      <c r="J177" s="15"/>
      <c r="L177" t="s">
        <v>49</v>
      </c>
      <c r="M177" s="15">
        <v>25.0</v>
      </c>
      <c r="N177" s="16">
        <v>9.0</v>
      </c>
      <c r="O177" s="16">
        <v>108.5</v>
      </c>
      <c r="P177" s="17"/>
      <c r="Q177" s="18"/>
      <c r="S177" s="17"/>
      <c r="V177" s="19">
        <v>8.5</v>
      </c>
      <c r="W177" s="17"/>
      <c r="AF177" t="s">
        <v>187</v>
      </c>
      <c r="AG177" t="s">
        <v>51</v>
      </c>
      <c r="AH177" t="s">
        <v>51</v>
      </c>
      <c r="AI177">
        <v>11.11</v>
      </c>
      <c r="AJ177" t="s">
        <v>61</v>
      </c>
      <c r="AK177" t="s">
        <v>97</v>
      </c>
      <c r="AM177" t="s">
        <v>54</v>
      </c>
      <c r="AN177" t="s">
        <v>55</v>
      </c>
      <c r="AQ177" t="s">
        <v>51</v>
      </c>
      <c r="AR177" t="s">
        <v>233</v>
      </c>
    </row>
    <row r="178" ht="15.75" customHeight="1">
      <c r="A178" t="s">
        <v>44</v>
      </c>
      <c r="B178" s="20" t="s">
        <v>154</v>
      </c>
      <c r="C178" s="11" t="s">
        <v>208</v>
      </c>
      <c r="D178" s="11" t="s">
        <v>209</v>
      </c>
      <c r="E178" s="11" t="s">
        <v>210</v>
      </c>
      <c r="F178" s="12" t="str">
        <f t="shared" si="1"/>
        <v>2010</v>
      </c>
      <c r="G178" s="13">
        <v>40362.0</v>
      </c>
      <c r="H178" s="14">
        <v>0.31666666666666665</v>
      </c>
      <c r="I178" t="s">
        <v>48</v>
      </c>
      <c r="J178" s="15"/>
      <c r="L178" t="s">
        <v>49</v>
      </c>
      <c r="M178" s="15">
        <v>22.0</v>
      </c>
      <c r="N178" s="16">
        <v>7.96</v>
      </c>
      <c r="O178" s="16">
        <v>91.2</v>
      </c>
      <c r="P178" s="17"/>
      <c r="Q178" s="18"/>
      <c r="S178" s="17"/>
      <c r="V178" s="19">
        <v>21.3</v>
      </c>
      <c r="W178" s="17"/>
      <c r="AF178" t="s">
        <v>217</v>
      </c>
      <c r="AG178" t="s">
        <v>86</v>
      </c>
      <c r="AH178" t="s">
        <v>115</v>
      </c>
      <c r="AI178">
        <v>11.67</v>
      </c>
      <c r="AJ178" t="s">
        <v>61</v>
      </c>
      <c r="AK178" t="s">
        <v>53</v>
      </c>
      <c r="AM178" t="s">
        <v>54</v>
      </c>
      <c r="AN178" t="s">
        <v>55</v>
      </c>
      <c r="AQ178" t="s">
        <v>51</v>
      </c>
      <c r="AR178" t="s">
        <v>218</v>
      </c>
    </row>
    <row r="179" ht="15.75" customHeight="1">
      <c r="A179" t="s">
        <v>44</v>
      </c>
      <c r="B179" s="20" t="s">
        <v>154</v>
      </c>
      <c r="C179" s="11" t="s">
        <v>208</v>
      </c>
      <c r="D179" s="11" t="s">
        <v>209</v>
      </c>
      <c r="E179" s="11" t="s">
        <v>210</v>
      </c>
      <c r="F179" s="12" t="str">
        <f t="shared" si="1"/>
        <v>2010</v>
      </c>
      <c r="G179" s="13">
        <v>40376.0</v>
      </c>
      <c r="H179" s="14"/>
      <c r="I179" t="s">
        <v>48</v>
      </c>
      <c r="J179" s="15"/>
      <c r="L179" t="s">
        <v>49</v>
      </c>
      <c r="M179" s="15">
        <v>25.3</v>
      </c>
      <c r="N179" s="16">
        <v>7.56</v>
      </c>
      <c r="O179" s="16">
        <v>90.5</v>
      </c>
      <c r="P179" s="17"/>
      <c r="Q179" s="18"/>
      <c r="S179" s="17"/>
      <c r="V179" s="19">
        <v>13.0</v>
      </c>
      <c r="W179" s="17"/>
      <c r="AF179" t="s">
        <v>217</v>
      </c>
      <c r="AG179" t="s">
        <v>51</v>
      </c>
      <c r="AH179" t="s">
        <v>51</v>
      </c>
      <c r="AI179">
        <v>21.67</v>
      </c>
      <c r="AJ179" t="s">
        <v>61</v>
      </c>
      <c r="AK179" t="s">
        <v>53</v>
      </c>
      <c r="AM179" t="s">
        <v>54</v>
      </c>
      <c r="AN179" t="s">
        <v>65</v>
      </c>
      <c r="AQ179" t="s">
        <v>51</v>
      </c>
      <c r="AR179" t="s">
        <v>251</v>
      </c>
    </row>
    <row r="180" ht="15.75" customHeight="1">
      <c r="A180" t="s">
        <v>44</v>
      </c>
      <c r="B180" s="20" t="s">
        <v>154</v>
      </c>
      <c r="C180" s="11" t="s">
        <v>208</v>
      </c>
      <c r="D180" s="11" t="s">
        <v>209</v>
      </c>
      <c r="E180" s="11" t="s">
        <v>210</v>
      </c>
      <c r="F180" s="12" t="str">
        <f t="shared" si="1"/>
        <v>2010</v>
      </c>
      <c r="G180" s="13">
        <v>40390.0</v>
      </c>
      <c r="H180" s="14">
        <v>0.2881944444444444</v>
      </c>
      <c r="I180" t="s">
        <v>48</v>
      </c>
      <c r="J180" s="15"/>
      <c r="L180" t="s">
        <v>49</v>
      </c>
      <c r="M180" s="15">
        <v>23.5</v>
      </c>
      <c r="N180" s="16">
        <v>7.67</v>
      </c>
      <c r="O180" s="16">
        <v>89.6</v>
      </c>
      <c r="P180" s="17"/>
      <c r="Q180" s="18"/>
      <c r="S180" s="17"/>
      <c r="V180" s="19">
        <v>7.0</v>
      </c>
      <c r="W180" s="17"/>
      <c r="AF180" t="s">
        <v>217</v>
      </c>
      <c r="AG180" t="s">
        <v>51</v>
      </c>
      <c r="AH180" t="s">
        <v>51</v>
      </c>
      <c r="AI180">
        <v>13.33</v>
      </c>
      <c r="AJ180" t="s">
        <v>61</v>
      </c>
      <c r="AK180" t="s">
        <v>53</v>
      </c>
      <c r="AM180" t="s">
        <v>54</v>
      </c>
      <c r="AN180" t="s">
        <v>55</v>
      </c>
      <c r="AQ180" t="s">
        <v>51</v>
      </c>
      <c r="AR180" t="s">
        <v>218</v>
      </c>
    </row>
    <row r="181" ht="15.75" customHeight="1">
      <c r="A181" t="s">
        <v>44</v>
      </c>
      <c r="B181" s="20" t="s">
        <v>154</v>
      </c>
      <c r="C181" s="11" t="s">
        <v>208</v>
      </c>
      <c r="D181" s="11" t="s">
        <v>209</v>
      </c>
      <c r="E181" s="11" t="s">
        <v>210</v>
      </c>
      <c r="F181" s="12" t="str">
        <f t="shared" si="1"/>
        <v>2010</v>
      </c>
      <c r="G181" s="13">
        <v>40404.0</v>
      </c>
      <c r="H181" s="14">
        <v>0.2902777777777778</v>
      </c>
      <c r="I181" t="s">
        <v>48</v>
      </c>
      <c r="J181" s="15"/>
      <c r="L181" t="s">
        <v>49</v>
      </c>
      <c r="M181" s="15">
        <v>23.0</v>
      </c>
      <c r="N181" s="16">
        <v>8.37</v>
      </c>
      <c r="O181" s="16">
        <v>97.0</v>
      </c>
      <c r="P181" s="17"/>
      <c r="Q181" s="18"/>
      <c r="S181" s="17"/>
      <c r="V181" s="19">
        <v>45.5</v>
      </c>
      <c r="W181" s="17"/>
      <c r="AF181" t="s">
        <v>221</v>
      </c>
      <c r="AG181" t="s">
        <v>51</v>
      </c>
      <c r="AH181" t="s">
        <v>51</v>
      </c>
      <c r="AI181">
        <v>12.22</v>
      </c>
      <c r="AJ181" t="s">
        <v>61</v>
      </c>
      <c r="AK181" t="s">
        <v>53</v>
      </c>
      <c r="AM181" t="s">
        <v>54</v>
      </c>
      <c r="AN181" t="s">
        <v>55</v>
      </c>
      <c r="AQ181" t="s">
        <v>51</v>
      </c>
      <c r="AR181" t="s">
        <v>218</v>
      </c>
    </row>
    <row r="182" ht="15.75" customHeight="1">
      <c r="A182" t="s">
        <v>44</v>
      </c>
      <c r="B182" s="20" t="s">
        <v>154</v>
      </c>
      <c r="C182" s="11" t="s">
        <v>208</v>
      </c>
      <c r="D182" s="11" t="s">
        <v>209</v>
      </c>
      <c r="E182" s="11" t="s">
        <v>210</v>
      </c>
      <c r="F182" s="12" t="str">
        <f t="shared" si="1"/>
        <v>2010</v>
      </c>
      <c r="G182" s="13">
        <v>40418.0</v>
      </c>
      <c r="H182" s="14">
        <v>0.2847222222222222</v>
      </c>
      <c r="I182" t="s">
        <v>48</v>
      </c>
      <c r="J182" s="15"/>
      <c r="L182" t="s">
        <v>49</v>
      </c>
      <c r="M182" s="15">
        <v>20.9</v>
      </c>
      <c r="N182" s="16">
        <v>6.31</v>
      </c>
      <c r="O182" s="16">
        <v>70.2</v>
      </c>
      <c r="P182" s="17"/>
      <c r="Q182" s="18"/>
      <c r="S182" s="17"/>
      <c r="V182" s="19">
        <v>16.0</v>
      </c>
      <c r="W182" s="17"/>
      <c r="AF182" t="s">
        <v>221</v>
      </c>
      <c r="AG182" t="s">
        <v>51</v>
      </c>
      <c r="AH182" t="s">
        <v>51</v>
      </c>
      <c r="AI182">
        <v>13.89</v>
      </c>
      <c r="AJ182" t="s">
        <v>61</v>
      </c>
      <c r="AK182" t="s">
        <v>53</v>
      </c>
      <c r="AM182" t="s">
        <v>88</v>
      </c>
      <c r="AN182" t="s">
        <v>55</v>
      </c>
      <c r="AQ182" t="s">
        <v>51</v>
      </c>
      <c r="AR182" t="s">
        <v>218</v>
      </c>
    </row>
    <row r="183" ht="15.75" customHeight="1">
      <c r="A183" t="s">
        <v>44</v>
      </c>
      <c r="B183" s="20" t="s">
        <v>154</v>
      </c>
      <c r="C183" s="11" t="s">
        <v>208</v>
      </c>
      <c r="D183" s="11" t="s">
        <v>209</v>
      </c>
      <c r="E183" s="11" t="s">
        <v>210</v>
      </c>
      <c r="F183" s="12" t="str">
        <f t="shared" si="1"/>
        <v>2010</v>
      </c>
      <c r="G183" s="13">
        <v>40432.0</v>
      </c>
      <c r="H183" s="14">
        <v>0.2777777777777778</v>
      </c>
      <c r="I183" t="s">
        <v>48</v>
      </c>
      <c r="J183" s="15"/>
      <c r="L183" t="s">
        <v>49</v>
      </c>
      <c r="M183" s="15"/>
      <c r="N183" s="16">
        <v>6.6</v>
      </c>
      <c r="O183" s="16"/>
      <c r="P183" s="17"/>
      <c r="Q183" s="18"/>
      <c r="S183" s="17"/>
      <c r="V183" s="19">
        <v>15.0</v>
      </c>
      <c r="W183" s="17"/>
      <c r="AF183" t="s">
        <v>221</v>
      </c>
      <c r="AG183" t="s">
        <v>86</v>
      </c>
      <c r="AH183" t="s">
        <v>86</v>
      </c>
      <c r="AI183">
        <v>13.33</v>
      </c>
      <c r="AJ183" t="s">
        <v>61</v>
      </c>
      <c r="AK183" t="s">
        <v>53</v>
      </c>
      <c r="AM183" t="s">
        <v>88</v>
      </c>
      <c r="AN183" t="s">
        <v>55</v>
      </c>
      <c r="AQ183" t="s">
        <v>51</v>
      </c>
      <c r="AR183" t="s">
        <v>222</v>
      </c>
    </row>
    <row r="184" ht="15.75" customHeight="1">
      <c r="A184" t="s">
        <v>44</v>
      </c>
      <c r="C184" s="11" t="s">
        <v>45</v>
      </c>
      <c r="D184" s="11" t="s">
        <v>46</v>
      </c>
      <c r="E184" s="11" t="s">
        <v>47</v>
      </c>
      <c r="F184" s="12" t="str">
        <f t="shared" si="1"/>
        <v>2011</v>
      </c>
      <c r="G184" s="13">
        <v>40698.0</v>
      </c>
      <c r="H184" s="14">
        <v>0.26875</v>
      </c>
      <c r="I184" t="s">
        <v>48</v>
      </c>
      <c r="J184" s="15"/>
      <c r="L184" t="s">
        <v>49</v>
      </c>
      <c r="M184" s="15">
        <v>10.0</v>
      </c>
      <c r="N184" s="16">
        <v>7.4</v>
      </c>
      <c r="O184" s="16">
        <v>65.56</v>
      </c>
      <c r="P184" s="17"/>
      <c r="Q184" s="18"/>
      <c r="S184" s="17"/>
      <c r="V184" s="19">
        <v>101.7</v>
      </c>
      <c r="W184" s="17"/>
      <c r="AF184" t="s">
        <v>252</v>
      </c>
      <c r="AG184" t="s">
        <v>51</v>
      </c>
      <c r="AH184" t="s">
        <v>86</v>
      </c>
      <c r="AJ184" t="s">
        <v>61</v>
      </c>
      <c r="AK184" t="s">
        <v>53</v>
      </c>
      <c r="AM184" t="s">
        <v>54</v>
      </c>
      <c r="AN184" t="s">
        <v>65</v>
      </c>
      <c r="AQ184" t="s">
        <v>51</v>
      </c>
      <c r="AR184" t="s">
        <v>253</v>
      </c>
    </row>
    <row r="185" ht="15.75" customHeight="1">
      <c r="A185" t="s">
        <v>44</v>
      </c>
      <c r="C185" s="11" t="s">
        <v>45</v>
      </c>
      <c r="D185" s="11" t="s">
        <v>46</v>
      </c>
      <c r="E185" s="11" t="s">
        <v>47</v>
      </c>
      <c r="F185" s="12" t="str">
        <f t="shared" si="1"/>
        <v>2011</v>
      </c>
      <c r="G185" s="13">
        <v>40712.0</v>
      </c>
      <c r="H185" s="14">
        <v>0.2902777777777778</v>
      </c>
      <c r="I185" t="s">
        <v>48</v>
      </c>
      <c r="J185" s="15"/>
      <c r="L185" t="s">
        <v>49</v>
      </c>
      <c r="M185" s="15">
        <v>15.0</v>
      </c>
      <c r="N185" s="16">
        <v>6.6</v>
      </c>
      <c r="O185" s="16">
        <v>65.45</v>
      </c>
      <c r="P185" s="17"/>
      <c r="Q185" s="18"/>
      <c r="S185" s="17"/>
      <c r="V185" s="19">
        <v>64.4</v>
      </c>
      <c r="W185" s="17"/>
      <c r="AF185" t="s">
        <v>252</v>
      </c>
      <c r="AG185" t="s">
        <v>254</v>
      </c>
      <c r="AH185" t="s">
        <v>254</v>
      </c>
      <c r="AJ185" t="s">
        <v>61</v>
      </c>
      <c r="AK185" t="s">
        <v>53</v>
      </c>
      <c r="AM185" t="s">
        <v>54</v>
      </c>
      <c r="AN185" t="s">
        <v>65</v>
      </c>
      <c r="AQ185" t="s">
        <v>56</v>
      </c>
      <c r="AR185" t="s">
        <v>253</v>
      </c>
    </row>
    <row r="186" ht="15.75" customHeight="1">
      <c r="A186" t="s">
        <v>44</v>
      </c>
      <c r="C186" s="11" t="s">
        <v>45</v>
      </c>
      <c r="D186" s="11" t="s">
        <v>46</v>
      </c>
      <c r="E186" s="11" t="s">
        <v>47</v>
      </c>
      <c r="F186" s="12" t="str">
        <f t="shared" si="1"/>
        <v>2011</v>
      </c>
      <c r="G186" s="13">
        <v>40726.0</v>
      </c>
      <c r="H186" s="14">
        <v>0.28125</v>
      </c>
      <c r="I186" t="s">
        <v>48</v>
      </c>
      <c r="J186" s="15"/>
      <c r="L186" t="s">
        <v>49</v>
      </c>
      <c r="M186" s="15">
        <v>14.0</v>
      </c>
      <c r="N186" s="16">
        <v>5.6</v>
      </c>
      <c r="O186" s="16">
        <v>54.34</v>
      </c>
      <c r="P186" s="17"/>
      <c r="Q186" s="18"/>
      <c r="S186" s="17"/>
      <c r="V186" s="19">
        <v>43.5</v>
      </c>
      <c r="W186" s="17"/>
      <c r="AF186" t="s">
        <v>252</v>
      </c>
      <c r="AG186" t="s">
        <v>51</v>
      </c>
      <c r="AH186" t="s">
        <v>112</v>
      </c>
      <c r="AK186" t="s">
        <v>53</v>
      </c>
      <c r="AM186" t="s">
        <v>54</v>
      </c>
      <c r="AN186" t="s">
        <v>65</v>
      </c>
      <c r="AQ186" t="s">
        <v>70</v>
      </c>
      <c r="AR186" t="s">
        <v>253</v>
      </c>
    </row>
    <row r="187" ht="15.75" customHeight="1">
      <c r="A187" t="s">
        <v>44</v>
      </c>
      <c r="C187" s="11" t="s">
        <v>45</v>
      </c>
      <c r="D187" s="11" t="s">
        <v>46</v>
      </c>
      <c r="E187" s="11" t="s">
        <v>47</v>
      </c>
      <c r="F187" s="12" t="str">
        <f t="shared" si="1"/>
        <v>2011</v>
      </c>
      <c r="G187" s="13">
        <v>40740.0</v>
      </c>
      <c r="H187" s="14">
        <v>0.2847222222222222</v>
      </c>
      <c r="I187" t="s">
        <v>48</v>
      </c>
      <c r="J187" s="15"/>
      <c r="L187" t="s">
        <v>49</v>
      </c>
      <c r="M187" s="15">
        <v>15.0</v>
      </c>
      <c r="N187" s="16">
        <v>5.9</v>
      </c>
      <c r="O187" s="16">
        <v>58.51</v>
      </c>
      <c r="P187" s="17"/>
      <c r="Q187" s="18"/>
      <c r="S187" s="17"/>
      <c r="V187" s="19"/>
      <c r="W187" s="17"/>
      <c r="AF187" t="s">
        <v>252</v>
      </c>
      <c r="AG187" t="s">
        <v>51</v>
      </c>
      <c r="AH187" t="s">
        <v>115</v>
      </c>
      <c r="AJ187" t="s">
        <v>61</v>
      </c>
      <c r="AK187" t="s">
        <v>53</v>
      </c>
      <c r="AM187" t="s">
        <v>54</v>
      </c>
      <c r="AN187" t="s">
        <v>65</v>
      </c>
      <c r="AQ187" t="s">
        <v>70</v>
      </c>
      <c r="AR187" t="s">
        <v>253</v>
      </c>
    </row>
    <row r="188" ht="15.75" customHeight="1">
      <c r="A188" t="s">
        <v>44</v>
      </c>
      <c r="C188" s="11" t="s">
        <v>45</v>
      </c>
      <c r="D188" s="11" t="s">
        <v>46</v>
      </c>
      <c r="E188" s="11" t="s">
        <v>47</v>
      </c>
      <c r="F188" s="12" t="str">
        <f t="shared" si="1"/>
        <v>2011</v>
      </c>
      <c r="G188" s="13">
        <v>40754.0</v>
      </c>
      <c r="H188" s="14">
        <v>0.25</v>
      </c>
      <c r="I188" t="s">
        <v>48</v>
      </c>
      <c r="J188" s="15"/>
      <c r="L188" t="s">
        <v>58</v>
      </c>
      <c r="M188" s="15">
        <v>18.0</v>
      </c>
      <c r="N188" s="16">
        <v>3.2</v>
      </c>
      <c r="O188" s="16">
        <v>33.8</v>
      </c>
      <c r="P188" s="17"/>
      <c r="Q188" s="18"/>
      <c r="S188" s="17"/>
      <c r="V188" s="19">
        <v>1986.28</v>
      </c>
      <c r="W188" s="17"/>
      <c r="AF188" t="s">
        <v>252</v>
      </c>
      <c r="AG188" t="s">
        <v>51</v>
      </c>
      <c r="AH188" t="s">
        <v>85</v>
      </c>
      <c r="AJ188" t="s">
        <v>61</v>
      </c>
      <c r="AK188" t="s">
        <v>53</v>
      </c>
      <c r="AM188" t="s">
        <v>54</v>
      </c>
      <c r="AN188" t="s">
        <v>65</v>
      </c>
      <c r="AQ188" t="s">
        <v>70</v>
      </c>
      <c r="AR188" t="s">
        <v>253</v>
      </c>
    </row>
    <row r="189" ht="15.75" customHeight="1">
      <c r="A189" t="s">
        <v>44</v>
      </c>
      <c r="C189" s="11" t="s">
        <v>45</v>
      </c>
      <c r="D189" s="11" t="s">
        <v>46</v>
      </c>
      <c r="E189" s="11" t="s">
        <v>47</v>
      </c>
      <c r="F189" s="12" t="str">
        <f t="shared" si="1"/>
        <v>2011</v>
      </c>
      <c r="G189" s="13">
        <v>40768.0</v>
      </c>
      <c r="H189" s="14">
        <v>0.28125</v>
      </c>
      <c r="I189" t="s">
        <v>48</v>
      </c>
      <c r="J189" s="15"/>
      <c r="L189" t="s">
        <v>49</v>
      </c>
      <c r="M189" s="15">
        <v>13.0</v>
      </c>
      <c r="N189" s="16">
        <v>6.4</v>
      </c>
      <c r="O189" s="16">
        <v>60.74</v>
      </c>
      <c r="P189" s="17"/>
      <c r="Q189" s="18"/>
      <c r="S189" s="17"/>
      <c r="V189" s="19">
        <v>35.0</v>
      </c>
      <c r="W189" s="17"/>
      <c r="AF189" t="s">
        <v>255</v>
      </c>
      <c r="AG189" t="s">
        <v>51</v>
      </c>
      <c r="AH189" t="s">
        <v>86</v>
      </c>
      <c r="AK189" t="s">
        <v>53</v>
      </c>
      <c r="AM189" t="s">
        <v>54</v>
      </c>
      <c r="AN189" t="s">
        <v>65</v>
      </c>
      <c r="AQ189" t="s">
        <v>70</v>
      </c>
      <c r="AR189" t="s">
        <v>218</v>
      </c>
    </row>
    <row r="190" ht="15.75" customHeight="1">
      <c r="A190" t="s">
        <v>44</v>
      </c>
      <c r="C190" s="11" t="s">
        <v>45</v>
      </c>
      <c r="D190" s="11" t="s">
        <v>46</v>
      </c>
      <c r="E190" s="11" t="s">
        <v>47</v>
      </c>
      <c r="F190" s="12" t="str">
        <f t="shared" si="1"/>
        <v>2011</v>
      </c>
      <c r="G190" s="13">
        <v>40782.0</v>
      </c>
      <c r="H190" s="14">
        <v>0.2881944444444444</v>
      </c>
      <c r="I190" t="s">
        <v>48</v>
      </c>
      <c r="J190" s="15"/>
      <c r="L190" t="s">
        <v>49</v>
      </c>
      <c r="M190" s="15">
        <v>15.0</v>
      </c>
      <c r="N190" s="16">
        <v>5.1</v>
      </c>
      <c r="O190" s="16">
        <v>50.58</v>
      </c>
      <c r="P190" s="17"/>
      <c r="Q190" s="18"/>
      <c r="S190" s="17"/>
      <c r="V190" s="19">
        <v>80.9</v>
      </c>
      <c r="W190" s="17"/>
      <c r="AF190" t="s">
        <v>252</v>
      </c>
      <c r="AG190" t="s">
        <v>51</v>
      </c>
      <c r="AH190" t="s">
        <v>51</v>
      </c>
      <c r="AJ190" t="s">
        <v>61</v>
      </c>
      <c r="AK190" t="s">
        <v>53</v>
      </c>
      <c r="AM190" t="s">
        <v>54</v>
      </c>
      <c r="AN190" t="s">
        <v>65</v>
      </c>
      <c r="AQ190" t="s">
        <v>70</v>
      </c>
      <c r="AR190" t="s">
        <v>218</v>
      </c>
    </row>
    <row r="191" ht="15.75" customHeight="1">
      <c r="A191" t="s">
        <v>44</v>
      </c>
      <c r="C191" s="11" t="s">
        <v>256</v>
      </c>
      <c r="D191" s="11" t="s">
        <v>257</v>
      </c>
      <c r="E191" s="11" t="s">
        <v>258</v>
      </c>
      <c r="F191" s="12" t="str">
        <f t="shared" si="1"/>
        <v>2011</v>
      </c>
      <c r="G191" s="13">
        <v>40684.0</v>
      </c>
      <c r="H191" s="14">
        <v>0.3090277777777778</v>
      </c>
      <c r="I191" t="s">
        <v>48</v>
      </c>
      <c r="J191" s="15"/>
      <c r="L191" t="s">
        <v>49</v>
      </c>
      <c r="M191" s="15">
        <v>9.0</v>
      </c>
      <c r="N191" s="16">
        <v>7.8</v>
      </c>
      <c r="O191" s="16">
        <v>67.48</v>
      </c>
      <c r="P191" s="17"/>
      <c r="Q191" s="18"/>
      <c r="S191" s="17"/>
      <c r="V191" s="19">
        <v>195.6</v>
      </c>
      <c r="W191" s="17"/>
      <c r="AF191" t="s">
        <v>252</v>
      </c>
      <c r="AG191" t="s">
        <v>259</v>
      </c>
      <c r="AH191" t="s">
        <v>260</v>
      </c>
      <c r="AJ191" t="s">
        <v>61</v>
      </c>
      <c r="AK191" t="s">
        <v>53</v>
      </c>
      <c r="AM191" t="s">
        <v>54</v>
      </c>
      <c r="AN191" t="s">
        <v>65</v>
      </c>
      <c r="AQ191" t="s">
        <v>51</v>
      </c>
      <c r="AR191" t="s">
        <v>261</v>
      </c>
    </row>
    <row r="192" ht="15.75" customHeight="1">
      <c r="A192" t="s">
        <v>44</v>
      </c>
      <c r="C192" s="11" t="s">
        <v>256</v>
      </c>
      <c r="D192" s="11" t="s">
        <v>257</v>
      </c>
      <c r="E192" s="11" t="s">
        <v>258</v>
      </c>
      <c r="F192" s="12" t="str">
        <f t="shared" si="1"/>
        <v>2011</v>
      </c>
      <c r="G192" s="13">
        <v>40698.0</v>
      </c>
      <c r="H192" s="14">
        <v>0.2861111111111111</v>
      </c>
      <c r="I192" t="s">
        <v>48</v>
      </c>
      <c r="J192" s="15"/>
      <c r="L192" t="s">
        <v>49</v>
      </c>
      <c r="M192" s="15">
        <v>9.0</v>
      </c>
      <c r="N192" s="16">
        <v>8.2</v>
      </c>
      <c r="O192" s="16">
        <v>70.94</v>
      </c>
      <c r="P192" s="17"/>
      <c r="Q192" s="18"/>
      <c r="S192" s="17"/>
      <c r="V192" s="19">
        <v>118.7</v>
      </c>
      <c r="W192" s="17"/>
      <c r="AF192" t="s">
        <v>252</v>
      </c>
      <c r="AG192" t="s">
        <v>51</v>
      </c>
      <c r="AH192" t="s">
        <v>86</v>
      </c>
      <c r="AJ192" t="s">
        <v>61</v>
      </c>
      <c r="AK192" t="s">
        <v>53</v>
      </c>
      <c r="AM192" t="s">
        <v>54</v>
      </c>
      <c r="AN192" t="s">
        <v>65</v>
      </c>
      <c r="AQ192" t="s">
        <v>51</v>
      </c>
      <c r="AR192" t="s">
        <v>262</v>
      </c>
    </row>
    <row r="193" ht="15.75" customHeight="1">
      <c r="A193" t="s">
        <v>44</v>
      </c>
      <c r="C193" s="11" t="s">
        <v>256</v>
      </c>
      <c r="D193" s="11" t="s">
        <v>257</v>
      </c>
      <c r="E193" s="11" t="s">
        <v>258</v>
      </c>
      <c r="F193" s="12" t="str">
        <f t="shared" si="1"/>
        <v>2011</v>
      </c>
      <c r="G193" s="13">
        <v>40712.0</v>
      </c>
      <c r="H193" s="14">
        <v>0.3090277777777778</v>
      </c>
      <c r="I193" t="s">
        <v>48</v>
      </c>
      <c r="J193" s="15"/>
      <c r="L193" t="s">
        <v>49</v>
      </c>
      <c r="M193" s="15">
        <v>13.0</v>
      </c>
      <c r="N193" s="16">
        <v>7.1</v>
      </c>
      <c r="O193" s="16">
        <v>67.38</v>
      </c>
      <c r="P193" s="17"/>
      <c r="Q193" s="18"/>
      <c r="S193" s="17"/>
      <c r="V193" s="19">
        <v>56.3</v>
      </c>
      <c r="W193" s="17"/>
      <c r="AF193" t="s">
        <v>252</v>
      </c>
      <c r="AG193" t="s">
        <v>254</v>
      </c>
      <c r="AH193" t="s">
        <v>254</v>
      </c>
      <c r="AJ193" t="s">
        <v>61</v>
      </c>
      <c r="AK193" t="s">
        <v>53</v>
      </c>
      <c r="AM193" t="s">
        <v>54</v>
      </c>
      <c r="AN193" t="s">
        <v>65</v>
      </c>
      <c r="AQ193" t="s">
        <v>51</v>
      </c>
      <c r="AR193" t="s">
        <v>263</v>
      </c>
    </row>
    <row r="194" ht="15.75" customHeight="1">
      <c r="A194" t="s">
        <v>44</v>
      </c>
      <c r="C194" s="11" t="s">
        <v>256</v>
      </c>
      <c r="D194" s="11" t="s">
        <v>257</v>
      </c>
      <c r="E194" s="11" t="s">
        <v>258</v>
      </c>
      <c r="F194" s="12" t="str">
        <f t="shared" si="1"/>
        <v>2011</v>
      </c>
      <c r="G194" s="13">
        <v>40726.0</v>
      </c>
      <c r="H194" s="14">
        <v>0.2986111111111111</v>
      </c>
      <c r="I194" t="s">
        <v>48</v>
      </c>
      <c r="J194" s="15"/>
      <c r="L194" t="s">
        <v>49</v>
      </c>
      <c r="M194" s="15">
        <v>15.0</v>
      </c>
      <c r="N194" s="16">
        <v>6.4</v>
      </c>
      <c r="O194" s="16">
        <v>63.47</v>
      </c>
      <c r="P194" s="17"/>
      <c r="Q194" s="18"/>
      <c r="S194" s="17"/>
      <c r="V194" s="19">
        <v>38.2</v>
      </c>
      <c r="W194" s="17"/>
      <c r="AF194" t="s">
        <v>252</v>
      </c>
      <c r="AG194" t="s">
        <v>51</v>
      </c>
      <c r="AH194" t="s">
        <v>112</v>
      </c>
      <c r="AJ194" t="s">
        <v>61</v>
      </c>
      <c r="AK194" t="s">
        <v>53</v>
      </c>
      <c r="AM194" t="s">
        <v>54</v>
      </c>
      <c r="AN194" t="s">
        <v>65</v>
      </c>
      <c r="AQ194" t="s">
        <v>51</v>
      </c>
      <c r="AR194" t="s">
        <v>263</v>
      </c>
    </row>
    <row r="195" ht="15.75" customHeight="1">
      <c r="A195" t="s">
        <v>44</v>
      </c>
      <c r="C195" s="11" t="s">
        <v>256</v>
      </c>
      <c r="D195" s="11" t="s">
        <v>257</v>
      </c>
      <c r="E195" s="11" t="s">
        <v>258</v>
      </c>
      <c r="F195" s="12" t="str">
        <f t="shared" si="1"/>
        <v>2011</v>
      </c>
      <c r="G195" s="13">
        <v>40740.0</v>
      </c>
      <c r="H195" s="14">
        <v>0.3020833333333333</v>
      </c>
      <c r="I195" t="s">
        <v>48</v>
      </c>
      <c r="J195" s="15"/>
      <c r="L195" t="s">
        <v>49</v>
      </c>
      <c r="M195" s="15">
        <v>14.0</v>
      </c>
      <c r="N195" s="16">
        <v>6.0</v>
      </c>
      <c r="O195" s="16">
        <v>58.22</v>
      </c>
      <c r="P195" s="17"/>
      <c r="Q195" s="18"/>
      <c r="S195" s="17"/>
      <c r="V195" s="19"/>
      <c r="W195" s="17"/>
      <c r="AF195" t="s">
        <v>252</v>
      </c>
      <c r="AG195" t="s">
        <v>51</v>
      </c>
      <c r="AH195" t="s">
        <v>86</v>
      </c>
      <c r="AK195" t="s">
        <v>53</v>
      </c>
      <c r="AM195" t="s">
        <v>54</v>
      </c>
      <c r="AN195" t="s">
        <v>65</v>
      </c>
      <c r="AQ195" t="s">
        <v>51</v>
      </c>
      <c r="AR195" t="s">
        <v>263</v>
      </c>
    </row>
    <row r="196" ht="15.75" customHeight="1">
      <c r="A196" t="s">
        <v>44</v>
      </c>
      <c r="C196" s="11" t="s">
        <v>256</v>
      </c>
      <c r="D196" s="11" t="s">
        <v>257</v>
      </c>
      <c r="E196" s="11" t="s">
        <v>258</v>
      </c>
      <c r="F196" s="12" t="str">
        <f t="shared" si="1"/>
        <v>2011</v>
      </c>
      <c r="G196" s="13">
        <v>40754.0</v>
      </c>
      <c r="H196" s="14">
        <v>0.28125</v>
      </c>
      <c r="I196" t="s">
        <v>48</v>
      </c>
      <c r="J196" s="15"/>
      <c r="L196" t="s">
        <v>58</v>
      </c>
      <c r="M196" s="15">
        <v>17.0</v>
      </c>
      <c r="N196" s="16">
        <v>3.6</v>
      </c>
      <c r="O196" s="16">
        <v>37.25</v>
      </c>
      <c r="P196" s="17"/>
      <c r="Q196" s="18"/>
      <c r="S196" s="17"/>
      <c r="V196" s="19" t="s">
        <v>149</v>
      </c>
      <c r="W196" s="17"/>
      <c r="AF196" t="s">
        <v>252</v>
      </c>
      <c r="AG196" t="s">
        <v>51</v>
      </c>
      <c r="AH196" t="s">
        <v>85</v>
      </c>
      <c r="AJ196" t="s">
        <v>61</v>
      </c>
      <c r="AK196" t="s">
        <v>53</v>
      </c>
      <c r="AM196" t="s">
        <v>62</v>
      </c>
      <c r="AN196" t="s">
        <v>65</v>
      </c>
      <c r="AQ196" t="s">
        <v>171</v>
      </c>
      <c r="AR196" t="s">
        <v>264</v>
      </c>
    </row>
    <row r="197" ht="15.75" customHeight="1">
      <c r="A197" t="s">
        <v>44</v>
      </c>
      <c r="C197" s="11" t="s">
        <v>256</v>
      </c>
      <c r="D197" s="11" t="s">
        <v>257</v>
      </c>
      <c r="E197" s="11" t="s">
        <v>258</v>
      </c>
      <c r="F197" s="12" t="str">
        <f t="shared" si="1"/>
        <v>2011</v>
      </c>
      <c r="G197" s="13">
        <v>40768.0</v>
      </c>
      <c r="H197" s="14">
        <v>0.2951388888888889</v>
      </c>
      <c r="I197" t="s">
        <v>48</v>
      </c>
      <c r="J197" s="15"/>
      <c r="L197" t="s">
        <v>49</v>
      </c>
      <c r="M197" s="15">
        <v>14.0</v>
      </c>
      <c r="N197" s="16">
        <v>6.9</v>
      </c>
      <c r="O197" s="16">
        <v>66.95</v>
      </c>
      <c r="P197" s="17"/>
      <c r="Q197" s="18"/>
      <c r="S197" s="17"/>
      <c r="V197" s="19">
        <v>214.3</v>
      </c>
      <c r="W197" s="17"/>
      <c r="AF197" t="s">
        <v>252</v>
      </c>
      <c r="AG197" t="s">
        <v>51</v>
      </c>
      <c r="AH197" t="s">
        <v>86</v>
      </c>
      <c r="AK197" t="s">
        <v>53</v>
      </c>
      <c r="AM197" t="s">
        <v>54</v>
      </c>
      <c r="AN197" t="s">
        <v>65</v>
      </c>
      <c r="AQ197" t="s">
        <v>51</v>
      </c>
      <c r="AR197" t="s">
        <v>218</v>
      </c>
    </row>
    <row r="198" ht="15.75" customHeight="1">
      <c r="A198" t="s">
        <v>44</v>
      </c>
      <c r="C198" s="11" t="s">
        <v>256</v>
      </c>
      <c r="D198" s="11" t="s">
        <v>257</v>
      </c>
      <c r="E198" s="11" t="s">
        <v>258</v>
      </c>
      <c r="F198" s="12" t="str">
        <f t="shared" si="1"/>
        <v>2011</v>
      </c>
      <c r="G198" s="13">
        <v>40782.0</v>
      </c>
      <c r="H198" s="14">
        <v>0.3055555555555556</v>
      </c>
      <c r="I198" t="s">
        <v>48</v>
      </c>
      <c r="J198" s="15"/>
      <c r="L198" t="s">
        <v>49</v>
      </c>
      <c r="M198" s="15">
        <v>15.0</v>
      </c>
      <c r="N198" s="16">
        <v>6.6</v>
      </c>
      <c r="O198" s="16">
        <v>65.45</v>
      </c>
      <c r="P198" s="17"/>
      <c r="Q198" s="18"/>
      <c r="S198" s="17"/>
      <c r="V198" s="19">
        <v>275.5</v>
      </c>
      <c r="W198" s="17"/>
      <c r="AF198" t="s">
        <v>252</v>
      </c>
      <c r="AG198" t="s">
        <v>51</v>
      </c>
      <c r="AH198" t="s">
        <v>51</v>
      </c>
      <c r="AJ198" t="s">
        <v>61</v>
      </c>
      <c r="AK198" t="s">
        <v>53</v>
      </c>
      <c r="AM198" t="s">
        <v>54</v>
      </c>
      <c r="AN198" t="s">
        <v>65</v>
      </c>
      <c r="AQ198" t="s">
        <v>51</v>
      </c>
      <c r="AR198" t="s">
        <v>218</v>
      </c>
    </row>
    <row r="199" ht="15.75" customHeight="1">
      <c r="A199" t="s">
        <v>44</v>
      </c>
      <c r="C199" s="11" t="s">
        <v>265</v>
      </c>
      <c r="D199" s="11" t="s">
        <v>266</v>
      </c>
      <c r="E199" s="11" t="s">
        <v>267</v>
      </c>
      <c r="F199" s="12" t="str">
        <f t="shared" si="1"/>
        <v>2011</v>
      </c>
      <c r="G199" s="13">
        <v>40684.0</v>
      </c>
      <c r="H199" s="14">
        <v>0.3159722222222222</v>
      </c>
      <c r="I199" t="s">
        <v>48</v>
      </c>
      <c r="J199" s="15"/>
      <c r="L199" t="s">
        <v>49</v>
      </c>
      <c r="M199" s="15"/>
      <c r="N199" s="16">
        <v>9.0</v>
      </c>
      <c r="O199" s="16"/>
      <c r="P199" s="17"/>
      <c r="Q199" s="18"/>
      <c r="S199" s="17"/>
      <c r="V199" s="19">
        <v>86.2</v>
      </c>
      <c r="W199" s="17"/>
      <c r="AF199" t="s">
        <v>268</v>
      </c>
      <c r="AG199" t="s">
        <v>260</v>
      </c>
      <c r="AH199" t="s">
        <v>269</v>
      </c>
      <c r="AJ199" t="s">
        <v>61</v>
      </c>
      <c r="AK199" t="s">
        <v>119</v>
      </c>
      <c r="AM199" t="s">
        <v>54</v>
      </c>
      <c r="AN199" t="s">
        <v>55</v>
      </c>
      <c r="AQ199" t="s">
        <v>171</v>
      </c>
      <c r="AR199" t="s">
        <v>270</v>
      </c>
    </row>
    <row r="200" ht="15.75" customHeight="1">
      <c r="A200" t="s">
        <v>44</v>
      </c>
      <c r="C200" s="11" t="s">
        <v>265</v>
      </c>
      <c r="D200" s="11" t="s">
        <v>266</v>
      </c>
      <c r="E200" s="11" t="s">
        <v>267</v>
      </c>
      <c r="F200" s="12" t="str">
        <f t="shared" si="1"/>
        <v>2011</v>
      </c>
      <c r="G200" s="13">
        <v>40698.0</v>
      </c>
      <c r="H200" s="14">
        <v>0.3368055555555556</v>
      </c>
      <c r="I200" t="s">
        <v>48</v>
      </c>
      <c r="J200" s="15"/>
      <c r="L200" t="s">
        <v>49</v>
      </c>
      <c r="M200" s="15"/>
      <c r="N200" s="16">
        <v>7.4</v>
      </c>
      <c r="O200" s="16"/>
      <c r="P200" s="17"/>
      <c r="Q200" s="18"/>
      <c r="S200" s="17"/>
      <c r="V200" s="19">
        <v>30.9</v>
      </c>
      <c r="W200" s="17"/>
      <c r="AF200" t="s">
        <v>268</v>
      </c>
      <c r="AG200" t="s">
        <v>51</v>
      </c>
      <c r="AH200" t="s">
        <v>115</v>
      </c>
      <c r="AJ200" t="s">
        <v>61</v>
      </c>
      <c r="AK200" t="s">
        <v>119</v>
      </c>
      <c r="AM200" t="s">
        <v>88</v>
      </c>
      <c r="AN200" t="s">
        <v>55</v>
      </c>
      <c r="AQ200" t="s">
        <v>56</v>
      </c>
      <c r="AR200" t="s">
        <v>271</v>
      </c>
    </row>
    <row r="201" ht="15.75" customHeight="1">
      <c r="A201" t="s">
        <v>44</v>
      </c>
      <c r="C201" s="11" t="s">
        <v>265</v>
      </c>
      <c r="D201" s="11" t="s">
        <v>266</v>
      </c>
      <c r="E201" s="11" t="s">
        <v>267</v>
      </c>
      <c r="F201" s="12" t="str">
        <f t="shared" si="1"/>
        <v>2011</v>
      </c>
      <c r="G201" s="13">
        <v>40712.0</v>
      </c>
      <c r="H201" s="14">
        <v>0.3263888888888889</v>
      </c>
      <c r="I201" t="s">
        <v>48</v>
      </c>
      <c r="J201" s="15"/>
      <c r="L201" t="s">
        <v>49</v>
      </c>
      <c r="M201" s="15"/>
      <c r="N201" s="16">
        <v>5.7</v>
      </c>
      <c r="O201" s="16"/>
      <c r="P201" s="17"/>
      <c r="Q201" s="18"/>
      <c r="S201" s="17"/>
      <c r="V201" s="19">
        <v>24.3</v>
      </c>
      <c r="W201" s="17"/>
      <c r="AF201" t="s">
        <v>268</v>
      </c>
      <c r="AG201" t="s">
        <v>59</v>
      </c>
      <c r="AH201" t="s">
        <v>72</v>
      </c>
      <c r="AK201" t="s">
        <v>119</v>
      </c>
      <c r="AM201" t="s">
        <v>54</v>
      </c>
      <c r="AN201" t="s">
        <v>55</v>
      </c>
      <c r="AQ201" t="s">
        <v>56</v>
      </c>
      <c r="AR201" t="s">
        <v>272</v>
      </c>
    </row>
    <row r="202" ht="15.75" customHeight="1">
      <c r="A202" t="s">
        <v>44</v>
      </c>
      <c r="C202" s="11" t="s">
        <v>265</v>
      </c>
      <c r="D202" s="11" t="s">
        <v>266</v>
      </c>
      <c r="E202" s="11" t="s">
        <v>267</v>
      </c>
      <c r="F202" s="12" t="str">
        <f t="shared" si="1"/>
        <v>2011</v>
      </c>
      <c r="G202" s="13">
        <v>40726.0</v>
      </c>
      <c r="H202" s="14">
        <v>0.34375</v>
      </c>
      <c r="I202" t="s">
        <v>48</v>
      </c>
      <c r="J202" s="15"/>
      <c r="L202" t="s">
        <v>49</v>
      </c>
      <c r="M202" s="15"/>
      <c r="N202" s="16">
        <v>5.0</v>
      </c>
      <c r="O202" s="16"/>
      <c r="P202" s="17"/>
      <c r="Q202" s="18"/>
      <c r="S202" s="17"/>
      <c r="V202" s="19">
        <v>248.9</v>
      </c>
      <c r="W202" s="17"/>
      <c r="AF202" t="s">
        <v>268</v>
      </c>
      <c r="AG202" t="s">
        <v>115</v>
      </c>
      <c r="AH202" t="s">
        <v>273</v>
      </c>
      <c r="AK202" t="s">
        <v>119</v>
      </c>
      <c r="AM202" t="s">
        <v>54</v>
      </c>
      <c r="AN202" t="s">
        <v>55</v>
      </c>
      <c r="AQ202" t="s">
        <v>70</v>
      </c>
      <c r="AR202" t="s">
        <v>274</v>
      </c>
    </row>
    <row r="203" ht="15.75" customHeight="1">
      <c r="A203" t="s">
        <v>44</v>
      </c>
      <c r="C203" s="11" t="s">
        <v>265</v>
      </c>
      <c r="D203" s="11" t="s">
        <v>266</v>
      </c>
      <c r="E203" s="11" t="s">
        <v>267</v>
      </c>
      <c r="F203" s="12" t="str">
        <f t="shared" si="1"/>
        <v>2011</v>
      </c>
      <c r="G203" s="13">
        <v>40740.0</v>
      </c>
      <c r="H203" s="14">
        <v>0.3472222222222222</v>
      </c>
      <c r="I203" t="s">
        <v>48</v>
      </c>
      <c r="J203" s="15"/>
      <c r="L203" t="s">
        <v>49</v>
      </c>
      <c r="M203" s="15"/>
      <c r="N203" s="16">
        <v>4.4</v>
      </c>
      <c r="O203" s="16"/>
      <c r="P203" s="17"/>
      <c r="Q203" s="18"/>
      <c r="S203" s="17"/>
      <c r="V203" s="19"/>
      <c r="W203" s="17"/>
      <c r="AF203" t="s">
        <v>268</v>
      </c>
      <c r="AG203" t="s">
        <v>51</v>
      </c>
      <c r="AH203" t="s">
        <v>51</v>
      </c>
      <c r="AK203" t="s">
        <v>119</v>
      </c>
      <c r="AM203" t="s">
        <v>54</v>
      </c>
      <c r="AN203" t="s">
        <v>55</v>
      </c>
      <c r="AQ203" t="s">
        <v>70</v>
      </c>
      <c r="AR203" t="s">
        <v>272</v>
      </c>
    </row>
    <row r="204" ht="15.75" customHeight="1">
      <c r="A204" t="s">
        <v>44</v>
      </c>
      <c r="C204" s="11" t="s">
        <v>265</v>
      </c>
      <c r="D204" s="11" t="s">
        <v>266</v>
      </c>
      <c r="E204" s="11" t="s">
        <v>267</v>
      </c>
      <c r="F204" s="12" t="str">
        <f t="shared" si="1"/>
        <v>2011</v>
      </c>
      <c r="G204" s="13">
        <v>40754.0</v>
      </c>
      <c r="H204" s="14">
        <v>0.3263888888888889</v>
      </c>
      <c r="I204" t="s">
        <v>48</v>
      </c>
      <c r="J204" s="15"/>
      <c r="L204" t="s">
        <v>58</v>
      </c>
      <c r="M204" s="15"/>
      <c r="N204" s="16">
        <v>6.0</v>
      </c>
      <c r="O204" s="16"/>
      <c r="P204" s="17"/>
      <c r="Q204" s="18"/>
      <c r="S204" s="17"/>
      <c r="V204" s="19">
        <v>1986.28</v>
      </c>
      <c r="W204" s="17"/>
      <c r="AF204" t="s">
        <v>268</v>
      </c>
      <c r="AG204" t="s">
        <v>231</v>
      </c>
      <c r="AH204" t="s">
        <v>85</v>
      </c>
      <c r="AK204" t="s">
        <v>119</v>
      </c>
      <c r="AM204" t="s">
        <v>62</v>
      </c>
      <c r="AN204" t="s">
        <v>55</v>
      </c>
      <c r="AQ204" t="s">
        <v>56</v>
      </c>
      <c r="AR204" t="s">
        <v>272</v>
      </c>
    </row>
    <row r="205" ht="15.75" customHeight="1">
      <c r="A205" t="s">
        <v>44</v>
      </c>
      <c r="C205" s="11" t="s">
        <v>265</v>
      </c>
      <c r="D205" s="11" t="s">
        <v>266</v>
      </c>
      <c r="E205" s="11" t="s">
        <v>267</v>
      </c>
      <c r="F205" s="12" t="str">
        <f t="shared" si="1"/>
        <v>2011</v>
      </c>
      <c r="G205" s="13">
        <v>40768.0</v>
      </c>
      <c r="H205" s="14">
        <v>0.3368055555555556</v>
      </c>
      <c r="I205" t="s">
        <v>48</v>
      </c>
      <c r="J205" s="15"/>
      <c r="L205" t="s">
        <v>49</v>
      </c>
      <c r="M205" s="15"/>
      <c r="N205" s="16">
        <v>5.4</v>
      </c>
      <c r="O205" s="16"/>
      <c r="P205" s="17"/>
      <c r="Q205" s="18"/>
      <c r="S205" s="17"/>
      <c r="V205" s="19">
        <v>115.3</v>
      </c>
      <c r="W205" s="17"/>
      <c r="AF205" t="s">
        <v>268</v>
      </c>
      <c r="AG205" t="s">
        <v>115</v>
      </c>
      <c r="AH205" t="s">
        <v>115</v>
      </c>
      <c r="AK205" t="s">
        <v>119</v>
      </c>
      <c r="AM205" t="s">
        <v>88</v>
      </c>
      <c r="AN205" t="s">
        <v>55</v>
      </c>
      <c r="AQ205" t="s">
        <v>171</v>
      </c>
      <c r="AR205" t="s">
        <v>275</v>
      </c>
    </row>
    <row r="206" ht="15.75" customHeight="1">
      <c r="A206" t="s">
        <v>44</v>
      </c>
      <c r="C206" s="11" t="s">
        <v>265</v>
      </c>
      <c r="D206" s="11" t="s">
        <v>266</v>
      </c>
      <c r="E206" s="11" t="s">
        <v>267</v>
      </c>
      <c r="F206" s="12" t="str">
        <f t="shared" si="1"/>
        <v>2011</v>
      </c>
      <c r="G206" s="13">
        <v>40782.0</v>
      </c>
      <c r="H206" s="14">
        <v>0.32569444444444445</v>
      </c>
      <c r="I206" t="s">
        <v>48</v>
      </c>
      <c r="J206" s="15"/>
      <c r="L206" t="s">
        <v>49</v>
      </c>
      <c r="M206" s="15"/>
      <c r="N206" s="16">
        <v>5.8</v>
      </c>
      <c r="O206" s="16"/>
      <c r="P206" s="17"/>
      <c r="Q206" s="18"/>
      <c r="S206" s="17"/>
      <c r="V206" s="19">
        <v>93.3</v>
      </c>
      <c r="W206" s="17"/>
      <c r="AF206" t="s">
        <v>268</v>
      </c>
      <c r="AG206" t="s">
        <v>225</v>
      </c>
      <c r="AH206" t="s">
        <v>115</v>
      </c>
      <c r="AK206" t="s">
        <v>119</v>
      </c>
      <c r="AM206" t="s">
        <v>88</v>
      </c>
      <c r="AN206" t="s">
        <v>55</v>
      </c>
      <c r="AQ206" t="s">
        <v>171</v>
      </c>
      <c r="AR206" t="s">
        <v>275</v>
      </c>
    </row>
    <row r="207" ht="15.75" customHeight="1">
      <c r="A207" t="s">
        <v>44</v>
      </c>
      <c r="C207" s="11" t="s">
        <v>276</v>
      </c>
      <c r="D207" s="11" t="s">
        <v>277</v>
      </c>
      <c r="E207" s="11" t="s">
        <v>278</v>
      </c>
      <c r="F207" s="12" t="str">
        <f t="shared" si="1"/>
        <v>2011</v>
      </c>
      <c r="G207" s="13">
        <v>40712.0</v>
      </c>
      <c r="H207" s="14">
        <v>0.2847222222222222</v>
      </c>
      <c r="I207" t="s">
        <v>48</v>
      </c>
      <c r="J207" s="15"/>
      <c r="L207" t="s">
        <v>49</v>
      </c>
      <c r="M207" s="15"/>
      <c r="N207" s="16"/>
      <c r="O207" s="16"/>
      <c r="P207" s="17"/>
      <c r="Q207" s="18"/>
      <c r="S207" s="17"/>
      <c r="V207" s="19">
        <v>119.8</v>
      </c>
      <c r="W207" s="17"/>
      <c r="AF207" t="s">
        <v>279</v>
      </c>
      <c r="AG207" t="s">
        <v>280</v>
      </c>
      <c r="AH207" t="s">
        <v>281</v>
      </c>
      <c r="AI207">
        <v>15.56</v>
      </c>
      <c r="AJ207" t="s">
        <v>61</v>
      </c>
      <c r="AK207" t="s">
        <v>53</v>
      </c>
      <c r="AM207" t="s">
        <v>54</v>
      </c>
      <c r="AN207" t="s">
        <v>55</v>
      </c>
      <c r="AQ207" t="s">
        <v>51</v>
      </c>
      <c r="AR207" t="s">
        <v>226</v>
      </c>
    </row>
    <row r="208" ht="15.75" customHeight="1">
      <c r="A208" t="s">
        <v>44</v>
      </c>
      <c r="C208" s="11" t="s">
        <v>276</v>
      </c>
      <c r="D208" s="11" t="s">
        <v>277</v>
      </c>
      <c r="E208" s="11" t="s">
        <v>278</v>
      </c>
      <c r="F208" s="12" t="str">
        <f t="shared" si="1"/>
        <v>2011</v>
      </c>
      <c r="G208" s="13">
        <v>40726.0</v>
      </c>
      <c r="H208" s="14">
        <v>0.3055555555555556</v>
      </c>
      <c r="I208" t="s">
        <v>48</v>
      </c>
      <c r="J208" s="15"/>
      <c r="L208" t="s">
        <v>49</v>
      </c>
      <c r="M208" s="15"/>
      <c r="N208" s="16">
        <v>6.1</v>
      </c>
      <c r="O208" s="16"/>
      <c r="P208" s="17"/>
      <c r="Q208" s="18"/>
      <c r="S208" s="17"/>
      <c r="V208" s="19">
        <v>238.2</v>
      </c>
      <c r="W208" s="17"/>
      <c r="AF208" t="s">
        <v>282</v>
      </c>
      <c r="AG208" t="s">
        <v>51</v>
      </c>
      <c r="AH208" t="s">
        <v>87</v>
      </c>
      <c r="AJ208" t="s">
        <v>61</v>
      </c>
      <c r="AK208" t="s">
        <v>119</v>
      </c>
      <c r="AM208" t="s">
        <v>54</v>
      </c>
      <c r="AN208" t="s">
        <v>55</v>
      </c>
      <c r="AQ208" t="s">
        <v>51</v>
      </c>
      <c r="AR208" t="s">
        <v>283</v>
      </c>
    </row>
    <row r="209" ht="15.75" customHeight="1">
      <c r="A209" t="s">
        <v>44</v>
      </c>
      <c r="C209" s="11" t="s">
        <v>276</v>
      </c>
      <c r="D209" s="11" t="s">
        <v>277</v>
      </c>
      <c r="E209" s="11" t="s">
        <v>278</v>
      </c>
      <c r="F209" s="12" t="str">
        <f t="shared" si="1"/>
        <v>2011</v>
      </c>
      <c r="G209" s="13">
        <v>40740.0</v>
      </c>
      <c r="H209" s="14">
        <v>0.3020833333333333</v>
      </c>
      <c r="I209" t="s">
        <v>48</v>
      </c>
      <c r="J209" s="15"/>
      <c r="L209" t="s">
        <v>49</v>
      </c>
      <c r="M209" s="15"/>
      <c r="N209" s="16">
        <v>5.2</v>
      </c>
      <c r="O209" s="16"/>
      <c r="P209" s="17"/>
      <c r="Q209" s="18"/>
      <c r="S209" s="17"/>
      <c r="V209" s="19"/>
      <c r="W209" s="17"/>
      <c r="AF209" t="s">
        <v>282</v>
      </c>
      <c r="AG209" t="s">
        <v>51</v>
      </c>
      <c r="AH209" t="s">
        <v>115</v>
      </c>
      <c r="AJ209" t="s">
        <v>61</v>
      </c>
      <c r="AK209" t="s">
        <v>53</v>
      </c>
      <c r="AM209" t="s">
        <v>54</v>
      </c>
      <c r="AN209" t="s">
        <v>55</v>
      </c>
      <c r="AQ209" t="s">
        <v>51</v>
      </c>
      <c r="AR209" t="s">
        <v>218</v>
      </c>
    </row>
    <row r="210" ht="15.75" customHeight="1">
      <c r="A210" t="s">
        <v>44</v>
      </c>
      <c r="C210" s="11" t="s">
        <v>276</v>
      </c>
      <c r="D210" s="11" t="s">
        <v>277</v>
      </c>
      <c r="E210" s="11" t="s">
        <v>278</v>
      </c>
      <c r="F210" s="12" t="str">
        <f t="shared" si="1"/>
        <v>2011</v>
      </c>
      <c r="G210" s="13">
        <v>40768.0</v>
      </c>
      <c r="H210" s="14">
        <v>0.3055555555555556</v>
      </c>
      <c r="I210" t="s">
        <v>48</v>
      </c>
      <c r="J210" s="15"/>
      <c r="L210" t="s">
        <v>49</v>
      </c>
      <c r="M210" s="15"/>
      <c r="N210" s="16">
        <v>6.0</v>
      </c>
      <c r="O210" s="16"/>
      <c r="P210" s="17"/>
      <c r="Q210" s="18"/>
      <c r="S210" s="17"/>
      <c r="V210" s="19">
        <v>613.1</v>
      </c>
      <c r="W210" s="17"/>
      <c r="AF210" t="s">
        <v>282</v>
      </c>
      <c r="AG210" t="s">
        <v>51</v>
      </c>
      <c r="AH210" t="s">
        <v>115</v>
      </c>
      <c r="AJ210" t="s">
        <v>61</v>
      </c>
      <c r="AK210" t="s">
        <v>53</v>
      </c>
      <c r="AM210" t="s">
        <v>54</v>
      </c>
      <c r="AN210" t="s">
        <v>55</v>
      </c>
      <c r="AQ210" t="s">
        <v>51</v>
      </c>
      <c r="AR210" t="s">
        <v>218</v>
      </c>
    </row>
    <row r="211" ht="15.75" customHeight="1">
      <c r="A211" t="s">
        <v>44</v>
      </c>
      <c r="C211" s="11" t="s">
        <v>73</v>
      </c>
      <c r="D211" s="11" t="s">
        <v>74</v>
      </c>
      <c r="E211" s="11" t="s">
        <v>75</v>
      </c>
      <c r="F211" s="12" t="str">
        <f t="shared" si="1"/>
        <v>2011</v>
      </c>
      <c r="G211" s="13">
        <v>40684.0</v>
      </c>
      <c r="H211" s="14">
        <v>0.2534722222222222</v>
      </c>
      <c r="I211" t="s">
        <v>48</v>
      </c>
      <c r="J211" s="15"/>
      <c r="L211" t="s">
        <v>49</v>
      </c>
      <c r="M211" s="15">
        <v>12.11</v>
      </c>
      <c r="N211" s="16">
        <v>9.7</v>
      </c>
      <c r="O211" s="16">
        <v>90.23</v>
      </c>
      <c r="P211" s="17"/>
      <c r="Q211" s="18"/>
      <c r="S211" s="17"/>
      <c r="V211" s="19">
        <v>34.1</v>
      </c>
      <c r="W211" s="17"/>
      <c r="AF211" t="s">
        <v>76</v>
      </c>
      <c r="AG211" t="s">
        <v>284</v>
      </c>
      <c r="AH211" t="s">
        <v>285</v>
      </c>
      <c r="AI211">
        <v>12.22</v>
      </c>
      <c r="AJ211" t="s">
        <v>61</v>
      </c>
      <c r="AK211" t="s">
        <v>100</v>
      </c>
      <c r="AM211" t="s">
        <v>62</v>
      </c>
      <c r="AN211" t="s">
        <v>65</v>
      </c>
      <c r="AQ211" t="s">
        <v>51</v>
      </c>
      <c r="AR211" t="s">
        <v>286</v>
      </c>
    </row>
    <row r="212" ht="15.75" customHeight="1">
      <c r="A212" t="s">
        <v>44</v>
      </c>
      <c r="C212" s="11" t="s">
        <v>73</v>
      </c>
      <c r="D212" s="11" t="s">
        <v>74</v>
      </c>
      <c r="E212" s="11" t="s">
        <v>75</v>
      </c>
      <c r="F212" s="12" t="str">
        <f t="shared" si="1"/>
        <v>2011</v>
      </c>
      <c r="G212" s="13">
        <v>40698.0</v>
      </c>
      <c r="H212" s="14">
        <v>0.24027777777777778</v>
      </c>
      <c r="I212" t="s">
        <v>48</v>
      </c>
      <c r="J212" s="15"/>
      <c r="L212" t="s">
        <v>49</v>
      </c>
      <c r="M212" s="15"/>
      <c r="N212" s="16">
        <v>7.5</v>
      </c>
      <c r="O212" s="16"/>
      <c r="P212" s="17"/>
      <c r="Q212" s="18"/>
      <c r="S212" s="17"/>
      <c r="V212" s="19">
        <v>21.8</v>
      </c>
      <c r="W212" s="17"/>
      <c r="AF212" t="s">
        <v>76</v>
      </c>
      <c r="AG212" t="s">
        <v>51</v>
      </c>
      <c r="AH212" t="s">
        <v>59</v>
      </c>
      <c r="AI212">
        <v>8.33</v>
      </c>
      <c r="AK212" t="s">
        <v>53</v>
      </c>
      <c r="AM212" t="s">
        <v>54</v>
      </c>
      <c r="AN212" t="s">
        <v>65</v>
      </c>
      <c r="AQ212" t="s">
        <v>51</v>
      </c>
      <c r="AR212" t="s">
        <v>226</v>
      </c>
    </row>
    <row r="213" ht="15.75" customHeight="1">
      <c r="A213" t="s">
        <v>44</v>
      </c>
      <c r="C213" s="11" t="s">
        <v>73</v>
      </c>
      <c r="D213" s="11" t="s">
        <v>74</v>
      </c>
      <c r="E213" s="11" t="s">
        <v>75</v>
      </c>
      <c r="F213" s="12" t="str">
        <f t="shared" si="1"/>
        <v>2011</v>
      </c>
      <c r="G213" s="13">
        <v>40712.0</v>
      </c>
      <c r="H213" s="14">
        <v>0.23333333333333334</v>
      </c>
      <c r="I213" t="s">
        <v>48</v>
      </c>
      <c r="J213" s="15"/>
      <c r="L213" t="s">
        <v>49</v>
      </c>
      <c r="M213" s="15"/>
      <c r="N213" s="16"/>
      <c r="O213" s="16"/>
      <c r="P213" s="17"/>
      <c r="Q213" s="18"/>
      <c r="S213" s="17"/>
      <c r="V213" s="19">
        <v>74.9</v>
      </c>
      <c r="W213" s="17"/>
      <c r="AF213" t="s">
        <v>76</v>
      </c>
      <c r="AG213" t="s">
        <v>259</v>
      </c>
      <c r="AH213" t="s">
        <v>287</v>
      </c>
      <c r="AI213">
        <v>16.11</v>
      </c>
      <c r="AK213" t="s">
        <v>119</v>
      </c>
      <c r="AM213" t="s">
        <v>54</v>
      </c>
      <c r="AN213" t="s">
        <v>55</v>
      </c>
      <c r="AQ213" t="s">
        <v>70</v>
      </c>
      <c r="AR213" t="s">
        <v>288</v>
      </c>
    </row>
    <row r="214" ht="15.75" customHeight="1">
      <c r="A214" t="s">
        <v>44</v>
      </c>
      <c r="C214" s="11" t="s">
        <v>73</v>
      </c>
      <c r="D214" s="11" t="s">
        <v>74</v>
      </c>
      <c r="E214" s="11" t="s">
        <v>75</v>
      </c>
      <c r="F214" s="12" t="str">
        <f t="shared" si="1"/>
        <v>2011</v>
      </c>
      <c r="G214" s="13">
        <v>40740.0</v>
      </c>
      <c r="H214" s="14">
        <v>0.23819444444444443</v>
      </c>
      <c r="I214" t="s">
        <v>48</v>
      </c>
      <c r="J214" s="15"/>
      <c r="L214" t="s">
        <v>49</v>
      </c>
      <c r="M214" s="15"/>
      <c r="N214" s="16">
        <v>6.4</v>
      </c>
      <c r="O214" s="16"/>
      <c r="P214" s="17"/>
      <c r="Q214" s="18"/>
      <c r="S214" s="17"/>
      <c r="V214" s="19"/>
      <c r="W214" s="17"/>
      <c r="AF214" t="s">
        <v>76</v>
      </c>
      <c r="AG214" t="s">
        <v>51</v>
      </c>
      <c r="AH214" t="s">
        <v>59</v>
      </c>
      <c r="AI214">
        <v>14.44</v>
      </c>
      <c r="AJ214" t="s">
        <v>61</v>
      </c>
      <c r="AK214" t="s">
        <v>119</v>
      </c>
      <c r="AM214" t="s">
        <v>54</v>
      </c>
      <c r="AN214" t="s">
        <v>65</v>
      </c>
      <c r="AQ214" t="s">
        <v>51</v>
      </c>
      <c r="AR214" t="s">
        <v>289</v>
      </c>
    </row>
    <row r="215" ht="15.75" customHeight="1">
      <c r="A215" t="s">
        <v>44</v>
      </c>
      <c r="C215" s="11" t="s">
        <v>73</v>
      </c>
      <c r="D215" s="11" t="s">
        <v>74</v>
      </c>
      <c r="E215" s="11" t="s">
        <v>75</v>
      </c>
      <c r="F215" s="12" t="str">
        <f t="shared" si="1"/>
        <v>2011</v>
      </c>
      <c r="G215" s="13">
        <v>40754.0</v>
      </c>
      <c r="H215" s="14">
        <v>0.24861111111111112</v>
      </c>
      <c r="I215" t="s">
        <v>48</v>
      </c>
      <c r="J215" s="15"/>
      <c r="L215" t="s">
        <v>49</v>
      </c>
      <c r="M215" s="15"/>
      <c r="N215" s="16">
        <v>6.4</v>
      </c>
      <c r="O215" s="16"/>
      <c r="P215" s="17"/>
      <c r="Q215" s="18"/>
      <c r="S215" s="17"/>
      <c r="V215" s="19">
        <v>209.8</v>
      </c>
      <c r="W215" s="17"/>
      <c r="AF215" t="s">
        <v>76</v>
      </c>
      <c r="AG215" t="s">
        <v>290</v>
      </c>
      <c r="AH215" t="s">
        <v>291</v>
      </c>
      <c r="AI215">
        <v>20.0</v>
      </c>
      <c r="AJ215" t="s">
        <v>61</v>
      </c>
      <c r="AK215" t="s">
        <v>119</v>
      </c>
      <c r="AM215" t="s">
        <v>62</v>
      </c>
      <c r="AN215" t="s">
        <v>65</v>
      </c>
      <c r="AQ215" t="s">
        <v>51</v>
      </c>
      <c r="AR215" t="s">
        <v>288</v>
      </c>
    </row>
    <row r="216" ht="15.75" customHeight="1">
      <c r="A216" t="s">
        <v>44</v>
      </c>
      <c r="C216" s="11" t="s">
        <v>73</v>
      </c>
      <c r="D216" s="11" t="s">
        <v>74</v>
      </c>
      <c r="E216" s="11" t="s">
        <v>75</v>
      </c>
      <c r="F216" s="12" t="str">
        <f t="shared" si="1"/>
        <v>2011</v>
      </c>
      <c r="G216" s="13">
        <v>40768.0</v>
      </c>
      <c r="H216" s="14">
        <v>0.2652777777777778</v>
      </c>
      <c r="I216" t="s">
        <v>48</v>
      </c>
      <c r="J216" s="15"/>
      <c r="L216" t="s">
        <v>49</v>
      </c>
      <c r="M216" s="15"/>
      <c r="N216" s="16">
        <v>5.7</v>
      </c>
      <c r="O216" s="16"/>
      <c r="P216" s="17"/>
      <c r="Q216" s="18"/>
      <c r="S216" s="17"/>
      <c r="V216" s="19">
        <v>23.8</v>
      </c>
      <c r="W216" s="17"/>
      <c r="AF216" t="s">
        <v>76</v>
      </c>
      <c r="AG216" t="s">
        <v>115</v>
      </c>
      <c r="AH216" t="s">
        <v>115</v>
      </c>
      <c r="AI216">
        <v>15.0</v>
      </c>
      <c r="AK216" t="s">
        <v>53</v>
      </c>
      <c r="AM216" t="s">
        <v>88</v>
      </c>
      <c r="AN216" t="s">
        <v>65</v>
      </c>
      <c r="AQ216" t="s">
        <v>51</v>
      </c>
      <c r="AR216" t="s">
        <v>218</v>
      </c>
    </row>
    <row r="217" ht="15.75" customHeight="1">
      <c r="A217" t="s">
        <v>44</v>
      </c>
      <c r="C217" s="11" t="s">
        <v>73</v>
      </c>
      <c r="D217" s="11" t="s">
        <v>74</v>
      </c>
      <c r="E217" s="11" t="s">
        <v>75</v>
      </c>
      <c r="F217" s="12" t="str">
        <f t="shared" si="1"/>
        <v>2011</v>
      </c>
      <c r="G217" s="13">
        <v>40782.0</v>
      </c>
      <c r="H217" s="14">
        <v>0.28125</v>
      </c>
      <c r="I217" t="s">
        <v>48</v>
      </c>
      <c r="J217" s="15"/>
      <c r="L217" t="s">
        <v>49</v>
      </c>
      <c r="M217" s="15"/>
      <c r="N217" s="16">
        <v>3.9</v>
      </c>
      <c r="O217" s="16"/>
      <c r="P217" s="17"/>
      <c r="Q217" s="18"/>
      <c r="S217" s="17"/>
      <c r="V217" s="19">
        <v>51.2</v>
      </c>
      <c r="W217" s="17"/>
      <c r="AF217" t="s">
        <v>76</v>
      </c>
      <c r="AG217" t="s">
        <v>284</v>
      </c>
      <c r="AH217" t="s">
        <v>86</v>
      </c>
      <c r="AI217">
        <v>14.44</v>
      </c>
      <c r="AK217" t="s">
        <v>53</v>
      </c>
      <c r="AM217" t="s">
        <v>62</v>
      </c>
      <c r="AN217" t="s">
        <v>65</v>
      </c>
      <c r="AQ217" t="s">
        <v>292</v>
      </c>
      <c r="AR217" t="s">
        <v>293</v>
      </c>
    </row>
    <row r="218" ht="15.75" customHeight="1">
      <c r="A218" t="s">
        <v>44</v>
      </c>
      <c r="C218" s="11" t="s">
        <v>294</v>
      </c>
      <c r="D218" s="11" t="s">
        <v>295</v>
      </c>
      <c r="E218" s="11" t="s">
        <v>296</v>
      </c>
      <c r="F218" s="12" t="str">
        <f t="shared" si="1"/>
        <v>2011</v>
      </c>
      <c r="G218" s="13">
        <v>40684.0</v>
      </c>
      <c r="H218" s="14">
        <v>0.3055555555555556</v>
      </c>
      <c r="I218" t="s">
        <v>48</v>
      </c>
      <c r="J218" s="15"/>
      <c r="L218" t="s">
        <v>49</v>
      </c>
      <c r="M218" s="15"/>
      <c r="N218" s="16">
        <v>7.8</v>
      </c>
      <c r="O218" s="16"/>
      <c r="P218" s="17"/>
      <c r="Q218" s="18"/>
      <c r="S218" s="17"/>
      <c r="V218" s="19">
        <v>235.9</v>
      </c>
      <c r="W218" s="17"/>
      <c r="AF218" t="s">
        <v>268</v>
      </c>
      <c r="AG218" t="s">
        <v>260</v>
      </c>
      <c r="AH218" t="s">
        <v>269</v>
      </c>
      <c r="AJ218" t="s">
        <v>61</v>
      </c>
      <c r="AK218" t="s">
        <v>119</v>
      </c>
      <c r="AM218" t="s">
        <v>62</v>
      </c>
      <c r="AN218" t="s">
        <v>55</v>
      </c>
      <c r="AQ218" t="s">
        <v>171</v>
      </c>
      <c r="AR218" t="s">
        <v>226</v>
      </c>
    </row>
    <row r="219" ht="15.75" customHeight="1">
      <c r="A219" t="s">
        <v>44</v>
      </c>
      <c r="C219" s="11" t="s">
        <v>294</v>
      </c>
      <c r="D219" s="11" t="s">
        <v>295</v>
      </c>
      <c r="E219" s="11" t="s">
        <v>296</v>
      </c>
      <c r="F219" s="12" t="str">
        <f t="shared" si="1"/>
        <v>2011</v>
      </c>
      <c r="G219" s="13">
        <v>40698.0</v>
      </c>
      <c r="H219" s="14">
        <v>0.3263888888888889</v>
      </c>
      <c r="I219" t="s">
        <v>48</v>
      </c>
      <c r="J219" s="15"/>
      <c r="L219" t="s">
        <v>49</v>
      </c>
      <c r="M219" s="15"/>
      <c r="N219" s="16">
        <v>5.0</v>
      </c>
      <c r="O219" s="16"/>
      <c r="P219" s="17"/>
      <c r="Q219" s="18"/>
      <c r="S219" s="17"/>
      <c r="V219" s="19">
        <v>58.1</v>
      </c>
      <c r="W219" s="17"/>
      <c r="AF219" t="s">
        <v>268</v>
      </c>
      <c r="AG219" t="s">
        <v>51</v>
      </c>
      <c r="AH219" t="s">
        <v>115</v>
      </c>
      <c r="AJ219" t="s">
        <v>61</v>
      </c>
      <c r="AK219" t="s">
        <v>119</v>
      </c>
      <c r="AM219" t="s">
        <v>54</v>
      </c>
      <c r="AN219" t="s">
        <v>55</v>
      </c>
      <c r="AQ219" t="s">
        <v>56</v>
      </c>
      <c r="AR219" t="s">
        <v>297</v>
      </c>
    </row>
    <row r="220" ht="15.75" customHeight="1">
      <c r="A220" t="s">
        <v>44</v>
      </c>
      <c r="C220" s="11" t="s">
        <v>294</v>
      </c>
      <c r="D220" s="11" t="s">
        <v>295</v>
      </c>
      <c r="E220" s="11" t="s">
        <v>296</v>
      </c>
      <c r="F220" s="12" t="str">
        <f t="shared" si="1"/>
        <v>2011</v>
      </c>
      <c r="G220" s="13">
        <v>40712.0</v>
      </c>
      <c r="H220" s="14">
        <v>0.3194444444444444</v>
      </c>
      <c r="I220" t="s">
        <v>48</v>
      </c>
      <c r="J220" s="15"/>
      <c r="L220" t="s">
        <v>49</v>
      </c>
      <c r="M220" s="15"/>
      <c r="N220" s="16">
        <v>4.0</v>
      </c>
      <c r="O220" s="16"/>
      <c r="P220" s="17"/>
      <c r="Q220" s="18"/>
      <c r="S220" s="17"/>
      <c r="V220" s="19">
        <v>186.0</v>
      </c>
      <c r="W220" s="17"/>
      <c r="AF220" t="s">
        <v>268</v>
      </c>
      <c r="AG220" t="s">
        <v>59</v>
      </c>
      <c r="AH220" t="s">
        <v>72</v>
      </c>
      <c r="AK220" t="s">
        <v>119</v>
      </c>
      <c r="AM220" t="s">
        <v>54</v>
      </c>
      <c r="AN220" t="s">
        <v>55</v>
      </c>
      <c r="AQ220" t="s">
        <v>56</v>
      </c>
      <c r="AR220" t="s">
        <v>226</v>
      </c>
    </row>
    <row r="221" ht="15.75" customHeight="1">
      <c r="A221" t="s">
        <v>44</v>
      </c>
      <c r="C221" s="11" t="s">
        <v>294</v>
      </c>
      <c r="D221" s="11" t="s">
        <v>295</v>
      </c>
      <c r="E221" s="11" t="s">
        <v>296</v>
      </c>
      <c r="F221" s="12" t="str">
        <f t="shared" si="1"/>
        <v>2011</v>
      </c>
      <c r="G221" s="13">
        <v>40726.0</v>
      </c>
      <c r="H221" s="14">
        <v>0.3333333333333333</v>
      </c>
      <c r="I221" t="s">
        <v>48</v>
      </c>
      <c r="J221" s="15"/>
      <c r="L221" t="s">
        <v>49</v>
      </c>
      <c r="M221" s="15"/>
      <c r="N221" s="16">
        <v>3.5</v>
      </c>
      <c r="O221" s="16"/>
      <c r="P221" s="17"/>
      <c r="Q221" s="18"/>
      <c r="S221" s="17"/>
      <c r="V221" s="19">
        <v>146.7</v>
      </c>
      <c r="W221" s="17"/>
      <c r="AF221" t="s">
        <v>268</v>
      </c>
      <c r="AG221" t="s">
        <v>115</v>
      </c>
      <c r="AH221" t="s">
        <v>273</v>
      </c>
      <c r="AK221" t="s">
        <v>119</v>
      </c>
      <c r="AM221" t="s">
        <v>54</v>
      </c>
      <c r="AN221" t="s">
        <v>55</v>
      </c>
      <c r="AQ221" t="s">
        <v>70</v>
      </c>
      <c r="AR221" t="s">
        <v>298</v>
      </c>
    </row>
    <row r="222" ht="15.75" customHeight="1">
      <c r="A222" t="s">
        <v>44</v>
      </c>
      <c r="C222" s="11" t="s">
        <v>294</v>
      </c>
      <c r="D222" s="11" t="s">
        <v>295</v>
      </c>
      <c r="E222" s="11" t="s">
        <v>296</v>
      </c>
      <c r="F222" s="12" t="str">
        <f t="shared" si="1"/>
        <v>2011</v>
      </c>
      <c r="G222" s="13">
        <v>40740.0</v>
      </c>
      <c r="H222" s="14">
        <v>0.3368055555555556</v>
      </c>
      <c r="I222" t="s">
        <v>48</v>
      </c>
      <c r="J222" s="15"/>
      <c r="L222" t="s">
        <v>49</v>
      </c>
      <c r="M222" s="15"/>
      <c r="N222" s="16">
        <v>3.2</v>
      </c>
      <c r="O222" s="16"/>
      <c r="P222" s="17"/>
      <c r="Q222" s="18"/>
      <c r="S222" s="17"/>
      <c r="V222" s="19"/>
      <c r="W222" s="17"/>
      <c r="AF222" t="s">
        <v>268</v>
      </c>
      <c r="AG222" t="s">
        <v>51</v>
      </c>
      <c r="AH222" t="s">
        <v>51</v>
      </c>
      <c r="AK222" t="s">
        <v>119</v>
      </c>
      <c r="AM222" t="s">
        <v>54</v>
      </c>
      <c r="AN222" t="s">
        <v>55</v>
      </c>
      <c r="AQ222" t="s">
        <v>70</v>
      </c>
      <c r="AR222" t="s">
        <v>226</v>
      </c>
    </row>
    <row r="223" ht="15.75" customHeight="1">
      <c r="A223" t="s">
        <v>44</v>
      </c>
      <c r="C223" s="11" t="s">
        <v>294</v>
      </c>
      <c r="D223" s="11" t="s">
        <v>295</v>
      </c>
      <c r="E223" s="11" t="s">
        <v>296</v>
      </c>
      <c r="F223" s="12" t="str">
        <f t="shared" si="1"/>
        <v>2011</v>
      </c>
      <c r="G223" s="13">
        <v>40754.0</v>
      </c>
      <c r="H223" s="14">
        <v>0.3194444444444444</v>
      </c>
      <c r="I223" t="s">
        <v>48</v>
      </c>
      <c r="J223" s="15"/>
      <c r="L223" t="s">
        <v>58</v>
      </c>
      <c r="M223" s="15"/>
      <c r="N223" s="16">
        <v>4.5</v>
      </c>
      <c r="O223" s="16"/>
      <c r="P223" s="17"/>
      <c r="Q223" s="18"/>
      <c r="S223" s="17"/>
      <c r="V223" s="19" t="s">
        <v>299</v>
      </c>
      <c r="W223" s="17"/>
      <c r="AF223" t="s">
        <v>268</v>
      </c>
      <c r="AG223" t="s">
        <v>231</v>
      </c>
      <c r="AH223" t="s">
        <v>85</v>
      </c>
      <c r="AK223" t="s">
        <v>119</v>
      </c>
      <c r="AM223" t="s">
        <v>62</v>
      </c>
      <c r="AN223" t="s">
        <v>55</v>
      </c>
      <c r="AQ223" t="s">
        <v>56</v>
      </c>
      <c r="AR223" t="s">
        <v>300</v>
      </c>
    </row>
    <row r="224" ht="15.75" customHeight="1">
      <c r="A224" t="s">
        <v>44</v>
      </c>
      <c r="C224" s="11" t="s">
        <v>294</v>
      </c>
      <c r="D224" s="11" t="s">
        <v>295</v>
      </c>
      <c r="E224" s="11" t="s">
        <v>296</v>
      </c>
      <c r="F224" s="12" t="str">
        <f t="shared" si="1"/>
        <v>2011</v>
      </c>
      <c r="G224" s="13">
        <v>40754.0</v>
      </c>
      <c r="H224" s="14">
        <v>0.3194444444444444</v>
      </c>
      <c r="I224" t="s">
        <v>95</v>
      </c>
      <c r="J224" s="15"/>
      <c r="M224" s="15"/>
      <c r="N224" s="16"/>
      <c r="O224" s="16"/>
      <c r="P224" s="17"/>
      <c r="Q224" s="18"/>
      <c r="S224" s="17"/>
      <c r="V224" s="19" t="s">
        <v>299</v>
      </c>
      <c r="W224" s="17"/>
      <c r="AF224" t="s">
        <v>268</v>
      </c>
      <c r="AK224" t="s">
        <v>119</v>
      </c>
      <c r="AR224" t="s">
        <v>301</v>
      </c>
    </row>
    <row r="225" ht="15.75" customHeight="1">
      <c r="A225" t="s">
        <v>44</v>
      </c>
      <c r="C225" s="11" t="s">
        <v>294</v>
      </c>
      <c r="D225" s="11" t="s">
        <v>295</v>
      </c>
      <c r="E225" s="11" t="s">
        <v>296</v>
      </c>
      <c r="F225" s="12" t="str">
        <f t="shared" si="1"/>
        <v>2011</v>
      </c>
      <c r="G225" s="13">
        <v>40768.0</v>
      </c>
      <c r="H225" s="14">
        <v>0.3263888888888889</v>
      </c>
      <c r="I225" t="s">
        <v>48</v>
      </c>
      <c r="J225" s="15"/>
      <c r="L225" t="s">
        <v>49</v>
      </c>
      <c r="M225" s="15"/>
      <c r="N225" s="16">
        <v>4.3</v>
      </c>
      <c r="O225" s="16"/>
      <c r="P225" s="17"/>
      <c r="Q225" s="18"/>
      <c r="S225" s="17"/>
      <c r="V225" s="19">
        <v>58.3</v>
      </c>
      <c r="W225" s="17"/>
      <c r="AF225" t="s">
        <v>268</v>
      </c>
      <c r="AG225" t="s">
        <v>115</v>
      </c>
      <c r="AH225" t="s">
        <v>115</v>
      </c>
      <c r="AK225" t="s">
        <v>119</v>
      </c>
      <c r="AM225" t="s">
        <v>88</v>
      </c>
      <c r="AN225" t="s">
        <v>55</v>
      </c>
      <c r="AQ225" t="s">
        <v>171</v>
      </c>
      <c r="AR225" t="s">
        <v>226</v>
      </c>
    </row>
    <row r="226" ht="15.75" customHeight="1">
      <c r="A226" t="s">
        <v>44</v>
      </c>
      <c r="C226" s="11" t="s">
        <v>294</v>
      </c>
      <c r="D226" s="11" t="s">
        <v>295</v>
      </c>
      <c r="E226" s="11" t="s">
        <v>296</v>
      </c>
      <c r="F226" s="12" t="str">
        <f t="shared" si="1"/>
        <v>2011</v>
      </c>
      <c r="G226" s="13">
        <v>40782.0</v>
      </c>
      <c r="H226" s="14">
        <v>0.3173611111111111</v>
      </c>
      <c r="I226" t="s">
        <v>48</v>
      </c>
      <c r="J226" s="15"/>
      <c r="L226" t="s">
        <v>49</v>
      </c>
      <c r="M226" s="15"/>
      <c r="N226" s="16">
        <v>4.7</v>
      </c>
      <c r="O226" s="16"/>
      <c r="P226" s="17"/>
      <c r="Q226" s="18"/>
      <c r="S226" s="17"/>
      <c r="V226" s="19">
        <v>105.0</v>
      </c>
      <c r="W226" s="17"/>
      <c r="AF226" t="s">
        <v>268</v>
      </c>
      <c r="AG226" t="s">
        <v>225</v>
      </c>
      <c r="AH226" t="s">
        <v>115</v>
      </c>
      <c r="AK226" t="s">
        <v>119</v>
      </c>
      <c r="AM226" t="s">
        <v>88</v>
      </c>
      <c r="AN226" t="s">
        <v>55</v>
      </c>
      <c r="AQ226" t="s">
        <v>171</v>
      </c>
      <c r="AR226" t="s">
        <v>226</v>
      </c>
    </row>
    <row r="227" ht="15.75" customHeight="1">
      <c r="A227" t="s">
        <v>44</v>
      </c>
      <c r="C227" s="11" t="s">
        <v>91</v>
      </c>
      <c r="D227" s="11" t="s">
        <v>92</v>
      </c>
      <c r="E227" s="11" t="s">
        <v>93</v>
      </c>
      <c r="F227" s="12" t="str">
        <f t="shared" si="1"/>
        <v>2011</v>
      </c>
      <c r="G227" s="13">
        <v>40684.0</v>
      </c>
      <c r="H227" s="14">
        <v>0.23125</v>
      </c>
      <c r="I227" t="s">
        <v>48</v>
      </c>
      <c r="J227" s="15"/>
      <c r="L227" t="s">
        <v>49</v>
      </c>
      <c r="M227" s="15">
        <v>12.11</v>
      </c>
      <c r="N227" s="16">
        <v>4.6</v>
      </c>
      <c r="O227" s="16">
        <v>42.79</v>
      </c>
      <c r="P227" s="17"/>
      <c r="Q227" s="18"/>
      <c r="S227" s="17"/>
      <c r="V227" s="19">
        <v>10.9</v>
      </c>
      <c r="W227" s="17"/>
      <c r="AF227" t="s">
        <v>76</v>
      </c>
      <c r="AG227" t="s">
        <v>284</v>
      </c>
      <c r="AH227" t="s">
        <v>285</v>
      </c>
      <c r="AI227">
        <v>12.22</v>
      </c>
      <c r="AJ227" t="s">
        <v>61</v>
      </c>
      <c r="AK227" t="s">
        <v>100</v>
      </c>
      <c r="AM227" t="s">
        <v>62</v>
      </c>
      <c r="AN227" t="s">
        <v>55</v>
      </c>
      <c r="AQ227" t="s">
        <v>51</v>
      </c>
      <c r="AR227" t="s">
        <v>302</v>
      </c>
    </row>
    <row r="228" ht="15.75" customHeight="1">
      <c r="A228" t="s">
        <v>44</v>
      </c>
      <c r="C228" s="11" t="s">
        <v>91</v>
      </c>
      <c r="D228" s="11" t="s">
        <v>92</v>
      </c>
      <c r="E228" s="11" t="s">
        <v>93</v>
      </c>
      <c r="F228" s="12" t="str">
        <f t="shared" si="1"/>
        <v>2011</v>
      </c>
      <c r="G228" s="13">
        <v>40698.0</v>
      </c>
      <c r="H228" s="14">
        <v>0.21736111111111112</v>
      </c>
      <c r="I228" t="s">
        <v>48</v>
      </c>
      <c r="J228" s="15"/>
      <c r="L228" t="s">
        <v>49</v>
      </c>
      <c r="M228" s="15"/>
      <c r="N228" s="16">
        <v>3.8</v>
      </c>
      <c r="O228" s="16"/>
      <c r="P228" s="17"/>
      <c r="Q228" s="18"/>
      <c r="S228" s="17"/>
      <c r="V228" s="19">
        <v>69.9</v>
      </c>
      <c r="W228" s="17"/>
      <c r="AF228" t="s">
        <v>76</v>
      </c>
      <c r="AG228" t="s">
        <v>51</v>
      </c>
      <c r="AH228" t="s">
        <v>59</v>
      </c>
      <c r="AI228">
        <v>8.33</v>
      </c>
      <c r="AK228" t="s">
        <v>100</v>
      </c>
      <c r="AM228" t="s">
        <v>54</v>
      </c>
      <c r="AN228" t="s">
        <v>55</v>
      </c>
      <c r="AQ228" t="s">
        <v>51</v>
      </c>
      <c r="AR228" t="s">
        <v>226</v>
      </c>
    </row>
    <row r="229" ht="15.75" customHeight="1">
      <c r="A229" t="s">
        <v>44</v>
      </c>
      <c r="C229" s="11" t="s">
        <v>91</v>
      </c>
      <c r="D229" s="11" t="s">
        <v>92</v>
      </c>
      <c r="E229" s="11" t="s">
        <v>93</v>
      </c>
      <c r="F229" s="12" t="str">
        <f t="shared" si="1"/>
        <v>2011</v>
      </c>
      <c r="G229" s="13">
        <v>40712.0</v>
      </c>
      <c r="H229" s="14">
        <v>0.21388888888888888</v>
      </c>
      <c r="I229" t="s">
        <v>48</v>
      </c>
      <c r="J229" s="15"/>
      <c r="M229" s="15"/>
      <c r="N229" s="16">
        <v>2.8</v>
      </c>
      <c r="O229" s="16"/>
      <c r="P229" s="17"/>
      <c r="Q229" s="18"/>
      <c r="S229" s="17"/>
      <c r="V229" s="19">
        <v>66.3</v>
      </c>
      <c r="W229" s="17"/>
      <c r="AF229" t="s">
        <v>76</v>
      </c>
      <c r="AG229" t="s">
        <v>259</v>
      </c>
      <c r="AH229" t="s">
        <v>287</v>
      </c>
      <c r="AI229">
        <v>16.11</v>
      </c>
      <c r="AK229" t="s">
        <v>100</v>
      </c>
      <c r="AR229" t="s">
        <v>218</v>
      </c>
    </row>
    <row r="230" ht="15.75" customHeight="1">
      <c r="A230" t="s">
        <v>44</v>
      </c>
      <c r="C230" s="11" t="s">
        <v>91</v>
      </c>
      <c r="D230" s="11" t="s">
        <v>92</v>
      </c>
      <c r="E230" s="11" t="s">
        <v>93</v>
      </c>
      <c r="F230" s="12" t="str">
        <f t="shared" si="1"/>
        <v>2011</v>
      </c>
      <c r="G230" s="13">
        <v>40740.0</v>
      </c>
      <c r="H230" s="14">
        <v>0.21875</v>
      </c>
      <c r="I230" t="s">
        <v>48</v>
      </c>
      <c r="J230" s="15"/>
      <c r="L230" t="s">
        <v>49</v>
      </c>
      <c r="M230" s="15"/>
      <c r="N230" s="16">
        <v>2.2</v>
      </c>
      <c r="O230" s="16"/>
      <c r="P230" s="17"/>
      <c r="Q230" s="18"/>
      <c r="S230" s="17"/>
      <c r="V230" s="19"/>
      <c r="W230" s="17"/>
      <c r="AF230" t="s">
        <v>76</v>
      </c>
      <c r="AG230" t="s">
        <v>51</v>
      </c>
      <c r="AH230" t="s">
        <v>59</v>
      </c>
      <c r="AI230">
        <v>14.44</v>
      </c>
      <c r="AJ230" t="s">
        <v>61</v>
      </c>
      <c r="AK230" t="s">
        <v>100</v>
      </c>
      <c r="AM230" t="s">
        <v>88</v>
      </c>
      <c r="AN230" t="s">
        <v>55</v>
      </c>
      <c r="AQ230" t="s">
        <v>51</v>
      </c>
      <c r="AR230" t="s">
        <v>229</v>
      </c>
    </row>
    <row r="231" ht="15.75" customHeight="1">
      <c r="A231" t="s">
        <v>44</v>
      </c>
      <c r="C231" s="11" t="s">
        <v>91</v>
      </c>
      <c r="D231" s="11" t="s">
        <v>92</v>
      </c>
      <c r="E231" s="11" t="s">
        <v>93</v>
      </c>
      <c r="F231" s="12" t="str">
        <f t="shared" si="1"/>
        <v>2011</v>
      </c>
      <c r="G231" s="13">
        <v>40754.0</v>
      </c>
      <c r="H231" s="14">
        <v>0.22777777777777777</v>
      </c>
      <c r="I231" t="s">
        <v>48</v>
      </c>
      <c r="J231" s="15"/>
      <c r="L231" t="s">
        <v>49</v>
      </c>
      <c r="M231" s="15"/>
      <c r="N231" s="16">
        <v>1.7</v>
      </c>
      <c r="O231" s="16"/>
      <c r="P231" s="17"/>
      <c r="Q231" s="18"/>
      <c r="S231" s="17"/>
      <c r="V231" s="19">
        <v>2419.17</v>
      </c>
      <c r="W231" s="17"/>
      <c r="AF231" t="s">
        <v>76</v>
      </c>
      <c r="AG231" t="s">
        <v>290</v>
      </c>
      <c r="AH231" t="s">
        <v>291</v>
      </c>
      <c r="AI231">
        <v>20.0</v>
      </c>
      <c r="AJ231" t="s">
        <v>61</v>
      </c>
      <c r="AK231" t="s">
        <v>100</v>
      </c>
      <c r="AM231" t="s">
        <v>62</v>
      </c>
      <c r="AN231" t="s">
        <v>55</v>
      </c>
      <c r="AQ231" t="s">
        <v>51</v>
      </c>
      <c r="AR231" t="s">
        <v>218</v>
      </c>
    </row>
    <row r="232" ht="15.75" customHeight="1">
      <c r="A232" t="s">
        <v>44</v>
      </c>
      <c r="C232" s="11" t="s">
        <v>91</v>
      </c>
      <c r="D232" s="11" t="s">
        <v>92</v>
      </c>
      <c r="E232" s="11" t="s">
        <v>93</v>
      </c>
      <c r="F232" s="12" t="str">
        <f t="shared" si="1"/>
        <v>2011</v>
      </c>
      <c r="G232" s="13">
        <v>40768.0</v>
      </c>
      <c r="H232" s="14">
        <v>0.23819444444444443</v>
      </c>
      <c r="I232" t="s">
        <v>48</v>
      </c>
      <c r="J232" s="15"/>
      <c r="L232" t="s">
        <v>49</v>
      </c>
      <c r="M232" s="15"/>
      <c r="N232" s="16">
        <v>2.4</v>
      </c>
      <c r="O232" s="16"/>
      <c r="P232" s="17"/>
      <c r="Q232" s="18"/>
      <c r="S232" s="17"/>
      <c r="V232" s="19">
        <v>88.0</v>
      </c>
      <c r="W232" s="17"/>
      <c r="AF232" t="s">
        <v>76</v>
      </c>
      <c r="AG232" t="s">
        <v>115</v>
      </c>
      <c r="AH232" t="s">
        <v>115</v>
      </c>
      <c r="AI232">
        <v>15.0</v>
      </c>
      <c r="AK232" t="s">
        <v>53</v>
      </c>
      <c r="AM232" t="s">
        <v>54</v>
      </c>
      <c r="AN232" t="s">
        <v>55</v>
      </c>
      <c r="AQ232" t="s">
        <v>51</v>
      </c>
      <c r="AR232" t="s">
        <v>218</v>
      </c>
    </row>
    <row r="233" ht="15.75" customHeight="1">
      <c r="A233" t="s">
        <v>44</v>
      </c>
      <c r="C233" s="11" t="s">
        <v>91</v>
      </c>
      <c r="D233" s="11" t="s">
        <v>92</v>
      </c>
      <c r="E233" s="11" t="s">
        <v>93</v>
      </c>
      <c r="F233" s="12" t="str">
        <f t="shared" si="1"/>
        <v>2011</v>
      </c>
      <c r="G233" s="13">
        <v>40782.0</v>
      </c>
      <c r="H233" s="14">
        <v>0.26458333333333334</v>
      </c>
      <c r="I233" t="s">
        <v>48</v>
      </c>
      <c r="J233" s="15"/>
      <c r="L233" t="s">
        <v>49</v>
      </c>
      <c r="M233" s="15"/>
      <c r="N233" s="16">
        <v>1.8</v>
      </c>
      <c r="O233" s="16"/>
      <c r="P233" s="17"/>
      <c r="Q233" s="18"/>
      <c r="S233" s="17"/>
      <c r="V233" s="19">
        <v>146.1</v>
      </c>
      <c r="W233" s="17"/>
      <c r="AF233" t="s">
        <v>76</v>
      </c>
      <c r="AG233" t="s">
        <v>284</v>
      </c>
      <c r="AH233" t="s">
        <v>86</v>
      </c>
      <c r="AI233">
        <v>14.44</v>
      </c>
      <c r="AK233" t="s">
        <v>100</v>
      </c>
      <c r="AM233" t="s">
        <v>54</v>
      </c>
      <c r="AN233" t="s">
        <v>55</v>
      </c>
      <c r="AQ233" t="s">
        <v>51</v>
      </c>
      <c r="AR233" t="s">
        <v>218</v>
      </c>
    </row>
    <row r="234" ht="15.75" customHeight="1">
      <c r="A234" t="s">
        <v>44</v>
      </c>
      <c r="B234" s="20" t="s">
        <v>104</v>
      </c>
      <c r="C234" s="11" t="s">
        <v>105</v>
      </c>
      <c r="D234" s="11" t="s">
        <v>303</v>
      </c>
      <c r="E234" s="11" t="s">
        <v>304</v>
      </c>
      <c r="F234" s="12" t="str">
        <f t="shared" si="1"/>
        <v>2011</v>
      </c>
      <c r="G234" s="13">
        <v>40684.0</v>
      </c>
      <c r="H234" s="14">
        <v>0.2951388888888889</v>
      </c>
      <c r="I234" t="s">
        <v>48</v>
      </c>
      <c r="J234" s="15"/>
      <c r="L234" t="s">
        <v>49</v>
      </c>
      <c r="M234" s="15">
        <v>8.0</v>
      </c>
      <c r="N234" s="16">
        <v>9.0</v>
      </c>
      <c r="O234" s="16">
        <v>75.99</v>
      </c>
      <c r="P234" s="17"/>
      <c r="Q234" s="18"/>
      <c r="S234" s="17"/>
      <c r="V234" s="19">
        <v>206.3</v>
      </c>
      <c r="W234" s="17"/>
      <c r="AF234" t="s">
        <v>252</v>
      </c>
      <c r="AG234" t="s">
        <v>259</v>
      </c>
      <c r="AH234" t="s">
        <v>260</v>
      </c>
      <c r="AJ234" t="s">
        <v>61</v>
      </c>
      <c r="AK234" t="s">
        <v>53</v>
      </c>
      <c r="AM234" t="s">
        <v>54</v>
      </c>
      <c r="AN234" t="s">
        <v>55</v>
      </c>
      <c r="AQ234" t="s">
        <v>171</v>
      </c>
      <c r="AR234" t="s">
        <v>226</v>
      </c>
    </row>
    <row r="235" ht="15.75" customHeight="1">
      <c r="A235" t="s">
        <v>44</v>
      </c>
      <c r="B235" s="20" t="s">
        <v>104</v>
      </c>
      <c r="C235" s="11" t="s">
        <v>105</v>
      </c>
      <c r="D235" s="11" t="s">
        <v>303</v>
      </c>
      <c r="E235" s="11" t="s">
        <v>304</v>
      </c>
      <c r="F235" s="12" t="str">
        <f t="shared" si="1"/>
        <v>2011</v>
      </c>
      <c r="G235" s="13">
        <v>40698.0</v>
      </c>
      <c r="H235" s="14">
        <v>0.2916666666666667</v>
      </c>
      <c r="I235" t="s">
        <v>48</v>
      </c>
      <c r="J235" s="15"/>
      <c r="L235" t="s">
        <v>49</v>
      </c>
      <c r="M235" s="15">
        <v>15.3</v>
      </c>
      <c r="N235" s="16">
        <v>8.52</v>
      </c>
      <c r="O235" s="16">
        <v>84.9</v>
      </c>
      <c r="P235" s="17"/>
      <c r="Q235" s="18"/>
      <c r="S235" s="17"/>
      <c r="V235" s="19">
        <v>44.1</v>
      </c>
      <c r="W235" s="17"/>
      <c r="AF235" t="s">
        <v>217</v>
      </c>
      <c r="AG235" t="s">
        <v>51</v>
      </c>
      <c r="AH235" t="s">
        <v>59</v>
      </c>
      <c r="AI235">
        <v>7.78</v>
      </c>
      <c r="AJ235" t="s">
        <v>52</v>
      </c>
      <c r="AK235" t="s">
        <v>97</v>
      </c>
      <c r="AM235" t="s">
        <v>54</v>
      </c>
      <c r="AN235" t="s">
        <v>55</v>
      </c>
      <c r="AQ235" t="s">
        <v>51</v>
      </c>
      <c r="AR235" t="s">
        <v>233</v>
      </c>
    </row>
    <row r="236" ht="15.75" customHeight="1">
      <c r="A236" t="s">
        <v>44</v>
      </c>
      <c r="B236" s="20" t="s">
        <v>104</v>
      </c>
      <c r="C236" s="11" t="s">
        <v>105</v>
      </c>
      <c r="D236" s="11" t="s">
        <v>303</v>
      </c>
      <c r="E236" s="11" t="s">
        <v>304</v>
      </c>
      <c r="F236" s="12" t="str">
        <f t="shared" si="1"/>
        <v>2011</v>
      </c>
      <c r="G236" s="13">
        <v>40712.0</v>
      </c>
      <c r="H236" s="14">
        <v>0.3298611111111111</v>
      </c>
      <c r="I236" t="s">
        <v>48</v>
      </c>
      <c r="J236" s="15"/>
      <c r="L236" t="s">
        <v>49</v>
      </c>
      <c r="M236" s="15">
        <v>18.5</v>
      </c>
      <c r="N236" s="16">
        <v>8.23</v>
      </c>
      <c r="O236" s="16">
        <v>85.0</v>
      </c>
      <c r="P236" s="17"/>
      <c r="Q236" s="18"/>
      <c r="S236" s="17"/>
      <c r="V236" s="19">
        <v>68.9</v>
      </c>
      <c r="W236" s="17"/>
      <c r="AF236" t="s">
        <v>217</v>
      </c>
      <c r="AG236" t="s">
        <v>86</v>
      </c>
      <c r="AH236" t="s">
        <v>305</v>
      </c>
      <c r="AI236">
        <v>16.11</v>
      </c>
      <c r="AJ236" t="s">
        <v>61</v>
      </c>
      <c r="AK236" t="s">
        <v>97</v>
      </c>
      <c r="AM236" t="s">
        <v>54</v>
      </c>
      <c r="AN236" t="s">
        <v>55</v>
      </c>
      <c r="AQ236" t="s">
        <v>51</v>
      </c>
      <c r="AR236" t="s">
        <v>233</v>
      </c>
    </row>
    <row r="237" ht="15.75" customHeight="1">
      <c r="A237" t="s">
        <v>44</v>
      </c>
      <c r="B237" s="20" t="s">
        <v>104</v>
      </c>
      <c r="C237" s="11" t="s">
        <v>105</v>
      </c>
      <c r="D237" s="11" t="s">
        <v>303</v>
      </c>
      <c r="E237" s="11" t="s">
        <v>304</v>
      </c>
      <c r="F237" s="12" t="str">
        <f t="shared" si="1"/>
        <v>2011</v>
      </c>
      <c r="G237" s="13">
        <v>40726.0</v>
      </c>
      <c r="H237" s="14">
        <v>0.2569444444444444</v>
      </c>
      <c r="I237" t="s">
        <v>48</v>
      </c>
      <c r="J237" s="15"/>
      <c r="L237" t="s">
        <v>49</v>
      </c>
      <c r="M237" s="15">
        <v>20.2</v>
      </c>
      <c r="N237" s="16">
        <v>7.66</v>
      </c>
      <c r="O237" s="16">
        <v>86.4</v>
      </c>
      <c r="P237" s="17"/>
      <c r="Q237" s="18"/>
      <c r="S237" s="17"/>
      <c r="V237" s="19">
        <v>41.3</v>
      </c>
      <c r="W237" s="17"/>
      <c r="AF237" t="s">
        <v>217</v>
      </c>
      <c r="AG237" t="s">
        <v>51</v>
      </c>
      <c r="AH237" t="s">
        <v>306</v>
      </c>
      <c r="AI237">
        <v>16.67</v>
      </c>
      <c r="AJ237" t="s">
        <v>61</v>
      </c>
      <c r="AK237" t="s">
        <v>97</v>
      </c>
      <c r="AM237" t="s">
        <v>54</v>
      </c>
      <c r="AN237" t="s">
        <v>55</v>
      </c>
      <c r="AQ237" t="s">
        <v>51</v>
      </c>
      <c r="AR237" t="s">
        <v>233</v>
      </c>
    </row>
    <row r="238" ht="15.75" customHeight="1">
      <c r="A238" t="s">
        <v>44</v>
      </c>
      <c r="B238" s="20" t="s">
        <v>104</v>
      </c>
      <c r="C238" s="11" t="s">
        <v>105</v>
      </c>
      <c r="D238" s="11" t="s">
        <v>303</v>
      </c>
      <c r="E238" s="11" t="s">
        <v>304</v>
      </c>
      <c r="F238" s="12" t="str">
        <f t="shared" si="1"/>
        <v>2011</v>
      </c>
      <c r="G238" s="13">
        <v>40740.0</v>
      </c>
      <c r="H238" s="14">
        <v>0.2569444444444444</v>
      </c>
      <c r="I238" t="s">
        <v>48</v>
      </c>
      <c r="J238" s="15"/>
      <c r="L238" t="s">
        <v>49</v>
      </c>
      <c r="M238" s="15">
        <v>22.5</v>
      </c>
      <c r="N238" s="16">
        <v>6.78</v>
      </c>
      <c r="O238" s="16">
        <v>79.3</v>
      </c>
      <c r="P238" s="17"/>
      <c r="Q238" s="18"/>
      <c r="S238" s="17"/>
      <c r="V238" s="19"/>
      <c r="W238" s="17"/>
      <c r="AF238" t="s">
        <v>217</v>
      </c>
      <c r="AG238" t="s">
        <v>51</v>
      </c>
      <c r="AH238" t="s">
        <v>51</v>
      </c>
      <c r="AI238">
        <v>16.11</v>
      </c>
      <c r="AJ238" t="s">
        <v>61</v>
      </c>
      <c r="AK238" t="s">
        <v>97</v>
      </c>
      <c r="AM238" t="s">
        <v>54</v>
      </c>
      <c r="AN238" t="s">
        <v>55</v>
      </c>
      <c r="AQ238" t="s">
        <v>51</v>
      </c>
      <c r="AR238" t="s">
        <v>233</v>
      </c>
    </row>
    <row r="239" ht="15.75" customHeight="1">
      <c r="A239" t="s">
        <v>44</v>
      </c>
      <c r="B239" s="20" t="s">
        <v>104</v>
      </c>
      <c r="C239" s="11" t="s">
        <v>105</v>
      </c>
      <c r="D239" s="11" t="s">
        <v>303</v>
      </c>
      <c r="E239" s="11" t="s">
        <v>304</v>
      </c>
      <c r="F239" s="12" t="str">
        <f t="shared" si="1"/>
        <v>2011</v>
      </c>
      <c r="G239" s="13">
        <v>40754.0</v>
      </c>
      <c r="H239" s="14">
        <v>0.2534722222222222</v>
      </c>
      <c r="I239" t="s">
        <v>48</v>
      </c>
      <c r="J239" s="15"/>
      <c r="L239" t="s">
        <v>58</v>
      </c>
      <c r="M239" s="15">
        <v>20.9</v>
      </c>
      <c r="N239" s="16">
        <v>8.05</v>
      </c>
      <c r="O239" s="16">
        <v>90.7</v>
      </c>
      <c r="P239" s="17"/>
      <c r="Q239" s="18"/>
      <c r="S239" s="17"/>
      <c r="V239" s="19">
        <v>435.2</v>
      </c>
      <c r="W239" s="17"/>
      <c r="AF239" t="s">
        <v>217</v>
      </c>
      <c r="AG239" t="s">
        <v>59</v>
      </c>
      <c r="AH239" t="s">
        <v>281</v>
      </c>
      <c r="AI239">
        <v>21.11</v>
      </c>
      <c r="AJ239" t="s">
        <v>61</v>
      </c>
      <c r="AK239" t="s">
        <v>97</v>
      </c>
      <c r="AM239" t="s">
        <v>62</v>
      </c>
      <c r="AN239" t="s">
        <v>55</v>
      </c>
      <c r="AQ239" t="s">
        <v>51</v>
      </c>
      <c r="AR239" t="s">
        <v>307</v>
      </c>
    </row>
    <row r="240" ht="15.75" customHeight="1">
      <c r="A240" t="s">
        <v>44</v>
      </c>
      <c r="B240" s="20" t="s">
        <v>104</v>
      </c>
      <c r="C240" s="11" t="s">
        <v>105</v>
      </c>
      <c r="D240" s="11" t="s">
        <v>303</v>
      </c>
      <c r="E240" s="11" t="s">
        <v>304</v>
      </c>
      <c r="F240" s="12" t="str">
        <f t="shared" si="1"/>
        <v>2011</v>
      </c>
      <c r="G240" s="13">
        <v>40768.0</v>
      </c>
      <c r="H240" s="14">
        <v>0.25</v>
      </c>
      <c r="I240" t="s">
        <v>48</v>
      </c>
      <c r="J240" s="15"/>
      <c r="L240" t="s">
        <v>49</v>
      </c>
      <c r="M240" s="15">
        <v>19.6</v>
      </c>
      <c r="N240" s="16">
        <v>7.64</v>
      </c>
      <c r="O240" s="16">
        <v>82.7</v>
      </c>
      <c r="P240" s="17"/>
      <c r="Q240" s="18"/>
      <c r="S240" s="17"/>
      <c r="V240" s="19">
        <v>24.3</v>
      </c>
      <c r="W240" s="17"/>
      <c r="AF240" t="s">
        <v>217</v>
      </c>
      <c r="AG240" t="s">
        <v>51</v>
      </c>
      <c r="AH240" t="s">
        <v>51</v>
      </c>
      <c r="AI240">
        <v>14.44</v>
      </c>
      <c r="AJ240" t="s">
        <v>61</v>
      </c>
      <c r="AK240" t="s">
        <v>97</v>
      </c>
      <c r="AM240" t="s">
        <v>54</v>
      </c>
      <c r="AN240" t="s">
        <v>55</v>
      </c>
      <c r="AQ240" t="s">
        <v>51</v>
      </c>
      <c r="AR240" t="s">
        <v>233</v>
      </c>
    </row>
    <row r="241" ht="15.75" customHeight="1">
      <c r="A241" t="s">
        <v>44</v>
      </c>
      <c r="B241" s="20" t="s">
        <v>104</v>
      </c>
      <c r="C241" s="11" t="s">
        <v>105</v>
      </c>
      <c r="D241" s="11" t="s">
        <v>303</v>
      </c>
      <c r="E241" s="11" t="s">
        <v>304</v>
      </c>
      <c r="F241" s="12" t="str">
        <f t="shared" si="1"/>
        <v>2011</v>
      </c>
      <c r="G241" s="13">
        <v>40782.0</v>
      </c>
      <c r="H241" s="14">
        <v>0.25069444444444444</v>
      </c>
      <c r="I241" t="s">
        <v>48</v>
      </c>
      <c r="J241" s="15"/>
      <c r="L241" t="s">
        <v>49</v>
      </c>
      <c r="M241" s="15">
        <v>22.2</v>
      </c>
      <c r="N241" s="16">
        <v>8.16</v>
      </c>
      <c r="O241" s="16">
        <v>95.5</v>
      </c>
      <c r="P241" s="17"/>
      <c r="Q241" s="18"/>
      <c r="S241" s="17"/>
      <c r="V241" s="19">
        <v>119.8</v>
      </c>
      <c r="W241" s="17"/>
      <c r="AF241" t="s">
        <v>217</v>
      </c>
      <c r="AG241" t="s">
        <v>59</v>
      </c>
      <c r="AH241" t="s">
        <v>51</v>
      </c>
      <c r="AI241">
        <v>18.33</v>
      </c>
      <c r="AJ241" t="s">
        <v>61</v>
      </c>
      <c r="AK241" t="s">
        <v>97</v>
      </c>
      <c r="AM241" t="s">
        <v>88</v>
      </c>
      <c r="AN241" t="s">
        <v>55</v>
      </c>
      <c r="AQ241" t="s">
        <v>51</v>
      </c>
      <c r="AR241" t="s">
        <v>233</v>
      </c>
    </row>
    <row r="242" ht="15.75" customHeight="1">
      <c r="A242" t="s">
        <v>44</v>
      </c>
      <c r="B242" s="20" t="s">
        <v>104</v>
      </c>
      <c r="C242" s="11" t="s">
        <v>145</v>
      </c>
      <c r="D242" s="11" t="s">
        <v>146</v>
      </c>
      <c r="E242" s="11" t="s">
        <v>147</v>
      </c>
      <c r="F242" s="12" t="str">
        <f t="shared" si="1"/>
        <v>2011</v>
      </c>
      <c r="G242" s="13">
        <v>40684.0</v>
      </c>
      <c r="H242" s="14">
        <v>0.24027777777777778</v>
      </c>
      <c r="I242" t="s">
        <v>48</v>
      </c>
      <c r="J242" s="15"/>
      <c r="L242" t="s">
        <v>49</v>
      </c>
      <c r="M242" s="15">
        <v>12.0</v>
      </c>
      <c r="N242" s="16">
        <v>8.7</v>
      </c>
      <c r="O242" s="16">
        <v>80.73</v>
      </c>
      <c r="P242" s="17"/>
      <c r="Q242" s="18"/>
      <c r="S242" s="17"/>
      <c r="V242" s="19">
        <v>137.6</v>
      </c>
      <c r="W242" s="17"/>
      <c r="AF242" t="s">
        <v>76</v>
      </c>
      <c r="AG242" t="s">
        <v>284</v>
      </c>
      <c r="AH242" t="s">
        <v>285</v>
      </c>
      <c r="AI242">
        <v>12.22</v>
      </c>
      <c r="AJ242" t="s">
        <v>61</v>
      </c>
      <c r="AK242" t="s">
        <v>53</v>
      </c>
      <c r="AM242" t="s">
        <v>62</v>
      </c>
      <c r="AN242" t="s">
        <v>55</v>
      </c>
      <c r="AQ242" t="s">
        <v>56</v>
      </c>
      <c r="AR242" t="s">
        <v>308</v>
      </c>
    </row>
    <row r="243" ht="15.75" customHeight="1">
      <c r="A243" t="s">
        <v>44</v>
      </c>
      <c r="B243" s="20" t="s">
        <v>104</v>
      </c>
      <c r="C243" s="11" t="s">
        <v>145</v>
      </c>
      <c r="D243" s="11" t="s">
        <v>146</v>
      </c>
      <c r="E243" s="11" t="s">
        <v>147</v>
      </c>
      <c r="F243" s="12" t="str">
        <f t="shared" si="1"/>
        <v>2011</v>
      </c>
      <c r="G243" s="13">
        <v>40698.0</v>
      </c>
      <c r="H243" s="14">
        <v>0.2326388888888889</v>
      </c>
      <c r="I243" t="s">
        <v>48</v>
      </c>
      <c r="J243" s="15"/>
      <c r="L243" t="s">
        <v>49</v>
      </c>
      <c r="M243" s="15"/>
      <c r="N243" s="16">
        <v>5.8</v>
      </c>
      <c r="O243" s="16"/>
      <c r="P243" s="17"/>
      <c r="Q243" s="18"/>
      <c r="S243" s="17"/>
      <c r="V243" s="19">
        <v>118.7</v>
      </c>
      <c r="W243" s="17"/>
      <c r="AF243" t="s">
        <v>76</v>
      </c>
      <c r="AG243" t="s">
        <v>51</v>
      </c>
      <c r="AH243" t="s">
        <v>59</v>
      </c>
      <c r="AI243">
        <v>8.33</v>
      </c>
      <c r="AK243" t="s">
        <v>53</v>
      </c>
      <c r="AM243" t="s">
        <v>54</v>
      </c>
      <c r="AN243" t="s">
        <v>55</v>
      </c>
      <c r="AQ243" t="s">
        <v>56</v>
      </c>
      <c r="AR243" t="s">
        <v>226</v>
      </c>
    </row>
    <row r="244" ht="15.75" customHeight="1">
      <c r="A244" t="s">
        <v>44</v>
      </c>
      <c r="B244" s="20" t="s">
        <v>104</v>
      </c>
      <c r="C244" s="11" t="s">
        <v>145</v>
      </c>
      <c r="D244" s="11" t="s">
        <v>146</v>
      </c>
      <c r="E244" s="11" t="s">
        <v>147</v>
      </c>
      <c r="F244" s="12" t="str">
        <f t="shared" si="1"/>
        <v>2011</v>
      </c>
      <c r="G244" s="13">
        <v>40712.0</v>
      </c>
      <c r="H244" s="14">
        <v>0.22569444444444445</v>
      </c>
      <c r="I244" t="s">
        <v>48</v>
      </c>
      <c r="J244" s="15"/>
      <c r="L244" t="s">
        <v>49</v>
      </c>
      <c r="M244" s="15"/>
      <c r="N244" s="16">
        <v>6.2</v>
      </c>
      <c r="O244" s="16"/>
      <c r="P244" s="17"/>
      <c r="Q244" s="18"/>
      <c r="S244" s="17"/>
      <c r="V244" s="19">
        <v>307.6</v>
      </c>
      <c r="W244" s="17"/>
      <c r="AF244" t="s">
        <v>76</v>
      </c>
      <c r="AG244" t="s">
        <v>259</v>
      </c>
      <c r="AH244" t="s">
        <v>287</v>
      </c>
      <c r="AI244">
        <v>16.11</v>
      </c>
      <c r="AK244" t="s">
        <v>119</v>
      </c>
      <c r="AM244" t="s">
        <v>54</v>
      </c>
      <c r="AN244" t="s">
        <v>55</v>
      </c>
      <c r="AQ244" t="s">
        <v>56</v>
      </c>
      <c r="AR244" t="s">
        <v>309</v>
      </c>
    </row>
    <row r="245" ht="15.75" customHeight="1">
      <c r="A245" t="s">
        <v>44</v>
      </c>
      <c r="B245" s="20" t="s">
        <v>104</v>
      </c>
      <c r="C245" s="11" t="s">
        <v>145</v>
      </c>
      <c r="D245" s="11" t="s">
        <v>146</v>
      </c>
      <c r="E245" s="11" t="s">
        <v>147</v>
      </c>
      <c r="F245" s="12" t="str">
        <f t="shared" si="1"/>
        <v>2011</v>
      </c>
      <c r="G245" s="13">
        <v>40740.0</v>
      </c>
      <c r="H245" s="14">
        <v>0.23125</v>
      </c>
      <c r="I245" t="s">
        <v>48</v>
      </c>
      <c r="J245" s="15"/>
      <c r="L245" t="s">
        <v>49</v>
      </c>
      <c r="M245" s="15"/>
      <c r="N245" s="16">
        <v>5.2</v>
      </c>
      <c r="O245" s="16"/>
      <c r="P245" s="17"/>
      <c r="Q245" s="18"/>
      <c r="S245" s="17"/>
      <c r="V245" s="19"/>
      <c r="W245" s="17"/>
      <c r="AF245" t="s">
        <v>76</v>
      </c>
      <c r="AG245" t="s">
        <v>51</v>
      </c>
      <c r="AH245" t="s">
        <v>59</v>
      </c>
      <c r="AI245">
        <v>14.44</v>
      </c>
      <c r="AJ245" t="s">
        <v>61</v>
      </c>
      <c r="AK245" t="s">
        <v>53</v>
      </c>
      <c r="AM245" t="s">
        <v>54</v>
      </c>
      <c r="AN245" t="s">
        <v>55</v>
      </c>
      <c r="AQ245" t="s">
        <v>70</v>
      </c>
      <c r="AR245" t="s">
        <v>218</v>
      </c>
    </row>
    <row r="246" ht="15.75" customHeight="1">
      <c r="A246" t="s">
        <v>44</v>
      </c>
      <c r="B246" s="20" t="s">
        <v>104</v>
      </c>
      <c r="C246" s="11" t="s">
        <v>145</v>
      </c>
      <c r="D246" s="11" t="s">
        <v>146</v>
      </c>
      <c r="E246" s="11" t="s">
        <v>147</v>
      </c>
      <c r="F246" s="12" t="str">
        <f t="shared" si="1"/>
        <v>2011</v>
      </c>
      <c r="G246" s="13">
        <v>40754.0</v>
      </c>
      <c r="H246" s="14">
        <v>0.23958333333333334</v>
      </c>
      <c r="I246" t="s">
        <v>48</v>
      </c>
      <c r="J246" s="15"/>
      <c r="L246" t="s">
        <v>49</v>
      </c>
      <c r="M246" s="15"/>
      <c r="N246" s="16">
        <v>4.2</v>
      </c>
      <c r="O246" s="16"/>
      <c r="P246" s="17"/>
      <c r="Q246" s="18"/>
      <c r="S246" s="17"/>
      <c r="V246" s="19" t="s">
        <v>149</v>
      </c>
      <c r="W246" s="17"/>
      <c r="AF246" t="s">
        <v>76</v>
      </c>
      <c r="AG246" t="s">
        <v>290</v>
      </c>
      <c r="AH246" t="s">
        <v>291</v>
      </c>
      <c r="AI246">
        <v>20.0</v>
      </c>
      <c r="AJ246" t="s">
        <v>61</v>
      </c>
      <c r="AK246" t="s">
        <v>119</v>
      </c>
      <c r="AM246" t="s">
        <v>62</v>
      </c>
      <c r="AN246" t="s">
        <v>55</v>
      </c>
      <c r="AQ246" t="s">
        <v>70</v>
      </c>
      <c r="AR246" t="s">
        <v>310</v>
      </c>
    </row>
    <row r="247" ht="15.75" customHeight="1">
      <c r="A247" t="s">
        <v>44</v>
      </c>
      <c r="B247" s="20" t="s">
        <v>104</v>
      </c>
      <c r="C247" s="11" t="s">
        <v>145</v>
      </c>
      <c r="D247" s="11" t="s">
        <v>146</v>
      </c>
      <c r="E247" s="11" t="s">
        <v>147</v>
      </c>
      <c r="F247" s="12" t="str">
        <f t="shared" si="1"/>
        <v>2011</v>
      </c>
      <c r="G247" s="13">
        <v>40768.0</v>
      </c>
      <c r="H247" s="14">
        <v>0.25833333333333336</v>
      </c>
      <c r="I247" t="s">
        <v>48</v>
      </c>
      <c r="J247" s="15"/>
      <c r="L247" t="s">
        <v>49</v>
      </c>
      <c r="M247" s="15"/>
      <c r="N247" s="16">
        <v>5.8</v>
      </c>
      <c r="O247" s="16"/>
      <c r="P247" s="17"/>
      <c r="Q247" s="18"/>
      <c r="S247" s="17"/>
      <c r="V247" s="19">
        <v>198.9</v>
      </c>
      <c r="W247" s="17"/>
      <c r="AF247" t="s">
        <v>76</v>
      </c>
      <c r="AG247" t="s">
        <v>115</v>
      </c>
      <c r="AH247" t="s">
        <v>115</v>
      </c>
      <c r="AI247">
        <v>15.0</v>
      </c>
      <c r="AK247" t="s">
        <v>100</v>
      </c>
      <c r="AM247" t="s">
        <v>54</v>
      </c>
      <c r="AN247" t="s">
        <v>55</v>
      </c>
      <c r="AQ247" t="s">
        <v>171</v>
      </c>
      <c r="AR247" t="s">
        <v>218</v>
      </c>
    </row>
    <row r="248" ht="15.75" customHeight="1">
      <c r="A248" t="s">
        <v>44</v>
      </c>
      <c r="B248" s="20" t="s">
        <v>104</v>
      </c>
      <c r="C248" s="11" t="s">
        <v>145</v>
      </c>
      <c r="D248" s="11" t="s">
        <v>146</v>
      </c>
      <c r="E248" s="11" t="s">
        <v>147</v>
      </c>
      <c r="F248" s="12" t="str">
        <f t="shared" si="1"/>
        <v>2011</v>
      </c>
      <c r="G248" s="13">
        <v>40782.0</v>
      </c>
      <c r="H248" s="14">
        <v>0.2722222222222222</v>
      </c>
      <c r="I248" t="s">
        <v>48</v>
      </c>
      <c r="J248" s="15"/>
      <c r="L248" t="s">
        <v>49</v>
      </c>
      <c r="M248" s="15"/>
      <c r="N248" s="16"/>
      <c r="O248" s="16"/>
      <c r="P248" s="17"/>
      <c r="Q248" s="18"/>
      <c r="S248" s="17"/>
      <c r="V248" s="19">
        <v>218.7</v>
      </c>
      <c r="W248" s="17"/>
      <c r="AF248" t="s">
        <v>76</v>
      </c>
      <c r="AG248" t="s">
        <v>284</v>
      </c>
      <c r="AH248" t="s">
        <v>86</v>
      </c>
      <c r="AI248">
        <v>14.44</v>
      </c>
      <c r="AK248" t="s">
        <v>119</v>
      </c>
      <c r="AM248" t="s">
        <v>54</v>
      </c>
      <c r="AN248" t="s">
        <v>55</v>
      </c>
      <c r="AQ248" t="s">
        <v>79</v>
      </c>
      <c r="AR248" t="s">
        <v>311</v>
      </c>
    </row>
    <row r="249" ht="15.75" customHeight="1">
      <c r="A249" t="s">
        <v>44</v>
      </c>
      <c r="B249" s="20" t="s">
        <v>154</v>
      </c>
      <c r="C249" s="11" t="s">
        <v>184</v>
      </c>
      <c r="D249" s="11" t="s">
        <v>185</v>
      </c>
      <c r="E249" s="11" t="s">
        <v>186</v>
      </c>
      <c r="F249" s="12" t="str">
        <f t="shared" si="1"/>
        <v>2011</v>
      </c>
      <c r="G249" s="13">
        <v>40684.0</v>
      </c>
      <c r="H249" s="14">
        <v>0.2986111111111111</v>
      </c>
      <c r="I249" t="s">
        <v>48</v>
      </c>
      <c r="J249" s="15"/>
      <c r="L249" t="s">
        <v>58</v>
      </c>
      <c r="M249" s="15">
        <v>9.3</v>
      </c>
      <c r="N249" s="16">
        <v>11.37</v>
      </c>
      <c r="O249" s="16">
        <v>99.5</v>
      </c>
      <c r="P249" s="17"/>
      <c r="Q249" s="18"/>
      <c r="S249" s="17"/>
      <c r="V249" s="19">
        <v>7.4</v>
      </c>
      <c r="W249" s="17"/>
      <c r="AF249" t="s">
        <v>187</v>
      </c>
      <c r="AG249" t="s">
        <v>59</v>
      </c>
      <c r="AH249" t="s">
        <v>72</v>
      </c>
      <c r="AI249">
        <v>10.0</v>
      </c>
      <c r="AK249" t="s">
        <v>119</v>
      </c>
      <c r="AM249" t="s">
        <v>54</v>
      </c>
      <c r="AN249" t="s">
        <v>55</v>
      </c>
      <c r="AQ249" t="s">
        <v>51</v>
      </c>
      <c r="AR249" t="s">
        <v>233</v>
      </c>
    </row>
    <row r="250" ht="15.75" customHeight="1">
      <c r="A250" t="s">
        <v>44</v>
      </c>
      <c r="B250" s="20" t="s">
        <v>154</v>
      </c>
      <c r="C250" s="11" t="s">
        <v>184</v>
      </c>
      <c r="D250" s="11" t="s">
        <v>185</v>
      </c>
      <c r="E250" s="11" t="s">
        <v>186</v>
      </c>
      <c r="F250" s="12" t="str">
        <f t="shared" si="1"/>
        <v>2011</v>
      </c>
      <c r="G250" s="13">
        <v>40698.0</v>
      </c>
      <c r="H250" s="14">
        <v>0.2916666666666667</v>
      </c>
      <c r="I250" t="s">
        <v>48</v>
      </c>
      <c r="J250" s="15"/>
      <c r="L250" t="s">
        <v>49</v>
      </c>
      <c r="M250" s="15">
        <v>15.5</v>
      </c>
      <c r="N250" s="16">
        <v>10.11</v>
      </c>
      <c r="O250" s="16">
        <v>101.1</v>
      </c>
      <c r="P250" s="17"/>
      <c r="Q250" s="18"/>
      <c r="S250" s="17"/>
      <c r="V250" s="19">
        <v>3.0</v>
      </c>
      <c r="W250" s="17"/>
      <c r="AF250" t="s">
        <v>187</v>
      </c>
      <c r="AG250" t="s">
        <v>51</v>
      </c>
      <c r="AH250" t="s">
        <v>51</v>
      </c>
      <c r="AI250">
        <v>11.11</v>
      </c>
      <c r="AJ250" t="s">
        <v>61</v>
      </c>
      <c r="AK250" t="s">
        <v>119</v>
      </c>
      <c r="AM250" t="s">
        <v>62</v>
      </c>
      <c r="AN250" t="s">
        <v>55</v>
      </c>
      <c r="AQ250" t="s">
        <v>51</v>
      </c>
      <c r="AR250" t="s">
        <v>233</v>
      </c>
    </row>
    <row r="251" ht="15.75" customHeight="1">
      <c r="A251" t="s">
        <v>44</v>
      </c>
      <c r="B251" s="20" t="s">
        <v>154</v>
      </c>
      <c r="C251" s="11" t="s">
        <v>184</v>
      </c>
      <c r="D251" s="11" t="s">
        <v>185</v>
      </c>
      <c r="E251" s="11" t="s">
        <v>186</v>
      </c>
      <c r="F251" s="12" t="str">
        <f t="shared" si="1"/>
        <v>2011</v>
      </c>
      <c r="G251" s="13">
        <v>40712.0</v>
      </c>
      <c r="H251" s="14">
        <v>0.28125</v>
      </c>
      <c r="I251" t="s">
        <v>48</v>
      </c>
      <c r="J251" s="15"/>
      <c r="L251" t="s">
        <v>49</v>
      </c>
      <c r="M251" s="15">
        <v>17.7</v>
      </c>
      <c r="N251" s="16">
        <v>9.36</v>
      </c>
      <c r="O251" s="16">
        <v>98.1</v>
      </c>
      <c r="P251" s="17"/>
      <c r="Q251" s="18"/>
      <c r="S251" s="17"/>
      <c r="V251" s="19">
        <v>7.4</v>
      </c>
      <c r="W251" s="17"/>
      <c r="AF251" t="s">
        <v>187</v>
      </c>
      <c r="AG251" t="s">
        <v>280</v>
      </c>
      <c r="AH251" t="s">
        <v>84</v>
      </c>
      <c r="AJ251" t="s">
        <v>61</v>
      </c>
      <c r="AK251" t="s">
        <v>53</v>
      </c>
      <c r="AM251" t="s">
        <v>54</v>
      </c>
      <c r="AN251" t="s">
        <v>55</v>
      </c>
      <c r="AQ251" t="s">
        <v>51</v>
      </c>
      <c r="AR251" t="s">
        <v>312</v>
      </c>
    </row>
    <row r="252" ht="15.75" customHeight="1">
      <c r="A252" t="s">
        <v>44</v>
      </c>
      <c r="B252" s="20" t="s">
        <v>154</v>
      </c>
      <c r="C252" s="11" t="s">
        <v>184</v>
      </c>
      <c r="D252" s="11" t="s">
        <v>185</v>
      </c>
      <c r="E252" s="11" t="s">
        <v>186</v>
      </c>
      <c r="F252" s="12" t="str">
        <f t="shared" si="1"/>
        <v>2011</v>
      </c>
      <c r="G252" s="13">
        <v>40726.0</v>
      </c>
      <c r="H252" s="14">
        <v>0.27361111111111114</v>
      </c>
      <c r="I252" t="s">
        <v>48</v>
      </c>
      <c r="J252" s="15"/>
      <c r="L252" t="s">
        <v>49</v>
      </c>
      <c r="M252" s="15">
        <v>21.3</v>
      </c>
      <c r="N252" s="16">
        <v>9.22</v>
      </c>
      <c r="O252" s="16">
        <v>104.6</v>
      </c>
      <c r="P252" s="17"/>
      <c r="Q252" s="18"/>
      <c r="S252" s="17"/>
      <c r="V252" s="19">
        <v>6.3</v>
      </c>
      <c r="W252" s="17"/>
      <c r="AF252" t="s">
        <v>187</v>
      </c>
      <c r="AG252" t="s">
        <v>86</v>
      </c>
      <c r="AH252" t="s">
        <v>67</v>
      </c>
      <c r="AI252">
        <v>17.22</v>
      </c>
      <c r="AJ252" t="s">
        <v>61</v>
      </c>
      <c r="AK252" t="s">
        <v>53</v>
      </c>
      <c r="AM252" t="s">
        <v>54</v>
      </c>
      <c r="AN252" t="s">
        <v>55</v>
      </c>
      <c r="AQ252" t="s">
        <v>51</v>
      </c>
      <c r="AR252" t="s">
        <v>233</v>
      </c>
    </row>
    <row r="253" ht="15.75" customHeight="1">
      <c r="A253" t="s">
        <v>44</v>
      </c>
      <c r="B253" s="20" t="s">
        <v>154</v>
      </c>
      <c r="C253" s="11" t="s">
        <v>184</v>
      </c>
      <c r="D253" s="11" t="s">
        <v>185</v>
      </c>
      <c r="E253" s="11" t="s">
        <v>186</v>
      </c>
      <c r="F253" s="12" t="str">
        <f t="shared" si="1"/>
        <v>2011</v>
      </c>
      <c r="G253" s="13">
        <v>40726.0</v>
      </c>
      <c r="H253" s="14">
        <v>0.27361111111111114</v>
      </c>
      <c r="I253" t="s">
        <v>95</v>
      </c>
      <c r="J253" s="15"/>
      <c r="M253" s="15">
        <v>21.3</v>
      </c>
      <c r="N253" s="16">
        <v>9.29</v>
      </c>
      <c r="O253" s="16">
        <v>104.2</v>
      </c>
      <c r="P253" s="17"/>
      <c r="Q253" s="18"/>
      <c r="S253" s="17"/>
      <c r="V253" s="19">
        <v>6.3</v>
      </c>
      <c r="W253" s="17"/>
      <c r="AF253" t="s">
        <v>187</v>
      </c>
      <c r="AK253" t="s">
        <v>53</v>
      </c>
      <c r="AR253" t="s">
        <v>233</v>
      </c>
    </row>
    <row r="254" ht="15.75" customHeight="1">
      <c r="A254" t="s">
        <v>44</v>
      </c>
      <c r="B254" s="20" t="s">
        <v>154</v>
      </c>
      <c r="C254" s="11" t="s">
        <v>184</v>
      </c>
      <c r="D254" s="11" t="s">
        <v>185</v>
      </c>
      <c r="E254" s="11" t="s">
        <v>186</v>
      </c>
      <c r="F254" s="12" t="str">
        <f t="shared" si="1"/>
        <v>2011</v>
      </c>
      <c r="G254" s="13">
        <v>40740.0</v>
      </c>
      <c r="H254" s="14">
        <v>0.2972222222222222</v>
      </c>
      <c r="I254" t="s">
        <v>48</v>
      </c>
      <c r="J254" s="15"/>
      <c r="L254" t="s">
        <v>49</v>
      </c>
      <c r="M254" s="15">
        <v>24.7</v>
      </c>
      <c r="N254" s="16">
        <v>6.99</v>
      </c>
      <c r="O254" s="16">
        <v>83.7</v>
      </c>
      <c r="P254" s="17"/>
      <c r="Q254" s="18"/>
      <c r="S254" s="17"/>
      <c r="V254" s="19"/>
      <c r="W254" s="17"/>
      <c r="AF254" t="s">
        <v>187</v>
      </c>
      <c r="AG254" t="s">
        <v>51</v>
      </c>
      <c r="AH254" t="s">
        <v>51</v>
      </c>
      <c r="AK254" t="s">
        <v>119</v>
      </c>
      <c r="AM254" t="s">
        <v>54</v>
      </c>
      <c r="AN254" t="s">
        <v>55</v>
      </c>
      <c r="AQ254" t="s">
        <v>51</v>
      </c>
      <c r="AR254" t="s">
        <v>233</v>
      </c>
    </row>
    <row r="255" ht="15.75" customHeight="1">
      <c r="A255" t="s">
        <v>44</v>
      </c>
      <c r="B255" s="20" t="s">
        <v>154</v>
      </c>
      <c r="C255" s="11" t="s">
        <v>184</v>
      </c>
      <c r="D255" s="11" t="s">
        <v>185</v>
      </c>
      <c r="E255" s="11" t="s">
        <v>186</v>
      </c>
      <c r="F255" s="12" t="str">
        <f t="shared" si="1"/>
        <v>2011</v>
      </c>
      <c r="G255" s="13">
        <v>40768.0</v>
      </c>
      <c r="H255" s="14">
        <v>0.2847222222222222</v>
      </c>
      <c r="I255" t="s">
        <v>48</v>
      </c>
      <c r="J255" s="15"/>
      <c r="L255" t="s">
        <v>49</v>
      </c>
      <c r="M255" s="15">
        <v>23.4</v>
      </c>
      <c r="N255" s="16">
        <v>7.32</v>
      </c>
      <c r="O255" s="16">
        <v>85.7</v>
      </c>
      <c r="P255" s="17"/>
      <c r="Q255" s="18"/>
      <c r="S255" s="17"/>
      <c r="V255" s="19">
        <v>5.2</v>
      </c>
      <c r="W255" s="17"/>
      <c r="AF255" t="s">
        <v>187</v>
      </c>
      <c r="AG255" t="s">
        <v>51</v>
      </c>
      <c r="AH255" t="s">
        <v>51</v>
      </c>
      <c r="AJ255" t="s">
        <v>61</v>
      </c>
      <c r="AK255" t="s">
        <v>53</v>
      </c>
      <c r="AM255" t="s">
        <v>54</v>
      </c>
      <c r="AN255" t="s">
        <v>55</v>
      </c>
      <c r="AQ255" t="s">
        <v>51</v>
      </c>
      <c r="AR255" t="s">
        <v>233</v>
      </c>
    </row>
    <row r="256" ht="15.75" customHeight="1">
      <c r="A256" t="s">
        <v>44</v>
      </c>
      <c r="B256" s="20" t="s">
        <v>154</v>
      </c>
      <c r="C256" s="11" t="s">
        <v>184</v>
      </c>
      <c r="D256" s="11" t="s">
        <v>185</v>
      </c>
      <c r="E256" s="11" t="s">
        <v>186</v>
      </c>
      <c r="F256" s="12" t="str">
        <f t="shared" si="1"/>
        <v>2011</v>
      </c>
      <c r="G256" s="13">
        <v>40782.0</v>
      </c>
      <c r="H256" s="14">
        <v>0.2923611111111111</v>
      </c>
      <c r="I256" t="s">
        <v>48</v>
      </c>
      <c r="J256" s="15"/>
      <c r="L256" t="s">
        <v>49</v>
      </c>
      <c r="M256" s="15">
        <v>23.2</v>
      </c>
      <c r="N256" s="16">
        <v>7.21</v>
      </c>
      <c r="O256" s="16">
        <v>84.7</v>
      </c>
      <c r="P256" s="17"/>
      <c r="Q256" s="18"/>
      <c r="S256" s="17"/>
      <c r="V256" s="19">
        <v>4.1</v>
      </c>
      <c r="W256" s="17"/>
      <c r="AF256" t="s">
        <v>187</v>
      </c>
      <c r="AG256" t="s">
        <v>86</v>
      </c>
      <c r="AH256" t="s">
        <v>284</v>
      </c>
      <c r="AJ256" t="s">
        <v>61</v>
      </c>
      <c r="AK256" t="s">
        <v>119</v>
      </c>
      <c r="AM256" t="s">
        <v>62</v>
      </c>
      <c r="AN256" t="s">
        <v>55</v>
      </c>
      <c r="AQ256" t="s">
        <v>51</v>
      </c>
      <c r="AR256" t="s">
        <v>233</v>
      </c>
    </row>
    <row r="257" ht="15.75" customHeight="1">
      <c r="A257" t="s">
        <v>44</v>
      </c>
      <c r="B257" s="20" t="s">
        <v>154</v>
      </c>
      <c r="C257" s="11" t="s">
        <v>197</v>
      </c>
      <c r="D257" s="11" t="s">
        <v>198</v>
      </c>
      <c r="E257" s="11" t="s">
        <v>199</v>
      </c>
      <c r="F257" s="12" t="str">
        <f t="shared" si="1"/>
        <v>2011</v>
      </c>
      <c r="G257" s="13">
        <v>40684.0</v>
      </c>
      <c r="H257" s="14">
        <v>0.2743055555555556</v>
      </c>
      <c r="I257" t="s">
        <v>48</v>
      </c>
      <c r="J257" s="15"/>
      <c r="L257" t="s">
        <v>58</v>
      </c>
      <c r="M257" s="15">
        <v>8.4</v>
      </c>
      <c r="N257" s="16">
        <v>11.54</v>
      </c>
      <c r="O257" s="16">
        <v>99.7</v>
      </c>
      <c r="P257" s="17"/>
      <c r="Q257" s="18"/>
      <c r="S257" s="17"/>
      <c r="V257" s="19">
        <v>10.9</v>
      </c>
      <c r="W257" s="17"/>
      <c r="AF257" t="s">
        <v>187</v>
      </c>
      <c r="AG257" t="s">
        <v>59</v>
      </c>
      <c r="AH257" t="s">
        <v>72</v>
      </c>
      <c r="AI257">
        <v>10.0</v>
      </c>
      <c r="AK257" t="s">
        <v>247</v>
      </c>
      <c r="AM257" t="s">
        <v>54</v>
      </c>
      <c r="AN257" t="s">
        <v>55</v>
      </c>
      <c r="AQ257" t="s">
        <v>51</v>
      </c>
      <c r="AR257" t="s">
        <v>233</v>
      </c>
    </row>
    <row r="258" ht="15.75" customHeight="1">
      <c r="A258" t="s">
        <v>44</v>
      </c>
      <c r="B258" s="20" t="s">
        <v>154</v>
      </c>
      <c r="C258" s="11" t="s">
        <v>197</v>
      </c>
      <c r="D258" s="11" t="s">
        <v>198</v>
      </c>
      <c r="E258" s="11" t="s">
        <v>199</v>
      </c>
      <c r="F258" s="12" t="str">
        <f t="shared" si="1"/>
        <v>2011</v>
      </c>
      <c r="G258" s="13">
        <v>40698.0</v>
      </c>
      <c r="H258" s="14">
        <v>0.2604166666666667</v>
      </c>
      <c r="I258" t="s">
        <v>48</v>
      </c>
      <c r="J258" s="15"/>
      <c r="L258" t="s">
        <v>49</v>
      </c>
      <c r="M258" s="15">
        <v>15.0</v>
      </c>
      <c r="N258" s="16">
        <v>10.26</v>
      </c>
      <c r="O258" s="16">
        <v>101.9</v>
      </c>
      <c r="P258" s="17"/>
      <c r="Q258" s="18"/>
      <c r="S258" s="17"/>
      <c r="V258" s="19">
        <v>3.1</v>
      </c>
      <c r="W258" s="17"/>
      <c r="AF258" t="s">
        <v>187</v>
      </c>
      <c r="AG258" t="s">
        <v>51</v>
      </c>
      <c r="AH258" t="s">
        <v>51</v>
      </c>
      <c r="AI258">
        <v>11.11</v>
      </c>
      <c r="AJ258" t="s">
        <v>61</v>
      </c>
      <c r="AK258" t="s">
        <v>247</v>
      </c>
      <c r="AM258" t="s">
        <v>62</v>
      </c>
      <c r="AN258" t="s">
        <v>55</v>
      </c>
      <c r="AQ258" t="s">
        <v>51</v>
      </c>
      <c r="AR258" t="s">
        <v>233</v>
      </c>
    </row>
    <row r="259" ht="15.75" customHeight="1">
      <c r="A259" t="s">
        <v>44</v>
      </c>
      <c r="B259" s="20" t="s">
        <v>154</v>
      </c>
      <c r="C259" s="11" t="s">
        <v>197</v>
      </c>
      <c r="D259" s="11" t="s">
        <v>198</v>
      </c>
      <c r="E259" s="11" t="s">
        <v>199</v>
      </c>
      <c r="F259" s="12" t="str">
        <f t="shared" si="1"/>
        <v>2011</v>
      </c>
      <c r="G259" s="13">
        <v>40698.0</v>
      </c>
      <c r="H259" s="14">
        <v>0.2604166666666667</v>
      </c>
      <c r="I259" t="s">
        <v>95</v>
      </c>
      <c r="J259" s="15"/>
      <c r="M259" s="15">
        <v>15.1</v>
      </c>
      <c r="N259" s="16">
        <v>10.27</v>
      </c>
      <c r="O259" s="16">
        <v>102.3</v>
      </c>
      <c r="P259" s="17"/>
      <c r="Q259" s="18"/>
      <c r="S259" s="17"/>
      <c r="V259" s="19">
        <v>5.2</v>
      </c>
      <c r="W259" s="17"/>
      <c r="AF259" t="s">
        <v>187</v>
      </c>
      <c r="AK259" t="s">
        <v>247</v>
      </c>
      <c r="AR259" t="s">
        <v>233</v>
      </c>
    </row>
    <row r="260" ht="15.75" customHeight="1">
      <c r="A260" t="s">
        <v>44</v>
      </c>
      <c r="B260" s="20" t="s">
        <v>154</v>
      </c>
      <c r="C260" s="11" t="s">
        <v>197</v>
      </c>
      <c r="D260" s="11" t="s">
        <v>198</v>
      </c>
      <c r="E260" s="11" t="s">
        <v>199</v>
      </c>
      <c r="F260" s="12" t="str">
        <f t="shared" si="1"/>
        <v>2011</v>
      </c>
      <c r="G260" s="13">
        <v>40712.0</v>
      </c>
      <c r="H260" s="14">
        <v>0.2569444444444444</v>
      </c>
      <c r="I260" t="s">
        <v>48</v>
      </c>
      <c r="J260" s="15"/>
      <c r="L260" t="s">
        <v>49</v>
      </c>
      <c r="M260" s="15">
        <v>17.8</v>
      </c>
      <c r="N260" s="16">
        <v>9.75</v>
      </c>
      <c r="O260" s="16">
        <v>102.5</v>
      </c>
      <c r="P260" s="17"/>
      <c r="Q260" s="18"/>
      <c r="S260" s="17"/>
      <c r="V260" s="19">
        <v>8.5</v>
      </c>
      <c r="W260" s="17"/>
      <c r="AF260" t="s">
        <v>187</v>
      </c>
      <c r="AG260" t="s">
        <v>280</v>
      </c>
      <c r="AH260" t="s">
        <v>84</v>
      </c>
      <c r="AJ260" t="s">
        <v>61</v>
      </c>
      <c r="AK260" t="s">
        <v>247</v>
      </c>
      <c r="AM260" t="s">
        <v>54</v>
      </c>
      <c r="AN260" t="s">
        <v>55</v>
      </c>
      <c r="AQ260" t="s">
        <v>51</v>
      </c>
      <c r="AR260" t="s">
        <v>312</v>
      </c>
    </row>
    <row r="261" ht="15.75" customHeight="1">
      <c r="A261" t="s">
        <v>44</v>
      </c>
      <c r="B261" s="20" t="s">
        <v>154</v>
      </c>
      <c r="C261" s="11" t="s">
        <v>197</v>
      </c>
      <c r="D261" s="11" t="s">
        <v>198</v>
      </c>
      <c r="E261" s="11" t="s">
        <v>199</v>
      </c>
      <c r="F261" s="12" t="str">
        <f t="shared" si="1"/>
        <v>2011</v>
      </c>
      <c r="G261" s="13">
        <v>40726.0</v>
      </c>
      <c r="H261" s="14">
        <v>0.24305555555555555</v>
      </c>
      <c r="I261" t="s">
        <v>48</v>
      </c>
      <c r="J261" s="15"/>
      <c r="L261" t="s">
        <v>49</v>
      </c>
      <c r="M261" s="15">
        <v>21.3</v>
      </c>
      <c r="N261" s="16">
        <v>9.59</v>
      </c>
      <c r="O261" s="16">
        <v>109.6</v>
      </c>
      <c r="P261" s="17"/>
      <c r="Q261" s="18"/>
      <c r="S261" s="17"/>
      <c r="V261" s="19">
        <v>4.1</v>
      </c>
      <c r="W261" s="17"/>
      <c r="AF261" t="s">
        <v>187</v>
      </c>
      <c r="AG261" t="s">
        <v>86</v>
      </c>
      <c r="AH261" t="s">
        <v>67</v>
      </c>
      <c r="AI261">
        <v>17.22</v>
      </c>
      <c r="AJ261" t="s">
        <v>61</v>
      </c>
      <c r="AK261" t="s">
        <v>247</v>
      </c>
      <c r="AM261" t="s">
        <v>54</v>
      </c>
      <c r="AN261" t="s">
        <v>55</v>
      </c>
      <c r="AQ261" t="s">
        <v>51</v>
      </c>
      <c r="AR261" t="s">
        <v>233</v>
      </c>
    </row>
    <row r="262" ht="15.75" customHeight="1">
      <c r="A262" t="s">
        <v>44</v>
      </c>
      <c r="B262" s="20" t="s">
        <v>154</v>
      </c>
      <c r="C262" s="11" t="s">
        <v>197</v>
      </c>
      <c r="D262" s="11" t="s">
        <v>198</v>
      </c>
      <c r="E262" s="11" t="s">
        <v>199</v>
      </c>
      <c r="F262" s="12" t="str">
        <f t="shared" si="1"/>
        <v>2011</v>
      </c>
      <c r="G262" s="13">
        <v>40726.0</v>
      </c>
      <c r="H262" s="14">
        <v>0.25625</v>
      </c>
      <c r="I262" t="s">
        <v>48</v>
      </c>
      <c r="J262" s="15"/>
      <c r="L262" t="s">
        <v>49</v>
      </c>
      <c r="M262" s="15">
        <v>24.7</v>
      </c>
      <c r="N262" s="16">
        <v>7.2</v>
      </c>
      <c r="O262" s="16">
        <v>86.4</v>
      </c>
      <c r="P262" s="17"/>
      <c r="Q262" s="18"/>
      <c r="S262" s="17"/>
      <c r="V262" s="19"/>
      <c r="W262" s="17"/>
      <c r="AF262" t="s">
        <v>187</v>
      </c>
      <c r="AG262" t="s">
        <v>51</v>
      </c>
      <c r="AH262" t="s">
        <v>51</v>
      </c>
      <c r="AK262" t="s">
        <v>247</v>
      </c>
      <c r="AM262" t="s">
        <v>54</v>
      </c>
      <c r="AN262" t="s">
        <v>55</v>
      </c>
      <c r="AQ262" t="s">
        <v>51</v>
      </c>
      <c r="AR262" t="s">
        <v>233</v>
      </c>
    </row>
    <row r="263" ht="15.75" customHeight="1">
      <c r="A263" t="s">
        <v>44</v>
      </c>
      <c r="B263" s="20" t="s">
        <v>154</v>
      </c>
      <c r="C263" s="11" t="s">
        <v>197</v>
      </c>
      <c r="D263" s="11" t="s">
        <v>198</v>
      </c>
      <c r="E263" s="11" t="s">
        <v>199</v>
      </c>
      <c r="F263" s="12" t="str">
        <f t="shared" si="1"/>
        <v>2011</v>
      </c>
      <c r="G263" s="13">
        <v>40768.0</v>
      </c>
      <c r="H263" s="14">
        <v>0.25</v>
      </c>
      <c r="I263" t="s">
        <v>48</v>
      </c>
      <c r="J263" s="15"/>
      <c r="L263" t="s">
        <v>49</v>
      </c>
      <c r="M263" s="15">
        <v>23.7</v>
      </c>
      <c r="N263" s="16">
        <v>7.9</v>
      </c>
      <c r="O263" s="16">
        <v>93.4</v>
      </c>
      <c r="P263" s="17"/>
      <c r="Q263" s="18"/>
      <c r="S263" s="17"/>
      <c r="V263" s="19">
        <v>24.6</v>
      </c>
      <c r="W263" s="17"/>
      <c r="AF263" t="s">
        <v>187</v>
      </c>
      <c r="AG263" t="s">
        <v>51</v>
      </c>
      <c r="AH263" t="s">
        <v>51</v>
      </c>
      <c r="AJ263" t="s">
        <v>61</v>
      </c>
      <c r="AK263" t="s">
        <v>247</v>
      </c>
      <c r="AM263" t="s">
        <v>88</v>
      </c>
      <c r="AN263" t="s">
        <v>55</v>
      </c>
      <c r="AQ263" t="s">
        <v>51</v>
      </c>
      <c r="AR263" t="s">
        <v>233</v>
      </c>
    </row>
    <row r="264" ht="15.75" customHeight="1">
      <c r="A264" t="s">
        <v>44</v>
      </c>
      <c r="B264" s="20" t="s">
        <v>154</v>
      </c>
      <c r="C264" s="11" t="s">
        <v>197</v>
      </c>
      <c r="D264" s="11" t="s">
        <v>198</v>
      </c>
      <c r="E264" s="11" t="s">
        <v>199</v>
      </c>
      <c r="F264" s="12" t="str">
        <f t="shared" si="1"/>
        <v>2011</v>
      </c>
      <c r="G264" s="13">
        <v>40782.0</v>
      </c>
      <c r="H264" s="14">
        <v>0.2534722222222222</v>
      </c>
      <c r="I264" t="s">
        <v>48</v>
      </c>
      <c r="J264" s="15"/>
      <c r="L264" t="s">
        <v>49</v>
      </c>
      <c r="M264" s="15">
        <v>23.4</v>
      </c>
      <c r="N264" s="16">
        <v>7.48</v>
      </c>
      <c r="O264" s="16">
        <v>87.8</v>
      </c>
      <c r="P264" s="17"/>
      <c r="Q264" s="18"/>
      <c r="S264" s="17"/>
      <c r="V264" s="19">
        <v>27.5</v>
      </c>
      <c r="W264" s="17"/>
      <c r="AF264" t="s">
        <v>187</v>
      </c>
      <c r="AG264" t="s">
        <v>86</v>
      </c>
      <c r="AH264" t="s">
        <v>284</v>
      </c>
      <c r="AJ264" t="s">
        <v>61</v>
      </c>
      <c r="AK264" t="s">
        <v>247</v>
      </c>
      <c r="AM264" t="s">
        <v>62</v>
      </c>
      <c r="AN264" t="s">
        <v>55</v>
      </c>
      <c r="AQ264" t="s">
        <v>51</v>
      </c>
      <c r="AR264" t="s">
        <v>233</v>
      </c>
    </row>
    <row r="265" ht="15.75" customHeight="1">
      <c r="A265" t="s">
        <v>44</v>
      </c>
      <c r="B265" s="20" t="s">
        <v>154</v>
      </c>
      <c r="C265" s="11" t="s">
        <v>203</v>
      </c>
      <c r="D265" s="11" t="s">
        <v>204</v>
      </c>
      <c r="E265" s="11" t="s">
        <v>205</v>
      </c>
      <c r="F265" s="12" t="str">
        <f t="shared" si="1"/>
        <v>2011</v>
      </c>
      <c r="G265" s="13">
        <v>40684.0</v>
      </c>
      <c r="H265" s="14">
        <v>0.2638888888888889</v>
      </c>
      <c r="I265" t="s">
        <v>48</v>
      </c>
      <c r="J265" s="15"/>
      <c r="L265" t="s">
        <v>58</v>
      </c>
      <c r="M265" s="15">
        <v>8.9</v>
      </c>
      <c r="N265" s="16">
        <v>11.62</v>
      </c>
      <c r="O265" s="16">
        <v>100.8</v>
      </c>
      <c r="P265" s="17"/>
      <c r="Q265" s="18"/>
      <c r="S265" s="17"/>
      <c r="V265" s="19">
        <v>3.1</v>
      </c>
      <c r="W265" s="17"/>
      <c r="AF265" t="s">
        <v>187</v>
      </c>
      <c r="AG265" t="s">
        <v>59</v>
      </c>
      <c r="AH265" t="s">
        <v>72</v>
      </c>
      <c r="AI265">
        <v>10.0</v>
      </c>
      <c r="AK265" t="s">
        <v>247</v>
      </c>
      <c r="AM265" t="s">
        <v>54</v>
      </c>
      <c r="AN265" t="s">
        <v>65</v>
      </c>
      <c r="AQ265" t="s">
        <v>51</v>
      </c>
      <c r="AR265" t="s">
        <v>233</v>
      </c>
    </row>
    <row r="266" ht="15.75" customHeight="1">
      <c r="A266" t="s">
        <v>44</v>
      </c>
      <c r="B266" s="20" t="s">
        <v>154</v>
      </c>
      <c r="C266" s="11" t="s">
        <v>203</v>
      </c>
      <c r="D266" s="11" t="s">
        <v>204</v>
      </c>
      <c r="E266" s="11" t="s">
        <v>205</v>
      </c>
      <c r="F266" s="12" t="str">
        <f t="shared" si="1"/>
        <v>2011</v>
      </c>
      <c r="G266" s="13">
        <v>40698.0</v>
      </c>
      <c r="H266" s="14">
        <v>0.25</v>
      </c>
      <c r="I266" t="s">
        <v>48</v>
      </c>
      <c r="J266" s="15"/>
      <c r="L266" t="s">
        <v>49</v>
      </c>
      <c r="M266" s="15">
        <v>15.1</v>
      </c>
      <c r="N266" s="16">
        <v>10.47</v>
      </c>
      <c r="O266" s="16">
        <v>103.7</v>
      </c>
      <c r="P266" s="17"/>
      <c r="Q266" s="18"/>
      <c r="S266" s="17"/>
      <c r="V266" s="19">
        <v>4.1</v>
      </c>
      <c r="W266" s="17"/>
      <c r="AF266" t="s">
        <v>187</v>
      </c>
      <c r="AG266" t="s">
        <v>51</v>
      </c>
      <c r="AH266" t="s">
        <v>51</v>
      </c>
      <c r="AI266">
        <v>11.11</v>
      </c>
      <c r="AJ266" t="s">
        <v>61</v>
      </c>
      <c r="AK266" t="s">
        <v>247</v>
      </c>
      <c r="AM266" t="s">
        <v>62</v>
      </c>
      <c r="AN266" t="s">
        <v>65</v>
      </c>
      <c r="AQ266" t="s">
        <v>51</v>
      </c>
      <c r="AR266" t="s">
        <v>233</v>
      </c>
    </row>
    <row r="267" ht="15.75" customHeight="1">
      <c r="A267" t="s">
        <v>44</v>
      </c>
      <c r="B267" s="20" t="s">
        <v>154</v>
      </c>
      <c r="C267" s="11" t="s">
        <v>203</v>
      </c>
      <c r="D267" s="11" t="s">
        <v>204</v>
      </c>
      <c r="E267" s="11" t="s">
        <v>205</v>
      </c>
      <c r="F267" s="12" t="str">
        <f t="shared" si="1"/>
        <v>2011</v>
      </c>
      <c r="G267" s="13">
        <v>40712.0</v>
      </c>
      <c r="H267" s="14">
        <v>0.24166666666666667</v>
      </c>
      <c r="I267" t="s">
        <v>48</v>
      </c>
      <c r="J267" s="15"/>
      <c r="L267" t="s">
        <v>49</v>
      </c>
      <c r="M267" s="15">
        <v>17.8</v>
      </c>
      <c r="N267" s="16">
        <v>9.9</v>
      </c>
      <c r="O267" s="16">
        <v>104.1</v>
      </c>
      <c r="P267" s="17"/>
      <c r="Q267" s="18"/>
      <c r="S267" s="17"/>
      <c r="V267" s="19">
        <v>4.1</v>
      </c>
      <c r="W267" s="17"/>
      <c r="AF267" t="s">
        <v>187</v>
      </c>
      <c r="AG267" t="s">
        <v>280</v>
      </c>
      <c r="AH267" t="s">
        <v>84</v>
      </c>
      <c r="AJ267" t="s">
        <v>61</v>
      </c>
      <c r="AK267" t="s">
        <v>247</v>
      </c>
      <c r="AM267" t="s">
        <v>54</v>
      </c>
      <c r="AN267" t="s">
        <v>65</v>
      </c>
      <c r="AQ267" t="s">
        <v>51</v>
      </c>
      <c r="AR267" t="s">
        <v>312</v>
      </c>
    </row>
    <row r="268" ht="15.75" customHeight="1">
      <c r="A268" t="s">
        <v>44</v>
      </c>
      <c r="B268" s="20" t="s">
        <v>154</v>
      </c>
      <c r="C268" s="11" t="s">
        <v>203</v>
      </c>
      <c r="D268" s="11" t="s">
        <v>204</v>
      </c>
      <c r="E268" s="11" t="s">
        <v>205</v>
      </c>
      <c r="F268" s="12" t="str">
        <f t="shared" si="1"/>
        <v>2011</v>
      </c>
      <c r="G268" s="13">
        <v>40712.0</v>
      </c>
      <c r="H268" s="14">
        <v>0.24166666666666667</v>
      </c>
      <c r="I268" t="s">
        <v>95</v>
      </c>
      <c r="J268" s="15"/>
      <c r="M268" s="15">
        <v>17.8</v>
      </c>
      <c r="N268" s="16">
        <v>9.9</v>
      </c>
      <c r="O268" s="16">
        <v>104.1</v>
      </c>
      <c r="P268" s="17"/>
      <c r="Q268" s="18"/>
      <c r="S268" s="17"/>
      <c r="V268" s="19">
        <v>3.1</v>
      </c>
      <c r="W268" s="17"/>
      <c r="AF268" t="s">
        <v>187</v>
      </c>
      <c r="AK268" t="s">
        <v>247</v>
      </c>
      <c r="AR268" t="s">
        <v>312</v>
      </c>
    </row>
    <row r="269" ht="15.75" customHeight="1">
      <c r="A269" t="s">
        <v>44</v>
      </c>
      <c r="B269" s="20" t="s">
        <v>154</v>
      </c>
      <c r="C269" s="11" t="s">
        <v>203</v>
      </c>
      <c r="D269" s="11" t="s">
        <v>204</v>
      </c>
      <c r="E269" s="11" t="s">
        <v>205</v>
      </c>
      <c r="F269" s="12" t="str">
        <f t="shared" si="1"/>
        <v>2011</v>
      </c>
      <c r="G269" s="13">
        <v>40726.0</v>
      </c>
      <c r="H269" s="14">
        <v>0.2326388888888889</v>
      </c>
      <c r="I269" t="s">
        <v>48</v>
      </c>
      <c r="J269" s="15"/>
      <c r="L269" t="s">
        <v>49</v>
      </c>
      <c r="M269" s="15">
        <v>21.3</v>
      </c>
      <c r="N269" s="16">
        <v>9.75</v>
      </c>
      <c r="O269" s="16">
        <v>111.3</v>
      </c>
      <c r="P269" s="17"/>
      <c r="Q269" s="18"/>
      <c r="S269" s="17"/>
      <c r="V269" s="19">
        <v>1.0</v>
      </c>
      <c r="W269" s="17"/>
      <c r="AF269" t="s">
        <v>187</v>
      </c>
      <c r="AG269" t="s">
        <v>86</v>
      </c>
      <c r="AH269" t="s">
        <v>67</v>
      </c>
      <c r="AI269">
        <v>17.22</v>
      </c>
      <c r="AJ269" t="s">
        <v>61</v>
      </c>
      <c r="AK269" t="s">
        <v>247</v>
      </c>
      <c r="AM269" t="s">
        <v>54</v>
      </c>
      <c r="AN269" t="s">
        <v>65</v>
      </c>
      <c r="AQ269" t="s">
        <v>51</v>
      </c>
      <c r="AR269" t="s">
        <v>233</v>
      </c>
    </row>
    <row r="270" ht="15.75" customHeight="1">
      <c r="A270" t="s">
        <v>44</v>
      </c>
      <c r="B270" s="20" t="s">
        <v>154</v>
      </c>
      <c r="C270" s="11" t="s">
        <v>203</v>
      </c>
      <c r="D270" s="11" t="s">
        <v>204</v>
      </c>
      <c r="E270" s="11" t="s">
        <v>205</v>
      </c>
      <c r="F270" s="12" t="str">
        <f t="shared" si="1"/>
        <v>2011</v>
      </c>
      <c r="G270" s="13">
        <v>40740.0</v>
      </c>
      <c r="H270" s="14">
        <v>0.24444444444444444</v>
      </c>
      <c r="I270" t="s">
        <v>48</v>
      </c>
      <c r="J270" s="15"/>
      <c r="L270" t="s">
        <v>49</v>
      </c>
      <c r="M270" s="15">
        <v>24.9</v>
      </c>
      <c r="N270" s="16">
        <v>7.39</v>
      </c>
      <c r="O270" s="16">
        <v>88.9</v>
      </c>
      <c r="P270" s="17"/>
      <c r="Q270" s="18"/>
      <c r="S270" s="17"/>
      <c r="V270" s="19"/>
      <c r="W270" s="17"/>
      <c r="AF270" t="s">
        <v>187</v>
      </c>
      <c r="AG270" t="s">
        <v>51</v>
      </c>
      <c r="AH270" t="s">
        <v>51</v>
      </c>
      <c r="AK270" t="s">
        <v>247</v>
      </c>
      <c r="AM270" t="s">
        <v>54</v>
      </c>
      <c r="AN270" t="s">
        <v>65</v>
      </c>
      <c r="AQ270" t="s">
        <v>51</v>
      </c>
      <c r="AR270" t="s">
        <v>233</v>
      </c>
    </row>
    <row r="271" ht="15.75" customHeight="1">
      <c r="A271" t="s">
        <v>44</v>
      </c>
      <c r="B271" s="20" t="s">
        <v>154</v>
      </c>
      <c r="C271" s="11" t="s">
        <v>203</v>
      </c>
      <c r="D271" s="11" t="s">
        <v>204</v>
      </c>
      <c r="E271" s="11" t="s">
        <v>205</v>
      </c>
      <c r="F271" s="12" t="str">
        <f t="shared" si="1"/>
        <v>2011</v>
      </c>
      <c r="G271" s="13">
        <v>40768.0</v>
      </c>
      <c r="H271" s="14">
        <v>0.23819444444444443</v>
      </c>
      <c r="I271" t="s">
        <v>48</v>
      </c>
      <c r="J271" s="15"/>
      <c r="L271" t="s">
        <v>49</v>
      </c>
      <c r="M271" s="15">
        <v>23.8</v>
      </c>
      <c r="N271" s="16">
        <v>8.04</v>
      </c>
      <c r="O271" s="16">
        <v>94.7</v>
      </c>
      <c r="P271" s="17"/>
      <c r="Q271" s="18"/>
      <c r="S271" s="17"/>
      <c r="V271" s="19">
        <v>3.1</v>
      </c>
      <c r="W271" s="17"/>
      <c r="AF271" t="s">
        <v>187</v>
      </c>
      <c r="AG271" t="s">
        <v>51</v>
      </c>
      <c r="AH271" t="s">
        <v>51</v>
      </c>
      <c r="AJ271" t="s">
        <v>61</v>
      </c>
      <c r="AK271" t="s">
        <v>247</v>
      </c>
      <c r="AM271" t="s">
        <v>88</v>
      </c>
      <c r="AN271" t="s">
        <v>55</v>
      </c>
      <c r="AQ271" t="s">
        <v>51</v>
      </c>
      <c r="AR271" t="s">
        <v>233</v>
      </c>
    </row>
    <row r="272" ht="15.75" customHeight="1">
      <c r="A272" t="s">
        <v>44</v>
      </c>
      <c r="B272" s="20" t="s">
        <v>154</v>
      </c>
      <c r="C272" s="11" t="s">
        <v>203</v>
      </c>
      <c r="D272" s="11" t="s">
        <v>204</v>
      </c>
      <c r="E272" s="11" t="s">
        <v>205</v>
      </c>
      <c r="F272" s="12" t="str">
        <f t="shared" si="1"/>
        <v>2011</v>
      </c>
      <c r="G272" s="13">
        <v>40782.0</v>
      </c>
      <c r="H272" s="14">
        <v>0.24097222222222223</v>
      </c>
      <c r="I272" t="s">
        <v>48</v>
      </c>
      <c r="J272" s="15"/>
      <c r="L272" t="s">
        <v>49</v>
      </c>
      <c r="M272" s="15">
        <v>23.6</v>
      </c>
      <c r="N272" s="16">
        <v>7.7</v>
      </c>
      <c r="O272" s="16">
        <v>90.6</v>
      </c>
      <c r="P272" s="17"/>
      <c r="Q272" s="18"/>
      <c r="S272" s="17"/>
      <c r="V272" s="19">
        <v>5.2</v>
      </c>
      <c r="W272" s="17"/>
      <c r="AF272" t="s">
        <v>187</v>
      </c>
      <c r="AG272" t="s">
        <v>86</v>
      </c>
      <c r="AH272" t="s">
        <v>284</v>
      </c>
      <c r="AJ272" t="s">
        <v>61</v>
      </c>
      <c r="AK272" t="s">
        <v>247</v>
      </c>
      <c r="AM272" t="s">
        <v>62</v>
      </c>
      <c r="AN272" t="s">
        <v>55</v>
      </c>
      <c r="AQ272" t="s">
        <v>51</v>
      </c>
      <c r="AR272" t="s">
        <v>233</v>
      </c>
    </row>
    <row r="273" ht="15.75" customHeight="1">
      <c r="A273" t="s">
        <v>44</v>
      </c>
      <c r="C273" s="11" t="s">
        <v>45</v>
      </c>
      <c r="D273" s="11" t="s">
        <v>46</v>
      </c>
      <c r="E273" s="11" t="s">
        <v>47</v>
      </c>
      <c r="F273" s="12" t="str">
        <f t="shared" si="1"/>
        <v>2012</v>
      </c>
      <c r="G273" s="13">
        <v>41048.0</v>
      </c>
      <c r="H273" s="14">
        <v>0.28680555555555554</v>
      </c>
      <c r="I273" t="s">
        <v>48</v>
      </c>
      <c r="J273" s="15"/>
      <c r="L273" t="s">
        <v>49</v>
      </c>
      <c r="M273" s="15">
        <v>15.2</v>
      </c>
      <c r="N273" s="16">
        <v>7.8</v>
      </c>
      <c r="O273" s="16">
        <v>77.69</v>
      </c>
      <c r="P273" s="17">
        <v>23.9</v>
      </c>
      <c r="Q273" s="18"/>
      <c r="S273" s="17"/>
      <c r="V273" s="19">
        <v>21.3</v>
      </c>
      <c r="W273" s="17"/>
      <c r="AF273" t="s">
        <v>313</v>
      </c>
      <c r="AG273" t="s">
        <v>51</v>
      </c>
      <c r="AH273" t="s">
        <v>51</v>
      </c>
      <c r="AJ273" t="s">
        <v>61</v>
      </c>
      <c r="AK273" t="s">
        <v>53</v>
      </c>
      <c r="AM273" t="s">
        <v>62</v>
      </c>
      <c r="AN273" t="s">
        <v>55</v>
      </c>
      <c r="AQ273" t="s">
        <v>56</v>
      </c>
      <c r="AR273" t="s">
        <v>218</v>
      </c>
    </row>
    <row r="274" ht="15.75" customHeight="1">
      <c r="A274" t="s">
        <v>44</v>
      </c>
      <c r="C274" s="11" t="s">
        <v>45</v>
      </c>
      <c r="D274" s="11" t="s">
        <v>46</v>
      </c>
      <c r="E274" s="11" t="s">
        <v>47</v>
      </c>
      <c r="F274" s="12" t="str">
        <f t="shared" si="1"/>
        <v>2012</v>
      </c>
      <c r="G274" s="13">
        <v>41076.0</v>
      </c>
      <c r="H274" s="14">
        <v>0.2916666666666667</v>
      </c>
      <c r="I274" t="s">
        <v>48</v>
      </c>
      <c r="J274" s="15"/>
      <c r="L274" t="s">
        <v>58</v>
      </c>
      <c r="M274" s="15">
        <v>17.4</v>
      </c>
      <c r="N274" s="16">
        <v>6.8</v>
      </c>
      <c r="O274" s="16">
        <v>70.95</v>
      </c>
      <c r="P274" s="17">
        <v>26.8</v>
      </c>
      <c r="Q274" s="18"/>
      <c r="S274" s="17"/>
      <c r="V274" s="19">
        <v>105.9</v>
      </c>
      <c r="W274" s="17"/>
      <c r="AF274" t="s">
        <v>252</v>
      </c>
      <c r="AG274" t="s">
        <v>51</v>
      </c>
      <c r="AH274" t="s">
        <v>51</v>
      </c>
      <c r="AK274" t="s">
        <v>53</v>
      </c>
      <c r="AM274" t="s">
        <v>62</v>
      </c>
      <c r="AN274" t="s">
        <v>55</v>
      </c>
      <c r="AQ274" t="s">
        <v>51</v>
      </c>
      <c r="AR274" t="s">
        <v>314</v>
      </c>
    </row>
    <row r="275" ht="15.75" customHeight="1">
      <c r="A275" t="s">
        <v>44</v>
      </c>
      <c r="C275" s="11" t="s">
        <v>45</v>
      </c>
      <c r="D275" s="11" t="s">
        <v>46</v>
      </c>
      <c r="E275" s="11" t="s">
        <v>47</v>
      </c>
      <c r="F275" s="12" t="str">
        <f t="shared" si="1"/>
        <v>2012</v>
      </c>
      <c r="G275" s="13">
        <v>41090.0</v>
      </c>
      <c r="H275" s="14">
        <v>0.2902777777777778</v>
      </c>
      <c r="I275" t="s">
        <v>48</v>
      </c>
      <c r="J275" s="15"/>
      <c r="L275" t="s">
        <v>49</v>
      </c>
      <c r="M275" s="15">
        <v>19.8</v>
      </c>
      <c r="N275" s="16">
        <v>5.0</v>
      </c>
      <c r="O275" s="16">
        <v>54.77</v>
      </c>
      <c r="P275" s="17">
        <v>31.4</v>
      </c>
      <c r="Q275" s="18"/>
      <c r="S275" s="17"/>
      <c r="V275" s="19">
        <v>66.9</v>
      </c>
      <c r="W275" s="17"/>
      <c r="AF275" t="s">
        <v>252</v>
      </c>
      <c r="AG275" t="s">
        <v>51</v>
      </c>
      <c r="AH275" t="s">
        <v>87</v>
      </c>
      <c r="AJ275" t="s">
        <v>61</v>
      </c>
      <c r="AK275" t="s">
        <v>53</v>
      </c>
      <c r="AM275" t="s">
        <v>54</v>
      </c>
      <c r="AN275" t="s">
        <v>55</v>
      </c>
      <c r="AQ275" t="s">
        <v>51</v>
      </c>
      <c r="AR275" t="s">
        <v>218</v>
      </c>
    </row>
    <row r="276" ht="15.75" customHeight="1">
      <c r="A276" t="s">
        <v>44</v>
      </c>
      <c r="C276" s="11" t="s">
        <v>45</v>
      </c>
      <c r="D276" s="11" t="s">
        <v>46</v>
      </c>
      <c r="E276" s="11" t="s">
        <v>47</v>
      </c>
      <c r="F276" s="12" t="str">
        <f t="shared" si="1"/>
        <v>2012</v>
      </c>
      <c r="G276" s="13">
        <v>41104.0</v>
      </c>
      <c r="H276" s="14">
        <v>0.2923611111111111</v>
      </c>
      <c r="I276" t="s">
        <v>48</v>
      </c>
      <c r="J276" s="15"/>
      <c r="L276" t="s">
        <v>49</v>
      </c>
      <c r="M276" s="15">
        <v>19.8</v>
      </c>
      <c r="N276" s="16">
        <v>5.6</v>
      </c>
      <c r="O276" s="16">
        <v>61.35</v>
      </c>
      <c r="P276" s="17">
        <v>34.8</v>
      </c>
      <c r="Q276" s="18"/>
      <c r="S276" s="17"/>
      <c r="V276" s="19">
        <v>51.2</v>
      </c>
      <c r="W276" s="17"/>
      <c r="AF276" t="s">
        <v>252</v>
      </c>
      <c r="AG276" t="s">
        <v>86</v>
      </c>
      <c r="AH276" t="s">
        <v>51</v>
      </c>
      <c r="AJ276" t="s">
        <v>61</v>
      </c>
      <c r="AK276" t="s">
        <v>53</v>
      </c>
      <c r="AM276" t="s">
        <v>54</v>
      </c>
      <c r="AN276" t="s">
        <v>55</v>
      </c>
      <c r="AQ276" t="s">
        <v>56</v>
      </c>
      <c r="AR276" t="s">
        <v>218</v>
      </c>
    </row>
    <row r="277" ht="15.75" customHeight="1">
      <c r="A277" t="s">
        <v>44</v>
      </c>
      <c r="C277" s="11" t="s">
        <v>45</v>
      </c>
      <c r="D277" s="11" t="s">
        <v>46</v>
      </c>
      <c r="E277" s="11" t="s">
        <v>47</v>
      </c>
      <c r="F277" s="12" t="str">
        <f t="shared" si="1"/>
        <v>2012</v>
      </c>
      <c r="G277" s="13">
        <v>41118.0</v>
      </c>
      <c r="H277" s="14">
        <v>0.28541666666666665</v>
      </c>
      <c r="I277" t="s">
        <v>48</v>
      </c>
      <c r="J277" s="15"/>
      <c r="L277" t="s">
        <v>49</v>
      </c>
      <c r="M277" s="15">
        <v>19.0</v>
      </c>
      <c r="N277" s="16">
        <v>6.2</v>
      </c>
      <c r="O277" s="16">
        <v>66.84</v>
      </c>
      <c r="P277" s="17">
        <v>40.1</v>
      </c>
      <c r="Q277" s="18"/>
      <c r="S277" s="17"/>
      <c r="V277" s="19">
        <v>290.9</v>
      </c>
      <c r="W277" s="17"/>
      <c r="AF277" t="s">
        <v>252</v>
      </c>
      <c r="AG277" t="s">
        <v>259</v>
      </c>
      <c r="AH277" t="s">
        <v>315</v>
      </c>
      <c r="AK277" t="s">
        <v>53</v>
      </c>
      <c r="AM277" t="s">
        <v>54</v>
      </c>
      <c r="AN277" t="s">
        <v>55</v>
      </c>
      <c r="AQ277" t="s">
        <v>56</v>
      </c>
      <c r="AR277" t="s">
        <v>218</v>
      </c>
    </row>
    <row r="278" ht="15.75" customHeight="1">
      <c r="A278" t="s">
        <v>44</v>
      </c>
      <c r="C278" s="11" t="s">
        <v>45</v>
      </c>
      <c r="D278" s="11" t="s">
        <v>46</v>
      </c>
      <c r="E278" s="11" t="s">
        <v>47</v>
      </c>
      <c r="F278" s="12" t="str">
        <f t="shared" si="1"/>
        <v>2012</v>
      </c>
      <c r="G278" s="13">
        <v>41132.0</v>
      </c>
      <c r="H278" s="14">
        <v>0.2916666666666667</v>
      </c>
      <c r="I278" t="s">
        <v>48</v>
      </c>
      <c r="J278" s="15"/>
      <c r="L278" t="s">
        <v>49</v>
      </c>
      <c r="M278" s="15">
        <v>20.4</v>
      </c>
      <c r="N278" s="16"/>
      <c r="O278" s="16">
        <v>80.3</v>
      </c>
      <c r="P278" s="17">
        <v>35.2</v>
      </c>
      <c r="Q278" s="18"/>
      <c r="S278" s="17"/>
      <c r="V278" s="19">
        <v>1046.2</v>
      </c>
      <c r="W278" s="17"/>
      <c r="AF278" t="s">
        <v>252</v>
      </c>
      <c r="AG278" t="s">
        <v>59</v>
      </c>
      <c r="AH278" t="s">
        <v>316</v>
      </c>
      <c r="AK278" t="s">
        <v>53</v>
      </c>
      <c r="AM278" t="s">
        <v>54</v>
      </c>
      <c r="AN278" t="s">
        <v>55</v>
      </c>
      <c r="AQ278" t="s">
        <v>56</v>
      </c>
      <c r="AR278" t="s">
        <v>317</v>
      </c>
    </row>
    <row r="279" ht="15.75" customHeight="1">
      <c r="A279" t="s">
        <v>44</v>
      </c>
      <c r="C279" s="11" t="s">
        <v>45</v>
      </c>
      <c r="D279" s="11" t="s">
        <v>46</v>
      </c>
      <c r="E279" s="11" t="s">
        <v>47</v>
      </c>
      <c r="F279" s="12" t="str">
        <f t="shared" si="1"/>
        <v>2012</v>
      </c>
      <c r="G279" s="13">
        <v>41146.0</v>
      </c>
      <c r="H279" s="14">
        <v>0.2916666666666667</v>
      </c>
      <c r="I279" t="s">
        <v>48</v>
      </c>
      <c r="J279" s="15"/>
      <c r="L279" t="s">
        <v>49</v>
      </c>
      <c r="M279" s="15">
        <v>18.9</v>
      </c>
      <c r="N279" s="16">
        <v>7.88</v>
      </c>
      <c r="O279" s="16">
        <v>82.6</v>
      </c>
      <c r="P279" s="17">
        <v>35.5</v>
      </c>
      <c r="Q279" s="18"/>
      <c r="S279" s="17"/>
      <c r="V279" s="19">
        <v>83.6</v>
      </c>
      <c r="W279" s="17"/>
      <c r="AF279" t="s">
        <v>252</v>
      </c>
      <c r="AG279" t="s">
        <v>259</v>
      </c>
      <c r="AH279" t="s">
        <v>284</v>
      </c>
      <c r="AK279" t="s">
        <v>53</v>
      </c>
      <c r="AM279" t="s">
        <v>54</v>
      </c>
      <c r="AN279" t="s">
        <v>55</v>
      </c>
      <c r="AQ279" t="s">
        <v>70</v>
      </c>
      <c r="AR279" t="s">
        <v>218</v>
      </c>
    </row>
    <row r="280" ht="15.75" customHeight="1">
      <c r="A280" t="s">
        <v>44</v>
      </c>
      <c r="C280" s="11" t="s">
        <v>256</v>
      </c>
      <c r="D280" s="11" t="s">
        <v>257</v>
      </c>
      <c r="E280" s="11" t="s">
        <v>258</v>
      </c>
      <c r="F280" s="12" t="str">
        <f t="shared" si="1"/>
        <v>2012</v>
      </c>
      <c r="G280" s="13">
        <v>41048.0</v>
      </c>
      <c r="H280" s="14">
        <v>0.3090277777777778</v>
      </c>
      <c r="I280" t="s">
        <v>48</v>
      </c>
      <c r="J280" s="15"/>
      <c r="L280" t="s">
        <v>49</v>
      </c>
      <c r="M280" s="15">
        <v>11.6</v>
      </c>
      <c r="N280" s="16">
        <v>7.6</v>
      </c>
      <c r="O280" s="16">
        <v>69.9</v>
      </c>
      <c r="P280" s="17">
        <v>168.2</v>
      </c>
      <c r="Q280" s="18"/>
      <c r="S280" s="17"/>
      <c r="V280" s="19">
        <v>8.6</v>
      </c>
      <c r="W280" s="17"/>
      <c r="AF280" t="s">
        <v>313</v>
      </c>
      <c r="AG280" t="s">
        <v>51</v>
      </c>
      <c r="AH280" t="s">
        <v>51</v>
      </c>
      <c r="AJ280" t="s">
        <v>61</v>
      </c>
      <c r="AK280" t="s">
        <v>53</v>
      </c>
      <c r="AM280" t="s">
        <v>54</v>
      </c>
      <c r="AN280" t="s">
        <v>55</v>
      </c>
      <c r="AQ280" t="s">
        <v>56</v>
      </c>
      <c r="AR280" t="s">
        <v>218</v>
      </c>
    </row>
    <row r="281" ht="15.75" customHeight="1">
      <c r="A281" t="s">
        <v>44</v>
      </c>
      <c r="C281" s="11" t="s">
        <v>256</v>
      </c>
      <c r="D281" s="11" t="s">
        <v>257</v>
      </c>
      <c r="E281" s="11" t="s">
        <v>258</v>
      </c>
      <c r="F281" s="12" t="str">
        <f t="shared" si="1"/>
        <v>2012</v>
      </c>
      <c r="G281" s="13">
        <v>41076.0</v>
      </c>
      <c r="H281" s="14">
        <v>0.3125</v>
      </c>
      <c r="I281" t="s">
        <v>48</v>
      </c>
      <c r="J281" s="15"/>
      <c r="L281" t="s">
        <v>58</v>
      </c>
      <c r="M281" s="15">
        <v>16.0</v>
      </c>
      <c r="N281" s="16">
        <v>8.4</v>
      </c>
      <c r="O281" s="16">
        <v>85.1</v>
      </c>
      <c r="P281" s="17">
        <v>149.0</v>
      </c>
      <c r="Q281" s="18"/>
      <c r="S281" s="17"/>
      <c r="V281" s="19">
        <v>75.4</v>
      </c>
      <c r="W281" s="17"/>
      <c r="AF281" t="s">
        <v>252</v>
      </c>
      <c r="AG281" t="s">
        <v>51</v>
      </c>
      <c r="AH281" t="s">
        <v>51</v>
      </c>
      <c r="AK281" t="s">
        <v>53</v>
      </c>
      <c r="AM281" t="s">
        <v>62</v>
      </c>
      <c r="AN281" t="s">
        <v>55</v>
      </c>
      <c r="AQ281" t="s">
        <v>51</v>
      </c>
      <c r="AR281" t="s">
        <v>218</v>
      </c>
    </row>
    <row r="282" ht="15.75" customHeight="1">
      <c r="A282" t="s">
        <v>44</v>
      </c>
      <c r="C282" s="11" t="s">
        <v>256</v>
      </c>
      <c r="D282" s="11" t="s">
        <v>257</v>
      </c>
      <c r="E282" s="11" t="s">
        <v>258</v>
      </c>
      <c r="F282" s="12" t="str">
        <f t="shared" si="1"/>
        <v>2012</v>
      </c>
      <c r="G282" s="13">
        <v>41090.0</v>
      </c>
      <c r="H282" s="14">
        <v>0.3090277777777778</v>
      </c>
      <c r="I282" t="s">
        <v>48</v>
      </c>
      <c r="J282" s="15"/>
      <c r="L282" t="s">
        <v>49</v>
      </c>
      <c r="M282" s="15">
        <v>18.2</v>
      </c>
      <c r="N282" s="16">
        <v>7.3</v>
      </c>
      <c r="O282" s="16">
        <v>77.43</v>
      </c>
      <c r="P282" s="17">
        <v>162.8</v>
      </c>
      <c r="Q282" s="18"/>
      <c r="S282" s="17"/>
      <c r="V282" s="19">
        <v>64.4</v>
      </c>
      <c r="W282" s="17"/>
      <c r="AF282" t="s">
        <v>252</v>
      </c>
      <c r="AG282" t="s">
        <v>51</v>
      </c>
      <c r="AH282" t="s">
        <v>87</v>
      </c>
      <c r="AJ282" t="s">
        <v>61</v>
      </c>
      <c r="AK282" t="s">
        <v>53</v>
      </c>
      <c r="AM282" t="s">
        <v>62</v>
      </c>
      <c r="AN282" t="s">
        <v>55</v>
      </c>
      <c r="AQ282" t="s">
        <v>51</v>
      </c>
      <c r="AR282" t="s">
        <v>218</v>
      </c>
    </row>
    <row r="283" ht="15.75" customHeight="1">
      <c r="A283" t="s">
        <v>44</v>
      </c>
      <c r="C283" s="11" t="s">
        <v>256</v>
      </c>
      <c r="D283" s="11" t="s">
        <v>257</v>
      </c>
      <c r="E283" s="11" t="s">
        <v>258</v>
      </c>
      <c r="F283" s="12" t="str">
        <f t="shared" si="1"/>
        <v>2012</v>
      </c>
      <c r="G283" s="13">
        <v>41104.0</v>
      </c>
      <c r="H283" s="14">
        <v>0.31527777777777777</v>
      </c>
      <c r="I283" t="s">
        <v>48</v>
      </c>
      <c r="J283" s="15"/>
      <c r="L283" t="s">
        <v>49</v>
      </c>
      <c r="M283" s="15">
        <v>19.0</v>
      </c>
      <c r="N283" s="16">
        <v>6.5</v>
      </c>
      <c r="O283" s="16">
        <v>70.07</v>
      </c>
      <c r="P283" s="17">
        <v>187.9</v>
      </c>
      <c r="Q283" s="18"/>
      <c r="S283" s="17"/>
      <c r="V283" s="19">
        <v>228.2</v>
      </c>
      <c r="W283" s="17"/>
      <c r="AF283" t="s">
        <v>252</v>
      </c>
      <c r="AG283" t="s">
        <v>86</v>
      </c>
      <c r="AH283" t="s">
        <v>51</v>
      </c>
      <c r="AJ283" t="s">
        <v>61</v>
      </c>
      <c r="AK283" t="s">
        <v>53</v>
      </c>
      <c r="AM283" t="s">
        <v>54</v>
      </c>
      <c r="AN283" t="s">
        <v>55</v>
      </c>
      <c r="AQ283" t="s">
        <v>51</v>
      </c>
      <c r="AR283" t="s">
        <v>218</v>
      </c>
    </row>
    <row r="284" ht="15.75" customHeight="1">
      <c r="A284" t="s">
        <v>44</v>
      </c>
      <c r="C284" s="11" t="s">
        <v>256</v>
      </c>
      <c r="D284" s="11" t="s">
        <v>257</v>
      </c>
      <c r="E284" s="11" t="s">
        <v>258</v>
      </c>
      <c r="F284" s="12" t="str">
        <f t="shared" si="1"/>
        <v>2012</v>
      </c>
      <c r="G284" s="13">
        <v>41104.0</v>
      </c>
      <c r="H284" s="14">
        <v>0.31527777777777777</v>
      </c>
      <c r="I284" t="s">
        <v>95</v>
      </c>
      <c r="J284" s="15"/>
      <c r="M284" s="15">
        <v>18.9</v>
      </c>
      <c r="N284" s="16">
        <v>6.8</v>
      </c>
      <c r="O284" s="16"/>
      <c r="P284" s="17">
        <v>190.1</v>
      </c>
      <c r="Q284" s="18"/>
      <c r="S284" s="17"/>
      <c r="V284" s="19"/>
      <c r="W284" s="17"/>
      <c r="AF284" t="s">
        <v>252</v>
      </c>
      <c r="AK284" t="s">
        <v>53</v>
      </c>
      <c r="AR284" t="s">
        <v>218</v>
      </c>
    </row>
    <row r="285" ht="15.75" customHeight="1">
      <c r="A285" t="s">
        <v>44</v>
      </c>
      <c r="C285" s="11" t="s">
        <v>256</v>
      </c>
      <c r="D285" s="11" t="s">
        <v>257</v>
      </c>
      <c r="E285" s="11" t="s">
        <v>258</v>
      </c>
      <c r="F285" s="12" t="str">
        <f t="shared" si="1"/>
        <v>2012</v>
      </c>
      <c r="G285" s="13">
        <v>41118.0</v>
      </c>
      <c r="H285" s="14">
        <v>0.30486111111111114</v>
      </c>
      <c r="I285" t="s">
        <v>48</v>
      </c>
      <c r="J285" s="15"/>
      <c r="L285" t="s">
        <v>49</v>
      </c>
      <c r="M285" s="15">
        <v>17.6</v>
      </c>
      <c r="N285" s="16">
        <v>7.0</v>
      </c>
      <c r="O285" s="16">
        <v>73.33</v>
      </c>
      <c r="P285" s="17">
        <v>176.3</v>
      </c>
      <c r="Q285" s="18"/>
      <c r="S285" s="17"/>
      <c r="V285" s="19">
        <v>224.7</v>
      </c>
      <c r="W285" s="17"/>
      <c r="AF285" t="s">
        <v>252</v>
      </c>
      <c r="AG285" t="s">
        <v>259</v>
      </c>
      <c r="AH285" t="s">
        <v>315</v>
      </c>
      <c r="AK285" t="s">
        <v>53</v>
      </c>
      <c r="AM285" t="s">
        <v>54</v>
      </c>
      <c r="AN285" t="s">
        <v>55</v>
      </c>
      <c r="AQ285" t="s">
        <v>51</v>
      </c>
      <c r="AR285" t="s">
        <v>218</v>
      </c>
    </row>
    <row r="286" ht="15.75" customHeight="1">
      <c r="A286" t="s">
        <v>44</v>
      </c>
      <c r="C286" s="11" t="s">
        <v>256</v>
      </c>
      <c r="D286" s="11" t="s">
        <v>257</v>
      </c>
      <c r="E286" s="11" t="s">
        <v>258</v>
      </c>
      <c r="F286" s="12" t="str">
        <f t="shared" si="1"/>
        <v>2012</v>
      </c>
      <c r="G286" s="13">
        <v>41132.0</v>
      </c>
      <c r="H286" s="14">
        <v>0.3076388888888889</v>
      </c>
      <c r="I286" t="s">
        <v>48</v>
      </c>
      <c r="J286" s="15"/>
      <c r="L286" t="s">
        <v>58</v>
      </c>
      <c r="M286" s="15">
        <v>20.2</v>
      </c>
      <c r="N286" s="16"/>
      <c r="O286" s="16">
        <v>93.8</v>
      </c>
      <c r="P286" s="17">
        <v>116.4</v>
      </c>
      <c r="Q286" s="18"/>
      <c r="S286" s="17"/>
      <c r="V286" s="19" t="s">
        <v>149</v>
      </c>
      <c r="W286" s="17"/>
      <c r="AF286" t="s">
        <v>252</v>
      </c>
      <c r="AG286" t="s">
        <v>59</v>
      </c>
      <c r="AH286" t="s">
        <v>316</v>
      </c>
      <c r="AK286" t="s">
        <v>53</v>
      </c>
      <c r="AM286" t="s">
        <v>62</v>
      </c>
      <c r="AN286" t="s">
        <v>55</v>
      </c>
      <c r="AQ286" t="s">
        <v>171</v>
      </c>
      <c r="AR286" t="s">
        <v>318</v>
      </c>
    </row>
    <row r="287" ht="15.75" customHeight="1">
      <c r="A287" t="s">
        <v>44</v>
      </c>
      <c r="C287" s="11" t="s">
        <v>256</v>
      </c>
      <c r="D287" s="11" t="s">
        <v>257</v>
      </c>
      <c r="E287" s="11" t="s">
        <v>258</v>
      </c>
      <c r="F287" s="12" t="str">
        <f t="shared" si="1"/>
        <v>2012</v>
      </c>
      <c r="G287" s="13">
        <v>41146.0</v>
      </c>
      <c r="H287" s="14">
        <v>0.2951388888888889</v>
      </c>
      <c r="I287" t="s">
        <v>48</v>
      </c>
      <c r="J287" s="15"/>
      <c r="L287" t="s">
        <v>49</v>
      </c>
      <c r="M287" s="15">
        <v>17.6</v>
      </c>
      <c r="N287" s="16">
        <v>8.5</v>
      </c>
      <c r="O287" s="16">
        <v>90.0</v>
      </c>
      <c r="P287" s="17"/>
      <c r="Q287" s="18"/>
      <c r="S287" s="17"/>
      <c r="V287" s="19">
        <v>62.7</v>
      </c>
      <c r="W287" s="17"/>
      <c r="AF287" t="s">
        <v>279</v>
      </c>
      <c r="AG287" t="s">
        <v>259</v>
      </c>
      <c r="AH287" t="s">
        <v>223</v>
      </c>
      <c r="AI287">
        <v>18.33</v>
      </c>
      <c r="AK287" t="s">
        <v>53</v>
      </c>
      <c r="AM287" t="s">
        <v>88</v>
      </c>
      <c r="AN287" t="s">
        <v>55</v>
      </c>
      <c r="AQ287" t="s">
        <v>51</v>
      </c>
      <c r="AR287" t="s">
        <v>319</v>
      </c>
    </row>
    <row r="288" ht="15.75" customHeight="1">
      <c r="A288" t="s">
        <v>44</v>
      </c>
      <c r="C288" s="11" t="s">
        <v>256</v>
      </c>
      <c r="D288" s="11" t="s">
        <v>257</v>
      </c>
      <c r="E288" s="11" t="s">
        <v>258</v>
      </c>
      <c r="F288" s="12" t="str">
        <f t="shared" si="1"/>
        <v>2012</v>
      </c>
      <c r="G288" s="13">
        <v>41146.0</v>
      </c>
      <c r="H288" s="14">
        <v>0.30625</v>
      </c>
      <c r="I288" t="s">
        <v>48</v>
      </c>
      <c r="J288" s="15"/>
      <c r="L288" t="s">
        <v>49</v>
      </c>
      <c r="M288" s="15">
        <v>17.2</v>
      </c>
      <c r="N288" s="16">
        <v>8.64</v>
      </c>
      <c r="O288" s="16">
        <v>90.6</v>
      </c>
      <c r="P288" s="17">
        <v>217.0</v>
      </c>
      <c r="Q288" s="18"/>
      <c r="S288" s="17"/>
      <c r="V288" s="19">
        <v>52.9</v>
      </c>
      <c r="W288" s="17"/>
      <c r="AF288" t="s">
        <v>252</v>
      </c>
      <c r="AG288" t="s">
        <v>259</v>
      </c>
      <c r="AH288" t="s">
        <v>284</v>
      </c>
      <c r="AK288" t="s">
        <v>53</v>
      </c>
      <c r="AM288" t="s">
        <v>54</v>
      </c>
      <c r="AN288" t="s">
        <v>55</v>
      </c>
      <c r="AQ288" t="s">
        <v>51</v>
      </c>
      <c r="AR288" t="s">
        <v>320</v>
      </c>
    </row>
    <row r="289" ht="15.75" customHeight="1">
      <c r="A289" t="s">
        <v>44</v>
      </c>
      <c r="C289" s="11" t="s">
        <v>265</v>
      </c>
      <c r="D289" s="11" t="s">
        <v>266</v>
      </c>
      <c r="E289" s="11" t="s">
        <v>267</v>
      </c>
      <c r="F289" s="12" t="str">
        <f t="shared" si="1"/>
        <v>2012</v>
      </c>
      <c r="G289" s="13">
        <v>41048.0</v>
      </c>
      <c r="H289" s="14">
        <v>0.2777777777777778</v>
      </c>
      <c r="I289" t="s">
        <v>48</v>
      </c>
      <c r="J289" s="15"/>
      <c r="L289" t="s">
        <v>49</v>
      </c>
      <c r="M289" s="15">
        <v>12.6</v>
      </c>
      <c r="N289" s="16">
        <v>9.44</v>
      </c>
      <c r="O289" s="16">
        <v>88.8</v>
      </c>
      <c r="P289" s="17"/>
      <c r="Q289" s="18"/>
      <c r="S289" s="17"/>
      <c r="V289" s="19">
        <v>30.9</v>
      </c>
      <c r="W289" s="17"/>
      <c r="AF289" t="s">
        <v>321</v>
      </c>
      <c r="AG289" t="s">
        <v>51</v>
      </c>
      <c r="AH289" t="s">
        <v>51</v>
      </c>
      <c r="AK289" t="s">
        <v>119</v>
      </c>
      <c r="AM289" t="s">
        <v>54</v>
      </c>
      <c r="AN289" t="s">
        <v>55</v>
      </c>
      <c r="AQ289" t="s">
        <v>171</v>
      </c>
      <c r="AR289" t="s">
        <v>322</v>
      </c>
    </row>
    <row r="290" ht="15.75" customHeight="1">
      <c r="A290" t="s">
        <v>323</v>
      </c>
      <c r="C290" s="11" t="s">
        <v>324</v>
      </c>
      <c r="D290" s="11" t="s">
        <v>325</v>
      </c>
      <c r="E290" s="11" t="s">
        <v>326</v>
      </c>
      <c r="F290" s="12" t="str">
        <f t="shared" si="1"/>
        <v>2009</v>
      </c>
      <c r="G290" s="13">
        <v>39949.0</v>
      </c>
      <c r="H290" s="14">
        <v>0.3090277777777778</v>
      </c>
      <c r="I290" t="s">
        <v>48</v>
      </c>
      <c r="J290" s="15"/>
      <c r="L290" t="s">
        <v>49</v>
      </c>
      <c r="M290" s="15">
        <v>14.6</v>
      </c>
      <c r="N290" s="16">
        <v>8.75</v>
      </c>
      <c r="O290" s="16">
        <v>86.2</v>
      </c>
      <c r="P290" s="17"/>
      <c r="Q290" s="18"/>
      <c r="S290" s="17"/>
      <c r="V290" s="19"/>
      <c r="W290" s="17"/>
      <c r="AF290" t="s">
        <v>327</v>
      </c>
      <c r="AG290" t="s">
        <v>86</v>
      </c>
      <c r="AH290" t="s">
        <v>115</v>
      </c>
      <c r="AI290">
        <v>12.78</v>
      </c>
      <c r="AJ290" t="s">
        <v>61</v>
      </c>
      <c r="AK290" t="s">
        <v>53</v>
      </c>
      <c r="AM290" t="s">
        <v>54</v>
      </c>
      <c r="AN290" t="s">
        <v>55</v>
      </c>
      <c r="AQ290" t="s">
        <v>51</v>
      </c>
      <c r="AR290" t="s">
        <v>125</v>
      </c>
    </row>
    <row r="291" ht="15.75" customHeight="1">
      <c r="A291" t="s">
        <v>323</v>
      </c>
      <c r="C291" s="11" t="s">
        <v>324</v>
      </c>
      <c r="D291" s="11" t="s">
        <v>325</v>
      </c>
      <c r="E291" s="11" t="s">
        <v>326</v>
      </c>
      <c r="F291" s="12" t="str">
        <f t="shared" si="1"/>
        <v>2009</v>
      </c>
      <c r="G291" s="13">
        <v>39963.0</v>
      </c>
      <c r="H291" s="14">
        <v>0.3055555555555556</v>
      </c>
      <c r="I291" t="s">
        <v>48</v>
      </c>
      <c r="J291" s="15"/>
      <c r="L291" t="s">
        <v>49</v>
      </c>
      <c r="M291" s="15">
        <v>11.2</v>
      </c>
      <c r="N291" s="16">
        <v>10.0</v>
      </c>
      <c r="O291" s="16">
        <v>92.5</v>
      </c>
      <c r="P291" s="17"/>
      <c r="Q291" s="18"/>
      <c r="S291" s="17"/>
      <c r="V291" s="19">
        <v>126.6</v>
      </c>
      <c r="W291" s="17"/>
      <c r="AF291" t="s">
        <v>327</v>
      </c>
      <c r="AG291" t="s">
        <v>254</v>
      </c>
      <c r="AH291" t="s">
        <v>328</v>
      </c>
      <c r="AI291">
        <v>12.22</v>
      </c>
      <c r="AJ291" t="s">
        <v>61</v>
      </c>
      <c r="AK291" t="s">
        <v>53</v>
      </c>
      <c r="AM291" t="s">
        <v>54</v>
      </c>
      <c r="AN291" t="s">
        <v>55</v>
      </c>
      <c r="AQ291" t="s">
        <v>51</v>
      </c>
      <c r="AR291" t="s">
        <v>89</v>
      </c>
    </row>
    <row r="292" ht="15.75" customHeight="1">
      <c r="A292" t="s">
        <v>323</v>
      </c>
      <c r="C292" s="11" t="s">
        <v>324</v>
      </c>
      <c r="D292" s="11" t="s">
        <v>325</v>
      </c>
      <c r="E292" s="11" t="s">
        <v>326</v>
      </c>
      <c r="F292" s="12" t="str">
        <f t="shared" si="1"/>
        <v>2009</v>
      </c>
      <c r="G292" s="13">
        <v>39977.0</v>
      </c>
      <c r="H292" s="14">
        <v>0.3333333333333333</v>
      </c>
      <c r="I292" t="s">
        <v>48</v>
      </c>
      <c r="J292" s="15"/>
      <c r="L292" t="s">
        <v>58</v>
      </c>
      <c r="M292" s="15">
        <v>14.1</v>
      </c>
      <c r="N292" s="16">
        <v>8.6</v>
      </c>
      <c r="O292" s="16">
        <v>84.0</v>
      </c>
      <c r="P292" s="17"/>
      <c r="Q292" s="18"/>
      <c r="S292" s="17"/>
      <c r="V292" s="19">
        <v>1553.07</v>
      </c>
      <c r="W292" s="17"/>
      <c r="AF292" t="s">
        <v>279</v>
      </c>
      <c r="AG292" t="s">
        <v>51</v>
      </c>
      <c r="AH292" t="s">
        <v>126</v>
      </c>
      <c r="AI292">
        <v>15.56</v>
      </c>
      <c r="AJ292" t="s">
        <v>61</v>
      </c>
      <c r="AK292" t="s">
        <v>53</v>
      </c>
      <c r="AM292" t="s">
        <v>62</v>
      </c>
      <c r="AN292" t="s">
        <v>65</v>
      </c>
      <c r="AQ292" t="s">
        <v>70</v>
      </c>
      <c r="AR292" t="s">
        <v>329</v>
      </c>
    </row>
    <row r="293" ht="15.75" customHeight="1">
      <c r="A293" t="s">
        <v>323</v>
      </c>
      <c r="C293" s="11" t="s">
        <v>324</v>
      </c>
      <c r="D293" s="11" t="s">
        <v>325</v>
      </c>
      <c r="E293" s="11" t="s">
        <v>326</v>
      </c>
      <c r="F293" s="12" t="str">
        <f t="shared" si="1"/>
        <v>2009</v>
      </c>
      <c r="G293" s="13">
        <v>39991.0</v>
      </c>
      <c r="H293" s="14">
        <v>0.3298611111111111</v>
      </c>
      <c r="I293" t="s">
        <v>48</v>
      </c>
      <c r="J293" s="15"/>
      <c r="L293" t="s">
        <v>49</v>
      </c>
      <c r="M293" s="15">
        <v>17.8</v>
      </c>
      <c r="N293" s="16">
        <v>8.2</v>
      </c>
      <c r="O293" s="16">
        <v>86.7</v>
      </c>
      <c r="P293" s="17"/>
      <c r="Q293" s="18"/>
      <c r="S293" s="17"/>
      <c r="V293" s="19">
        <v>416.0</v>
      </c>
      <c r="W293" s="17"/>
      <c r="AF293" t="s">
        <v>327</v>
      </c>
      <c r="AG293" t="s">
        <v>59</v>
      </c>
      <c r="AH293" t="s">
        <v>112</v>
      </c>
      <c r="AI293">
        <v>17.78</v>
      </c>
      <c r="AJ293" t="s">
        <v>61</v>
      </c>
      <c r="AK293" t="s">
        <v>53</v>
      </c>
      <c r="AM293" t="s">
        <v>54</v>
      </c>
      <c r="AN293" t="s">
        <v>55</v>
      </c>
      <c r="AQ293" t="s">
        <v>51</v>
      </c>
      <c r="AR293" t="s">
        <v>330</v>
      </c>
    </row>
    <row r="294" ht="15.75" customHeight="1">
      <c r="A294" t="s">
        <v>323</v>
      </c>
      <c r="C294" s="11" t="s">
        <v>324</v>
      </c>
      <c r="D294" s="11" t="s">
        <v>325</v>
      </c>
      <c r="E294" s="11" t="s">
        <v>326</v>
      </c>
      <c r="F294" s="12" t="str">
        <f t="shared" si="1"/>
        <v>2009</v>
      </c>
      <c r="G294" s="13">
        <v>40005.0</v>
      </c>
      <c r="H294" s="14">
        <v>0.3111111111111111</v>
      </c>
      <c r="I294" t="s">
        <v>48</v>
      </c>
      <c r="J294" s="15"/>
      <c r="L294" t="s">
        <v>49</v>
      </c>
      <c r="M294" s="15">
        <v>15.4</v>
      </c>
      <c r="N294" s="16">
        <v>9.46</v>
      </c>
      <c r="O294" s="16">
        <v>94.7</v>
      </c>
      <c r="P294" s="17"/>
      <c r="Q294" s="18"/>
      <c r="S294" s="17"/>
      <c r="V294" s="19">
        <v>85.7</v>
      </c>
      <c r="W294" s="17"/>
      <c r="AF294" t="s">
        <v>327</v>
      </c>
      <c r="AG294" t="s">
        <v>51</v>
      </c>
      <c r="AH294" t="s">
        <v>51</v>
      </c>
      <c r="AI294">
        <v>12.78</v>
      </c>
      <c r="AJ294" t="s">
        <v>61</v>
      </c>
      <c r="AK294" t="s">
        <v>53</v>
      </c>
      <c r="AM294" t="s">
        <v>54</v>
      </c>
      <c r="AN294" t="s">
        <v>55</v>
      </c>
      <c r="AQ294" t="s">
        <v>56</v>
      </c>
      <c r="AR294" t="s">
        <v>213</v>
      </c>
    </row>
    <row r="295" ht="15.75" customHeight="1">
      <c r="A295" t="s">
        <v>323</v>
      </c>
      <c r="C295" s="11" t="s">
        <v>324</v>
      </c>
      <c r="D295" s="11" t="s">
        <v>325</v>
      </c>
      <c r="E295" s="11" t="s">
        <v>326</v>
      </c>
      <c r="F295" s="12" t="str">
        <f t="shared" si="1"/>
        <v>2009</v>
      </c>
      <c r="G295" s="13">
        <v>40019.0</v>
      </c>
      <c r="H295" s="14">
        <v>0.30625</v>
      </c>
      <c r="I295" t="s">
        <v>48</v>
      </c>
      <c r="J295" s="15"/>
      <c r="L295" t="s">
        <v>58</v>
      </c>
      <c r="M295" s="15">
        <v>16.0</v>
      </c>
      <c r="N295" s="16">
        <v>8.2</v>
      </c>
      <c r="O295" s="16">
        <v>82.9</v>
      </c>
      <c r="P295" s="17"/>
      <c r="Q295" s="18"/>
      <c r="S295" s="17"/>
      <c r="V295" s="19">
        <v>1413.6</v>
      </c>
      <c r="W295" s="17"/>
      <c r="AF295" t="s">
        <v>327</v>
      </c>
      <c r="AG295" t="s">
        <v>254</v>
      </c>
      <c r="AH295" t="s">
        <v>81</v>
      </c>
      <c r="AI295">
        <v>15.0</v>
      </c>
      <c r="AJ295" t="s">
        <v>61</v>
      </c>
      <c r="AK295" t="s">
        <v>119</v>
      </c>
      <c r="AM295" t="s">
        <v>54</v>
      </c>
      <c r="AN295" t="s">
        <v>55</v>
      </c>
      <c r="AQ295" t="s">
        <v>70</v>
      </c>
      <c r="AR295" t="s">
        <v>331</v>
      </c>
    </row>
    <row r="296" ht="15.75" customHeight="1">
      <c r="A296" t="s">
        <v>323</v>
      </c>
      <c r="C296" s="11" t="s">
        <v>324</v>
      </c>
      <c r="D296" s="11" t="s">
        <v>325</v>
      </c>
      <c r="E296" s="11" t="s">
        <v>326</v>
      </c>
      <c r="F296" s="12" t="str">
        <f t="shared" si="1"/>
        <v>2009</v>
      </c>
      <c r="G296" s="13">
        <v>40033.0</v>
      </c>
      <c r="H296" s="14">
        <v>0.3020833333333333</v>
      </c>
      <c r="I296" t="s">
        <v>48</v>
      </c>
      <c r="J296" s="15"/>
      <c r="L296" t="s">
        <v>49</v>
      </c>
      <c r="M296" s="15"/>
      <c r="N296" s="16"/>
      <c r="O296" s="16"/>
      <c r="P296" s="17"/>
      <c r="Q296" s="18"/>
      <c r="S296" s="17"/>
      <c r="V296" s="19">
        <v>69.7</v>
      </c>
      <c r="W296" s="17"/>
      <c r="AF296" t="s">
        <v>279</v>
      </c>
      <c r="AG296" t="s">
        <v>51</v>
      </c>
      <c r="AH296" t="s">
        <v>51</v>
      </c>
      <c r="AI296">
        <v>15.56</v>
      </c>
      <c r="AJ296" t="s">
        <v>61</v>
      </c>
      <c r="AK296" t="s">
        <v>53</v>
      </c>
      <c r="AM296" t="s">
        <v>62</v>
      </c>
      <c r="AN296" t="s">
        <v>65</v>
      </c>
      <c r="AQ296" t="s">
        <v>51</v>
      </c>
      <c r="AR296" t="s">
        <v>71</v>
      </c>
    </row>
    <row r="297" ht="15.75" customHeight="1">
      <c r="A297" t="s">
        <v>323</v>
      </c>
      <c r="C297" s="11" t="s">
        <v>324</v>
      </c>
      <c r="D297" s="11" t="s">
        <v>325</v>
      </c>
      <c r="E297" s="11" t="s">
        <v>326</v>
      </c>
      <c r="F297" s="12" t="str">
        <f t="shared" si="1"/>
        <v>2009</v>
      </c>
      <c r="G297" s="13">
        <v>40033.0</v>
      </c>
      <c r="H297" s="14">
        <v>0.3020833333333333</v>
      </c>
      <c r="I297" t="s">
        <v>95</v>
      </c>
      <c r="J297" s="15"/>
      <c r="M297" s="15"/>
      <c r="N297" s="16"/>
      <c r="O297" s="16"/>
      <c r="P297" s="17"/>
      <c r="Q297" s="18"/>
      <c r="S297" s="17"/>
      <c r="V297" s="19">
        <v>69.7</v>
      </c>
      <c r="W297" s="17"/>
      <c r="AF297" t="s">
        <v>279</v>
      </c>
      <c r="AK297" t="s">
        <v>53</v>
      </c>
      <c r="AR297" t="s">
        <v>71</v>
      </c>
    </row>
    <row r="298" ht="15.75" customHeight="1">
      <c r="A298" t="s">
        <v>323</v>
      </c>
      <c r="C298" s="11" t="s">
        <v>324</v>
      </c>
      <c r="D298" s="11" t="s">
        <v>325</v>
      </c>
      <c r="E298" s="11" t="s">
        <v>326</v>
      </c>
      <c r="F298" s="12" t="str">
        <f t="shared" si="1"/>
        <v>2010</v>
      </c>
      <c r="G298" s="13">
        <v>40376.0</v>
      </c>
      <c r="H298" s="14">
        <v>0.3229166666666667</v>
      </c>
      <c r="I298" t="s">
        <v>48</v>
      </c>
      <c r="J298" s="15"/>
      <c r="M298" s="15">
        <v>22.6</v>
      </c>
      <c r="N298" s="16">
        <v>6.8</v>
      </c>
      <c r="O298" s="16">
        <v>79.2</v>
      </c>
      <c r="P298" s="17"/>
      <c r="Q298" s="18"/>
      <c r="S298" s="17"/>
      <c r="V298" s="19">
        <v>154.0</v>
      </c>
      <c r="W298" s="17"/>
      <c r="AF298" t="s">
        <v>332</v>
      </c>
      <c r="AG298" t="s">
        <v>51</v>
      </c>
      <c r="AH298" t="s">
        <v>51</v>
      </c>
      <c r="AI298">
        <v>23.89</v>
      </c>
      <c r="AJ298" t="s">
        <v>61</v>
      </c>
      <c r="AK298" t="s">
        <v>53</v>
      </c>
      <c r="AR298" t="s">
        <v>333</v>
      </c>
    </row>
    <row r="299" ht="15.75" customHeight="1">
      <c r="A299" t="s">
        <v>323</v>
      </c>
      <c r="C299" s="11" t="s">
        <v>324</v>
      </c>
      <c r="D299" s="11" t="s">
        <v>325</v>
      </c>
      <c r="E299" s="11" t="s">
        <v>326</v>
      </c>
      <c r="F299" s="12" t="str">
        <f t="shared" si="1"/>
        <v>2010</v>
      </c>
      <c r="G299" s="13">
        <v>40376.0</v>
      </c>
      <c r="H299" s="14">
        <v>0.3229166666666667</v>
      </c>
      <c r="I299" t="s">
        <v>95</v>
      </c>
      <c r="J299" s="15"/>
      <c r="M299" s="15"/>
      <c r="N299" s="16"/>
      <c r="O299" s="16"/>
      <c r="P299" s="17"/>
      <c r="Q299" s="18"/>
      <c r="S299" s="17"/>
      <c r="V299" s="19">
        <v>195.0</v>
      </c>
      <c r="W299" s="17"/>
      <c r="AF299" t="s">
        <v>332</v>
      </c>
      <c r="AK299" t="s">
        <v>53</v>
      </c>
      <c r="AR299" t="s">
        <v>333</v>
      </c>
    </row>
    <row r="300" ht="15.75" customHeight="1">
      <c r="A300" t="s">
        <v>323</v>
      </c>
      <c r="C300" s="11" t="s">
        <v>324</v>
      </c>
      <c r="D300" s="11" t="s">
        <v>325</v>
      </c>
      <c r="E300" s="11" t="s">
        <v>326</v>
      </c>
      <c r="F300" s="12" t="str">
        <f t="shared" si="1"/>
        <v>2011</v>
      </c>
      <c r="G300" s="13">
        <v>40684.0</v>
      </c>
      <c r="H300" s="14">
        <v>0.3159722222222222</v>
      </c>
      <c r="I300" t="s">
        <v>48</v>
      </c>
      <c r="J300" s="15"/>
      <c r="L300" t="s">
        <v>49</v>
      </c>
      <c r="M300" s="15"/>
      <c r="N300" s="16">
        <v>6.7</v>
      </c>
      <c r="O300" s="16"/>
      <c r="P300" s="17"/>
      <c r="Q300" s="18"/>
      <c r="S300" s="17"/>
      <c r="V300" s="19">
        <v>41.3</v>
      </c>
      <c r="W300" s="17"/>
      <c r="AF300" t="s">
        <v>334</v>
      </c>
      <c r="AG300" t="s">
        <v>259</v>
      </c>
      <c r="AH300" t="s">
        <v>260</v>
      </c>
      <c r="AK300" t="s">
        <v>119</v>
      </c>
      <c r="AM300" t="s">
        <v>54</v>
      </c>
      <c r="AN300" t="s">
        <v>65</v>
      </c>
      <c r="AQ300" t="s">
        <v>70</v>
      </c>
      <c r="AR300" t="s">
        <v>335</v>
      </c>
    </row>
    <row r="301" ht="15.75" customHeight="1">
      <c r="A301" t="s">
        <v>323</v>
      </c>
      <c r="C301" s="11" t="s">
        <v>324</v>
      </c>
      <c r="D301" s="11" t="s">
        <v>325</v>
      </c>
      <c r="E301" s="11" t="s">
        <v>326</v>
      </c>
      <c r="F301" s="12" t="str">
        <f t="shared" si="1"/>
        <v>2011</v>
      </c>
      <c r="G301" s="13">
        <v>40698.0</v>
      </c>
      <c r="H301" s="14">
        <v>0.2708333333333333</v>
      </c>
      <c r="I301" t="s">
        <v>48</v>
      </c>
      <c r="J301" s="15"/>
      <c r="L301" t="s">
        <v>49</v>
      </c>
      <c r="M301" s="15"/>
      <c r="N301" s="16">
        <v>6.6</v>
      </c>
      <c r="O301" s="16"/>
      <c r="P301" s="17"/>
      <c r="Q301" s="18"/>
      <c r="S301" s="17"/>
      <c r="V301" s="19">
        <v>172.0</v>
      </c>
      <c r="W301" s="17"/>
      <c r="AF301" t="s">
        <v>334</v>
      </c>
      <c r="AG301" t="s">
        <v>51</v>
      </c>
      <c r="AH301" t="s">
        <v>86</v>
      </c>
      <c r="AJ301" t="s">
        <v>52</v>
      </c>
      <c r="AK301" t="s">
        <v>53</v>
      </c>
      <c r="AM301" t="s">
        <v>54</v>
      </c>
      <c r="AN301" t="s">
        <v>65</v>
      </c>
      <c r="AQ301" t="s">
        <v>56</v>
      </c>
      <c r="AR301" t="s">
        <v>218</v>
      </c>
    </row>
    <row r="302" ht="15.75" customHeight="1">
      <c r="A302" t="s">
        <v>323</v>
      </c>
      <c r="C302" s="11" t="s">
        <v>324</v>
      </c>
      <c r="D302" s="11" t="s">
        <v>325</v>
      </c>
      <c r="E302" s="11" t="s">
        <v>326</v>
      </c>
      <c r="F302" s="12" t="str">
        <f t="shared" si="1"/>
        <v>2011</v>
      </c>
      <c r="G302" s="13">
        <v>40712.0</v>
      </c>
      <c r="H302" s="14">
        <v>0.2916666666666667</v>
      </c>
      <c r="I302" t="s">
        <v>48</v>
      </c>
      <c r="J302" s="15"/>
      <c r="L302" t="s">
        <v>49</v>
      </c>
      <c r="M302" s="15"/>
      <c r="N302" s="16">
        <v>5.6</v>
      </c>
      <c r="O302" s="16"/>
      <c r="P302" s="17"/>
      <c r="Q302" s="18"/>
      <c r="S302" s="17"/>
      <c r="V302" s="19">
        <v>193.5</v>
      </c>
      <c r="W302" s="17"/>
      <c r="AF302" t="s">
        <v>336</v>
      </c>
      <c r="AG302" t="s">
        <v>59</v>
      </c>
      <c r="AH302" t="s">
        <v>59</v>
      </c>
      <c r="AK302" t="s">
        <v>53</v>
      </c>
      <c r="AM302" t="s">
        <v>54</v>
      </c>
      <c r="AN302" t="s">
        <v>65</v>
      </c>
      <c r="AQ302" t="s">
        <v>56</v>
      </c>
      <c r="AR302" t="s">
        <v>226</v>
      </c>
    </row>
    <row r="303" ht="15.75" customHeight="1">
      <c r="A303" t="s">
        <v>323</v>
      </c>
      <c r="C303" s="11" t="s">
        <v>324</v>
      </c>
      <c r="D303" s="11" t="s">
        <v>325</v>
      </c>
      <c r="E303" s="11" t="s">
        <v>326</v>
      </c>
      <c r="F303" s="12" t="str">
        <f t="shared" si="1"/>
        <v>2011</v>
      </c>
      <c r="G303" s="13">
        <v>40726.0</v>
      </c>
      <c r="H303" s="14">
        <v>0.3020833333333333</v>
      </c>
      <c r="I303" t="s">
        <v>48</v>
      </c>
      <c r="J303" s="15"/>
      <c r="L303" t="s">
        <v>49</v>
      </c>
      <c r="M303" s="15"/>
      <c r="N303" s="16">
        <v>5.6</v>
      </c>
      <c r="O303" s="16"/>
      <c r="P303" s="17"/>
      <c r="Q303" s="18"/>
      <c r="S303" s="17"/>
      <c r="V303" s="19">
        <v>218.7</v>
      </c>
      <c r="W303" s="17"/>
      <c r="AF303" t="s">
        <v>336</v>
      </c>
      <c r="AH303" t="s">
        <v>51</v>
      </c>
      <c r="AK303" t="s">
        <v>53</v>
      </c>
      <c r="AM303" t="s">
        <v>54</v>
      </c>
      <c r="AN303" t="s">
        <v>65</v>
      </c>
      <c r="AQ303" t="s">
        <v>56</v>
      </c>
      <c r="AR303" t="s">
        <v>337</v>
      </c>
    </row>
    <row r="304" ht="15.75" customHeight="1">
      <c r="A304" t="s">
        <v>323</v>
      </c>
      <c r="C304" s="11" t="s">
        <v>324</v>
      </c>
      <c r="D304" s="11" t="s">
        <v>325</v>
      </c>
      <c r="E304" s="11" t="s">
        <v>326</v>
      </c>
      <c r="F304" s="12" t="str">
        <f t="shared" si="1"/>
        <v>2011</v>
      </c>
      <c r="G304" s="13">
        <v>40740.0</v>
      </c>
      <c r="H304" s="14">
        <v>0.2916666666666667</v>
      </c>
      <c r="I304" t="s">
        <v>48</v>
      </c>
      <c r="J304" s="15"/>
      <c r="L304" t="s">
        <v>49</v>
      </c>
      <c r="M304" s="15"/>
      <c r="N304" s="16">
        <v>5.0</v>
      </c>
      <c r="O304" s="16"/>
      <c r="P304" s="17"/>
      <c r="Q304" s="18"/>
      <c r="S304" s="17"/>
      <c r="V304" s="19"/>
      <c r="W304" s="17"/>
      <c r="AF304" t="s">
        <v>336</v>
      </c>
      <c r="AG304" t="s">
        <v>51</v>
      </c>
      <c r="AH304" t="s">
        <v>51</v>
      </c>
      <c r="AK304" t="s">
        <v>53</v>
      </c>
      <c r="AM304" t="s">
        <v>88</v>
      </c>
      <c r="AN304" t="s">
        <v>65</v>
      </c>
      <c r="AQ304" t="s">
        <v>56</v>
      </c>
      <c r="AR304" t="s">
        <v>338</v>
      </c>
    </row>
    <row r="305" ht="15.75" customHeight="1">
      <c r="A305" t="s">
        <v>323</v>
      </c>
      <c r="C305" s="11" t="s">
        <v>324</v>
      </c>
      <c r="D305" s="11" t="s">
        <v>325</v>
      </c>
      <c r="E305" s="11" t="s">
        <v>326</v>
      </c>
      <c r="F305" s="12" t="str">
        <f t="shared" si="1"/>
        <v>2011</v>
      </c>
      <c r="G305" s="13">
        <v>40754.0</v>
      </c>
      <c r="H305" s="14">
        <v>0.3020833333333333</v>
      </c>
      <c r="I305" t="s">
        <v>48</v>
      </c>
      <c r="J305" s="15"/>
      <c r="L305" t="s">
        <v>49</v>
      </c>
      <c r="M305" s="15"/>
      <c r="N305" s="16">
        <v>5.2</v>
      </c>
      <c r="O305" s="16"/>
      <c r="P305" s="17"/>
      <c r="Q305" s="18"/>
      <c r="S305" s="17"/>
      <c r="V305" s="19" t="s">
        <v>299</v>
      </c>
      <c r="W305" s="17"/>
      <c r="AF305" t="s">
        <v>336</v>
      </c>
      <c r="AG305" t="s">
        <v>86</v>
      </c>
      <c r="AH305" t="s">
        <v>273</v>
      </c>
      <c r="AI305">
        <v>70.0</v>
      </c>
      <c r="AJ305" t="s">
        <v>61</v>
      </c>
      <c r="AK305" t="s">
        <v>53</v>
      </c>
      <c r="AM305" t="s">
        <v>62</v>
      </c>
      <c r="AN305" t="s">
        <v>65</v>
      </c>
      <c r="AQ305" t="s">
        <v>56</v>
      </c>
      <c r="AR305" t="s">
        <v>339</v>
      </c>
    </row>
    <row r="306" ht="15.75" customHeight="1">
      <c r="A306" t="s">
        <v>323</v>
      </c>
      <c r="C306" s="11" t="s">
        <v>324</v>
      </c>
      <c r="D306" s="11" t="s">
        <v>325</v>
      </c>
      <c r="E306" s="11" t="s">
        <v>326</v>
      </c>
      <c r="F306" s="12" t="str">
        <f t="shared" si="1"/>
        <v>2011</v>
      </c>
      <c r="G306" s="13">
        <v>40782.0</v>
      </c>
      <c r="H306" s="14">
        <v>0.3020833333333333</v>
      </c>
      <c r="I306" t="s">
        <v>48</v>
      </c>
      <c r="J306" s="15"/>
      <c r="L306" t="s">
        <v>49</v>
      </c>
      <c r="M306" s="15"/>
      <c r="N306" s="16">
        <v>5.6</v>
      </c>
      <c r="O306" s="16"/>
      <c r="P306" s="17"/>
      <c r="Q306" s="18"/>
      <c r="S306" s="17"/>
      <c r="V306" s="19">
        <v>43.2</v>
      </c>
      <c r="W306" s="17"/>
      <c r="AF306" t="s">
        <v>336</v>
      </c>
      <c r="AH306" t="s">
        <v>51</v>
      </c>
      <c r="AK306" t="s">
        <v>53</v>
      </c>
      <c r="AM306" t="s">
        <v>88</v>
      </c>
      <c r="AN306" t="s">
        <v>65</v>
      </c>
      <c r="AQ306" t="s">
        <v>56</v>
      </c>
      <c r="AR306" t="s">
        <v>229</v>
      </c>
    </row>
    <row r="307" ht="15.75" customHeight="1">
      <c r="A307" t="s">
        <v>323</v>
      </c>
      <c r="C307" s="11" t="s">
        <v>324</v>
      </c>
      <c r="D307" s="11" t="s">
        <v>325</v>
      </c>
      <c r="E307" s="11" t="s">
        <v>326</v>
      </c>
      <c r="F307" s="12" t="str">
        <f t="shared" si="1"/>
        <v>2013</v>
      </c>
      <c r="G307" s="13">
        <v>41412.0</v>
      </c>
      <c r="H307" s="14">
        <v>0.3159722222222222</v>
      </c>
      <c r="I307" t="s">
        <v>48</v>
      </c>
      <c r="J307" s="15"/>
      <c r="L307" t="s">
        <v>49</v>
      </c>
      <c r="M307" s="15">
        <v>13.5</v>
      </c>
      <c r="N307" s="16">
        <v>8.25</v>
      </c>
      <c r="O307" s="16">
        <v>79.7</v>
      </c>
      <c r="P307" s="17">
        <v>120.0</v>
      </c>
      <c r="Q307" s="18"/>
      <c r="S307" s="17"/>
      <c r="V307" s="19">
        <v>42.6</v>
      </c>
      <c r="W307" s="17"/>
      <c r="AF307" t="s">
        <v>340</v>
      </c>
      <c r="AG307" t="s">
        <v>51</v>
      </c>
      <c r="AH307" t="s">
        <v>86</v>
      </c>
      <c r="AI307">
        <v>5.55555555555556</v>
      </c>
      <c r="AJ307" t="s">
        <v>61</v>
      </c>
      <c r="AK307" t="s">
        <v>53</v>
      </c>
      <c r="AM307" t="s">
        <v>88</v>
      </c>
      <c r="AN307" t="s">
        <v>65</v>
      </c>
      <c r="AQ307" t="s">
        <v>56</v>
      </c>
      <c r="AR307" t="s">
        <v>341</v>
      </c>
    </row>
    <row r="308" ht="15.75" customHeight="1">
      <c r="A308" t="s">
        <v>323</v>
      </c>
      <c r="C308" s="11" t="s">
        <v>324</v>
      </c>
      <c r="D308" s="11" t="s">
        <v>325</v>
      </c>
      <c r="E308" s="11" t="s">
        <v>326</v>
      </c>
      <c r="F308" s="12" t="str">
        <f t="shared" si="1"/>
        <v>2013</v>
      </c>
      <c r="G308" s="13">
        <v>41426.0</v>
      </c>
      <c r="H308" s="14">
        <v>0.29305555555555557</v>
      </c>
      <c r="I308" t="s">
        <v>48</v>
      </c>
      <c r="J308" s="15"/>
      <c r="L308" t="s">
        <v>49</v>
      </c>
      <c r="M308" s="15">
        <v>18.7</v>
      </c>
      <c r="N308" s="16">
        <v>7.56</v>
      </c>
      <c r="O308" s="16">
        <v>81.5</v>
      </c>
      <c r="P308" s="17">
        <v>100.0</v>
      </c>
      <c r="Q308" s="18"/>
      <c r="S308" s="17"/>
      <c r="V308" s="19">
        <v>146.7</v>
      </c>
      <c r="W308" s="17"/>
      <c r="AF308" t="s">
        <v>340</v>
      </c>
      <c r="AG308" t="s">
        <v>51</v>
      </c>
      <c r="AH308" t="s">
        <v>51</v>
      </c>
      <c r="AI308">
        <v>18.3333333333333</v>
      </c>
      <c r="AK308" t="s">
        <v>53</v>
      </c>
      <c r="AM308" t="s">
        <v>54</v>
      </c>
      <c r="AN308" t="s">
        <v>65</v>
      </c>
      <c r="AQ308" t="s">
        <v>56</v>
      </c>
      <c r="AR308" t="s">
        <v>218</v>
      </c>
    </row>
    <row r="309" ht="15.75" customHeight="1">
      <c r="A309" t="s">
        <v>323</v>
      </c>
      <c r="C309" s="11" t="s">
        <v>324</v>
      </c>
      <c r="D309" s="11" t="s">
        <v>325</v>
      </c>
      <c r="E309" s="11" t="s">
        <v>326</v>
      </c>
      <c r="F309" s="12" t="str">
        <f t="shared" si="1"/>
        <v>2013</v>
      </c>
      <c r="G309" s="13">
        <v>41440.0</v>
      </c>
      <c r="H309" s="14">
        <v>0.2875</v>
      </c>
      <c r="I309" t="s">
        <v>48</v>
      </c>
      <c r="J309" s="15"/>
      <c r="L309" t="s">
        <v>49</v>
      </c>
      <c r="M309" s="15">
        <v>15.3</v>
      </c>
      <c r="N309" s="16">
        <v>10.32</v>
      </c>
      <c r="O309" s="16">
        <v>102.6</v>
      </c>
      <c r="P309" s="17">
        <v>100.0</v>
      </c>
      <c r="Q309" s="18"/>
      <c r="S309" s="17"/>
      <c r="V309" s="19">
        <v>190.4</v>
      </c>
      <c r="W309" s="17"/>
      <c r="AF309" t="s">
        <v>342</v>
      </c>
      <c r="AG309" t="s">
        <v>51</v>
      </c>
      <c r="AH309" t="s">
        <v>72</v>
      </c>
      <c r="AI309">
        <v>11.9</v>
      </c>
      <c r="AJ309" t="s">
        <v>61</v>
      </c>
      <c r="AK309" t="s">
        <v>119</v>
      </c>
      <c r="AM309" t="s">
        <v>54</v>
      </c>
      <c r="AN309" t="s">
        <v>65</v>
      </c>
      <c r="AQ309" t="s">
        <v>56</v>
      </c>
      <c r="AR309" t="s">
        <v>343</v>
      </c>
    </row>
    <row r="310" ht="15.75" customHeight="1">
      <c r="A310" t="s">
        <v>323</v>
      </c>
      <c r="C310" s="11" t="s">
        <v>324</v>
      </c>
      <c r="D310" s="11" t="s">
        <v>325</v>
      </c>
      <c r="E310" s="11" t="s">
        <v>326</v>
      </c>
      <c r="F310" s="12" t="str">
        <f t="shared" si="1"/>
        <v>2013</v>
      </c>
      <c r="G310" s="13">
        <v>41454.0</v>
      </c>
      <c r="H310" s="14">
        <v>0.2951388888888889</v>
      </c>
      <c r="I310" t="s">
        <v>48</v>
      </c>
      <c r="J310" s="15"/>
      <c r="L310" t="s">
        <v>58</v>
      </c>
      <c r="M310" s="15">
        <v>16.3</v>
      </c>
      <c r="N310" s="16">
        <v>8.08</v>
      </c>
      <c r="O310" s="16">
        <v>83.6</v>
      </c>
      <c r="P310" s="17">
        <v>46.8</v>
      </c>
      <c r="Q310" s="18"/>
      <c r="S310" s="17"/>
      <c r="V310" s="19">
        <v>332.5</v>
      </c>
      <c r="W310" s="17"/>
      <c r="AF310" t="s">
        <v>344</v>
      </c>
      <c r="AG310" t="s">
        <v>260</v>
      </c>
      <c r="AH310" t="s">
        <v>345</v>
      </c>
      <c r="AI310">
        <v>18.3</v>
      </c>
      <c r="AJ310" t="s">
        <v>61</v>
      </c>
      <c r="AK310" t="s">
        <v>53</v>
      </c>
      <c r="AM310" t="s">
        <v>62</v>
      </c>
      <c r="AN310" t="s">
        <v>55</v>
      </c>
      <c r="AQ310" t="s">
        <v>56</v>
      </c>
      <c r="AR310" t="s">
        <v>218</v>
      </c>
    </row>
    <row r="311" ht="15.75" customHeight="1">
      <c r="A311" t="s">
        <v>323</v>
      </c>
      <c r="C311" s="11" t="s">
        <v>324</v>
      </c>
      <c r="D311" s="11" t="s">
        <v>325</v>
      </c>
      <c r="E311" s="11" t="s">
        <v>326</v>
      </c>
      <c r="F311" s="12" t="str">
        <f t="shared" si="1"/>
        <v>2013</v>
      </c>
      <c r="G311" s="13">
        <v>41468.0</v>
      </c>
      <c r="H311" s="14">
        <v>0.29097222222222224</v>
      </c>
      <c r="I311" t="s">
        <v>48</v>
      </c>
      <c r="J311" s="15"/>
      <c r="L311" t="s">
        <v>49</v>
      </c>
      <c r="M311" s="15">
        <v>19.1</v>
      </c>
      <c r="N311" s="16">
        <v>8.13</v>
      </c>
      <c r="O311" s="16">
        <v>86.7</v>
      </c>
      <c r="P311" s="17">
        <v>74.7</v>
      </c>
      <c r="Q311" s="18"/>
      <c r="S311" s="17"/>
      <c r="V311" s="19">
        <v>344.8</v>
      </c>
      <c r="W311" s="17"/>
      <c r="AF311" t="s">
        <v>346</v>
      </c>
      <c r="AG311" t="s">
        <v>51</v>
      </c>
      <c r="AH311" t="s">
        <v>51</v>
      </c>
      <c r="AI311">
        <v>19.8</v>
      </c>
      <c r="AJ311" t="s">
        <v>61</v>
      </c>
      <c r="AK311" t="s">
        <v>119</v>
      </c>
      <c r="AM311" t="s">
        <v>88</v>
      </c>
      <c r="AN311" t="s">
        <v>65</v>
      </c>
      <c r="AQ311" t="s">
        <v>56</v>
      </c>
      <c r="AR311" t="s">
        <v>347</v>
      </c>
    </row>
    <row r="312" ht="15.75" customHeight="1">
      <c r="A312" t="s">
        <v>323</v>
      </c>
      <c r="C312" s="11" t="s">
        <v>324</v>
      </c>
      <c r="D312" s="11" t="s">
        <v>325</v>
      </c>
      <c r="E312" s="11" t="s">
        <v>326</v>
      </c>
      <c r="F312" s="12" t="str">
        <f t="shared" si="1"/>
        <v>2013</v>
      </c>
      <c r="G312" s="13">
        <v>41482.0</v>
      </c>
      <c r="H312" s="14">
        <v>0.2986111111111111</v>
      </c>
      <c r="I312" t="s">
        <v>48</v>
      </c>
      <c r="J312" s="15"/>
      <c r="L312" t="s">
        <v>49</v>
      </c>
      <c r="M312" s="15">
        <v>18.5</v>
      </c>
      <c r="N312" s="16">
        <v>7.63</v>
      </c>
      <c r="O312" s="16">
        <v>81.6</v>
      </c>
      <c r="P312" s="17">
        <v>85.0</v>
      </c>
      <c r="Q312" s="18"/>
      <c r="S312" s="17"/>
      <c r="V312" s="19">
        <v>410.6</v>
      </c>
      <c r="W312" s="17"/>
      <c r="AF312" t="s">
        <v>344</v>
      </c>
      <c r="AG312" t="s">
        <v>51</v>
      </c>
      <c r="AH312" t="s">
        <v>291</v>
      </c>
      <c r="AI312">
        <v>19.1</v>
      </c>
      <c r="AJ312" t="s">
        <v>61</v>
      </c>
      <c r="AK312" t="s">
        <v>119</v>
      </c>
      <c r="AM312" t="s">
        <v>88</v>
      </c>
      <c r="AN312" t="s">
        <v>55</v>
      </c>
      <c r="AQ312" t="s">
        <v>56</v>
      </c>
      <c r="AR312" t="s">
        <v>348</v>
      </c>
    </row>
    <row r="313" ht="15.75" customHeight="1">
      <c r="A313" t="s">
        <v>323</v>
      </c>
      <c r="C313" s="11" t="s">
        <v>324</v>
      </c>
      <c r="D313" s="11" t="s">
        <v>325</v>
      </c>
      <c r="E313" s="11" t="s">
        <v>326</v>
      </c>
      <c r="F313" s="12" t="str">
        <f t="shared" si="1"/>
        <v>2013</v>
      </c>
      <c r="G313" s="13">
        <v>41496.0</v>
      </c>
      <c r="H313" s="14">
        <v>0.2881944444444444</v>
      </c>
      <c r="I313" t="s">
        <v>48</v>
      </c>
      <c r="J313" s="15"/>
      <c r="L313" t="s">
        <v>58</v>
      </c>
      <c r="M313" s="15">
        <v>18.6</v>
      </c>
      <c r="N313" s="16">
        <v>8.39</v>
      </c>
      <c r="O313" s="16">
        <v>90.4</v>
      </c>
      <c r="P313" s="17">
        <v>64.4</v>
      </c>
      <c r="Q313" s="18"/>
      <c r="S313" s="17"/>
      <c r="V313" s="19">
        <v>2419.17</v>
      </c>
      <c r="W313" s="17"/>
      <c r="AF313" t="s">
        <v>344</v>
      </c>
      <c r="AG313" t="s">
        <v>115</v>
      </c>
      <c r="AH313" t="s">
        <v>349</v>
      </c>
      <c r="AI313">
        <v>22.5</v>
      </c>
      <c r="AJ313" t="s">
        <v>61</v>
      </c>
      <c r="AK313" t="s">
        <v>53</v>
      </c>
      <c r="AM313" t="s">
        <v>54</v>
      </c>
      <c r="AN313" t="s">
        <v>55</v>
      </c>
      <c r="AQ313" t="s">
        <v>56</v>
      </c>
      <c r="AR313" t="s">
        <v>218</v>
      </c>
    </row>
    <row r="314" ht="15.75" customHeight="1">
      <c r="A314" t="s">
        <v>323</v>
      </c>
      <c r="C314" s="11" t="s">
        <v>324</v>
      </c>
      <c r="D314" s="11" t="s">
        <v>325</v>
      </c>
      <c r="E314" s="11" t="s">
        <v>326</v>
      </c>
      <c r="F314" s="12" t="str">
        <f t="shared" si="1"/>
        <v>2013</v>
      </c>
      <c r="G314" s="13">
        <v>41510.0</v>
      </c>
      <c r="H314" s="14">
        <v>0.3055555555555556</v>
      </c>
      <c r="I314" t="s">
        <v>48</v>
      </c>
      <c r="J314" s="15"/>
      <c r="L314" t="s">
        <v>49</v>
      </c>
      <c r="M314" s="15">
        <v>17.6</v>
      </c>
      <c r="N314" s="16">
        <v>6.18</v>
      </c>
      <c r="O314" s="16">
        <v>64.3</v>
      </c>
      <c r="P314" s="17"/>
      <c r="Q314" s="18"/>
      <c r="S314" s="17"/>
      <c r="V314" s="19">
        <v>123.6</v>
      </c>
      <c r="W314" s="17"/>
      <c r="AF314" t="s">
        <v>346</v>
      </c>
      <c r="AH314" t="s">
        <v>51</v>
      </c>
      <c r="AI314">
        <v>11.1111111111111</v>
      </c>
      <c r="AJ314" t="s">
        <v>61</v>
      </c>
      <c r="AK314" t="s">
        <v>53</v>
      </c>
      <c r="AM314" t="s">
        <v>88</v>
      </c>
      <c r="AN314" t="s">
        <v>65</v>
      </c>
      <c r="AQ314" t="s">
        <v>51</v>
      </c>
      <c r="AR314" t="s">
        <v>218</v>
      </c>
    </row>
    <row r="315" ht="15.75" customHeight="1">
      <c r="A315" t="s">
        <v>323</v>
      </c>
      <c r="C315" s="11" t="s">
        <v>324</v>
      </c>
      <c r="D315" s="11" t="s">
        <v>325</v>
      </c>
      <c r="E315" s="11" t="s">
        <v>326</v>
      </c>
      <c r="F315" s="12" t="str">
        <f t="shared" si="1"/>
        <v>2014</v>
      </c>
      <c r="G315" s="13">
        <v>41776.0</v>
      </c>
      <c r="H315" s="14">
        <v>0.30694444444444446</v>
      </c>
      <c r="I315" t="s">
        <v>48</v>
      </c>
      <c r="J315" s="15"/>
      <c r="L315" t="s">
        <v>58</v>
      </c>
      <c r="M315" s="15">
        <v>17.0</v>
      </c>
      <c r="N315" s="16">
        <v>8.27</v>
      </c>
      <c r="O315" s="16">
        <v>83.3</v>
      </c>
      <c r="P315" s="17">
        <v>117.0</v>
      </c>
      <c r="Q315" s="18"/>
      <c r="S315" s="17"/>
      <c r="V315" s="19">
        <v>117.8</v>
      </c>
      <c r="W315" s="17"/>
      <c r="AF315" t="s">
        <v>350</v>
      </c>
      <c r="AG315" t="s">
        <v>189</v>
      </c>
      <c r="AH315" t="s">
        <v>81</v>
      </c>
      <c r="AI315">
        <v>13.89</v>
      </c>
      <c r="AJ315" t="s">
        <v>52</v>
      </c>
      <c r="AK315" t="s">
        <v>119</v>
      </c>
      <c r="AM315" t="s">
        <v>54</v>
      </c>
      <c r="AN315" t="s">
        <v>55</v>
      </c>
      <c r="AQ315" t="s">
        <v>51</v>
      </c>
      <c r="AR315" t="s">
        <v>351</v>
      </c>
    </row>
    <row r="316" ht="15.75" customHeight="1">
      <c r="A316" t="s">
        <v>323</v>
      </c>
      <c r="C316" s="11" t="s">
        <v>324</v>
      </c>
      <c r="D316" s="11" t="s">
        <v>325</v>
      </c>
      <c r="E316" s="11" t="s">
        <v>326</v>
      </c>
      <c r="F316" s="12" t="str">
        <f t="shared" si="1"/>
        <v>2014</v>
      </c>
      <c r="G316" s="13">
        <v>41776.0</v>
      </c>
      <c r="H316" s="14">
        <v>0.30694444444444446</v>
      </c>
      <c r="I316" t="s">
        <v>95</v>
      </c>
      <c r="J316" s="15"/>
      <c r="M316" s="15">
        <v>15.6</v>
      </c>
      <c r="N316" s="16">
        <v>8.7</v>
      </c>
      <c r="O316" s="16">
        <v>86.0</v>
      </c>
      <c r="P316" s="17">
        <v>135.0</v>
      </c>
      <c r="Q316" s="18"/>
      <c r="S316" s="17"/>
      <c r="V316" s="19">
        <v>193.5</v>
      </c>
      <c r="W316" s="17"/>
      <c r="AF316" t="s">
        <v>350</v>
      </c>
      <c r="AK316" t="s">
        <v>119</v>
      </c>
      <c r="AR316" t="s">
        <v>351</v>
      </c>
    </row>
    <row r="317" ht="15.75" customHeight="1">
      <c r="A317" t="s">
        <v>323</v>
      </c>
      <c r="C317" s="11" t="s">
        <v>324</v>
      </c>
      <c r="D317" s="11" t="s">
        <v>325</v>
      </c>
      <c r="E317" s="11" t="s">
        <v>326</v>
      </c>
      <c r="F317" s="12" t="str">
        <f t="shared" si="1"/>
        <v>2014</v>
      </c>
      <c r="G317" s="13">
        <v>41790.0</v>
      </c>
      <c r="H317" s="14">
        <v>0.2861111111111111</v>
      </c>
      <c r="I317" t="s">
        <v>48</v>
      </c>
      <c r="J317" s="15"/>
      <c r="L317" t="s">
        <v>49</v>
      </c>
      <c r="M317" s="15">
        <v>12.7</v>
      </c>
      <c r="N317" s="16">
        <v>9.55</v>
      </c>
      <c r="O317" s="16">
        <v>90.1</v>
      </c>
      <c r="P317" s="17">
        <v>101.0</v>
      </c>
      <c r="Q317" s="18"/>
      <c r="S317" s="17"/>
      <c r="V317" s="19">
        <v>69.7</v>
      </c>
      <c r="W317" s="17"/>
      <c r="AF317" t="s">
        <v>350</v>
      </c>
      <c r="AG317" t="s">
        <v>86</v>
      </c>
      <c r="AH317" t="s">
        <v>352</v>
      </c>
      <c r="AI317">
        <v>10.0</v>
      </c>
      <c r="AK317" t="s">
        <v>53</v>
      </c>
      <c r="AM317" t="s">
        <v>54</v>
      </c>
      <c r="AN317" t="s">
        <v>65</v>
      </c>
      <c r="AQ317" t="s">
        <v>51</v>
      </c>
      <c r="AR317" t="s">
        <v>218</v>
      </c>
    </row>
    <row r="318" ht="15.75" customHeight="1">
      <c r="A318" t="s">
        <v>323</v>
      </c>
      <c r="C318" s="11" t="s">
        <v>324</v>
      </c>
      <c r="D318" s="11" t="s">
        <v>325</v>
      </c>
      <c r="E318" s="11" t="s">
        <v>326</v>
      </c>
      <c r="F318" s="12" t="str">
        <f t="shared" si="1"/>
        <v>2014</v>
      </c>
      <c r="G318" s="13">
        <v>41804.0</v>
      </c>
      <c r="H318" s="14">
        <v>0.28125</v>
      </c>
      <c r="I318" t="s">
        <v>48</v>
      </c>
      <c r="J318" s="15"/>
      <c r="L318" t="s">
        <v>58</v>
      </c>
      <c r="M318" s="15">
        <v>13.8</v>
      </c>
      <c r="N318" s="16">
        <v>8.99</v>
      </c>
      <c r="O318" s="16">
        <v>86.8</v>
      </c>
      <c r="P318" s="17">
        <v>81.0</v>
      </c>
      <c r="Q318" s="18"/>
      <c r="S318" s="17"/>
      <c r="V318" s="19">
        <v>2419.6</v>
      </c>
      <c r="W318" s="17"/>
      <c r="AF318" t="s">
        <v>350</v>
      </c>
      <c r="AG318" t="s">
        <v>59</v>
      </c>
      <c r="AH318" t="s">
        <v>316</v>
      </c>
      <c r="AI318">
        <v>15.0</v>
      </c>
      <c r="AJ318" t="s">
        <v>61</v>
      </c>
      <c r="AK318" t="s">
        <v>53</v>
      </c>
      <c r="AM318" t="s">
        <v>62</v>
      </c>
      <c r="AN318" t="s">
        <v>65</v>
      </c>
      <c r="AQ318" t="s">
        <v>56</v>
      </c>
      <c r="AR318" t="s">
        <v>353</v>
      </c>
    </row>
    <row r="319" ht="15.75" customHeight="1">
      <c r="A319" t="s">
        <v>323</v>
      </c>
      <c r="C319" s="11" t="s">
        <v>324</v>
      </c>
      <c r="D319" s="11" t="s">
        <v>325</v>
      </c>
      <c r="E319" s="11" t="s">
        <v>326</v>
      </c>
      <c r="F319" s="12" t="str">
        <f t="shared" si="1"/>
        <v>2014</v>
      </c>
      <c r="G319" s="13">
        <v>41818.0</v>
      </c>
      <c r="H319" s="14">
        <v>0.2902777777777778</v>
      </c>
      <c r="I319" t="s">
        <v>48</v>
      </c>
      <c r="J319" s="15"/>
      <c r="L319" t="s">
        <v>49</v>
      </c>
      <c r="M319" s="15">
        <v>17.3</v>
      </c>
      <c r="N319" s="16">
        <v>8.38</v>
      </c>
      <c r="O319" s="16">
        <v>87.2</v>
      </c>
      <c r="P319" s="17">
        <v>114.0</v>
      </c>
      <c r="Q319" s="18"/>
      <c r="S319" s="17"/>
      <c r="V319" s="19">
        <v>231.0</v>
      </c>
      <c r="W319" s="17"/>
      <c r="AF319" t="s">
        <v>350</v>
      </c>
      <c r="AG319" t="s">
        <v>51</v>
      </c>
      <c r="AH319" t="s">
        <v>51</v>
      </c>
      <c r="AI319">
        <v>11.11</v>
      </c>
      <c r="AJ319" t="s">
        <v>61</v>
      </c>
      <c r="AK319" t="s">
        <v>53</v>
      </c>
      <c r="AM319" t="s">
        <v>88</v>
      </c>
      <c r="AN319" t="s">
        <v>55</v>
      </c>
      <c r="AQ319" t="s">
        <v>51</v>
      </c>
      <c r="AR319" t="s">
        <v>354</v>
      </c>
    </row>
    <row r="320" ht="15.75" customHeight="1">
      <c r="A320" t="s">
        <v>323</v>
      </c>
      <c r="C320" s="11" t="s">
        <v>324</v>
      </c>
      <c r="D320" s="11" t="s">
        <v>325</v>
      </c>
      <c r="E320" s="11" t="s">
        <v>326</v>
      </c>
      <c r="F320" s="12" t="str">
        <f t="shared" si="1"/>
        <v>2014</v>
      </c>
      <c r="G320" s="13">
        <v>41832.0</v>
      </c>
      <c r="H320" s="14">
        <v>0.2861111111111111</v>
      </c>
      <c r="I320" t="s">
        <v>48</v>
      </c>
      <c r="J320" s="15"/>
      <c r="L320" t="s">
        <v>49</v>
      </c>
      <c r="M320" s="15">
        <v>18.7</v>
      </c>
      <c r="N320" s="16">
        <v>6.89</v>
      </c>
      <c r="O320" s="16">
        <v>73.9</v>
      </c>
      <c r="P320" s="17">
        <v>127.0</v>
      </c>
      <c r="Q320" s="18"/>
      <c r="S320" s="17"/>
      <c r="V320" s="19">
        <v>156.5</v>
      </c>
      <c r="W320" s="17"/>
      <c r="AF320" t="s">
        <v>350</v>
      </c>
      <c r="AG320" t="s">
        <v>51</v>
      </c>
      <c r="AH320" t="s">
        <v>115</v>
      </c>
      <c r="AI320">
        <v>13.89</v>
      </c>
      <c r="AK320" t="s">
        <v>53</v>
      </c>
      <c r="AM320" t="s">
        <v>88</v>
      </c>
      <c r="AN320" t="s">
        <v>55</v>
      </c>
      <c r="AQ320" t="s">
        <v>51</v>
      </c>
      <c r="AR320" t="s">
        <v>355</v>
      </c>
    </row>
    <row r="321" ht="15.75" customHeight="1">
      <c r="A321" t="s">
        <v>323</v>
      </c>
      <c r="C321" s="11" t="s">
        <v>324</v>
      </c>
      <c r="D321" s="11" t="s">
        <v>325</v>
      </c>
      <c r="E321" s="11" t="s">
        <v>326</v>
      </c>
      <c r="F321" s="12" t="str">
        <f t="shared" si="1"/>
        <v>2014</v>
      </c>
      <c r="G321" s="13">
        <v>41846.0</v>
      </c>
      <c r="H321" s="14">
        <v>0.28680555555555554</v>
      </c>
      <c r="I321" t="s">
        <v>48</v>
      </c>
      <c r="J321" s="15"/>
      <c r="L321" t="s">
        <v>49</v>
      </c>
      <c r="M321" s="15">
        <v>19.5</v>
      </c>
      <c r="N321" s="16">
        <v>7.11</v>
      </c>
      <c r="O321" s="16">
        <v>77.3</v>
      </c>
      <c r="P321" s="17">
        <v>119.0</v>
      </c>
      <c r="Q321" s="18"/>
      <c r="S321" s="17"/>
      <c r="V321" s="19">
        <v>110.6</v>
      </c>
      <c r="W321" s="17"/>
      <c r="AF321" t="s">
        <v>350</v>
      </c>
      <c r="AG321" t="s">
        <v>51</v>
      </c>
      <c r="AH321" t="s">
        <v>51</v>
      </c>
      <c r="AI321">
        <v>14.44</v>
      </c>
      <c r="AJ321" t="s">
        <v>61</v>
      </c>
      <c r="AK321" t="s">
        <v>53</v>
      </c>
      <c r="AM321" t="s">
        <v>88</v>
      </c>
      <c r="AN321" t="s">
        <v>55</v>
      </c>
      <c r="AQ321" t="s">
        <v>56</v>
      </c>
      <c r="AR321" t="s">
        <v>226</v>
      </c>
    </row>
    <row r="322" ht="15.75" customHeight="1">
      <c r="A322" t="s">
        <v>323</v>
      </c>
      <c r="C322" s="11" t="s">
        <v>324</v>
      </c>
      <c r="D322" s="11" t="s">
        <v>325</v>
      </c>
      <c r="E322" s="11" t="s">
        <v>326</v>
      </c>
      <c r="F322" s="12" t="str">
        <f t="shared" si="1"/>
        <v>2014</v>
      </c>
      <c r="G322" s="13">
        <v>41860.0</v>
      </c>
      <c r="H322" s="14">
        <v>0.30694444444444446</v>
      </c>
      <c r="I322" t="s">
        <v>48</v>
      </c>
      <c r="J322" s="15"/>
      <c r="L322" t="s">
        <v>49</v>
      </c>
      <c r="M322" s="15">
        <v>18.2</v>
      </c>
      <c r="N322" s="16">
        <v>7.76</v>
      </c>
      <c r="O322" s="16">
        <v>82.2</v>
      </c>
      <c r="P322" s="17">
        <v>115.0</v>
      </c>
      <c r="Q322" s="18"/>
      <c r="S322" s="17"/>
      <c r="V322" s="19">
        <v>155.3</v>
      </c>
      <c r="W322" s="17"/>
      <c r="AF322" t="s">
        <v>350</v>
      </c>
      <c r="AG322" t="s">
        <v>51</v>
      </c>
      <c r="AH322" t="s">
        <v>115</v>
      </c>
      <c r="AI322">
        <v>15.56</v>
      </c>
      <c r="AJ322" t="s">
        <v>61</v>
      </c>
      <c r="AK322" t="s">
        <v>53</v>
      </c>
      <c r="AM322" t="s">
        <v>88</v>
      </c>
      <c r="AN322" t="s">
        <v>55</v>
      </c>
      <c r="AQ322" t="s">
        <v>51</v>
      </c>
      <c r="AR322" t="s">
        <v>218</v>
      </c>
    </row>
    <row r="323" ht="15.75" customHeight="1">
      <c r="A323" t="s">
        <v>323</v>
      </c>
      <c r="C323" s="11" t="s">
        <v>324</v>
      </c>
      <c r="D323" s="11" t="s">
        <v>325</v>
      </c>
      <c r="E323" s="11" t="s">
        <v>326</v>
      </c>
      <c r="F323" s="12" t="str">
        <f t="shared" si="1"/>
        <v>2014</v>
      </c>
      <c r="G323" s="13">
        <v>41860.0</v>
      </c>
      <c r="H323" s="14">
        <v>0.30694444444444446</v>
      </c>
      <c r="I323" t="s">
        <v>95</v>
      </c>
      <c r="J323" s="15"/>
      <c r="M323" s="15">
        <v>18.2</v>
      </c>
      <c r="N323" s="16">
        <v>7.77</v>
      </c>
      <c r="O323" s="16">
        <v>82.4</v>
      </c>
      <c r="P323" s="17">
        <v>115.0</v>
      </c>
      <c r="Q323" s="18"/>
      <c r="S323" s="17"/>
      <c r="V323" s="19">
        <v>160.7</v>
      </c>
      <c r="W323" s="17"/>
      <c r="AF323" t="s">
        <v>350</v>
      </c>
      <c r="AK323" t="s">
        <v>53</v>
      </c>
      <c r="AR323" t="s">
        <v>218</v>
      </c>
    </row>
    <row r="324" ht="15.75" customHeight="1">
      <c r="A324" t="s">
        <v>323</v>
      </c>
      <c r="C324" s="11" t="s">
        <v>324</v>
      </c>
      <c r="D324" s="11" t="s">
        <v>325</v>
      </c>
      <c r="E324" s="11" t="s">
        <v>326</v>
      </c>
      <c r="F324" s="12" t="str">
        <f t="shared" si="1"/>
        <v>2014</v>
      </c>
      <c r="G324" s="13">
        <v>41874.0</v>
      </c>
      <c r="H324" s="14">
        <v>0.2902777777777778</v>
      </c>
      <c r="I324" t="s">
        <v>48</v>
      </c>
      <c r="J324" s="15"/>
      <c r="L324" t="s">
        <v>49</v>
      </c>
      <c r="M324" s="15">
        <v>16.4</v>
      </c>
      <c r="N324" s="16">
        <v>7.52</v>
      </c>
      <c r="O324" s="16">
        <v>76.8</v>
      </c>
      <c r="P324" s="17">
        <v>136.0</v>
      </c>
      <c r="Q324" s="18"/>
      <c r="S324" s="17"/>
      <c r="V324" s="19">
        <v>62.0</v>
      </c>
      <c r="W324" s="17"/>
      <c r="AF324" t="s">
        <v>350</v>
      </c>
      <c r="AG324" t="s">
        <v>231</v>
      </c>
      <c r="AH324" t="s">
        <v>224</v>
      </c>
      <c r="AI324">
        <v>15.56</v>
      </c>
      <c r="AJ324" t="s">
        <v>61</v>
      </c>
      <c r="AK324" t="s">
        <v>53</v>
      </c>
      <c r="AM324" t="s">
        <v>88</v>
      </c>
      <c r="AN324" t="s">
        <v>55</v>
      </c>
      <c r="AQ324" t="s">
        <v>51</v>
      </c>
      <c r="AR324" t="s">
        <v>218</v>
      </c>
    </row>
    <row r="325" ht="15.75" customHeight="1">
      <c r="A325" t="s">
        <v>323</v>
      </c>
      <c r="C325" s="11" t="s">
        <v>324</v>
      </c>
      <c r="D325" s="11" t="s">
        <v>325</v>
      </c>
      <c r="E325" s="11" t="s">
        <v>326</v>
      </c>
      <c r="F325" s="12" t="str">
        <f t="shared" si="1"/>
        <v>2015</v>
      </c>
      <c r="G325" s="13">
        <v>42154.0</v>
      </c>
      <c r="H325" s="14">
        <v>0.325</v>
      </c>
      <c r="I325" t="s">
        <v>48</v>
      </c>
      <c r="J325" s="15"/>
      <c r="L325" t="s">
        <v>49</v>
      </c>
      <c r="M325" s="15">
        <v>18.2</v>
      </c>
      <c r="N325" s="16">
        <v>6.85</v>
      </c>
      <c r="O325" s="16">
        <v>72.3</v>
      </c>
      <c r="P325" s="17">
        <v>130.2</v>
      </c>
      <c r="Q325" s="18"/>
      <c r="S325" s="17"/>
      <c r="V325" s="19">
        <v>224.7</v>
      </c>
      <c r="W325" s="17"/>
      <c r="AF325" t="s">
        <v>356</v>
      </c>
      <c r="AG325" t="s">
        <v>280</v>
      </c>
      <c r="AH325" t="s">
        <v>357</v>
      </c>
      <c r="AI325">
        <v>10.56</v>
      </c>
      <c r="AJ325" t="s">
        <v>61</v>
      </c>
      <c r="AK325" t="s">
        <v>53</v>
      </c>
      <c r="AM325" t="s">
        <v>88</v>
      </c>
      <c r="AN325" t="s">
        <v>55</v>
      </c>
      <c r="AQ325" t="s">
        <v>51</v>
      </c>
      <c r="AR325" t="s">
        <v>358</v>
      </c>
    </row>
    <row r="326" ht="15.75" customHeight="1">
      <c r="A326" t="s">
        <v>323</v>
      </c>
      <c r="C326" s="11" t="s">
        <v>324</v>
      </c>
      <c r="D326" s="11" t="s">
        <v>325</v>
      </c>
      <c r="E326" s="11" t="s">
        <v>326</v>
      </c>
      <c r="F326" s="12" t="str">
        <f t="shared" si="1"/>
        <v>2015</v>
      </c>
      <c r="G326" s="13">
        <v>42168.0</v>
      </c>
      <c r="H326" s="14">
        <v>0.34305555555555556</v>
      </c>
      <c r="I326" t="s">
        <v>48</v>
      </c>
      <c r="J326" s="15"/>
      <c r="L326" t="s">
        <v>49</v>
      </c>
      <c r="M326" s="15">
        <v>17.9</v>
      </c>
      <c r="N326" s="16">
        <v>6.57</v>
      </c>
      <c r="O326" s="16">
        <v>68.9</v>
      </c>
      <c r="P326" s="17">
        <v>134.2</v>
      </c>
      <c r="Q326" s="18"/>
      <c r="S326" s="17"/>
      <c r="V326" s="19">
        <v>980.4</v>
      </c>
      <c r="W326" s="17"/>
      <c r="AF326" t="s">
        <v>350</v>
      </c>
      <c r="AG326" t="s">
        <v>115</v>
      </c>
      <c r="AH326" t="s">
        <v>359</v>
      </c>
      <c r="AI326">
        <v>18.89</v>
      </c>
      <c r="AJ326" t="s">
        <v>61</v>
      </c>
      <c r="AK326" t="s">
        <v>53</v>
      </c>
      <c r="AM326" t="s">
        <v>88</v>
      </c>
      <c r="AN326" t="s">
        <v>55</v>
      </c>
      <c r="AQ326" t="s">
        <v>171</v>
      </c>
      <c r="AR326" t="s">
        <v>218</v>
      </c>
    </row>
    <row r="327" ht="15.75" customHeight="1">
      <c r="A327" t="s">
        <v>323</v>
      </c>
      <c r="C327" s="11" t="s">
        <v>324</v>
      </c>
      <c r="D327" s="11" t="s">
        <v>325</v>
      </c>
      <c r="E327" s="11" t="s">
        <v>326</v>
      </c>
      <c r="F327" s="12" t="str">
        <f t="shared" si="1"/>
        <v>2015</v>
      </c>
      <c r="G327" s="13">
        <v>42168.0</v>
      </c>
      <c r="H327" s="14">
        <v>0.34305555555555556</v>
      </c>
      <c r="I327" t="s">
        <v>95</v>
      </c>
      <c r="J327" s="15"/>
      <c r="M327" s="15"/>
      <c r="N327" s="16"/>
      <c r="O327" s="16"/>
      <c r="P327" s="17"/>
      <c r="Q327" s="18"/>
      <c r="S327" s="17"/>
      <c r="V327" s="19">
        <v>461.1</v>
      </c>
      <c r="W327" s="17"/>
      <c r="AF327" t="s">
        <v>350</v>
      </c>
      <c r="AK327" t="s">
        <v>53</v>
      </c>
      <c r="AR327" t="s">
        <v>218</v>
      </c>
    </row>
    <row r="328" ht="15.75" customHeight="1">
      <c r="A328" t="s">
        <v>323</v>
      </c>
      <c r="C328" s="11" t="s">
        <v>324</v>
      </c>
      <c r="D328" s="11" t="s">
        <v>325</v>
      </c>
      <c r="E328" s="11" t="s">
        <v>326</v>
      </c>
      <c r="F328" s="12" t="str">
        <f t="shared" si="1"/>
        <v>2015</v>
      </c>
      <c r="G328" s="13">
        <v>42182.0</v>
      </c>
      <c r="H328" s="14">
        <v>0.3076388888888889</v>
      </c>
      <c r="I328" t="s">
        <v>48</v>
      </c>
      <c r="J328" s="15"/>
      <c r="L328" t="s">
        <v>49</v>
      </c>
      <c r="M328" s="15">
        <v>16.5</v>
      </c>
      <c r="N328" s="16">
        <v>7.62</v>
      </c>
      <c r="O328" s="16">
        <v>78.2</v>
      </c>
      <c r="P328" s="17"/>
      <c r="Q328" s="18"/>
      <c r="S328" s="17"/>
      <c r="V328" s="19"/>
      <c r="W328" s="17"/>
      <c r="AF328" t="s">
        <v>360</v>
      </c>
      <c r="AG328" t="s">
        <v>51</v>
      </c>
      <c r="AH328" t="s">
        <v>64</v>
      </c>
      <c r="AI328">
        <v>10.0</v>
      </c>
      <c r="AK328" t="s">
        <v>119</v>
      </c>
      <c r="AM328" t="s">
        <v>54</v>
      </c>
      <c r="AN328" t="s">
        <v>55</v>
      </c>
      <c r="AQ328" t="s">
        <v>56</v>
      </c>
      <c r="AR328" t="s">
        <v>229</v>
      </c>
    </row>
    <row r="329" ht="15.75" customHeight="1">
      <c r="A329" t="s">
        <v>323</v>
      </c>
      <c r="C329" s="11" t="s">
        <v>324</v>
      </c>
      <c r="D329" s="11" t="s">
        <v>325</v>
      </c>
      <c r="E329" s="11" t="s">
        <v>326</v>
      </c>
      <c r="F329" s="12" t="str">
        <f t="shared" si="1"/>
        <v>2015</v>
      </c>
      <c r="G329" s="13">
        <v>42196.0</v>
      </c>
      <c r="H329" s="14">
        <v>0.30694444444444446</v>
      </c>
      <c r="I329" t="s">
        <v>48</v>
      </c>
      <c r="J329" s="15"/>
      <c r="L329" t="s">
        <v>49</v>
      </c>
      <c r="M329" s="15">
        <v>18.6</v>
      </c>
      <c r="N329" s="16">
        <v>6.75</v>
      </c>
      <c r="O329" s="16">
        <v>72.1</v>
      </c>
      <c r="P329" s="17">
        <v>138.4</v>
      </c>
      <c r="Q329" s="18"/>
      <c r="S329" s="17"/>
      <c r="V329" s="19">
        <v>40.4</v>
      </c>
      <c r="W329" s="17"/>
      <c r="AF329" t="s">
        <v>350</v>
      </c>
      <c r="AG329" t="s">
        <v>51</v>
      </c>
      <c r="AH329" t="s">
        <v>86</v>
      </c>
      <c r="AI329">
        <v>17.22</v>
      </c>
      <c r="AJ329" t="s">
        <v>61</v>
      </c>
      <c r="AK329" t="s">
        <v>53</v>
      </c>
      <c r="AM329" t="s">
        <v>88</v>
      </c>
      <c r="AN329" t="s">
        <v>55</v>
      </c>
      <c r="AQ329" t="s">
        <v>51</v>
      </c>
      <c r="AR329" t="s">
        <v>218</v>
      </c>
    </row>
    <row r="330" ht="15.75" customHeight="1">
      <c r="A330" t="s">
        <v>323</v>
      </c>
      <c r="C330" s="11" t="s">
        <v>324</v>
      </c>
      <c r="D330" s="11" t="s">
        <v>325</v>
      </c>
      <c r="E330" s="11" t="s">
        <v>326</v>
      </c>
      <c r="F330" s="12" t="str">
        <f t="shared" si="1"/>
        <v>2015</v>
      </c>
      <c r="G330" s="13">
        <v>42210.0</v>
      </c>
      <c r="H330" s="14">
        <v>0.3034722222222222</v>
      </c>
      <c r="I330" t="s">
        <v>48</v>
      </c>
      <c r="J330" s="15"/>
      <c r="L330" t="s">
        <v>49</v>
      </c>
      <c r="M330" s="15">
        <v>17.1</v>
      </c>
      <c r="N330" s="16">
        <v>7.18</v>
      </c>
      <c r="O330" s="16">
        <v>74.5</v>
      </c>
      <c r="P330" s="17">
        <v>146.4</v>
      </c>
      <c r="Q330" s="18"/>
      <c r="S330" s="17"/>
      <c r="V330" s="19">
        <v>66.9</v>
      </c>
      <c r="W330" s="17"/>
      <c r="AF330" t="s">
        <v>350</v>
      </c>
      <c r="AG330" t="s">
        <v>115</v>
      </c>
      <c r="AH330" t="s">
        <v>305</v>
      </c>
      <c r="AI330">
        <v>16.67</v>
      </c>
      <c r="AJ330" t="s">
        <v>61</v>
      </c>
      <c r="AK330" t="s">
        <v>53</v>
      </c>
      <c r="AM330" t="s">
        <v>88</v>
      </c>
      <c r="AN330" t="s">
        <v>55</v>
      </c>
      <c r="AQ330" t="s">
        <v>51</v>
      </c>
      <c r="AR330" t="s">
        <v>361</v>
      </c>
    </row>
    <row r="331" ht="15.75" customHeight="1">
      <c r="A331" t="s">
        <v>323</v>
      </c>
      <c r="C331" s="11" t="s">
        <v>324</v>
      </c>
      <c r="D331" s="11" t="s">
        <v>325</v>
      </c>
      <c r="E331" s="11" t="s">
        <v>326</v>
      </c>
      <c r="F331" s="12" t="str">
        <f t="shared" si="1"/>
        <v>2015</v>
      </c>
      <c r="G331" s="13">
        <v>42210.0</v>
      </c>
      <c r="H331" s="14">
        <v>0.3034722222222222</v>
      </c>
      <c r="I331" t="s">
        <v>95</v>
      </c>
      <c r="J331" s="15"/>
      <c r="M331" s="15">
        <v>17.1</v>
      </c>
      <c r="N331" s="16">
        <v>7.17</v>
      </c>
      <c r="O331" s="16">
        <v>73.8</v>
      </c>
      <c r="P331" s="17">
        <v>146.5</v>
      </c>
      <c r="Q331" s="18"/>
      <c r="S331" s="17"/>
      <c r="V331" s="19">
        <v>59.4</v>
      </c>
      <c r="W331" s="17"/>
      <c r="AF331" t="s">
        <v>350</v>
      </c>
      <c r="AK331" t="s">
        <v>53</v>
      </c>
      <c r="AR331" t="s">
        <v>361</v>
      </c>
    </row>
    <row r="332" ht="15.75" customHeight="1">
      <c r="A332" t="s">
        <v>323</v>
      </c>
      <c r="C332" s="11" t="s">
        <v>324</v>
      </c>
      <c r="D332" s="11" t="s">
        <v>325</v>
      </c>
      <c r="E332" s="11" t="s">
        <v>326</v>
      </c>
      <c r="F332" s="12" t="str">
        <f t="shared" si="1"/>
        <v>2015</v>
      </c>
      <c r="G332" s="13">
        <v>42224.0</v>
      </c>
      <c r="H332" s="14">
        <v>0.35347222222222224</v>
      </c>
      <c r="I332" t="s">
        <v>48</v>
      </c>
      <c r="J332" s="15"/>
      <c r="L332" t="s">
        <v>49</v>
      </c>
      <c r="M332" s="15">
        <v>17.1</v>
      </c>
      <c r="N332" s="16">
        <v>7.22</v>
      </c>
      <c r="O332" s="16">
        <v>75.0</v>
      </c>
      <c r="P332" s="17">
        <v>122.2</v>
      </c>
      <c r="Q332" s="18"/>
      <c r="S332" s="17"/>
      <c r="V332" s="19">
        <v>190.4</v>
      </c>
      <c r="W332" s="17"/>
      <c r="AF332" t="s">
        <v>350</v>
      </c>
      <c r="AG332" t="s">
        <v>51</v>
      </c>
      <c r="AH332" t="s">
        <v>86</v>
      </c>
      <c r="AI332">
        <v>15.56</v>
      </c>
      <c r="AJ332" t="s">
        <v>61</v>
      </c>
      <c r="AK332" t="s">
        <v>53</v>
      </c>
      <c r="AM332" t="s">
        <v>88</v>
      </c>
      <c r="AN332" t="s">
        <v>55</v>
      </c>
      <c r="AQ332" t="s">
        <v>171</v>
      </c>
      <c r="AR332" t="s">
        <v>218</v>
      </c>
    </row>
    <row r="333" ht="15.75" customHeight="1">
      <c r="A333" t="s">
        <v>323</v>
      </c>
      <c r="C333" s="11" t="s">
        <v>324</v>
      </c>
      <c r="D333" s="11" t="s">
        <v>325</v>
      </c>
      <c r="E333" s="11" t="s">
        <v>326</v>
      </c>
      <c r="F333" s="12" t="str">
        <f t="shared" si="1"/>
        <v>2015</v>
      </c>
      <c r="G333" s="13">
        <v>42238.0</v>
      </c>
      <c r="H333" s="14">
        <v>0.3402777777777778</v>
      </c>
      <c r="I333" t="s">
        <v>48</v>
      </c>
      <c r="J333" s="15"/>
      <c r="L333" t="s">
        <v>49</v>
      </c>
      <c r="M333" s="15">
        <v>20.2</v>
      </c>
      <c r="N333" s="16">
        <v>6.05</v>
      </c>
      <c r="O333" s="16">
        <v>66.6</v>
      </c>
      <c r="P333" s="17">
        <v>161.7</v>
      </c>
      <c r="Q333" s="18"/>
      <c r="S333" s="17"/>
      <c r="V333" s="19">
        <v>770.1</v>
      </c>
      <c r="W333" s="17"/>
      <c r="AF333" t="s">
        <v>350</v>
      </c>
      <c r="AG333" t="s">
        <v>59</v>
      </c>
      <c r="AH333" t="s">
        <v>362</v>
      </c>
      <c r="AI333">
        <v>19.44</v>
      </c>
      <c r="AJ333" t="s">
        <v>61</v>
      </c>
      <c r="AK333" t="s">
        <v>53</v>
      </c>
      <c r="AM333" t="s">
        <v>88</v>
      </c>
      <c r="AN333" t="s">
        <v>55</v>
      </c>
      <c r="AQ333" t="s">
        <v>51</v>
      </c>
      <c r="AR333" t="s">
        <v>363</v>
      </c>
    </row>
    <row r="334" ht="15.75" customHeight="1">
      <c r="A334" t="s">
        <v>323</v>
      </c>
      <c r="C334" s="11" t="s">
        <v>324</v>
      </c>
      <c r="D334" s="11" t="s">
        <v>325</v>
      </c>
      <c r="E334" s="11" t="s">
        <v>326</v>
      </c>
      <c r="F334" s="12" t="str">
        <f t="shared" si="1"/>
        <v>2016</v>
      </c>
      <c r="G334" s="13">
        <v>42525.0</v>
      </c>
      <c r="H334" s="14">
        <v>0.2951388888888889</v>
      </c>
      <c r="I334" t="s">
        <v>48</v>
      </c>
      <c r="J334" s="15"/>
      <c r="L334" t="s">
        <v>49</v>
      </c>
      <c r="M334" s="15">
        <v>15.0</v>
      </c>
      <c r="N334" s="16">
        <v>7.45</v>
      </c>
      <c r="O334" s="16">
        <v>73.8</v>
      </c>
      <c r="P334" s="17"/>
      <c r="Q334" s="18"/>
      <c r="S334" s="17"/>
      <c r="V334" s="19">
        <v>178.5</v>
      </c>
      <c r="W334" s="17"/>
      <c r="AF334" t="s">
        <v>279</v>
      </c>
      <c r="AG334" t="s">
        <v>260</v>
      </c>
      <c r="AH334" t="s">
        <v>287</v>
      </c>
      <c r="AI334">
        <v>12.78</v>
      </c>
      <c r="AJ334" t="s">
        <v>61</v>
      </c>
      <c r="AK334" t="s">
        <v>53</v>
      </c>
      <c r="AM334" t="s">
        <v>54</v>
      </c>
      <c r="AN334" t="s">
        <v>65</v>
      </c>
      <c r="AQ334" t="s">
        <v>292</v>
      </c>
      <c r="AR334" t="s">
        <v>218</v>
      </c>
    </row>
    <row r="335" ht="15.75" customHeight="1">
      <c r="A335" t="s">
        <v>323</v>
      </c>
      <c r="C335" s="11" t="s">
        <v>324</v>
      </c>
      <c r="D335" s="11" t="s">
        <v>325</v>
      </c>
      <c r="E335" s="11" t="s">
        <v>326</v>
      </c>
      <c r="F335" s="12" t="str">
        <f t="shared" si="1"/>
        <v>2016</v>
      </c>
      <c r="G335" s="13">
        <v>42553.0</v>
      </c>
      <c r="H335" s="14">
        <v>0.3055555555555556</v>
      </c>
      <c r="I335" t="s">
        <v>48</v>
      </c>
      <c r="J335" s="15"/>
      <c r="L335" t="s">
        <v>49</v>
      </c>
      <c r="M335" s="15">
        <v>17.8</v>
      </c>
      <c r="N335" s="16">
        <v>7.9</v>
      </c>
      <c r="O335" s="16">
        <v>83.7</v>
      </c>
      <c r="P335" s="17"/>
      <c r="Q335" s="18"/>
      <c r="S335" s="17"/>
      <c r="V335" s="19" t="s">
        <v>149</v>
      </c>
      <c r="W335" s="17"/>
      <c r="AF335" t="s">
        <v>279</v>
      </c>
      <c r="AG335" t="s">
        <v>51</v>
      </c>
      <c r="AH335" t="s">
        <v>364</v>
      </c>
      <c r="AI335">
        <v>18.33</v>
      </c>
      <c r="AJ335" t="s">
        <v>61</v>
      </c>
      <c r="AK335" t="s">
        <v>53</v>
      </c>
      <c r="AM335" t="s">
        <v>54</v>
      </c>
      <c r="AN335" t="s">
        <v>55</v>
      </c>
      <c r="AQ335" t="s">
        <v>171</v>
      </c>
      <c r="AR335" t="s">
        <v>365</v>
      </c>
    </row>
    <row r="336" ht="15.75" customHeight="1">
      <c r="A336" t="s">
        <v>323</v>
      </c>
      <c r="C336" s="11" t="s">
        <v>324</v>
      </c>
      <c r="D336" s="11" t="s">
        <v>325</v>
      </c>
      <c r="E336" s="11" t="s">
        <v>326</v>
      </c>
      <c r="F336" s="12" t="str">
        <f t="shared" si="1"/>
        <v>2016</v>
      </c>
      <c r="G336" s="13">
        <v>42581.0</v>
      </c>
      <c r="H336" s="14">
        <v>0.3333333333333333</v>
      </c>
      <c r="I336" t="s">
        <v>48</v>
      </c>
      <c r="J336" s="15"/>
      <c r="L336" t="s">
        <v>49</v>
      </c>
      <c r="M336" s="15">
        <v>19.7</v>
      </c>
      <c r="N336" s="16">
        <v>5.78</v>
      </c>
      <c r="O336" s="16">
        <v>62.9</v>
      </c>
      <c r="P336" s="17">
        <v>184.3</v>
      </c>
      <c r="Q336" s="18"/>
      <c r="S336" s="17"/>
      <c r="V336" s="19">
        <v>224.7</v>
      </c>
      <c r="W336" s="17"/>
      <c r="AF336" t="s">
        <v>279</v>
      </c>
      <c r="AG336" t="s">
        <v>51</v>
      </c>
      <c r="AH336" t="s">
        <v>51</v>
      </c>
      <c r="AI336">
        <v>18.33</v>
      </c>
      <c r="AJ336" t="s">
        <v>61</v>
      </c>
      <c r="AK336" t="s">
        <v>53</v>
      </c>
      <c r="AM336" t="s">
        <v>88</v>
      </c>
      <c r="AN336" t="s">
        <v>65</v>
      </c>
      <c r="AQ336" t="s">
        <v>51</v>
      </c>
      <c r="AR336" t="s">
        <v>218</v>
      </c>
    </row>
    <row r="337" ht="15.75" customHeight="1">
      <c r="A337" t="s">
        <v>323</v>
      </c>
      <c r="C337" s="11" t="s">
        <v>324</v>
      </c>
      <c r="D337" s="11" t="s">
        <v>325</v>
      </c>
      <c r="E337" s="11" t="s">
        <v>326</v>
      </c>
      <c r="F337" s="12" t="str">
        <f t="shared" si="1"/>
        <v>2016</v>
      </c>
      <c r="G337" s="13">
        <v>42595.0</v>
      </c>
      <c r="H337" s="14">
        <v>0.2986111111111111</v>
      </c>
      <c r="I337" t="s">
        <v>48</v>
      </c>
      <c r="J337" s="15"/>
      <c r="L337" t="s">
        <v>49</v>
      </c>
      <c r="M337" s="15">
        <v>19.3</v>
      </c>
      <c r="N337" s="16">
        <v>6.3</v>
      </c>
      <c r="O337" s="16">
        <v>69.1</v>
      </c>
      <c r="P337" s="17">
        <v>182.0</v>
      </c>
      <c r="Q337" s="18"/>
      <c r="S337" s="17"/>
      <c r="V337" s="19">
        <v>517.2</v>
      </c>
      <c r="W337" s="17"/>
      <c r="AF337" t="s">
        <v>279</v>
      </c>
      <c r="AG337" t="s">
        <v>254</v>
      </c>
      <c r="AH337" t="s">
        <v>366</v>
      </c>
      <c r="AI337">
        <v>18.33</v>
      </c>
      <c r="AJ337" t="s">
        <v>61</v>
      </c>
      <c r="AK337" t="s">
        <v>53</v>
      </c>
      <c r="AM337" t="s">
        <v>88</v>
      </c>
      <c r="AN337" t="s">
        <v>65</v>
      </c>
      <c r="AQ337" t="s">
        <v>51</v>
      </c>
      <c r="AR337" t="s">
        <v>367</v>
      </c>
    </row>
    <row r="338" ht="15.75" customHeight="1">
      <c r="A338" t="s">
        <v>323</v>
      </c>
      <c r="C338" s="11" t="s">
        <v>324</v>
      </c>
      <c r="D338" s="11" t="s">
        <v>325</v>
      </c>
      <c r="E338" s="11" t="s">
        <v>326</v>
      </c>
      <c r="F338" s="12" t="str">
        <f t="shared" si="1"/>
        <v>2016</v>
      </c>
      <c r="G338" s="13">
        <v>42609.0</v>
      </c>
      <c r="H338" s="14">
        <v>0.3229166666666667</v>
      </c>
      <c r="I338" t="s">
        <v>48</v>
      </c>
      <c r="J338" s="15"/>
      <c r="L338" t="s">
        <v>49</v>
      </c>
      <c r="M338" s="15">
        <v>18.4</v>
      </c>
      <c r="N338" s="16">
        <v>6.15</v>
      </c>
      <c r="O338" s="16">
        <v>65.2</v>
      </c>
      <c r="P338" s="17">
        <v>175.8</v>
      </c>
      <c r="Q338" s="18"/>
      <c r="S338" s="17"/>
      <c r="V338" s="19">
        <v>172.5</v>
      </c>
      <c r="W338" s="17"/>
      <c r="AF338" t="s">
        <v>279</v>
      </c>
      <c r="AG338" t="s">
        <v>51</v>
      </c>
      <c r="AH338" t="s">
        <v>126</v>
      </c>
      <c r="AI338">
        <v>18.33</v>
      </c>
      <c r="AJ338" t="s">
        <v>61</v>
      </c>
      <c r="AK338" t="s">
        <v>53</v>
      </c>
      <c r="AM338" t="s">
        <v>88</v>
      </c>
      <c r="AN338" t="s">
        <v>55</v>
      </c>
      <c r="AQ338" t="s">
        <v>51</v>
      </c>
      <c r="AR338" t="s">
        <v>218</v>
      </c>
    </row>
    <row r="339" ht="15.75" customHeight="1">
      <c r="A339" t="s">
        <v>323</v>
      </c>
      <c r="C339" s="11" t="s">
        <v>324</v>
      </c>
      <c r="D339" s="11" t="s">
        <v>325</v>
      </c>
      <c r="E339" s="11" t="s">
        <v>326</v>
      </c>
      <c r="F339" s="12" t="str">
        <f t="shared" si="1"/>
        <v>2017</v>
      </c>
      <c r="G339" s="13">
        <v>42875.0</v>
      </c>
      <c r="H339" s="14">
        <v>0.3145833333333333</v>
      </c>
      <c r="I339" t="s">
        <v>48</v>
      </c>
      <c r="J339" s="15"/>
      <c r="L339" t="s">
        <v>49</v>
      </c>
      <c r="M339" s="15">
        <v>15.8</v>
      </c>
      <c r="N339" s="16">
        <v>7.99</v>
      </c>
      <c r="O339" s="16">
        <v>80.4</v>
      </c>
      <c r="P339" s="17">
        <v>114.0</v>
      </c>
      <c r="Q339" s="18"/>
      <c r="S339" s="17"/>
      <c r="V339" s="19">
        <v>31.7</v>
      </c>
      <c r="W339" s="17"/>
      <c r="AF339" t="s">
        <v>368</v>
      </c>
      <c r="AG339" t="s">
        <v>51</v>
      </c>
      <c r="AH339" t="s">
        <v>115</v>
      </c>
      <c r="AJ339" t="s">
        <v>61</v>
      </c>
      <c r="AK339" t="s">
        <v>119</v>
      </c>
      <c r="AM339" t="s">
        <v>54</v>
      </c>
      <c r="AN339" t="s">
        <v>55</v>
      </c>
      <c r="AQ339" t="s">
        <v>56</v>
      </c>
      <c r="AR339" t="s">
        <v>229</v>
      </c>
    </row>
    <row r="340" ht="15.75" customHeight="1">
      <c r="A340" t="s">
        <v>323</v>
      </c>
      <c r="C340" s="11" t="s">
        <v>324</v>
      </c>
      <c r="D340" s="11" t="s">
        <v>325</v>
      </c>
      <c r="E340" s="11" t="s">
        <v>326</v>
      </c>
      <c r="F340" s="12" t="str">
        <f t="shared" si="1"/>
        <v>2017</v>
      </c>
      <c r="G340" s="13">
        <v>42875.0</v>
      </c>
      <c r="H340" s="14">
        <v>0.3368055555555556</v>
      </c>
      <c r="I340" t="s">
        <v>48</v>
      </c>
      <c r="J340" s="15"/>
      <c r="L340" t="s">
        <v>49</v>
      </c>
      <c r="M340" s="15">
        <v>15.5</v>
      </c>
      <c r="N340" s="16">
        <v>9.08</v>
      </c>
      <c r="O340" s="16">
        <v>91.5</v>
      </c>
      <c r="P340" s="17">
        <v>127.2</v>
      </c>
      <c r="Q340" s="18"/>
      <c r="S340" s="17"/>
      <c r="V340" s="19"/>
      <c r="W340" s="17"/>
      <c r="AF340" t="s">
        <v>369</v>
      </c>
      <c r="AG340" t="s">
        <v>51</v>
      </c>
      <c r="AH340" t="s">
        <v>86</v>
      </c>
      <c r="AI340">
        <v>51.0</v>
      </c>
      <c r="AJ340" t="s">
        <v>61</v>
      </c>
      <c r="AK340" t="s">
        <v>53</v>
      </c>
      <c r="AM340" t="s">
        <v>54</v>
      </c>
      <c r="AN340" t="s">
        <v>65</v>
      </c>
      <c r="AQ340" t="s">
        <v>70</v>
      </c>
      <c r="AR340" t="s">
        <v>370</v>
      </c>
    </row>
    <row r="341" ht="15.75" customHeight="1">
      <c r="A341" t="s">
        <v>323</v>
      </c>
      <c r="C341" s="11" t="s">
        <v>324</v>
      </c>
      <c r="D341" s="11" t="s">
        <v>325</v>
      </c>
      <c r="E341" s="11" t="s">
        <v>326</v>
      </c>
      <c r="F341" s="12" t="str">
        <f t="shared" si="1"/>
        <v>2017</v>
      </c>
      <c r="G341" s="13">
        <v>42889.0</v>
      </c>
      <c r="H341" s="14">
        <v>0.30694444444444446</v>
      </c>
      <c r="I341" t="s">
        <v>48</v>
      </c>
      <c r="J341" s="15"/>
      <c r="L341" t="s">
        <v>58</v>
      </c>
      <c r="M341" s="15">
        <v>12.4</v>
      </c>
      <c r="N341" s="16">
        <v>9.09</v>
      </c>
      <c r="O341" s="16">
        <v>84.5</v>
      </c>
      <c r="P341" s="17">
        <v>84.0</v>
      </c>
      <c r="Q341" s="18"/>
      <c r="S341" s="17"/>
      <c r="V341" s="19">
        <v>114.5</v>
      </c>
      <c r="W341" s="17"/>
      <c r="AF341" t="s">
        <v>369</v>
      </c>
      <c r="AG341" t="s">
        <v>231</v>
      </c>
      <c r="AH341" t="s">
        <v>315</v>
      </c>
      <c r="AI341">
        <v>9.44</v>
      </c>
      <c r="AJ341" t="s">
        <v>61</v>
      </c>
      <c r="AK341" t="s">
        <v>53</v>
      </c>
      <c r="AM341" t="s">
        <v>62</v>
      </c>
      <c r="AN341" t="s">
        <v>65</v>
      </c>
      <c r="AQ341" t="s">
        <v>56</v>
      </c>
      <c r="AR341" t="s">
        <v>226</v>
      </c>
    </row>
    <row r="342" ht="15.75" customHeight="1">
      <c r="A342" t="s">
        <v>323</v>
      </c>
      <c r="C342" s="11" t="s">
        <v>324</v>
      </c>
      <c r="D342" s="11" t="s">
        <v>325</v>
      </c>
      <c r="E342" s="11" t="s">
        <v>326</v>
      </c>
      <c r="F342" s="12" t="str">
        <f t="shared" si="1"/>
        <v>2017</v>
      </c>
      <c r="G342" s="13">
        <v>42889.0</v>
      </c>
      <c r="H342" s="14">
        <v>0.3236111111111111</v>
      </c>
      <c r="I342" t="s">
        <v>48</v>
      </c>
      <c r="J342" s="15"/>
      <c r="L342" t="s">
        <v>49</v>
      </c>
      <c r="M342" s="15">
        <v>12.4</v>
      </c>
      <c r="N342" s="16">
        <v>12.86</v>
      </c>
      <c r="O342" s="16">
        <v>92.5</v>
      </c>
      <c r="P342" s="17">
        <v>89.0</v>
      </c>
      <c r="Q342" s="18"/>
      <c r="S342" s="17"/>
      <c r="V342" s="19">
        <v>139.6</v>
      </c>
      <c r="W342" s="17"/>
      <c r="AF342" t="s">
        <v>356</v>
      </c>
      <c r="AG342" t="s">
        <v>86</v>
      </c>
      <c r="AH342" t="s">
        <v>371</v>
      </c>
      <c r="AJ342" t="s">
        <v>61</v>
      </c>
      <c r="AK342" t="s">
        <v>53</v>
      </c>
      <c r="AM342" t="s">
        <v>62</v>
      </c>
      <c r="AN342" t="s">
        <v>55</v>
      </c>
      <c r="AQ342" t="s">
        <v>56</v>
      </c>
      <c r="AR342" t="s">
        <v>218</v>
      </c>
    </row>
    <row r="343" ht="15.75" customHeight="1">
      <c r="A343" t="s">
        <v>323</v>
      </c>
      <c r="C343" s="11" t="s">
        <v>324</v>
      </c>
      <c r="D343" s="11" t="s">
        <v>325</v>
      </c>
      <c r="E343" s="11" t="s">
        <v>326</v>
      </c>
      <c r="F343" s="12" t="str">
        <f t="shared" si="1"/>
        <v>2017</v>
      </c>
      <c r="G343" s="13">
        <v>42903.0</v>
      </c>
      <c r="H343" s="14">
        <v>0.3375</v>
      </c>
      <c r="I343" t="s">
        <v>48</v>
      </c>
      <c r="J343" s="15"/>
      <c r="L343" t="s">
        <v>49</v>
      </c>
      <c r="M343" s="15">
        <v>15.0</v>
      </c>
      <c r="N343" s="16">
        <v>9.35</v>
      </c>
      <c r="O343" s="16">
        <v>92.7</v>
      </c>
      <c r="P343" s="17">
        <v>126.0</v>
      </c>
      <c r="Q343" s="18"/>
      <c r="S343" s="17"/>
      <c r="V343" s="19">
        <v>365.4</v>
      </c>
      <c r="W343" s="17"/>
      <c r="AF343" t="s">
        <v>350</v>
      </c>
      <c r="AG343" t="s">
        <v>280</v>
      </c>
      <c r="AH343" t="s">
        <v>372</v>
      </c>
      <c r="AJ343" t="s">
        <v>61</v>
      </c>
      <c r="AK343" t="s">
        <v>53</v>
      </c>
      <c r="AM343" t="s">
        <v>54</v>
      </c>
      <c r="AN343" t="s">
        <v>55</v>
      </c>
      <c r="AQ343" t="s">
        <v>51</v>
      </c>
      <c r="AR343" t="s">
        <v>218</v>
      </c>
    </row>
    <row r="344" ht="15.75" customHeight="1">
      <c r="A344" t="s">
        <v>323</v>
      </c>
      <c r="C344" s="11" t="s">
        <v>324</v>
      </c>
      <c r="D344" s="11" t="s">
        <v>325</v>
      </c>
      <c r="E344" s="11" t="s">
        <v>326</v>
      </c>
      <c r="F344" s="12" t="str">
        <f t="shared" si="1"/>
        <v>2017</v>
      </c>
      <c r="G344" s="13">
        <v>42917.0</v>
      </c>
      <c r="H344" s="14">
        <v>0.3229166666666667</v>
      </c>
      <c r="I344" t="s">
        <v>48</v>
      </c>
      <c r="J344" s="15"/>
      <c r="L344" t="s">
        <v>49</v>
      </c>
      <c r="M344" s="15">
        <v>17.7</v>
      </c>
      <c r="N344" s="16">
        <v>8.43</v>
      </c>
      <c r="O344" s="16">
        <v>88.6</v>
      </c>
      <c r="P344" s="17">
        <v>103.0</v>
      </c>
      <c r="Q344" s="18"/>
      <c r="S344" s="17"/>
      <c r="V344" s="19">
        <v>307.6</v>
      </c>
      <c r="W344" s="17"/>
      <c r="AF344" t="s">
        <v>373</v>
      </c>
      <c r="AG344" t="s">
        <v>224</v>
      </c>
      <c r="AH344" t="s">
        <v>364</v>
      </c>
      <c r="AK344" t="s">
        <v>53</v>
      </c>
      <c r="AM344" t="s">
        <v>54</v>
      </c>
      <c r="AN344" t="s">
        <v>55</v>
      </c>
      <c r="AQ344" t="s">
        <v>56</v>
      </c>
      <c r="AR344" t="s">
        <v>218</v>
      </c>
    </row>
    <row r="345" ht="15.75" customHeight="1">
      <c r="A345" t="s">
        <v>323</v>
      </c>
      <c r="C345" s="11" t="s">
        <v>324</v>
      </c>
      <c r="D345" s="11" t="s">
        <v>325</v>
      </c>
      <c r="E345" s="11" t="s">
        <v>326</v>
      </c>
      <c r="F345" s="12" t="str">
        <f t="shared" si="1"/>
        <v>2017</v>
      </c>
      <c r="G345" s="13">
        <v>42931.0</v>
      </c>
      <c r="H345" s="14">
        <v>0.3229166666666667</v>
      </c>
      <c r="I345" t="s">
        <v>48</v>
      </c>
      <c r="J345" s="15"/>
      <c r="L345" t="s">
        <v>49</v>
      </c>
      <c r="M345" s="15">
        <v>16.3</v>
      </c>
      <c r="N345" s="16">
        <v>8.23</v>
      </c>
      <c r="O345" s="16">
        <v>84.2</v>
      </c>
      <c r="P345" s="17">
        <v>142.0</v>
      </c>
      <c r="Q345" s="18"/>
      <c r="S345" s="17"/>
      <c r="V345" s="19">
        <v>178.5</v>
      </c>
      <c r="W345" s="17"/>
      <c r="AF345" t="s">
        <v>373</v>
      </c>
      <c r="AG345" t="s">
        <v>59</v>
      </c>
      <c r="AH345" t="s">
        <v>224</v>
      </c>
      <c r="AI345">
        <v>16.67</v>
      </c>
      <c r="AJ345" t="s">
        <v>61</v>
      </c>
      <c r="AK345" t="s">
        <v>53</v>
      </c>
      <c r="AM345" t="s">
        <v>88</v>
      </c>
      <c r="AN345" t="s">
        <v>55</v>
      </c>
      <c r="AQ345" t="s">
        <v>51</v>
      </c>
      <c r="AR345" t="s">
        <v>374</v>
      </c>
    </row>
    <row r="346" ht="15.75" customHeight="1">
      <c r="A346" t="s">
        <v>323</v>
      </c>
      <c r="C346" s="11" t="s">
        <v>324</v>
      </c>
      <c r="D346" s="11" t="s">
        <v>325</v>
      </c>
      <c r="E346" s="11" t="s">
        <v>326</v>
      </c>
      <c r="F346" s="12" t="str">
        <f t="shared" si="1"/>
        <v>2017</v>
      </c>
      <c r="G346" s="13">
        <v>42945.0</v>
      </c>
      <c r="H346" s="14">
        <v>0.3506944444444444</v>
      </c>
      <c r="I346" t="s">
        <v>48</v>
      </c>
      <c r="J346" s="15"/>
      <c r="L346" t="s">
        <v>49</v>
      </c>
      <c r="M346" s="15">
        <v>17.9</v>
      </c>
      <c r="N346" s="16">
        <v>7.94</v>
      </c>
      <c r="O346" s="16">
        <v>83.3</v>
      </c>
      <c r="P346" s="17">
        <v>148.0</v>
      </c>
      <c r="Q346" s="18"/>
      <c r="S346" s="17"/>
      <c r="V346" s="19">
        <v>101.4</v>
      </c>
      <c r="W346" s="17"/>
      <c r="AF346" t="s">
        <v>356</v>
      </c>
      <c r="AG346" t="s">
        <v>59</v>
      </c>
      <c r="AH346" t="s">
        <v>352</v>
      </c>
      <c r="AJ346" t="s">
        <v>61</v>
      </c>
      <c r="AK346" t="s">
        <v>53</v>
      </c>
      <c r="AM346" t="s">
        <v>88</v>
      </c>
      <c r="AN346" t="s">
        <v>55</v>
      </c>
      <c r="AQ346" t="s">
        <v>51</v>
      </c>
      <c r="AR346" t="s">
        <v>218</v>
      </c>
    </row>
    <row r="347" ht="15.75" customHeight="1">
      <c r="A347" t="s">
        <v>323</v>
      </c>
      <c r="C347" s="11" t="s">
        <v>324</v>
      </c>
      <c r="D347" s="11" t="s">
        <v>325</v>
      </c>
      <c r="E347" s="11" t="s">
        <v>326</v>
      </c>
      <c r="F347" s="12" t="str">
        <f t="shared" si="1"/>
        <v>2017</v>
      </c>
      <c r="G347" s="13">
        <v>42959.0</v>
      </c>
      <c r="H347" s="14">
        <v>0.3194444444444444</v>
      </c>
      <c r="I347" t="s">
        <v>48</v>
      </c>
      <c r="J347" s="15"/>
      <c r="L347" t="s">
        <v>49</v>
      </c>
      <c r="M347" s="15">
        <v>18.6</v>
      </c>
      <c r="N347" s="16">
        <v>6.94</v>
      </c>
      <c r="O347" s="16">
        <v>74.3</v>
      </c>
      <c r="P347" s="17">
        <v>164.0</v>
      </c>
      <c r="Q347" s="18"/>
      <c r="S347" s="17"/>
      <c r="V347" s="19">
        <v>88.4</v>
      </c>
      <c r="W347" s="17"/>
      <c r="AF347" t="s">
        <v>375</v>
      </c>
      <c r="AG347" t="s">
        <v>254</v>
      </c>
      <c r="AH347" t="s">
        <v>376</v>
      </c>
      <c r="AJ347" t="s">
        <v>61</v>
      </c>
      <c r="AK347" t="s">
        <v>53</v>
      </c>
      <c r="AM347" t="s">
        <v>88</v>
      </c>
      <c r="AN347" t="s">
        <v>55</v>
      </c>
      <c r="AQ347" t="s">
        <v>56</v>
      </c>
      <c r="AR347" t="s">
        <v>377</v>
      </c>
    </row>
    <row r="348" ht="15.75" customHeight="1">
      <c r="A348" t="s">
        <v>323</v>
      </c>
      <c r="C348" s="11" t="s">
        <v>324</v>
      </c>
      <c r="D348" s="11" t="s">
        <v>325</v>
      </c>
      <c r="E348" s="11" t="s">
        <v>326</v>
      </c>
      <c r="F348" s="12" t="str">
        <f t="shared" si="1"/>
        <v>2017</v>
      </c>
      <c r="G348" s="13">
        <v>42973.0</v>
      </c>
      <c r="H348" s="14">
        <v>0.3375</v>
      </c>
      <c r="I348" t="s">
        <v>48</v>
      </c>
      <c r="J348" s="15"/>
      <c r="L348" t="s">
        <v>49</v>
      </c>
      <c r="M348" s="15">
        <v>15.9</v>
      </c>
      <c r="N348" s="16">
        <v>6.89</v>
      </c>
      <c r="O348" s="16">
        <v>68.1</v>
      </c>
      <c r="P348" s="17">
        <v>142.0</v>
      </c>
      <c r="Q348" s="18"/>
      <c r="S348" s="17"/>
      <c r="V348" s="19">
        <v>77.6</v>
      </c>
      <c r="W348" s="17"/>
      <c r="AF348" t="s">
        <v>356</v>
      </c>
      <c r="AG348" t="s">
        <v>115</v>
      </c>
      <c r="AH348" t="s">
        <v>115</v>
      </c>
      <c r="AJ348" t="s">
        <v>61</v>
      </c>
      <c r="AK348" t="s">
        <v>53</v>
      </c>
      <c r="AM348" t="s">
        <v>88</v>
      </c>
      <c r="AN348" t="s">
        <v>55</v>
      </c>
      <c r="AQ348" t="s">
        <v>51</v>
      </c>
      <c r="AR348" t="s">
        <v>218</v>
      </c>
    </row>
    <row r="349" ht="15.75" customHeight="1">
      <c r="A349" t="s">
        <v>323</v>
      </c>
      <c r="C349" s="11" t="s">
        <v>324</v>
      </c>
      <c r="D349" s="11" t="s">
        <v>325</v>
      </c>
      <c r="E349" s="11" t="s">
        <v>326</v>
      </c>
      <c r="F349" s="12" t="str">
        <f t="shared" si="1"/>
        <v>2017</v>
      </c>
      <c r="G349" s="13">
        <v>42987.0</v>
      </c>
      <c r="H349" s="14">
        <v>0.32430555555555557</v>
      </c>
      <c r="I349" t="s">
        <v>48</v>
      </c>
      <c r="J349" s="15"/>
      <c r="L349" t="s">
        <v>49</v>
      </c>
      <c r="M349" s="15">
        <v>15.1</v>
      </c>
      <c r="N349" s="16">
        <v>8.72</v>
      </c>
      <c r="O349" s="16">
        <v>87.0</v>
      </c>
      <c r="P349" s="17">
        <v>126.0</v>
      </c>
      <c r="Q349" s="18"/>
      <c r="S349" s="17"/>
      <c r="V349" s="19">
        <v>151.5</v>
      </c>
      <c r="W349" s="17"/>
      <c r="AF349" t="s">
        <v>375</v>
      </c>
      <c r="AG349" t="s">
        <v>51</v>
      </c>
      <c r="AH349" t="s">
        <v>115</v>
      </c>
      <c r="AJ349" t="s">
        <v>61</v>
      </c>
      <c r="AK349" t="s">
        <v>53</v>
      </c>
      <c r="AM349" t="s">
        <v>88</v>
      </c>
      <c r="AN349" t="s">
        <v>55</v>
      </c>
      <c r="AQ349" t="s">
        <v>56</v>
      </c>
      <c r="AR349" t="s">
        <v>218</v>
      </c>
    </row>
    <row r="350" ht="15.75" customHeight="1">
      <c r="A350" t="s">
        <v>323</v>
      </c>
      <c r="C350" s="11" t="s">
        <v>324</v>
      </c>
      <c r="D350" s="11" t="s">
        <v>325</v>
      </c>
      <c r="E350" s="11" t="s">
        <v>326</v>
      </c>
      <c r="F350" s="12" t="str">
        <f t="shared" si="1"/>
        <v>2017</v>
      </c>
      <c r="G350" s="13">
        <v>43001.0</v>
      </c>
      <c r="H350" s="14">
        <v>0.34375</v>
      </c>
      <c r="I350" t="s">
        <v>48</v>
      </c>
      <c r="J350" s="15"/>
      <c r="L350" t="s">
        <v>49</v>
      </c>
      <c r="M350" s="15">
        <v>15.4</v>
      </c>
      <c r="N350" s="16">
        <v>6.33</v>
      </c>
      <c r="O350" s="16">
        <v>63.7</v>
      </c>
      <c r="P350" s="17">
        <v>171.0</v>
      </c>
      <c r="Q350" s="18"/>
      <c r="S350" s="17"/>
      <c r="V350" s="19">
        <v>89.8</v>
      </c>
      <c r="W350" s="17"/>
      <c r="AF350" t="s">
        <v>378</v>
      </c>
      <c r="AH350" t="s">
        <v>86</v>
      </c>
      <c r="AK350" t="s">
        <v>53</v>
      </c>
      <c r="AM350" t="s">
        <v>88</v>
      </c>
      <c r="AQ350" t="s">
        <v>70</v>
      </c>
      <c r="AR350" t="s">
        <v>379</v>
      </c>
    </row>
    <row r="351" ht="15.75" customHeight="1">
      <c r="A351" t="s">
        <v>380</v>
      </c>
      <c r="C351" s="11" t="s">
        <v>381</v>
      </c>
      <c r="D351" s="11" t="s">
        <v>382</v>
      </c>
      <c r="E351" s="11" t="s">
        <v>383</v>
      </c>
      <c r="F351" s="12" t="str">
        <f t="shared" si="1"/>
        <v>2009</v>
      </c>
      <c r="G351" s="13">
        <v>39949.0</v>
      </c>
      <c r="H351" s="14">
        <v>0.3020833333333333</v>
      </c>
      <c r="I351" t="s">
        <v>48</v>
      </c>
      <c r="J351" s="15"/>
      <c r="L351" t="s">
        <v>49</v>
      </c>
      <c r="M351" s="15">
        <v>14.1</v>
      </c>
      <c r="N351" s="16">
        <v>10.1</v>
      </c>
      <c r="O351" s="16">
        <v>98.5</v>
      </c>
      <c r="P351" s="17"/>
      <c r="Q351" s="18"/>
      <c r="S351" s="17"/>
      <c r="V351" s="19">
        <v>104.6</v>
      </c>
      <c r="W351" s="17"/>
      <c r="AF351" t="s">
        <v>384</v>
      </c>
      <c r="AG351" t="s">
        <v>86</v>
      </c>
      <c r="AH351" t="s">
        <v>86</v>
      </c>
      <c r="AI351">
        <v>16.11</v>
      </c>
      <c r="AJ351" t="s">
        <v>52</v>
      </c>
      <c r="AM351" t="s">
        <v>54</v>
      </c>
      <c r="AN351" t="s">
        <v>55</v>
      </c>
      <c r="AQ351" t="s">
        <v>56</v>
      </c>
      <c r="AR351" t="s">
        <v>385</v>
      </c>
    </row>
    <row r="352" ht="15.75" customHeight="1">
      <c r="A352" t="s">
        <v>380</v>
      </c>
      <c r="C352" s="11" t="s">
        <v>381</v>
      </c>
      <c r="D352" s="11" t="s">
        <v>382</v>
      </c>
      <c r="E352" s="11" t="s">
        <v>383</v>
      </c>
      <c r="F352" s="12" t="str">
        <f t="shared" si="1"/>
        <v>2009</v>
      </c>
      <c r="G352" s="13">
        <v>39963.0</v>
      </c>
      <c r="H352" s="14">
        <v>0.2847222222222222</v>
      </c>
      <c r="I352" t="s">
        <v>48</v>
      </c>
      <c r="J352" s="15"/>
      <c r="L352" t="s">
        <v>49</v>
      </c>
      <c r="M352" s="15">
        <v>10.8</v>
      </c>
      <c r="N352" s="16">
        <v>10.6</v>
      </c>
      <c r="O352" s="16">
        <v>96.1</v>
      </c>
      <c r="P352" s="17"/>
      <c r="Q352" s="18"/>
      <c r="S352" s="17"/>
      <c r="V352" s="19">
        <v>816.4</v>
      </c>
      <c r="W352" s="17"/>
      <c r="AF352" t="s">
        <v>158</v>
      </c>
      <c r="AG352" t="s">
        <v>72</v>
      </c>
      <c r="AH352" t="s">
        <v>72</v>
      </c>
      <c r="AI352">
        <v>61.0</v>
      </c>
      <c r="AJ352" t="s">
        <v>61</v>
      </c>
      <c r="AM352" t="s">
        <v>54</v>
      </c>
      <c r="AN352" t="s">
        <v>55</v>
      </c>
      <c r="AQ352" t="s">
        <v>56</v>
      </c>
      <c r="AR352" t="s">
        <v>386</v>
      </c>
    </row>
    <row r="353" ht="15.75" customHeight="1">
      <c r="A353" t="s">
        <v>380</v>
      </c>
      <c r="C353" s="11" t="s">
        <v>381</v>
      </c>
      <c r="D353" s="11" t="s">
        <v>382</v>
      </c>
      <c r="E353" s="11" t="s">
        <v>383</v>
      </c>
      <c r="F353" s="12" t="str">
        <f t="shared" si="1"/>
        <v>2009</v>
      </c>
      <c r="G353" s="13">
        <v>39977.0</v>
      </c>
      <c r="H353" s="14">
        <v>0.2986111111111111</v>
      </c>
      <c r="I353" t="s">
        <v>48</v>
      </c>
      <c r="J353" s="15"/>
      <c r="M353" s="15">
        <v>14.1</v>
      </c>
      <c r="N353" s="16">
        <v>8.65</v>
      </c>
      <c r="O353" s="16">
        <v>84.5</v>
      </c>
      <c r="P353" s="17"/>
      <c r="Q353" s="18"/>
      <c r="S353" s="17"/>
      <c r="V353" s="19" t="s">
        <v>111</v>
      </c>
      <c r="W353" s="17"/>
      <c r="AF353" t="s">
        <v>160</v>
      </c>
      <c r="AG353" t="s">
        <v>51</v>
      </c>
      <c r="AH353" t="s">
        <v>161</v>
      </c>
      <c r="AM353" t="s">
        <v>54</v>
      </c>
      <c r="AN353" t="s">
        <v>65</v>
      </c>
      <c r="AQ353" t="s">
        <v>292</v>
      </c>
      <c r="AR353" t="s">
        <v>387</v>
      </c>
    </row>
    <row r="354" ht="15.75" customHeight="1">
      <c r="A354" t="s">
        <v>380</v>
      </c>
      <c r="C354" s="11" t="s">
        <v>381</v>
      </c>
      <c r="D354" s="11" t="s">
        <v>382</v>
      </c>
      <c r="E354" s="11" t="s">
        <v>383</v>
      </c>
      <c r="F354" s="12" t="str">
        <f t="shared" si="1"/>
        <v>2009</v>
      </c>
      <c r="G354" s="13">
        <v>39991.0</v>
      </c>
      <c r="H354" s="14">
        <v>0.28125</v>
      </c>
      <c r="I354" t="s">
        <v>48</v>
      </c>
      <c r="J354" s="15"/>
      <c r="L354" t="s">
        <v>49</v>
      </c>
      <c r="M354" s="15">
        <v>18.6</v>
      </c>
      <c r="N354" s="16">
        <v>7.9</v>
      </c>
      <c r="O354" s="16">
        <v>84.4</v>
      </c>
      <c r="P354" s="17"/>
      <c r="Q354" s="18"/>
      <c r="S354" s="17"/>
      <c r="V354" s="19"/>
      <c r="W354" s="17"/>
      <c r="AF354" t="s">
        <v>279</v>
      </c>
      <c r="AG354" t="s">
        <v>59</v>
      </c>
      <c r="AH354" t="s">
        <v>115</v>
      </c>
      <c r="AI354">
        <v>18.33</v>
      </c>
      <c r="AJ354" t="s">
        <v>61</v>
      </c>
      <c r="AM354" t="s">
        <v>54</v>
      </c>
      <c r="AN354" t="s">
        <v>65</v>
      </c>
      <c r="AQ354" t="s">
        <v>56</v>
      </c>
      <c r="AR354" t="s">
        <v>388</v>
      </c>
    </row>
    <row r="355" ht="15.75" customHeight="1">
      <c r="A355" t="s">
        <v>380</v>
      </c>
      <c r="C355" s="11" t="s">
        <v>381</v>
      </c>
      <c r="D355" s="11" t="s">
        <v>382</v>
      </c>
      <c r="E355" s="11" t="s">
        <v>383</v>
      </c>
      <c r="F355" s="12" t="str">
        <f t="shared" si="1"/>
        <v>2009</v>
      </c>
      <c r="G355" s="13">
        <v>40019.0</v>
      </c>
      <c r="H355" s="14">
        <v>0.3229166666666667</v>
      </c>
      <c r="I355" t="s">
        <v>48</v>
      </c>
      <c r="J355" s="15"/>
      <c r="L355" t="s">
        <v>58</v>
      </c>
      <c r="M355" s="15">
        <v>16.2</v>
      </c>
      <c r="N355" s="16">
        <v>8.02</v>
      </c>
      <c r="O355" s="16">
        <v>81.3</v>
      </c>
      <c r="P355" s="17"/>
      <c r="Q355" s="18"/>
      <c r="S355" s="17"/>
      <c r="V355" s="19" t="s">
        <v>111</v>
      </c>
      <c r="W355" s="17"/>
      <c r="AF355" t="s">
        <v>160</v>
      </c>
      <c r="AG355" t="s">
        <v>59</v>
      </c>
      <c r="AH355" t="s">
        <v>85</v>
      </c>
      <c r="AI355">
        <v>17.7</v>
      </c>
      <c r="AJ355" t="s">
        <v>61</v>
      </c>
      <c r="AM355" t="s">
        <v>62</v>
      </c>
      <c r="AN355" t="s">
        <v>65</v>
      </c>
      <c r="AQ355" t="s">
        <v>70</v>
      </c>
      <c r="AR355" t="s">
        <v>389</v>
      </c>
    </row>
    <row r="356" ht="15.75" customHeight="1">
      <c r="A356" t="s">
        <v>380</v>
      </c>
      <c r="C356" s="11" t="s">
        <v>381</v>
      </c>
      <c r="D356" s="11" t="s">
        <v>382</v>
      </c>
      <c r="E356" s="11" t="s">
        <v>383</v>
      </c>
      <c r="F356" s="12" t="str">
        <f t="shared" si="1"/>
        <v>2009</v>
      </c>
      <c r="G356" s="13">
        <v>40033.0</v>
      </c>
      <c r="H356" s="14">
        <v>0.24513888888888888</v>
      </c>
      <c r="I356" t="s">
        <v>48</v>
      </c>
      <c r="J356" s="15"/>
      <c r="L356" t="s">
        <v>49</v>
      </c>
      <c r="M356" s="15">
        <v>17.9</v>
      </c>
      <c r="N356" s="16">
        <v>7.1</v>
      </c>
      <c r="O356" s="16">
        <v>74.3</v>
      </c>
      <c r="P356" s="17"/>
      <c r="Q356" s="18"/>
      <c r="S356" s="17"/>
      <c r="V356" s="19">
        <v>57.6</v>
      </c>
      <c r="W356" s="17"/>
      <c r="AF356" t="s">
        <v>162</v>
      </c>
      <c r="AG356" t="s">
        <v>51</v>
      </c>
      <c r="AH356" t="s">
        <v>51</v>
      </c>
      <c r="AI356">
        <v>10.0</v>
      </c>
      <c r="AJ356" t="s">
        <v>61</v>
      </c>
      <c r="AK356" t="s">
        <v>119</v>
      </c>
      <c r="AM356" t="s">
        <v>54</v>
      </c>
      <c r="AN356" t="s">
        <v>55</v>
      </c>
      <c r="AQ356" t="s">
        <v>56</v>
      </c>
      <c r="AR356" t="s">
        <v>71</v>
      </c>
    </row>
    <row r="357" ht="15.75" customHeight="1">
      <c r="A357" t="s">
        <v>380</v>
      </c>
      <c r="C357" s="11" t="s">
        <v>381</v>
      </c>
      <c r="D357" s="11" t="s">
        <v>382</v>
      </c>
      <c r="E357" s="11" t="s">
        <v>383</v>
      </c>
      <c r="F357" s="12" t="str">
        <f t="shared" si="1"/>
        <v>2009</v>
      </c>
      <c r="G357" s="13">
        <v>40047.0</v>
      </c>
      <c r="H357" s="14">
        <v>0.2604166666666667</v>
      </c>
      <c r="I357" t="s">
        <v>48</v>
      </c>
      <c r="J357" s="15"/>
      <c r="L357" t="s">
        <v>49</v>
      </c>
      <c r="M357" s="15">
        <v>22.9</v>
      </c>
      <c r="N357" s="16">
        <v>7.12</v>
      </c>
      <c r="O357" s="16">
        <v>82.4</v>
      </c>
      <c r="P357" s="17"/>
      <c r="Q357" s="18"/>
      <c r="S357" s="17"/>
      <c r="V357" s="19">
        <v>1299.65</v>
      </c>
      <c r="W357" s="17"/>
      <c r="AF357" t="s">
        <v>162</v>
      </c>
      <c r="AG357" t="s">
        <v>51</v>
      </c>
      <c r="AH357" t="s">
        <v>85</v>
      </c>
      <c r="AI357">
        <v>20.56</v>
      </c>
      <c r="AJ357" t="s">
        <v>61</v>
      </c>
      <c r="AK357" t="s">
        <v>119</v>
      </c>
      <c r="AM357" t="s">
        <v>88</v>
      </c>
      <c r="AN357" t="s">
        <v>55</v>
      </c>
      <c r="AQ357" t="s">
        <v>51</v>
      </c>
      <c r="AR357" t="s">
        <v>71</v>
      </c>
    </row>
    <row r="358" ht="15.75" customHeight="1">
      <c r="A358" t="s">
        <v>380</v>
      </c>
      <c r="C358" s="11" t="s">
        <v>381</v>
      </c>
      <c r="D358" s="11" t="s">
        <v>382</v>
      </c>
      <c r="E358" s="11" t="s">
        <v>383</v>
      </c>
      <c r="F358" s="12" t="str">
        <f t="shared" si="1"/>
        <v>2010</v>
      </c>
      <c r="G358" s="13">
        <v>40404.0</v>
      </c>
      <c r="H358" s="14">
        <v>0.3368055555555556</v>
      </c>
      <c r="I358" t="s">
        <v>48</v>
      </c>
      <c r="J358" s="15"/>
      <c r="L358" t="s">
        <v>49</v>
      </c>
      <c r="M358" s="15">
        <v>19.6</v>
      </c>
      <c r="N358" s="16">
        <v>7.0</v>
      </c>
      <c r="O358" s="16">
        <v>76.8</v>
      </c>
      <c r="P358" s="17"/>
      <c r="Q358" s="18"/>
      <c r="S358" s="17"/>
      <c r="V358" s="19">
        <v>101.7</v>
      </c>
      <c r="W358" s="17"/>
      <c r="AF358" t="s">
        <v>390</v>
      </c>
      <c r="AG358" t="s">
        <v>51</v>
      </c>
      <c r="AH358" t="s">
        <v>51</v>
      </c>
      <c r="AI358">
        <v>16.67</v>
      </c>
      <c r="AJ358" t="s">
        <v>61</v>
      </c>
      <c r="AK358" t="s">
        <v>53</v>
      </c>
      <c r="AM358" t="s">
        <v>88</v>
      </c>
      <c r="AN358" t="s">
        <v>65</v>
      </c>
      <c r="AQ358" t="s">
        <v>292</v>
      </c>
      <c r="AR358" t="s">
        <v>229</v>
      </c>
    </row>
    <row r="359" ht="15.75" customHeight="1">
      <c r="A359" t="s">
        <v>380</v>
      </c>
      <c r="C359" s="11" t="s">
        <v>381</v>
      </c>
      <c r="D359" s="11" t="s">
        <v>382</v>
      </c>
      <c r="E359" s="11" t="s">
        <v>383</v>
      </c>
      <c r="F359" s="12" t="str">
        <f t="shared" si="1"/>
        <v>2010</v>
      </c>
      <c r="G359" s="13">
        <v>40418.0</v>
      </c>
      <c r="H359" s="14">
        <v>0.2743055555555556</v>
      </c>
      <c r="I359" t="s">
        <v>48</v>
      </c>
      <c r="J359" s="15"/>
      <c r="L359" t="s">
        <v>49</v>
      </c>
      <c r="M359" s="15">
        <v>17.5</v>
      </c>
      <c r="N359" s="16">
        <v>6.81</v>
      </c>
      <c r="O359" s="16">
        <v>71.2</v>
      </c>
      <c r="P359" s="17"/>
      <c r="Q359" s="18"/>
      <c r="S359" s="17"/>
      <c r="V359" s="19">
        <v>219.0</v>
      </c>
      <c r="W359" s="17"/>
      <c r="AF359" t="s">
        <v>279</v>
      </c>
      <c r="AG359" t="s">
        <v>51</v>
      </c>
      <c r="AH359" t="s">
        <v>51</v>
      </c>
      <c r="AI359">
        <v>13.33</v>
      </c>
      <c r="AJ359" t="s">
        <v>61</v>
      </c>
      <c r="AK359" t="s">
        <v>53</v>
      </c>
      <c r="AM359" t="s">
        <v>88</v>
      </c>
      <c r="AN359" t="s">
        <v>65</v>
      </c>
      <c r="AQ359" t="s">
        <v>292</v>
      </c>
      <c r="AR359" t="s">
        <v>218</v>
      </c>
    </row>
    <row r="360" ht="15.75" customHeight="1">
      <c r="A360" t="s">
        <v>380</v>
      </c>
      <c r="C360" s="11" t="s">
        <v>381</v>
      </c>
      <c r="D360" s="11" t="s">
        <v>382</v>
      </c>
      <c r="E360" s="11" t="s">
        <v>383</v>
      </c>
      <c r="F360" s="12" t="str">
        <f t="shared" si="1"/>
        <v>2010</v>
      </c>
      <c r="G360" s="13">
        <v>40418.0</v>
      </c>
      <c r="H360" s="14">
        <v>0.2743055555555556</v>
      </c>
      <c r="I360" t="s">
        <v>95</v>
      </c>
      <c r="J360" s="15"/>
      <c r="M360" s="15">
        <v>17.4</v>
      </c>
      <c r="N360" s="16">
        <v>6.82</v>
      </c>
      <c r="O360" s="16">
        <v>71.2</v>
      </c>
      <c r="P360" s="17"/>
      <c r="Q360" s="18"/>
      <c r="S360" s="17"/>
      <c r="V360" s="19">
        <v>236.0</v>
      </c>
      <c r="W360" s="17"/>
      <c r="AF360" t="s">
        <v>279</v>
      </c>
      <c r="AK360" t="s">
        <v>53</v>
      </c>
      <c r="AR360" t="s">
        <v>218</v>
      </c>
    </row>
    <row r="361" ht="15.75" customHeight="1">
      <c r="A361" t="s">
        <v>380</v>
      </c>
      <c r="C361" s="11" t="s">
        <v>381</v>
      </c>
      <c r="D361" s="11" t="s">
        <v>382</v>
      </c>
      <c r="E361" s="11" t="s">
        <v>383</v>
      </c>
      <c r="F361" s="12" t="str">
        <f t="shared" si="1"/>
        <v>2010</v>
      </c>
      <c r="G361" s="13">
        <v>40432.0</v>
      </c>
      <c r="H361" s="14">
        <v>0.3125</v>
      </c>
      <c r="I361" t="s">
        <v>48</v>
      </c>
      <c r="J361" s="15"/>
      <c r="L361" t="s">
        <v>49</v>
      </c>
      <c r="M361" s="15">
        <v>17.3</v>
      </c>
      <c r="N361" s="16">
        <v>6.4</v>
      </c>
      <c r="O361" s="16">
        <v>66.8</v>
      </c>
      <c r="P361" s="17"/>
      <c r="Q361" s="18"/>
      <c r="S361" s="17"/>
      <c r="V361" s="19">
        <v>138.0</v>
      </c>
      <c r="W361" s="17"/>
      <c r="AF361" t="s">
        <v>391</v>
      </c>
      <c r="AG361" t="s">
        <v>51</v>
      </c>
      <c r="AH361" t="s">
        <v>51</v>
      </c>
      <c r="AI361">
        <v>13.33</v>
      </c>
      <c r="AJ361" t="s">
        <v>61</v>
      </c>
      <c r="AK361" t="s">
        <v>53</v>
      </c>
      <c r="AM361" t="s">
        <v>88</v>
      </c>
      <c r="AN361" t="s">
        <v>65</v>
      </c>
      <c r="AQ361" t="s">
        <v>292</v>
      </c>
      <c r="AR361" t="s">
        <v>229</v>
      </c>
    </row>
    <row r="362" ht="15.75" customHeight="1">
      <c r="A362" t="s">
        <v>380</v>
      </c>
      <c r="C362" s="11" t="s">
        <v>381</v>
      </c>
      <c r="D362" s="11" t="s">
        <v>382</v>
      </c>
      <c r="E362" s="11" t="s">
        <v>383</v>
      </c>
      <c r="F362" s="12" t="str">
        <f t="shared" si="1"/>
        <v>2011</v>
      </c>
      <c r="G362" s="13">
        <v>40684.0</v>
      </c>
      <c r="H362" s="14">
        <v>0.3055555555555556</v>
      </c>
      <c r="I362" t="s">
        <v>48</v>
      </c>
      <c r="J362" s="15"/>
      <c r="L362" t="s">
        <v>58</v>
      </c>
      <c r="M362" s="15"/>
      <c r="N362" s="16">
        <v>8.5</v>
      </c>
      <c r="O362" s="16"/>
      <c r="P362" s="17"/>
      <c r="Q362" s="18"/>
      <c r="S362" s="17"/>
      <c r="V362" s="19">
        <v>104.3</v>
      </c>
      <c r="W362" s="17"/>
      <c r="AF362" t="s">
        <v>392</v>
      </c>
      <c r="AG362" t="s">
        <v>393</v>
      </c>
      <c r="AH362" t="s">
        <v>394</v>
      </c>
      <c r="AI362">
        <v>12.78</v>
      </c>
      <c r="AJ362" t="s">
        <v>61</v>
      </c>
      <c r="AK362" t="s">
        <v>53</v>
      </c>
      <c r="AM362" t="s">
        <v>62</v>
      </c>
      <c r="AN362" t="s">
        <v>55</v>
      </c>
      <c r="AQ362" t="s">
        <v>171</v>
      </c>
      <c r="AR362" t="s">
        <v>395</v>
      </c>
    </row>
    <row r="363" ht="15.75" customHeight="1">
      <c r="A363" t="s">
        <v>380</v>
      </c>
      <c r="C363" s="11" t="s">
        <v>381</v>
      </c>
      <c r="D363" s="11" t="s">
        <v>382</v>
      </c>
      <c r="E363" s="11" t="s">
        <v>383</v>
      </c>
      <c r="F363" s="12" t="str">
        <f t="shared" si="1"/>
        <v>2011</v>
      </c>
      <c r="G363" s="13">
        <v>40698.0</v>
      </c>
      <c r="H363" s="14">
        <v>0.2972222222222222</v>
      </c>
      <c r="I363" t="s">
        <v>48</v>
      </c>
      <c r="J363" s="15"/>
      <c r="L363" t="s">
        <v>49</v>
      </c>
      <c r="M363" s="15"/>
      <c r="N363" s="16">
        <v>6.6</v>
      </c>
      <c r="O363" s="16"/>
      <c r="P363" s="17"/>
      <c r="Q363" s="18"/>
      <c r="S363" s="17"/>
      <c r="V363" s="19">
        <v>86.0</v>
      </c>
      <c r="W363" s="17"/>
      <c r="AF363" t="s">
        <v>392</v>
      </c>
      <c r="AG363" t="s">
        <v>51</v>
      </c>
      <c r="AH363" t="s">
        <v>115</v>
      </c>
      <c r="AI363">
        <v>10.56</v>
      </c>
      <c r="AJ363" t="s">
        <v>61</v>
      </c>
      <c r="AK363" t="s">
        <v>53</v>
      </c>
      <c r="AM363" t="s">
        <v>54</v>
      </c>
      <c r="AN363" t="s">
        <v>55</v>
      </c>
      <c r="AQ363" t="s">
        <v>171</v>
      </c>
      <c r="AR363" t="s">
        <v>226</v>
      </c>
    </row>
    <row r="364" ht="15.75" customHeight="1">
      <c r="A364" t="s">
        <v>380</v>
      </c>
      <c r="C364" s="11" t="s">
        <v>381</v>
      </c>
      <c r="D364" s="11" t="s">
        <v>382</v>
      </c>
      <c r="E364" s="11" t="s">
        <v>383</v>
      </c>
      <c r="F364" s="12" t="str">
        <f t="shared" si="1"/>
        <v>2011</v>
      </c>
      <c r="G364" s="13">
        <v>40712.0</v>
      </c>
      <c r="H364" s="14">
        <v>0.3090277777777778</v>
      </c>
      <c r="I364" t="s">
        <v>48</v>
      </c>
      <c r="J364" s="15"/>
      <c r="L364" t="s">
        <v>49</v>
      </c>
      <c r="M364" s="15"/>
      <c r="N364" s="16">
        <v>5.9</v>
      </c>
      <c r="O364" s="16"/>
      <c r="P364" s="17"/>
      <c r="Q364" s="18"/>
      <c r="S364" s="17"/>
      <c r="V364" s="19">
        <v>113.7</v>
      </c>
      <c r="W364" s="17"/>
      <c r="AF364" t="s">
        <v>392</v>
      </c>
      <c r="AG364" t="s">
        <v>59</v>
      </c>
      <c r="AH364" t="s">
        <v>315</v>
      </c>
      <c r="AI364">
        <v>17.78</v>
      </c>
      <c r="AJ364" t="s">
        <v>61</v>
      </c>
      <c r="AK364" t="s">
        <v>53</v>
      </c>
      <c r="AM364" t="s">
        <v>54</v>
      </c>
      <c r="AN364" t="s">
        <v>55</v>
      </c>
      <c r="AQ364" t="s">
        <v>171</v>
      </c>
      <c r="AR364" t="s">
        <v>218</v>
      </c>
    </row>
    <row r="365" ht="15.75" customHeight="1">
      <c r="A365" t="s">
        <v>380</v>
      </c>
      <c r="C365" s="11" t="s">
        <v>381</v>
      </c>
      <c r="D365" s="11" t="s">
        <v>382</v>
      </c>
      <c r="E365" s="11" t="s">
        <v>383</v>
      </c>
      <c r="F365" s="12" t="str">
        <f t="shared" si="1"/>
        <v>2011</v>
      </c>
      <c r="G365" s="13">
        <v>40726.0</v>
      </c>
      <c r="H365" s="14">
        <v>0.28125</v>
      </c>
      <c r="I365" t="s">
        <v>48</v>
      </c>
      <c r="J365" s="15"/>
      <c r="L365" t="s">
        <v>49</v>
      </c>
      <c r="M365" s="15"/>
      <c r="N365" s="16">
        <v>5.8</v>
      </c>
      <c r="O365" s="16"/>
      <c r="P365" s="17"/>
      <c r="Q365" s="18"/>
      <c r="S365" s="17"/>
      <c r="V365" s="19">
        <v>238.2</v>
      </c>
      <c r="W365" s="17"/>
      <c r="AF365" t="s">
        <v>396</v>
      </c>
      <c r="AG365" t="s">
        <v>51</v>
      </c>
      <c r="AH365" t="s">
        <v>273</v>
      </c>
      <c r="AI365">
        <v>17.78</v>
      </c>
      <c r="AJ365" t="s">
        <v>61</v>
      </c>
      <c r="AK365" t="s">
        <v>53</v>
      </c>
      <c r="AM365" t="s">
        <v>54</v>
      </c>
      <c r="AN365" t="s">
        <v>55</v>
      </c>
      <c r="AQ365" t="s">
        <v>171</v>
      </c>
      <c r="AR365" t="s">
        <v>218</v>
      </c>
    </row>
    <row r="366" ht="15.75" customHeight="1">
      <c r="A366" t="s">
        <v>380</v>
      </c>
      <c r="C366" s="11" t="s">
        <v>381</v>
      </c>
      <c r="D366" s="11" t="s">
        <v>382</v>
      </c>
      <c r="E366" s="11" t="s">
        <v>383</v>
      </c>
      <c r="F366" s="12" t="str">
        <f t="shared" si="1"/>
        <v>2011</v>
      </c>
      <c r="G366" s="13">
        <v>40740.0</v>
      </c>
      <c r="H366" s="14">
        <v>0.2916666666666667</v>
      </c>
      <c r="I366" t="s">
        <v>48</v>
      </c>
      <c r="J366" s="15"/>
      <c r="L366" t="s">
        <v>49</v>
      </c>
      <c r="M366" s="15"/>
      <c r="N366" s="16">
        <v>4.8</v>
      </c>
      <c r="O366" s="16"/>
      <c r="P366" s="17"/>
      <c r="Q366" s="18"/>
      <c r="S366" s="17"/>
      <c r="V366" s="19"/>
      <c r="W366" s="17"/>
      <c r="AF366" t="s">
        <v>397</v>
      </c>
      <c r="AG366" t="s">
        <v>51</v>
      </c>
      <c r="AH366" t="s">
        <v>51</v>
      </c>
      <c r="AI366">
        <v>18.33</v>
      </c>
      <c r="AJ366" t="s">
        <v>61</v>
      </c>
      <c r="AK366" t="s">
        <v>53</v>
      </c>
      <c r="AM366" t="s">
        <v>88</v>
      </c>
      <c r="AN366" t="s">
        <v>65</v>
      </c>
      <c r="AQ366" t="s">
        <v>292</v>
      </c>
      <c r="AR366" t="s">
        <v>229</v>
      </c>
    </row>
    <row r="367" ht="15.75" customHeight="1">
      <c r="A367" t="s">
        <v>380</v>
      </c>
      <c r="C367" s="11" t="s">
        <v>381</v>
      </c>
      <c r="D367" s="11" t="s">
        <v>382</v>
      </c>
      <c r="E367" s="11" t="s">
        <v>383</v>
      </c>
      <c r="F367" s="12" t="str">
        <f t="shared" si="1"/>
        <v>2011</v>
      </c>
      <c r="G367" s="13">
        <v>40740.0</v>
      </c>
      <c r="H367" s="14">
        <v>0.2916666666666667</v>
      </c>
      <c r="I367" t="s">
        <v>95</v>
      </c>
      <c r="J367" s="15"/>
      <c r="M367" s="15"/>
      <c r="N367" s="16">
        <v>4.5</v>
      </c>
      <c r="O367" s="16"/>
      <c r="P367" s="17"/>
      <c r="Q367" s="18"/>
      <c r="S367" s="17"/>
      <c r="V367" s="19"/>
      <c r="W367" s="17"/>
      <c r="AF367" t="s">
        <v>397</v>
      </c>
      <c r="AK367" t="s">
        <v>53</v>
      </c>
      <c r="AR367" t="s">
        <v>229</v>
      </c>
    </row>
    <row r="368" ht="15.75" customHeight="1">
      <c r="A368" t="s">
        <v>380</v>
      </c>
      <c r="C368" s="11" t="s">
        <v>381</v>
      </c>
      <c r="D368" s="11" t="s">
        <v>382</v>
      </c>
      <c r="E368" s="11" t="s">
        <v>383</v>
      </c>
      <c r="F368" s="12" t="str">
        <f t="shared" si="1"/>
        <v>2011</v>
      </c>
      <c r="G368" s="13">
        <v>40754.0</v>
      </c>
      <c r="H368" s="14">
        <v>0.2604166666666667</v>
      </c>
      <c r="I368" t="s">
        <v>48</v>
      </c>
      <c r="J368" s="15"/>
      <c r="L368" t="s">
        <v>58</v>
      </c>
      <c r="M368" s="15"/>
      <c r="N368" s="16">
        <v>6.0</v>
      </c>
      <c r="O368" s="16"/>
      <c r="P368" s="17"/>
      <c r="Q368" s="18"/>
      <c r="S368" s="17"/>
      <c r="V368" s="19" t="s">
        <v>299</v>
      </c>
      <c r="W368" s="17"/>
      <c r="AF368" t="s">
        <v>279</v>
      </c>
      <c r="AG368" t="s">
        <v>86</v>
      </c>
      <c r="AH368" t="s">
        <v>281</v>
      </c>
      <c r="AI368">
        <v>21.11</v>
      </c>
      <c r="AJ368" t="s">
        <v>61</v>
      </c>
      <c r="AK368" t="s">
        <v>53</v>
      </c>
      <c r="AM368" t="s">
        <v>62</v>
      </c>
      <c r="AN368" t="s">
        <v>65</v>
      </c>
      <c r="AQ368" t="s">
        <v>171</v>
      </c>
      <c r="AR368" t="s">
        <v>398</v>
      </c>
    </row>
    <row r="369" ht="15.75" customHeight="1">
      <c r="A369" t="s">
        <v>380</v>
      </c>
      <c r="C369" s="11" t="s">
        <v>381</v>
      </c>
      <c r="D369" s="11" t="s">
        <v>382</v>
      </c>
      <c r="E369" s="11" t="s">
        <v>383</v>
      </c>
      <c r="F369" s="12" t="str">
        <f t="shared" si="1"/>
        <v>2011</v>
      </c>
      <c r="G369" s="13">
        <v>40768.0</v>
      </c>
      <c r="H369" s="14">
        <v>0.3055555555555556</v>
      </c>
      <c r="I369" t="s">
        <v>48</v>
      </c>
      <c r="J369" s="15"/>
      <c r="L369" t="s">
        <v>49</v>
      </c>
      <c r="M369" s="15"/>
      <c r="N369" s="16">
        <v>6.9</v>
      </c>
      <c r="O369" s="16"/>
      <c r="P369" s="17"/>
      <c r="Q369" s="18"/>
      <c r="S369" s="17"/>
      <c r="V369" s="19">
        <v>127.4</v>
      </c>
      <c r="W369" s="17"/>
      <c r="AF369" t="s">
        <v>399</v>
      </c>
      <c r="AG369" t="s">
        <v>51</v>
      </c>
      <c r="AH369" t="s">
        <v>51</v>
      </c>
      <c r="AI369">
        <v>16.11</v>
      </c>
      <c r="AJ369" t="s">
        <v>61</v>
      </c>
      <c r="AK369" t="s">
        <v>53</v>
      </c>
      <c r="AN369" t="s">
        <v>55</v>
      </c>
      <c r="AQ369" t="s">
        <v>171</v>
      </c>
      <c r="AR369" t="s">
        <v>218</v>
      </c>
    </row>
    <row r="370" ht="15.75" customHeight="1">
      <c r="A370" t="s">
        <v>380</v>
      </c>
      <c r="C370" s="11" t="s">
        <v>381</v>
      </c>
      <c r="D370" s="11" t="s">
        <v>382</v>
      </c>
      <c r="E370" s="11" t="s">
        <v>383</v>
      </c>
      <c r="F370" s="12" t="str">
        <f t="shared" si="1"/>
        <v>2012</v>
      </c>
      <c r="G370" s="13">
        <v>41048.0</v>
      </c>
      <c r="H370" s="14">
        <v>0.2881944444444444</v>
      </c>
      <c r="I370" t="s">
        <v>48</v>
      </c>
      <c r="J370" s="15"/>
      <c r="L370" t="s">
        <v>49</v>
      </c>
      <c r="M370" s="15">
        <v>13.3</v>
      </c>
      <c r="N370" s="16">
        <v>9.57</v>
      </c>
      <c r="O370" s="16">
        <v>91.8</v>
      </c>
      <c r="P370" s="17"/>
      <c r="Q370" s="18"/>
      <c r="S370" s="17"/>
      <c r="V370" s="19">
        <v>151.5</v>
      </c>
      <c r="W370" s="17"/>
      <c r="AF370" t="s">
        <v>400</v>
      </c>
      <c r="AG370" t="s">
        <v>51</v>
      </c>
      <c r="AH370" t="s">
        <v>51</v>
      </c>
      <c r="AI370">
        <v>12.78</v>
      </c>
      <c r="AK370" t="s">
        <v>53</v>
      </c>
      <c r="AM370" t="s">
        <v>54</v>
      </c>
      <c r="AN370" t="s">
        <v>55</v>
      </c>
      <c r="AQ370" t="s">
        <v>401</v>
      </c>
      <c r="AR370" t="s">
        <v>402</v>
      </c>
    </row>
    <row r="371" ht="15.75" customHeight="1">
      <c r="A371" t="s">
        <v>380</v>
      </c>
      <c r="C371" s="11" t="s">
        <v>381</v>
      </c>
      <c r="D371" s="11" t="s">
        <v>382</v>
      </c>
      <c r="E371" s="11" t="s">
        <v>383</v>
      </c>
      <c r="F371" s="12" t="str">
        <f t="shared" si="1"/>
        <v>2012</v>
      </c>
      <c r="G371" s="13">
        <v>41062.0</v>
      </c>
      <c r="H371" s="14">
        <v>0.2916666666666667</v>
      </c>
      <c r="I371" t="s">
        <v>48</v>
      </c>
      <c r="J371" s="15"/>
      <c r="L371" t="s">
        <v>49</v>
      </c>
      <c r="M371" s="15">
        <v>16.9</v>
      </c>
      <c r="N371" s="16">
        <v>8.07</v>
      </c>
      <c r="O371" s="16">
        <v>81.3</v>
      </c>
      <c r="P371" s="17"/>
      <c r="Q371" s="18"/>
      <c r="S371" s="17"/>
      <c r="V371" s="19">
        <v>135.4</v>
      </c>
      <c r="W371" s="17"/>
      <c r="AF371" t="s">
        <v>403</v>
      </c>
      <c r="AG371" t="s">
        <v>404</v>
      </c>
      <c r="AH371" t="s">
        <v>405</v>
      </c>
      <c r="AI371">
        <v>13.33</v>
      </c>
      <c r="AJ371" t="s">
        <v>52</v>
      </c>
      <c r="AK371" t="s">
        <v>53</v>
      </c>
      <c r="AM371" t="s">
        <v>54</v>
      </c>
      <c r="AN371" t="s">
        <v>65</v>
      </c>
      <c r="AQ371" t="s">
        <v>401</v>
      </c>
      <c r="AR371" t="s">
        <v>218</v>
      </c>
    </row>
    <row r="372" ht="15.75" customHeight="1">
      <c r="A372" t="s">
        <v>380</v>
      </c>
      <c r="C372" s="11" t="s">
        <v>381</v>
      </c>
      <c r="D372" s="11" t="s">
        <v>382</v>
      </c>
      <c r="E372" s="11" t="s">
        <v>383</v>
      </c>
      <c r="F372" s="12" t="str">
        <f t="shared" si="1"/>
        <v>2012</v>
      </c>
      <c r="G372" s="13">
        <v>41076.0</v>
      </c>
      <c r="H372" s="14">
        <v>0.2604166666666667</v>
      </c>
      <c r="I372" t="s">
        <v>48</v>
      </c>
      <c r="J372" s="15"/>
      <c r="M372" s="15">
        <v>16.8</v>
      </c>
      <c r="N372" s="16">
        <v>8.28</v>
      </c>
      <c r="O372" s="16">
        <v>85.6</v>
      </c>
      <c r="P372" s="17">
        <v>176.1</v>
      </c>
      <c r="Q372" s="18"/>
      <c r="S372" s="17"/>
      <c r="V372" s="19">
        <v>88.4</v>
      </c>
      <c r="W372" s="17"/>
      <c r="AF372" t="s">
        <v>279</v>
      </c>
      <c r="AG372" t="s">
        <v>51</v>
      </c>
      <c r="AH372" t="s">
        <v>51</v>
      </c>
      <c r="AI372">
        <v>13.33</v>
      </c>
      <c r="AJ372" t="s">
        <v>61</v>
      </c>
      <c r="AK372" t="s">
        <v>119</v>
      </c>
      <c r="AM372" t="s">
        <v>62</v>
      </c>
      <c r="AN372" t="s">
        <v>55</v>
      </c>
      <c r="AQ372" t="s">
        <v>171</v>
      </c>
      <c r="AR372" t="s">
        <v>406</v>
      </c>
    </row>
    <row r="373" ht="15.75" customHeight="1">
      <c r="A373" t="s">
        <v>380</v>
      </c>
      <c r="C373" s="11" t="s">
        <v>381</v>
      </c>
      <c r="D373" s="11" t="s">
        <v>382</v>
      </c>
      <c r="E373" s="11" t="s">
        <v>383</v>
      </c>
      <c r="F373" s="12" t="str">
        <f t="shared" si="1"/>
        <v>2012</v>
      </c>
      <c r="G373" s="13">
        <v>41076.0</v>
      </c>
      <c r="H373" s="14">
        <v>0.2604166666666667</v>
      </c>
      <c r="I373" t="s">
        <v>95</v>
      </c>
      <c r="J373" s="15"/>
      <c r="M373" s="15">
        <v>16.8</v>
      </c>
      <c r="N373" s="16">
        <v>8.3</v>
      </c>
      <c r="O373" s="16">
        <v>84.7</v>
      </c>
      <c r="P373" s="17">
        <v>175.6</v>
      </c>
      <c r="Q373" s="18"/>
      <c r="S373" s="17"/>
      <c r="V373" s="19">
        <v>98.7</v>
      </c>
      <c r="W373" s="17"/>
      <c r="AF373" t="s">
        <v>279</v>
      </c>
      <c r="AK373" t="s">
        <v>119</v>
      </c>
      <c r="AR373" t="s">
        <v>406</v>
      </c>
    </row>
    <row r="374" ht="15.75" customHeight="1">
      <c r="A374" t="s">
        <v>380</v>
      </c>
      <c r="C374" s="11" t="s">
        <v>381</v>
      </c>
      <c r="D374" s="11" t="s">
        <v>382</v>
      </c>
      <c r="E374" s="11" t="s">
        <v>383</v>
      </c>
      <c r="F374" s="12" t="str">
        <f t="shared" si="1"/>
        <v>2012</v>
      </c>
      <c r="G374" s="13">
        <v>41090.0</v>
      </c>
      <c r="H374" s="14">
        <v>0.3</v>
      </c>
      <c r="I374" t="s">
        <v>48</v>
      </c>
      <c r="J374" s="15"/>
      <c r="L374" t="s">
        <v>49</v>
      </c>
      <c r="M374" s="15">
        <v>19.3</v>
      </c>
      <c r="N374" s="16">
        <v>7.08</v>
      </c>
      <c r="O374" s="16">
        <v>76.8</v>
      </c>
      <c r="P374" s="17"/>
      <c r="Q374" s="18"/>
      <c r="S374" s="17"/>
      <c r="V374" s="19">
        <v>178.9</v>
      </c>
      <c r="W374" s="17"/>
      <c r="AF374" t="s">
        <v>407</v>
      </c>
      <c r="AG374" t="s">
        <v>51</v>
      </c>
      <c r="AH374" t="s">
        <v>352</v>
      </c>
      <c r="AJ374" t="s">
        <v>61</v>
      </c>
      <c r="AK374" t="s">
        <v>53</v>
      </c>
      <c r="AM374" t="s">
        <v>54</v>
      </c>
      <c r="AN374" t="s">
        <v>55</v>
      </c>
      <c r="AQ374" t="s">
        <v>401</v>
      </c>
      <c r="AR374" t="s">
        <v>218</v>
      </c>
    </row>
    <row r="375" ht="15.75" customHeight="1">
      <c r="A375" t="s">
        <v>380</v>
      </c>
      <c r="C375" s="11" t="s">
        <v>381</v>
      </c>
      <c r="D375" s="11" t="s">
        <v>382</v>
      </c>
      <c r="E375" s="11" t="s">
        <v>383</v>
      </c>
      <c r="F375" s="12" t="str">
        <f t="shared" si="1"/>
        <v>2012</v>
      </c>
      <c r="G375" s="13">
        <v>41104.0</v>
      </c>
      <c r="H375" s="14">
        <v>0.3</v>
      </c>
      <c r="I375" t="s">
        <v>48</v>
      </c>
      <c r="J375" s="15"/>
      <c r="L375" t="s">
        <v>49</v>
      </c>
      <c r="M375" s="15">
        <v>21.5</v>
      </c>
      <c r="N375" s="16">
        <v>6.5</v>
      </c>
      <c r="O375" s="16">
        <v>73.2</v>
      </c>
      <c r="P375" s="17"/>
      <c r="Q375" s="18"/>
      <c r="S375" s="17"/>
      <c r="V375" s="19">
        <v>178.5</v>
      </c>
      <c r="W375" s="17"/>
      <c r="AF375" t="s">
        <v>408</v>
      </c>
      <c r="AG375" t="s">
        <v>51</v>
      </c>
      <c r="AH375" t="s">
        <v>115</v>
      </c>
      <c r="AI375">
        <v>22.78</v>
      </c>
      <c r="AJ375" t="s">
        <v>52</v>
      </c>
      <c r="AK375" t="s">
        <v>53</v>
      </c>
      <c r="AM375" t="s">
        <v>88</v>
      </c>
      <c r="AN375" t="s">
        <v>55</v>
      </c>
      <c r="AQ375" t="s">
        <v>401</v>
      </c>
      <c r="AR375" t="s">
        <v>218</v>
      </c>
    </row>
    <row r="376" ht="15.75" customHeight="1">
      <c r="A376" t="s">
        <v>380</v>
      </c>
      <c r="C376" s="11" t="s">
        <v>381</v>
      </c>
      <c r="D376" s="11" t="s">
        <v>382</v>
      </c>
      <c r="E376" s="11" t="s">
        <v>383</v>
      </c>
      <c r="F376" s="12" t="str">
        <f t="shared" si="1"/>
        <v>2012</v>
      </c>
      <c r="G376" s="13">
        <v>41104.0</v>
      </c>
      <c r="H376" s="14">
        <v>0.3</v>
      </c>
      <c r="I376" t="s">
        <v>95</v>
      </c>
      <c r="J376" s="15"/>
      <c r="M376" s="15">
        <v>21.5</v>
      </c>
      <c r="N376" s="16">
        <v>6.5</v>
      </c>
      <c r="O376" s="16">
        <v>73.5</v>
      </c>
      <c r="P376" s="17"/>
      <c r="Q376" s="18"/>
      <c r="S376" s="17"/>
      <c r="V376" s="19">
        <v>178.2</v>
      </c>
      <c r="W376" s="17"/>
      <c r="AF376" t="s">
        <v>408</v>
      </c>
      <c r="AK376" t="s">
        <v>53</v>
      </c>
      <c r="AR376" t="s">
        <v>218</v>
      </c>
    </row>
    <row r="377" ht="15.75" customHeight="1">
      <c r="A377" t="s">
        <v>380</v>
      </c>
      <c r="C377" s="11" t="s">
        <v>381</v>
      </c>
      <c r="D377" s="11" t="s">
        <v>382</v>
      </c>
      <c r="E377" s="11" t="s">
        <v>383</v>
      </c>
      <c r="F377" s="12" t="str">
        <f t="shared" si="1"/>
        <v>2012</v>
      </c>
      <c r="G377" s="13">
        <v>41132.0</v>
      </c>
      <c r="H377" s="14">
        <v>0.2777777777777778</v>
      </c>
      <c r="I377" t="s">
        <v>48</v>
      </c>
      <c r="J377" s="15"/>
      <c r="L377" t="s">
        <v>58</v>
      </c>
      <c r="M377" s="15">
        <v>20.2</v>
      </c>
      <c r="N377" s="16">
        <v>7.12</v>
      </c>
      <c r="O377" s="16">
        <v>80.2</v>
      </c>
      <c r="P377" s="17"/>
      <c r="Q377" s="18"/>
      <c r="S377" s="17"/>
      <c r="V377" s="19" t="s">
        <v>149</v>
      </c>
      <c r="W377" s="17"/>
      <c r="AF377" t="s">
        <v>403</v>
      </c>
      <c r="AG377" t="s">
        <v>59</v>
      </c>
      <c r="AH377" t="s">
        <v>345</v>
      </c>
      <c r="AI377">
        <v>20.0</v>
      </c>
      <c r="AK377" t="s">
        <v>53</v>
      </c>
      <c r="AM377" t="s">
        <v>62</v>
      </c>
      <c r="AN377" t="s">
        <v>55</v>
      </c>
      <c r="AQ377" t="s">
        <v>171</v>
      </c>
      <c r="AR377" t="s">
        <v>409</v>
      </c>
    </row>
    <row r="378" ht="15.75" customHeight="1">
      <c r="A378" t="s">
        <v>380</v>
      </c>
      <c r="C378" s="11" t="s">
        <v>381</v>
      </c>
      <c r="D378" s="11" t="s">
        <v>382</v>
      </c>
      <c r="E378" s="11" t="s">
        <v>383</v>
      </c>
      <c r="F378" s="12" t="str">
        <f t="shared" si="1"/>
        <v>2012</v>
      </c>
      <c r="G378" s="13">
        <v>41146.0</v>
      </c>
      <c r="H378" s="14">
        <v>0.3173611111111111</v>
      </c>
      <c r="I378" t="s">
        <v>48</v>
      </c>
      <c r="J378" s="15"/>
      <c r="L378" t="s">
        <v>49</v>
      </c>
      <c r="M378" s="15">
        <v>20.0</v>
      </c>
      <c r="N378" s="16">
        <v>7.76</v>
      </c>
      <c r="O378" s="16">
        <v>74.3</v>
      </c>
      <c r="P378" s="17"/>
      <c r="Q378" s="18"/>
      <c r="S378" s="17"/>
      <c r="V378" s="19">
        <v>204.6</v>
      </c>
      <c r="W378" s="17"/>
      <c r="AF378" t="s">
        <v>408</v>
      </c>
      <c r="AG378" t="s">
        <v>259</v>
      </c>
      <c r="AH378" t="s">
        <v>224</v>
      </c>
      <c r="AI378">
        <v>17.78</v>
      </c>
      <c r="AJ378" t="s">
        <v>61</v>
      </c>
      <c r="AK378" t="s">
        <v>53</v>
      </c>
      <c r="AM378" t="s">
        <v>88</v>
      </c>
      <c r="AN378" t="s">
        <v>55</v>
      </c>
      <c r="AQ378" t="s">
        <v>51</v>
      </c>
      <c r="AR378" t="s">
        <v>218</v>
      </c>
    </row>
    <row r="379" ht="15.75" customHeight="1">
      <c r="A379" t="s">
        <v>380</v>
      </c>
      <c r="C379" s="11" t="s">
        <v>381</v>
      </c>
      <c r="D379" s="11" t="s">
        <v>382</v>
      </c>
      <c r="E379" s="11" t="s">
        <v>383</v>
      </c>
      <c r="F379" s="12" t="str">
        <f t="shared" si="1"/>
        <v>2013</v>
      </c>
      <c r="G379" s="13">
        <v>41412.0</v>
      </c>
      <c r="H379" s="14">
        <v>0.3020833333333333</v>
      </c>
      <c r="I379" t="s">
        <v>48</v>
      </c>
      <c r="J379" s="15"/>
      <c r="L379" t="s">
        <v>49</v>
      </c>
      <c r="M379" s="15">
        <v>13.5</v>
      </c>
      <c r="N379" s="16">
        <v>8.45</v>
      </c>
      <c r="O379" s="16">
        <v>81.6</v>
      </c>
      <c r="P379" s="17">
        <v>159.3</v>
      </c>
      <c r="Q379" s="18"/>
      <c r="S379" s="17"/>
      <c r="V379" s="19">
        <v>27.8</v>
      </c>
      <c r="W379" s="17"/>
      <c r="AF379" t="s">
        <v>410</v>
      </c>
      <c r="AG379" t="s">
        <v>51</v>
      </c>
      <c r="AH379" t="s">
        <v>86</v>
      </c>
      <c r="AI379">
        <v>12.7777777777778</v>
      </c>
      <c r="AK379" t="s">
        <v>53</v>
      </c>
      <c r="AM379" t="s">
        <v>88</v>
      </c>
      <c r="AN379" t="s">
        <v>65</v>
      </c>
      <c r="AQ379" t="s">
        <v>56</v>
      </c>
      <c r="AR379" t="s">
        <v>218</v>
      </c>
    </row>
    <row r="380" ht="15.75" customHeight="1">
      <c r="A380" t="s">
        <v>380</v>
      </c>
      <c r="C380" s="11" t="s">
        <v>381</v>
      </c>
      <c r="D380" s="11" t="s">
        <v>382</v>
      </c>
      <c r="E380" s="11" t="s">
        <v>383</v>
      </c>
      <c r="F380" s="12" t="str">
        <f t="shared" si="1"/>
        <v>2013</v>
      </c>
      <c r="G380" s="13">
        <v>41426.0</v>
      </c>
      <c r="H380" s="14">
        <v>0.2951388888888889</v>
      </c>
      <c r="I380" t="s">
        <v>48</v>
      </c>
      <c r="J380" s="15"/>
      <c r="L380" t="s">
        <v>49</v>
      </c>
      <c r="M380" s="15">
        <v>19.0</v>
      </c>
      <c r="N380" s="16">
        <v>7.54</v>
      </c>
      <c r="O380" s="16">
        <v>81.4</v>
      </c>
      <c r="P380" s="17">
        <v>126.4</v>
      </c>
      <c r="Q380" s="18"/>
      <c r="S380" s="17"/>
      <c r="V380" s="19">
        <v>816.4</v>
      </c>
      <c r="W380" s="17"/>
      <c r="AF380" t="s">
        <v>411</v>
      </c>
      <c r="AG380" t="s">
        <v>51</v>
      </c>
      <c r="AH380" t="s">
        <v>51</v>
      </c>
      <c r="AI380">
        <v>19.4444444444444</v>
      </c>
      <c r="AJ380" t="s">
        <v>61</v>
      </c>
      <c r="AK380" t="s">
        <v>53</v>
      </c>
      <c r="AM380" t="s">
        <v>54</v>
      </c>
      <c r="AN380" t="s">
        <v>55</v>
      </c>
      <c r="AQ380" t="s">
        <v>70</v>
      </c>
      <c r="AR380" t="s">
        <v>412</v>
      </c>
    </row>
    <row r="381" ht="15.75" customHeight="1">
      <c r="A381" t="s">
        <v>380</v>
      </c>
      <c r="C381" s="11" t="s">
        <v>381</v>
      </c>
      <c r="D381" s="11" t="s">
        <v>382</v>
      </c>
      <c r="E381" s="11" t="s">
        <v>383</v>
      </c>
      <c r="F381" s="12" t="str">
        <f t="shared" si="1"/>
        <v>2013</v>
      </c>
      <c r="G381" s="13">
        <v>41440.0</v>
      </c>
      <c r="H381" s="14">
        <v>0.2916666666666667</v>
      </c>
      <c r="I381" t="s">
        <v>48</v>
      </c>
      <c r="J381" s="15"/>
      <c r="L381" t="s">
        <v>49</v>
      </c>
      <c r="M381" s="15"/>
      <c r="N381" s="16">
        <v>8.66</v>
      </c>
      <c r="O381" s="16">
        <v>98.5</v>
      </c>
      <c r="P381" s="17">
        <v>115.5</v>
      </c>
      <c r="Q381" s="18"/>
      <c r="S381" s="17"/>
      <c r="V381" s="19">
        <v>131.3</v>
      </c>
      <c r="W381" s="17"/>
      <c r="AF381" t="s">
        <v>413</v>
      </c>
      <c r="AG381" t="s">
        <v>51</v>
      </c>
      <c r="AH381" t="s">
        <v>414</v>
      </c>
      <c r="AI381">
        <v>12.7777777777778</v>
      </c>
      <c r="AJ381" t="s">
        <v>52</v>
      </c>
      <c r="AK381" t="s">
        <v>53</v>
      </c>
      <c r="AM381" t="s">
        <v>88</v>
      </c>
      <c r="AN381" t="s">
        <v>65</v>
      </c>
      <c r="AQ381" t="s">
        <v>171</v>
      </c>
      <c r="AR381" t="s">
        <v>415</v>
      </c>
    </row>
    <row r="382" ht="15.75" customHeight="1">
      <c r="A382" t="s">
        <v>380</v>
      </c>
      <c r="C382" s="11" t="s">
        <v>381</v>
      </c>
      <c r="D382" s="11" t="s">
        <v>382</v>
      </c>
      <c r="E382" s="11" t="s">
        <v>383</v>
      </c>
      <c r="F382" s="12" t="str">
        <f t="shared" si="1"/>
        <v>2013</v>
      </c>
      <c r="G382" s="13">
        <v>41454.0</v>
      </c>
      <c r="H382" s="14">
        <v>0.2826388888888889</v>
      </c>
      <c r="I382" t="s">
        <v>48</v>
      </c>
      <c r="J382" s="15"/>
      <c r="L382" t="s">
        <v>58</v>
      </c>
      <c r="M382" s="15">
        <v>16.1</v>
      </c>
      <c r="N382" s="16">
        <v>8.25</v>
      </c>
      <c r="O382" s="16">
        <v>84.0</v>
      </c>
      <c r="P382" s="17">
        <v>110.0</v>
      </c>
      <c r="Q382" s="18"/>
      <c r="S382" s="17"/>
      <c r="V382" s="19">
        <v>1988.28</v>
      </c>
      <c r="W382" s="17"/>
      <c r="AF382" t="s">
        <v>411</v>
      </c>
      <c r="AG382" t="s">
        <v>59</v>
      </c>
      <c r="AH382" t="s">
        <v>85</v>
      </c>
      <c r="AK382" t="s">
        <v>119</v>
      </c>
      <c r="AM382" t="s">
        <v>62</v>
      </c>
      <c r="AN382" t="s">
        <v>65</v>
      </c>
      <c r="AQ382" t="s">
        <v>70</v>
      </c>
      <c r="AR382" t="s">
        <v>416</v>
      </c>
    </row>
    <row r="383" ht="15.75" customHeight="1">
      <c r="A383" t="s">
        <v>380</v>
      </c>
      <c r="C383" s="11" t="s">
        <v>381</v>
      </c>
      <c r="D383" s="11" t="s">
        <v>382</v>
      </c>
      <c r="E383" s="11" t="s">
        <v>383</v>
      </c>
      <c r="F383" s="12" t="str">
        <f t="shared" si="1"/>
        <v>2013</v>
      </c>
      <c r="G383" s="13">
        <v>41468.0</v>
      </c>
      <c r="H383" s="14">
        <v>0.2916666666666667</v>
      </c>
      <c r="I383" t="s">
        <v>48</v>
      </c>
      <c r="J383" s="15"/>
      <c r="L383" t="s">
        <v>49</v>
      </c>
      <c r="M383" s="15">
        <v>19.4</v>
      </c>
      <c r="N383" s="16">
        <v>6.71</v>
      </c>
      <c r="O383" s="16">
        <v>73.0</v>
      </c>
      <c r="P383" s="17">
        <v>230.0</v>
      </c>
      <c r="Q383" s="18"/>
      <c r="S383" s="17"/>
      <c r="V383" s="19">
        <v>131.3</v>
      </c>
      <c r="W383" s="17"/>
      <c r="AF383" t="s">
        <v>411</v>
      </c>
      <c r="AG383" t="s">
        <v>51</v>
      </c>
      <c r="AH383" t="s">
        <v>51</v>
      </c>
      <c r="AK383" t="s">
        <v>53</v>
      </c>
      <c r="AM383" t="s">
        <v>88</v>
      </c>
      <c r="AN383" t="s">
        <v>55</v>
      </c>
      <c r="AQ383" t="s">
        <v>51</v>
      </c>
      <c r="AR383" t="s">
        <v>417</v>
      </c>
    </row>
    <row r="384" ht="15.75" customHeight="1">
      <c r="A384" t="s">
        <v>380</v>
      </c>
      <c r="C384" s="11" t="s">
        <v>381</v>
      </c>
      <c r="D384" s="11" t="s">
        <v>382</v>
      </c>
      <c r="E384" s="11" t="s">
        <v>383</v>
      </c>
      <c r="F384" s="12" t="str">
        <f t="shared" si="1"/>
        <v>2013</v>
      </c>
      <c r="G384" s="13">
        <v>41482.0</v>
      </c>
      <c r="H384" s="14">
        <v>0.2777777777777778</v>
      </c>
      <c r="I384" t="s">
        <v>48</v>
      </c>
      <c r="J384" s="15"/>
      <c r="L384" t="s">
        <v>49</v>
      </c>
      <c r="M384" s="15">
        <v>18.6</v>
      </c>
      <c r="N384" s="16">
        <v>7.44</v>
      </c>
      <c r="O384" s="16">
        <v>79.5</v>
      </c>
      <c r="P384" s="17">
        <v>230.0</v>
      </c>
      <c r="Q384" s="18"/>
      <c r="S384" s="17"/>
      <c r="V384" s="19">
        <v>248.1</v>
      </c>
      <c r="W384" s="17"/>
      <c r="AF384" t="s">
        <v>411</v>
      </c>
      <c r="AG384" t="s">
        <v>115</v>
      </c>
      <c r="AH384" t="s">
        <v>231</v>
      </c>
      <c r="AK384" t="s">
        <v>53</v>
      </c>
      <c r="AM384" t="s">
        <v>88</v>
      </c>
      <c r="AN384" t="s">
        <v>55</v>
      </c>
      <c r="AQ384" t="s">
        <v>56</v>
      </c>
      <c r="AR384" t="s">
        <v>418</v>
      </c>
    </row>
    <row r="385" ht="15.75" customHeight="1">
      <c r="A385" t="s">
        <v>380</v>
      </c>
      <c r="C385" s="11" t="s">
        <v>381</v>
      </c>
      <c r="D385" s="11" t="s">
        <v>382</v>
      </c>
      <c r="E385" s="11" t="s">
        <v>383</v>
      </c>
      <c r="F385" s="12" t="str">
        <f t="shared" si="1"/>
        <v>2013</v>
      </c>
      <c r="G385" s="13">
        <v>41482.0</v>
      </c>
      <c r="H385" s="14">
        <v>0.2777777777777778</v>
      </c>
      <c r="I385" t="s">
        <v>95</v>
      </c>
      <c r="J385" s="15"/>
      <c r="M385" s="15"/>
      <c r="N385" s="16"/>
      <c r="O385" s="16"/>
      <c r="P385" s="17"/>
      <c r="Q385" s="18"/>
      <c r="S385" s="17"/>
      <c r="V385" s="19">
        <v>275.5</v>
      </c>
      <c r="W385" s="17"/>
      <c r="AF385" t="s">
        <v>411</v>
      </c>
      <c r="AK385" t="s">
        <v>53</v>
      </c>
      <c r="AR385" t="s">
        <v>418</v>
      </c>
    </row>
    <row r="386" ht="15.75" customHeight="1">
      <c r="A386" t="s">
        <v>380</v>
      </c>
      <c r="C386" s="11" t="s">
        <v>381</v>
      </c>
      <c r="D386" s="11" t="s">
        <v>382</v>
      </c>
      <c r="E386" s="11" t="s">
        <v>383</v>
      </c>
      <c r="F386" s="12" t="str">
        <f t="shared" si="1"/>
        <v>2013</v>
      </c>
      <c r="G386" s="13">
        <v>41496.0</v>
      </c>
      <c r="H386" s="14">
        <v>0.3020833333333333</v>
      </c>
      <c r="I386" t="s">
        <v>48</v>
      </c>
      <c r="J386" s="15"/>
      <c r="L386" t="s">
        <v>58</v>
      </c>
      <c r="M386" s="15">
        <v>17.9</v>
      </c>
      <c r="N386" s="16">
        <v>8.14</v>
      </c>
      <c r="O386" s="16">
        <v>86.7</v>
      </c>
      <c r="P386" s="17">
        <v>210.0</v>
      </c>
      <c r="Q386" s="18"/>
      <c r="S386" s="17"/>
      <c r="V386" s="19" t="s">
        <v>149</v>
      </c>
      <c r="W386" s="17"/>
      <c r="AF386" t="s">
        <v>413</v>
      </c>
      <c r="AG386" t="s">
        <v>51</v>
      </c>
      <c r="AH386" t="s">
        <v>419</v>
      </c>
      <c r="AI386">
        <v>17.2222222222222</v>
      </c>
      <c r="AJ386" t="s">
        <v>61</v>
      </c>
      <c r="AK386" t="s">
        <v>53</v>
      </c>
      <c r="AM386" t="s">
        <v>62</v>
      </c>
      <c r="AN386" t="s">
        <v>65</v>
      </c>
      <c r="AQ386" t="s">
        <v>171</v>
      </c>
      <c r="AR386" t="s">
        <v>420</v>
      </c>
    </row>
    <row r="387" ht="15.75" customHeight="1">
      <c r="A387" t="s">
        <v>380</v>
      </c>
      <c r="C387" s="11" t="s">
        <v>381</v>
      </c>
      <c r="D387" s="11" t="s">
        <v>382</v>
      </c>
      <c r="E387" s="11" t="s">
        <v>383</v>
      </c>
      <c r="F387" s="12" t="str">
        <f t="shared" si="1"/>
        <v>2013</v>
      </c>
      <c r="G387" s="13">
        <v>41496.0</v>
      </c>
      <c r="H387" s="14">
        <v>0.3020833333333333</v>
      </c>
      <c r="I387" t="s">
        <v>95</v>
      </c>
      <c r="J387" s="15"/>
      <c r="M387" s="15"/>
      <c r="N387" s="16"/>
      <c r="O387" s="16"/>
      <c r="P387" s="17"/>
      <c r="Q387" s="18"/>
      <c r="S387" s="17"/>
      <c r="V387" s="19" t="s">
        <v>149</v>
      </c>
      <c r="W387" s="17"/>
      <c r="AF387" t="s">
        <v>413</v>
      </c>
      <c r="AK387" t="s">
        <v>53</v>
      </c>
      <c r="AR387" t="s">
        <v>421</v>
      </c>
    </row>
    <row r="388" ht="15.75" customHeight="1">
      <c r="A388" t="s">
        <v>380</v>
      </c>
      <c r="C388" s="11" t="s">
        <v>381</v>
      </c>
      <c r="D388" s="11" t="s">
        <v>382</v>
      </c>
      <c r="E388" s="11" t="s">
        <v>383</v>
      </c>
      <c r="F388" s="12" t="str">
        <f t="shared" si="1"/>
        <v>2013</v>
      </c>
      <c r="G388" s="13">
        <v>41510.0</v>
      </c>
      <c r="H388" s="14">
        <v>0.2986111111111111</v>
      </c>
      <c r="I388" t="s">
        <v>48</v>
      </c>
      <c r="J388" s="15"/>
      <c r="L388" t="s">
        <v>49</v>
      </c>
      <c r="M388" s="15"/>
      <c r="N388" s="16"/>
      <c r="O388" s="16"/>
      <c r="P388" s="17">
        <v>300.0</v>
      </c>
      <c r="Q388" s="18"/>
      <c r="S388" s="17"/>
      <c r="V388" s="19">
        <v>131.3</v>
      </c>
      <c r="W388" s="17"/>
      <c r="AF388" t="s">
        <v>422</v>
      </c>
      <c r="AG388" t="s">
        <v>51</v>
      </c>
      <c r="AH388" t="s">
        <v>51</v>
      </c>
      <c r="AJ388" t="s">
        <v>61</v>
      </c>
      <c r="AK388" t="s">
        <v>53</v>
      </c>
      <c r="AM388" t="s">
        <v>88</v>
      </c>
      <c r="AN388" t="s">
        <v>65</v>
      </c>
      <c r="AQ388" t="s">
        <v>51</v>
      </c>
      <c r="AR388" t="s">
        <v>423</v>
      </c>
    </row>
    <row r="389" ht="15.75" customHeight="1">
      <c r="A389" t="s">
        <v>380</v>
      </c>
      <c r="C389" s="11" t="s">
        <v>381</v>
      </c>
      <c r="D389" s="11" t="s">
        <v>382</v>
      </c>
      <c r="E389" s="11" t="s">
        <v>383</v>
      </c>
      <c r="F389" s="12" t="str">
        <f t="shared" si="1"/>
        <v>2014</v>
      </c>
      <c r="G389" s="13">
        <v>41776.0</v>
      </c>
      <c r="H389" s="14">
        <v>0.3298611111111111</v>
      </c>
      <c r="I389" t="s">
        <v>48</v>
      </c>
      <c r="J389" s="15"/>
      <c r="L389" t="s">
        <v>58</v>
      </c>
      <c r="M389" s="15">
        <v>14.7</v>
      </c>
      <c r="N389" s="16"/>
      <c r="O389" s="16">
        <v>86.5</v>
      </c>
      <c r="P389" s="17"/>
      <c r="Q389" s="18"/>
      <c r="S389" s="17"/>
      <c r="V389" s="19">
        <v>1119.9</v>
      </c>
      <c r="W389" s="17"/>
      <c r="AF389" t="s">
        <v>424</v>
      </c>
      <c r="AG389" t="s">
        <v>85</v>
      </c>
      <c r="AH389" t="s">
        <v>273</v>
      </c>
      <c r="AI389">
        <v>13.33</v>
      </c>
      <c r="AJ389" t="s">
        <v>52</v>
      </c>
      <c r="AK389" t="s">
        <v>119</v>
      </c>
      <c r="AM389" t="s">
        <v>62</v>
      </c>
      <c r="AN389" t="s">
        <v>65</v>
      </c>
      <c r="AQ389" t="s">
        <v>171</v>
      </c>
      <c r="AR389" t="s">
        <v>425</v>
      </c>
    </row>
    <row r="390" ht="15.75" customHeight="1">
      <c r="A390" t="s">
        <v>380</v>
      </c>
      <c r="C390" s="11" t="s">
        <v>381</v>
      </c>
      <c r="D390" s="11" t="s">
        <v>382</v>
      </c>
      <c r="E390" s="11" t="s">
        <v>383</v>
      </c>
      <c r="F390" s="12" t="str">
        <f t="shared" si="1"/>
        <v>2014</v>
      </c>
      <c r="G390" s="13">
        <v>41790.0</v>
      </c>
      <c r="H390" s="14">
        <v>0.3159722222222222</v>
      </c>
      <c r="I390" t="s">
        <v>48</v>
      </c>
      <c r="J390" s="15"/>
      <c r="L390" t="s">
        <v>49</v>
      </c>
      <c r="M390" s="15">
        <v>13.1</v>
      </c>
      <c r="N390" s="16">
        <v>9.59</v>
      </c>
      <c r="O390" s="16">
        <v>91.22</v>
      </c>
      <c r="P390" s="17">
        <v>190.0</v>
      </c>
      <c r="Q390" s="18"/>
      <c r="S390" s="17"/>
      <c r="V390" s="19">
        <v>129.1</v>
      </c>
      <c r="W390" s="17"/>
      <c r="AF390" t="s">
        <v>424</v>
      </c>
      <c r="AG390" t="s">
        <v>59</v>
      </c>
      <c r="AH390" t="s">
        <v>254</v>
      </c>
      <c r="AI390">
        <v>11.67</v>
      </c>
      <c r="AK390" t="s">
        <v>119</v>
      </c>
      <c r="AM390" t="s">
        <v>54</v>
      </c>
      <c r="AN390" t="s">
        <v>55</v>
      </c>
      <c r="AQ390" t="s">
        <v>51</v>
      </c>
      <c r="AR390" t="s">
        <v>426</v>
      </c>
    </row>
    <row r="391" ht="15.75" customHeight="1">
      <c r="A391" t="s">
        <v>380</v>
      </c>
      <c r="C391" s="11" t="s">
        <v>381</v>
      </c>
      <c r="D391" s="11" t="s">
        <v>382</v>
      </c>
      <c r="E391" s="11" t="s">
        <v>383</v>
      </c>
      <c r="F391" s="12" t="str">
        <f t="shared" si="1"/>
        <v>2014</v>
      </c>
      <c r="G391" s="13">
        <v>41804.0</v>
      </c>
      <c r="H391" s="14">
        <v>0.3125</v>
      </c>
      <c r="I391" t="s">
        <v>48</v>
      </c>
      <c r="J391" s="15"/>
      <c r="L391" t="s">
        <v>58</v>
      </c>
      <c r="M391" s="15">
        <v>14.0</v>
      </c>
      <c r="N391" s="16">
        <v>8.88</v>
      </c>
      <c r="O391" s="16">
        <v>86.3</v>
      </c>
      <c r="P391" s="17"/>
      <c r="Q391" s="18"/>
      <c r="S391" s="17"/>
      <c r="V391" s="19">
        <v>2419.6</v>
      </c>
      <c r="W391" s="17"/>
      <c r="AF391" t="s">
        <v>424</v>
      </c>
      <c r="AG391" t="s">
        <v>59</v>
      </c>
      <c r="AH391" t="s">
        <v>85</v>
      </c>
      <c r="AI391">
        <v>15.0</v>
      </c>
      <c r="AK391" t="s">
        <v>119</v>
      </c>
      <c r="AM391" t="s">
        <v>62</v>
      </c>
      <c r="AN391" t="s">
        <v>55</v>
      </c>
      <c r="AQ391" t="s">
        <v>171</v>
      </c>
      <c r="AR391" t="s">
        <v>427</v>
      </c>
    </row>
    <row r="392" ht="15.75" customHeight="1">
      <c r="A392" t="s">
        <v>380</v>
      </c>
      <c r="C392" s="11" t="s">
        <v>381</v>
      </c>
      <c r="D392" s="11" t="s">
        <v>382</v>
      </c>
      <c r="E392" s="11" t="s">
        <v>383</v>
      </c>
      <c r="F392" s="12" t="str">
        <f t="shared" si="1"/>
        <v>2014</v>
      </c>
      <c r="G392" s="13">
        <v>41818.0</v>
      </c>
      <c r="H392" s="14">
        <v>0.3263888888888889</v>
      </c>
      <c r="I392" t="s">
        <v>48</v>
      </c>
      <c r="J392" s="15"/>
      <c r="L392" t="s">
        <v>49</v>
      </c>
      <c r="M392" s="15">
        <v>17.1</v>
      </c>
      <c r="N392" s="16">
        <v>9.38</v>
      </c>
      <c r="O392" s="16">
        <v>97.7</v>
      </c>
      <c r="P392" s="17"/>
      <c r="Q392" s="18"/>
      <c r="S392" s="17"/>
      <c r="V392" s="19">
        <v>461.1</v>
      </c>
      <c r="W392" s="17"/>
      <c r="AF392" t="s">
        <v>424</v>
      </c>
      <c r="AG392" t="s">
        <v>51</v>
      </c>
      <c r="AH392" t="s">
        <v>51</v>
      </c>
      <c r="AI392">
        <v>20.56</v>
      </c>
      <c r="AJ392" t="s">
        <v>61</v>
      </c>
      <c r="AK392" t="s">
        <v>119</v>
      </c>
      <c r="AM392" t="s">
        <v>54</v>
      </c>
      <c r="AN392" t="s">
        <v>55</v>
      </c>
      <c r="AQ392" t="s">
        <v>51</v>
      </c>
      <c r="AR392" t="s">
        <v>229</v>
      </c>
    </row>
    <row r="393" ht="15.75" customHeight="1">
      <c r="A393" t="s">
        <v>380</v>
      </c>
      <c r="C393" s="11" t="s">
        <v>381</v>
      </c>
      <c r="D393" s="11" t="s">
        <v>382</v>
      </c>
      <c r="E393" s="11" t="s">
        <v>383</v>
      </c>
      <c r="F393" s="12" t="str">
        <f t="shared" si="1"/>
        <v>2014</v>
      </c>
      <c r="G393" s="13">
        <v>41818.0</v>
      </c>
      <c r="H393" s="14">
        <v>0.3263888888888889</v>
      </c>
      <c r="I393" t="s">
        <v>95</v>
      </c>
      <c r="J393" s="15"/>
      <c r="M393" s="15">
        <v>17.1</v>
      </c>
      <c r="N393" s="16">
        <v>9.44</v>
      </c>
      <c r="O393" s="16">
        <v>97.8</v>
      </c>
      <c r="P393" s="17"/>
      <c r="Q393" s="18"/>
      <c r="S393" s="17"/>
      <c r="V393" s="19"/>
      <c r="W393" s="17"/>
      <c r="AF393" t="s">
        <v>424</v>
      </c>
      <c r="AK393" t="s">
        <v>119</v>
      </c>
      <c r="AR393" t="s">
        <v>229</v>
      </c>
    </row>
    <row r="394" ht="15.75" customHeight="1">
      <c r="A394" t="s">
        <v>380</v>
      </c>
      <c r="C394" s="11" t="s">
        <v>381</v>
      </c>
      <c r="D394" s="11" t="s">
        <v>382</v>
      </c>
      <c r="E394" s="11" t="s">
        <v>383</v>
      </c>
      <c r="F394" s="12" t="str">
        <f t="shared" si="1"/>
        <v>2014</v>
      </c>
      <c r="G394" s="13">
        <v>41832.0</v>
      </c>
      <c r="H394" s="14">
        <v>0.3194444444444444</v>
      </c>
      <c r="I394" t="s">
        <v>48</v>
      </c>
      <c r="J394" s="15"/>
      <c r="L394" t="s">
        <v>49</v>
      </c>
      <c r="M394" s="15">
        <v>19.2</v>
      </c>
      <c r="N394" s="16">
        <v>9.13</v>
      </c>
      <c r="O394" s="16">
        <v>99.1</v>
      </c>
      <c r="P394" s="17">
        <v>239.9</v>
      </c>
      <c r="Q394" s="18"/>
      <c r="S394" s="17"/>
      <c r="V394" s="19">
        <v>159.7</v>
      </c>
      <c r="W394" s="17"/>
      <c r="AF394" t="s">
        <v>424</v>
      </c>
      <c r="AG394" t="s">
        <v>51</v>
      </c>
      <c r="AH394" t="s">
        <v>51</v>
      </c>
      <c r="AI394">
        <v>21.11</v>
      </c>
      <c r="AJ394" t="s">
        <v>61</v>
      </c>
      <c r="AK394" t="s">
        <v>119</v>
      </c>
      <c r="AM394" t="s">
        <v>54</v>
      </c>
      <c r="AN394" t="s">
        <v>55</v>
      </c>
      <c r="AQ394" t="s">
        <v>51</v>
      </c>
      <c r="AR394" t="s">
        <v>229</v>
      </c>
    </row>
    <row r="395" ht="15.75" customHeight="1">
      <c r="A395" t="s">
        <v>380</v>
      </c>
      <c r="C395" s="11" t="s">
        <v>381</v>
      </c>
      <c r="D395" s="11" t="s">
        <v>382</v>
      </c>
      <c r="E395" s="11" t="s">
        <v>383</v>
      </c>
      <c r="F395" s="12" t="str">
        <f t="shared" si="1"/>
        <v>2014</v>
      </c>
      <c r="G395" s="13">
        <v>41846.0</v>
      </c>
      <c r="H395" s="14">
        <v>0.3159722222222222</v>
      </c>
      <c r="I395" t="s">
        <v>48</v>
      </c>
      <c r="J395" s="15"/>
      <c r="L395" t="s">
        <v>49</v>
      </c>
      <c r="M395" s="15">
        <v>19.8</v>
      </c>
      <c r="N395" s="16">
        <v>7.27</v>
      </c>
      <c r="O395" s="16">
        <v>79.6</v>
      </c>
      <c r="P395" s="17">
        <v>251.4</v>
      </c>
      <c r="Q395" s="18"/>
      <c r="S395" s="17"/>
      <c r="V395" s="19">
        <v>387.3</v>
      </c>
      <c r="W395" s="17"/>
      <c r="AF395" t="s">
        <v>424</v>
      </c>
      <c r="AG395" t="s">
        <v>86</v>
      </c>
      <c r="AH395" t="s">
        <v>86</v>
      </c>
      <c r="AI395">
        <v>18.89</v>
      </c>
      <c r="AK395" t="s">
        <v>119</v>
      </c>
      <c r="AM395" t="s">
        <v>54</v>
      </c>
      <c r="AN395" t="s">
        <v>55</v>
      </c>
      <c r="AQ395" t="s">
        <v>51</v>
      </c>
      <c r="AR395" t="s">
        <v>229</v>
      </c>
    </row>
    <row r="396" ht="15.75" customHeight="1">
      <c r="A396" t="s">
        <v>380</v>
      </c>
      <c r="C396" s="11" t="s">
        <v>381</v>
      </c>
      <c r="D396" s="11" t="s">
        <v>382</v>
      </c>
      <c r="E396" s="11" t="s">
        <v>383</v>
      </c>
      <c r="F396" s="12" t="str">
        <f t="shared" si="1"/>
        <v>2014</v>
      </c>
      <c r="G396" s="13">
        <v>41860.0</v>
      </c>
      <c r="H396" s="14">
        <v>0.3368055555555556</v>
      </c>
      <c r="I396" t="s">
        <v>48</v>
      </c>
      <c r="J396" s="15"/>
      <c r="L396" t="s">
        <v>49</v>
      </c>
      <c r="M396" s="15">
        <v>18.3</v>
      </c>
      <c r="N396" s="16">
        <v>7.69</v>
      </c>
      <c r="O396" s="16">
        <v>81.8</v>
      </c>
      <c r="P396" s="17">
        <v>207.3</v>
      </c>
      <c r="Q396" s="18"/>
      <c r="S396" s="17"/>
      <c r="V396" s="19">
        <v>325.5</v>
      </c>
      <c r="W396" s="17"/>
      <c r="AF396" t="s">
        <v>424</v>
      </c>
      <c r="AG396" t="s">
        <v>51</v>
      </c>
      <c r="AH396" t="s">
        <v>51</v>
      </c>
      <c r="AI396">
        <v>22.22</v>
      </c>
      <c r="AJ396" t="s">
        <v>61</v>
      </c>
      <c r="AK396" t="s">
        <v>119</v>
      </c>
      <c r="AM396" t="s">
        <v>54</v>
      </c>
      <c r="AN396" t="s">
        <v>55</v>
      </c>
      <c r="AQ396" t="s">
        <v>94</v>
      </c>
      <c r="AR396" t="s">
        <v>229</v>
      </c>
    </row>
    <row r="397" ht="15.75" customHeight="1">
      <c r="A397" t="s">
        <v>380</v>
      </c>
      <c r="C397" s="11" t="s">
        <v>381</v>
      </c>
      <c r="D397" s="11" t="s">
        <v>382</v>
      </c>
      <c r="E397" s="11" t="s">
        <v>383</v>
      </c>
      <c r="F397" s="12" t="str">
        <f t="shared" si="1"/>
        <v>2014</v>
      </c>
      <c r="G397" s="13">
        <v>41860.0</v>
      </c>
      <c r="H397" s="14">
        <v>0.3368055555555556</v>
      </c>
      <c r="I397" t="s">
        <v>95</v>
      </c>
      <c r="J397" s="15"/>
      <c r="M397" s="15">
        <v>18.2</v>
      </c>
      <c r="N397" s="16">
        <v>7.72</v>
      </c>
      <c r="O397" s="16">
        <v>82.0</v>
      </c>
      <c r="P397" s="17">
        <v>206.8</v>
      </c>
      <c r="Q397" s="18"/>
      <c r="S397" s="17"/>
      <c r="V397" s="19">
        <v>261.3</v>
      </c>
      <c r="W397" s="17"/>
      <c r="AF397" t="s">
        <v>424</v>
      </c>
      <c r="AK397" t="s">
        <v>119</v>
      </c>
      <c r="AR397" t="s">
        <v>229</v>
      </c>
    </row>
    <row r="398" ht="15.75" customHeight="1">
      <c r="A398" t="s">
        <v>380</v>
      </c>
      <c r="C398" s="11" t="s">
        <v>381</v>
      </c>
      <c r="D398" s="11" t="s">
        <v>382</v>
      </c>
      <c r="E398" s="11" t="s">
        <v>383</v>
      </c>
      <c r="F398" s="12" t="str">
        <f t="shared" si="1"/>
        <v>2014</v>
      </c>
      <c r="G398" s="13">
        <v>41874.0</v>
      </c>
      <c r="H398" s="14">
        <v>0.3090277777777778</v>
      </c>
      <c r="I398" t="s">
        <v>48</v>
      </c>
      <c r="J398" s="15"/>
      <c r="L398" t="s">
        <v>49</v>
      </c>
      <c r="M398" s="15">
        <v>16.4</v>
      </c>
      <c r="N398" s="16">
        <v>8.07</v>
      </c>
      <c r="O398" s="16">
        <v>82.5</v>
      </c>
      <c r="P398" s="17">
        <v>221.9</v>
      </c>
      <c r="Q398" s="18"/>
      <c r="S398" s="17"/>
      <c r="V398" s="19">
        <v>113.7</v>
      </c>
      <c r="W398" s="17"/>
      <c r="AF398" t="s">
        <v>424</v>
      </c>
      <c r="AG398" t="s">
        <v>59</v>
      </c>
      <c r="AH398" t="s">
        <v>86</v>
      </c>
      <c r="AI398">
        <v>17.78</v>
      </c>
      <c r="AJ398" t="s">
        <v>61</v>
      </c>
      <c r="AK398" t="s">
        <v>119</v>
      </c>
      <c r="AM398" t="s">
        <v>54</v>
      </c>
      <c r="AN398" t="s">
        <v>55</v>
      </c>
      <c r="AQ398" t="s">
        <v>51</v>
      </c>
      <c r="AR398" t="s">
        <v>218</v>
      </c>
    </row>
    <row r="399" ht="15.75" customHeight="1">
      <c r="A399" t="s">
        <v>380</v>
      </c>
      <c r="C399" s="11" t="s">
        <v>381</v>
      </c>
      <c r="D399" s="11" t="s">
        <v>382</v>
      </c>
      <c r="E399" s="11" t="s">
        <v>383</v>
      </c>
      <c r="F399" s="12" t="str">
        <f t="shared" si="1"/>
        <v>2015</v>
      </c>
      <c r="G399" s="13">
        <v>42154.0</v>
      </c>
      <c r="H399" s="14">
        <v>0.31875</v>
      </c>
      <c r="I399" t="s">
        <v>48</v>
      </c>
      <c r="J399" s="15"/>
      <c r="L399" t="s">
        <v>49</v>
      </c>
      <c r="M399" s="15">
        <v>19.5</v>
      </c>
      <c r="N399" s="16">
        <v>5.55</v>
      </c>
      <c r="O399" s="16">
        <v>60.4</v>
      </c>
      <c r="P399" s="17">
        <v>260.5</v>
      </c>
      <c r="Q399" s="18"/>
      <c r="S399" s="17"/>
      <c r="V399" s="19">
        <v>648.8</v>
      </c>
      <c r="W399" s="17"/>
      <c r="AF399" t="s">
        <v>424</v>
      </c>
      <c r="AG399" t="s">
        <v>284</v>
      </c>
      <c r="AH399" t="s">
        <v>259</v>
      </c>
      <c r="AI399">
        <v>14.44</v>
      </c>
      <c r="AJ399" t="s">
        <v>61</v>
      </c>
      <c r="AK399" t="s">
        <v>119</v>
      </c>
      <c r="AM399" t="s">
        <v>54</v>
      </c>
      <c r="AN399" t="s">
        <v>55</v>
      </c>
      <c r="AQ399" t="s">
        <v>56</v>
      </c>
      <c r="AR399" t="s">
        <v>229</v>
      </c>
    </row>
    <row r="400" ht="15.75" customHeight="1">
      <c r="A400" t="s">
        <v>380</v>
      </c>
      <c r="C400" s="11" t="s">
        <v>381</v>
      </c>
      <c r="D400" s="11" t="s">
        <v>382</v>
      </c>
      <c r="E400" s="11" t="s">
        <v>383</v>
      </c>
      <c r="F400" s="12" t="str">
        <f t="shared" si="1"/>
        <v>2015</v>
      </c>
      <c r="G400" s="13">
        <v>42168.0</v>
      </c>
      <c r="H400" s="14">
        <v>0.3125</v>
      </c>
      <c r="I400" t="s">
        <v>48</v>
      </c>
      <c r="J400" s="15"/>
      <c r="L400" t="s">
        <v>49</v>
      </c>
      <c r="M400" s="15"/>
      <c r="N400" s="16"/>
      <c r="O400" s="16"/>
      <c r="P400" s="17"/>
      <c r="Q400" s="18"/>
      <c r="S400" s="17"/>
      <c r="V400" s="19">
        <v>648.8</v>
      </c>
      <c r="W400" s="17"/>
      <c r="AF400" t="s">
        <v>424</v>
      </c>
      <c r="AG400" t="s">
        <v>51</v>
      </c>
      <c r="AH400" t="s">
        <v>352</v>
      </c>
      <c r="AI400">
        <v>20.56</v>
      </c>
      <c r="AJ400" t="s">
        <v>61</v>
      </c>
      <c r="AK400" t="s">
        <v>119</v>
      </c>
      <c r="AM400" t="s">
        <v>54</v>
      </c>
      <c r="AN400" t="s">
        <v>55</v>
      </c>
      <c r="AQ400" t="s">
        <v>94</v>
      </c>
      <c r="AR400" t="s">
        <v>428</v>
      </c>
    </row>
    <row r="401" ht="15.75" customHeight="1">
      <c r="A401" t="s">
        <v>380</v>
      </c>
      <c r="C401" s="11" t="s">
        <v>381</v>
      </c>
      <c r="D401" s="11" t="s">
        <v>382</v>
      </c>
      <c r="E401" s="11" t="s">
        <v>383</v>
      </c>
      <c r="F401" s="12" t="str">
        <f t="shared" si="1"/>
        <v>2015</v>
      </c>
      <c r="G401" s="13">
        <v>42182.0</v>
      </c>
      <c r="H401" s="14">
        <v>0.3145833333333333</v>
      </c>
      <c r="I401" t="s">
        <v>48</v>
      </c>
      <c r="J401" s="15"/>
      <c r="L401" t="s">
        <v>49</v>
      </c>
      <c r="M401" s="15">
        <v>19.3</v>
      </c>
      <c r="N401" s="16">
        <v>5.83</v>
      </c>
      <c r="O401" s="16">
        <v>63.2</v>
      </c>
      <c r="P401" s="17">
        <v>265.8</v>
      </c>
      <c r="Q401" s="18"/>
      <c r="S401" s="17"/>
      <c r="V401" s="19">
        <v>261.3</v>
      </c>
      <c r="W401" s="17"/>
      <c r="AF401" t="s">
        <v>424</v>
      </c>
      <c r="AG401" t="s">
        <v>51</v>
      </c>
      <c r="AH401" t="s">
        <v>51</v>
      </c>
      <c r="AI401">
        <v>15.56</v>
      </c>
      <c r="AJ401" t="s">
        <v>61</v>
      </c>
      <c r="AK401" t="s">
        <v>119</v>
      </c>
      <c r="AM401" t="s">
        <v>54</v>
      </c>
      <c r="AN401" t="s">
        <v>55</v>
      </c>
      <c r="AQ401" t="s">
        <v>51</v>
      </c>
      <c r="AR401" t="s">
        <v>229</v>
      </c>
    </row>
    <row r="402" ht="15.75" customHeight="1">
      <c r="A402" t="s">
        <v>380</v>
      </c>
      <c r="C402" s="11" t="s">
        <v>381</v>
      </c>
      <c r="D402" s="11" t="s">
        <v>382</v>
      </c>
      <c r="E402" s="11" t="s">
        <v>383</v>
      </c>
      <c r="F402" s="12" t="str">
        <f t="shared" si="1"/>
        <v>2015</v>
      </c>
      <c r="G402" s="13">
        <v>42182.0</v>
      </c>
      <c r="H402" s="14">
        <v>0.3145833333333333</v>
      </c>
      <c r="I402" t="s">
        <v>95</v>
      </c>
      <c r="J402" s="15"/>
      <c r="M402" s="15"/>
      <c r="N402" s="16"/>
      <c r="O402" s="16"/>
      <c r="P402" s="17"/>
      <c r="Q402" s="18"/>
      <c r="S402" s="17"/>
      <c r="V402" s="19">
        <v>209.8</v>
      </c>
      <c r="W402" s="17"/>
      <c r="AF402" t="s">
        <v>424</v>
      </c>
      <c r="AK402" t="s">
        <v>119</v>
      </c>
      <c r="AR402" t="s">
        <v>229</v>
      </c>
    </row>
    <row r="403" ht="15.75" customHeight="1">
      <c r="A403" t="s">
        <v>380</v>
      </c>
      <c r="C403" s="11" t="s">
        <v>381</v>
      </c>
      <c r="D403" s="11" t="s">
        <v>382</v>
      </c>
      <c r="E403" s="11" t="s">
        <v>383</v>
      </c>
      <c r="F403" s="12" t="str">
        <f t="shared" si="1"/>
        <v>2015</v>
      </c>
      <c r="G403" s="13">
        <v>42196.0</v>
      </c>
      <c r="H403" s="14">
        <v>0.3055555555555556</v>
      </c>
      <c r="I403" t="s">
        <v>48</v>
      </c>
      <c r="J403" s="15"/>
      <c r="L403" t="s">
        <v>49</v>
      </c>
      <c r="M403" s="15">
        <v>20.0</v>
      </c>
      <c r="N403" s="16">
        <v>6.52</v>
      </c>
      <c r="O403" s="16">
        <v>71.8</v>
      </c>
      <c r="P403" s="17">
        <v>263.3</v>
      </c>
      <c r="Q403" s="18"/>
      <c r="S403" s="17"/>
      <c r="V403" s="19">
        <v>275.5</v>
      </c>
      <c r="W403" s="17"/>
      <c r="AF403" t="s">
        <v>424</v>
      </c>
      <c r="AG403" t="s">
        <v>51</v>
      </c>
      <c r="AH403" t="s">
        <v>51</v>
      </c>
      <c r="AI403">
        <v>20.56</v>
      </c>
      <c r="AJ403" t="s">
        <v>61</v>
      </c>
      <c r="AK403" t="s">
        <v>119</v>
      </c>
      <c r="AM403" t="s">
        <v>88</v>
      </c>
      <c r="AN403" t="s">
        <v>55</v>
      </c>
      <c r="AQ403" t="s">
        <v>51</v>
      </c>
      <c r="AR403" t="s">
        <v>429</v>
      </c>
    </row>
    <row r="404" ht="15.75" customHeight="1">
      <c r="A404" t="s">
        <v>380</v>
      </c>
      <c r="C404" s="11" t="s">
        <v>381</v>
      </c>
      <c r="D404" s="11" t="s">
        <v>382</v>
      </c>
      <c r="E404" s="11" t="s">
        <v>383</v>
      </c>
      <c r="F404" s="12" t="str">
        <f t="shared" si="1"/>
        <v>2015</v>
      </c>
      <c r="G404" s="13">
        <v>42196.0</v>
      </c>
      <c r="H404" s="14">
        <v>0.3055555555555556</v>
      </c>
      <c r="I404" t="s">
        <v>95</v>
      </c>
      <c r="J404" s="15"/>
      <c r="M404" s="15">
        <v>20.0</v>
      </c>
      <c r="N404" s="16">
        <v>6.5</v>
      </c>
      <c r="O404" s="16">
        <v>71.6</v>
      </c>
      <c r="P404" s="17">
        <v>269.4</v>
      </c>
      <c r="Q404" s="18"/>
      <c r="S404" s="17"/>
      <c r="V404" s="19">
        <v>365.4</v>
      </c>
      <c r="W404" s="17"/>
      <c r="AF404" t="s">
        <v>424</v>
      </c>
      <c r="AK404" t="s">
        <v>119</v>
      </c>
      <c r="AR404" t="s">
        <v>429</v>
      </c>
    </row>
    <row r="405" ht="15.75" customHeight="1">
      <c r="A405" t="s">
        <v>380</v>
      </c>
      <c r="C405" s="11" t="s">
        <v>381</v>
      </c>
      <c r="D405" s="11" t="s">
        <v>382</v>
      </c>
      <c r="E405" s="11" t="s">
        <v>383</v>
      </c>
      <c r="F405" s="12" t="str">
        <f t="shared" si="1"/>
        <v>2015</v>
      </c>
      <c r="G405" s="13">
        <v>42210.0</v>
      </c>
      <c r="H405" s="14">
        <v>0.3090277777777778</v>
      </c>
      <c r="I405" t="s">
        <v>48</v>
      </c>
      <c r="J405" s="15"/>
      <c r="L405" t="s">
        <v>49</v>
      </c>
      <c r="M405" s="15">
        <v>18.7</v>
      </c>
      <c r="N405" s="16">
        <v>6.7</v>
      </c>
      <c r="O405" s="16">
        <v>71.7</v>
      </c>
      <c r="P405" s="17">
        <v>68.3</v>
      </c>
      <c r="Q405" s="18"/>
      <c r="S405" s="17"/>
      <c r="V405" s="19">
        <v>275.5</v>
      </c>
      <c r="W405" s="17"/>
      <c r="AF405" t="s">
        <v>424</v>
      </c>
      <c r="AG405" t="s">
        <v>231</v>
      </c>
      <c r="AH405" t="s">
        <v>64</v>
      </c>
      <c r="AI405">
        <v>18.33</v>
      </c>
      <c r="AJ405" t="s">
        <v>61</v>
      </c>
      <c r="AK405" t="s">
        <v>119</v>
      </c>
      <c r="AM405" t="s">
        <v>88</v>
      </c>
      <c r="AN405" t="s">
        <v>55</v>
      </c>
      <c r="AQ405" t="s">
        <v>94</v>
      </c>
      <c r="AR405" t="s">
        <v>218</v>
      </c>
    </row>
    <row r="406" ht="15.75" customHeight="1">
      <c r="A406" t="s">
        <v>380</v>
      </c>
      <c r="C406" s="11" t="s">
        <v>381</v>
      </c>
      <c r="D406" s="11" t="s">
        <v>382</v>
      </c>
      <c r="E406" s="11" t="s">
        <v>383</v>
      </c>
      <c r="F406" s="12" t="str">
        <f t="shared" si="1"/>
        <v>2015</v>
      </c>
      <c r="G406" s="13">
        <v>42224.0</v>
      </c>
      <c r="H406" s="14">
        <v>0.3111111111111111</v>
      </c>
      <c r="I406" t="s">
        <v>48</v>
      </c>
      <c r="J406" s="15"/>
      <c r="L406" t="s">
        <v>49</v>
      </c>
      <c r="M406" s="15">
        <v>18.1</v>
      </c>
      <c r="N406" s="16">
        <v>6.3</v>
      </c>
      <c r="O406" s="16">
        <v>66.7</v>
      </c>
      <c r="P406" s="17">
        <v>45.4</v>
      </c>
      <c r="Q406" s="18"/>
      <c r="S406" s="17"/>
      <c r="V406" s="19">
        <v>261.3</v>
      </c>
      <c r="W406" s="17"/>
      <c r="AF406" t="s">
        <v>424</v>
      </c>
      <c r="AG406" t="s">
        <v>51</v>
      </c>
      <c r="AH406" t="s">
        <v>115</v>
      </c>
      <c r="AI406">
        <v>15.56</v>
      </c>
      <c r="AJ406" t="s">
        <v>61</v>
      </c>
      <c r="AK406" t="s">
        <v>119</v>
      </c>
      <c r="AM406" t="s">
        <v>88</v>
      </c>
      <c r="AN406" t="s">
        <v>65</v>
      </c>
      <c r="AQ406" t="s">
        <v>51</v>
      </c>
      <c r="AR406" t="s">
        <v>430</v>
      </c>
    </row>
    <row r="407" ht="15.75" customHeight="1">
      <c r="A407" t="s">
        <v>380</v>
      </c>
      <c r="C407" s="11" t="s">
        <v>381</v>
      </c>
      <c r="D407" s="11" t="s">
        <v>382</v>
      </c>
      <c r="E407" s="11" t="s">
        <v>383</v>
      </c>
      <c r="F407" s="12" t="str">
        <f t="shared" si="1"/>
        <v>2015</v>
      </c>
      <c r="G407" s="13">
        <v>42238.0</v>
      </c>
      <c r="H407" s="14">
        <v>0.3229166666666667</v>
      </c>
      <c r="I407" t="s">
        <v>48</v>
      </c>
      <c r="J407" s="15"/>
      <c r="L407" t="s">
        <v>58</v>
      </c>
      <c r="M407" s="15">
        <v>21.1</v>
      </c>
      <c r="N407" s="16">
        <v>6.82</v>
      </c>
      <c r="O407" s="16">
        <v>76.7</v>
      </c>
      <c r="P407" s="17">
        <v>282.5</v>
      </c>
      <c r="Q407" s="18"/>
      <c r="S407" s="17"/>
      <c r="V407" s="19">
        <v>770.1</v>
      </c>
      <c r="W407" s="17"/>
      <c r="AF407" t="s">
        <v>424</v>
      </c>
      <c r="AG407" t="s">
        <v>59</v>
      </c>
      <c r="AH407" t="s">
        <v>260</v>
      </c>
      <c r="AI407">
        <v>20.0</v>
      </c>
      <c r="AK407" t="s">
        <v>119</v>
      </c>
      <c r="AM407" t="s">
        <v>62</v>
      </c>
      <c r="AN407" t="s">
        <v>55</v>
      </c>
      <c r="AQ407" t="s">
        <v>51</v>
      </c>
      <c r="AR407" t="s">
        <v>229</v>
      </c>
    </row>
    <row r="408" ht="15.75" customHeight="1">
      <c r="A408" t="s">
        <v>380</v>
      </c>
      <c r="C408" s="11" t="s">
        <v>381</v>
      </c>
      <c r="D408" s="11" t="s">
        <v>382</v>
      </c>
      <c r="E408" s="11" t="s">
        <v>383</v>
      </c>
      <c r="F408" s="12" t="str">
        <f t="shared" si="1"/>
        <v>2016</v>
      </c>
      <c r="G408" s="13">
        <v>42511.0</v>
      </c>
      <c r="H408" s="14">
        <v>0.3194444444444444</v>
      </c>
      <c r="I408" t="s">
        <v>48</v>
      </c>
      <c r="J408" s="15"/>
      <c r="L408" t="s">
        <v>49</v>
      </c>
      <c r="M408" s="15">
        <v>14.6</v>
      </c>
      <c r="N408" s="16"/>
      <c r="O408" s="16">
        <v>90.8</v>
      </c>
      <c r="P408" s="17">
        <v>310.0</v>
      </c>
      <c r="Q408" s="18"/>
      <c r="S408" s="17"/>
      <c r="V408" s="19">
        <v>77.6</v>
      </c>
      <c r="W408" s="17"/>
      <c r="AF408" t="s">
        <v>424</v>
      </c>
      <c r="AG408" t="s">
        <v>51</v>
      </c>
      <c r="AH408" t="s">
        <v>86</v>
      </c>
      <c r="AI408">
        <v>15.56</v>
      </c>
      <c r="AJ408" t="s">
        <v>61</v>
      </c>
      <c r="AK408" t="s">
        <v>119</v>
      </c>
      <c r="AM408" t="s">
        <v>54</v>
      </c>
      <c r="AN408" t="s">
        <v>55</v>
      </c>
      <c r="AQ408" t="s">
        <v>51</v>
      </c>
      <c r="AR408" t="s">
        <v>425</v>
      </c>
    </row>
    <row r="409" ht="15.75" customHeight="1">
      <c r="A409" t="s">
        <v>380</v>
      </c>
      <c r="C409" s="11" t="s">
        <v>381</v>
      </c>
      <c r="D409" s="11" t="s">
        <v>382</v>
      </c>
      <c r="E409" s="11" t="s">
        <v>383</v>
      </c>
      <c r="F409" s="12" t="str">
        <f t="shared" si="1"/>
        <v>2016</v>
      </c>
      <c r="G409" s="13">
        <v>42525.0</v>
      </c>
      <c r="H409" s="14">
        <v>0.3194444444444444</v>
      </c>
      <c r="I409" t="s">
        <v>48</v>
      </c>
      <c r="J409" s="15"/>
      <c r="L409" t="s">
        <v>49</v>
      </c>
      <c r="M409" s="15">
        <v>16.3</v>
      </c>
      <c r="N409" s="16">
        <v>7.18</v>
      </c>
      <c r="O409" s="16">
        <v>73.2</v>
      </c>
      <c r="P409" s="17">
        <v>340.0</v>
      </c>
      <c r="Q409" s="18"/>
      <c r="S409" s="17"/>
      <c r="V409" s="19">
        <v>1299.65</v>
      </c>
      <c r="W409" s="17"/>
      <c r="AF409" t="s">
        <v>424</v>
      </c>
      <c r="AG409" t="s">
        <v>280</v>
      </c>
      <c r="AH409" t="s">
        <v>287</v>
      </c>
      <c r="AI409">
        <v>17.22</v>
      </c>
      <c r="AJ409" t="s">
        <v>61</v>
      </c>
      <c r="AK409" t="s">
        <v>119</v>
      </c>
      <c r="AM409" t="s">
        <v>54</v>
      </c>
      <c r="AN409" t="s">
        <v>55</v>
      </c>
      <c r="AQ409" t="s">
        <v>51</v>
      </c>
      <c r="AR409" t="s">
        <v>229</v>
      </c>
    </row>
    <row r="410" ht="15.75" customHeight="1">
      <c r="A410" t="s">
        <v>380</v>
      </c>
      <c r="C410" s="11" t="s">
        <v>381</v>
      </c>
      <c r="D410" s="11" t="s">
        <v>382</v>
      </c>
      <c r="E410" s="11" t="s">
        <v>383</v>
      </c>
      <c r="F410" s="12" t="str">
        <f t="shared" si="1"/>
        <v>2016</v>
      </c>
      <c r="G410" s="13">
        <v>42539.0</v>
      </c>
      <c r="H410" s="14">
        <v>0.31666666666666665</v>
      </c>
      <c r="I410" t="s">
        <v>48</v>
      </c>
      <c r="J410" s="15"/>
      <c r="L410" t="s">
        <v>49</v>
      </c>
      <c r="M410" s="15">
        <v>16.6</v>
      </c>
      <c r="N410" s="16">
        <v>6.84</v>
      </c>
      <c r="O410" s="16">
        <v>70.3</v>
      </c>
      <c r="P410" s="17">
        <v>262.0</v>
      </c>
      <c r="Q410" s="18"/>
      <c r="S410" s="17"/>
      <c r="V410" s="19">
        <v>152.9</v>
      </c>
      <c r="W410" s="17"/>
      <c r="AF410" t="s">
        <v>424</v>
      </c>
      <c r="AG410" t="s">
        <v>51</v>
      </c>
      <c r="AH410" t="s">
        <v>51</v>
      </c>
      <c r="AI410">
        <v>17.22</v>
      </c>
      <c r="AK410" t="s">
        <v>119</v>
      </c>
      <c r="AM410" t="s">
        <v>54</v>
      </c>
      <c r="AN410" t="s">
        <v>55</v>
      </c>
      <c r="AQ410" t="s">
        <v>94</v>
      </c>
      <c r="AR410" t="s">
        <v>229</v>
      </c>
    </row>
    <row r="411" ht="15.75" customHeight="1">
      <c r="A411" t="s">
        <v>380</v>
      </c>
      <c r="C411" s="11" t="s">
        <v>381</v>
      </c>
      <c r="D411" s="11" t="s">
        <v>382</v>
      </c>
      <c r="E411" s="11" t="s">
        <v>383</v>
      </c>
      <c r="F411" s="12" t="str">
        <f t="shared" si="1"/>
        <v>2016</v>
      </c>
      <c r="G411" s="13">
        <v>42553.0</v>
      </c>
      <c r="H411" s="14">
        <v>0.3159722222222222</v>
      </c>
      <c r="I411" t="s">
        <v>48</v>
      </c>
      <c r="J411" s="15"/>
      <c r="L411" t="s">
        <v>49</v>
      </c>
      <c r="M411" s="15">
        <v>19.9</v>
      </c>
      <c r="N411" s="16">
        <v>6.22</v>
      </c>
      <c r="O411" s="16">
        <v>68.4</v>
      </c>
      <c r="P411" s="17">
        <v>171.7</v>
      </c>
      <c r="Q411" s="18"/>
      <c r="S411" s="17"/>
      <c r="V411" s="19">
        <v>201.4</v>
      </c>
      <c r="W411" s="17"/>
      <c r="AF411" t="s">
        <v>424</v>
      </c>
      <c r="AG411" t="s">
        <v>51</v>
      </c>
      <c r="AH411" t="s">
        <v>254</v>
      </c>
      <c r="AI411">
        <v>19.44</v>
      </c>
      <c r="AJ411" t="s">
        <v>61</v>
      </c>
      <c r="AK411" t="s">
        <v>119</v>
      </c>
      <c r="AM411" t="s">
        <v>54</v>
      </c>
      <c r="AN411" t="s">
        <v>55</v>
      </c>
      <c r="AQ411" t="s">
        <v>94</v>
      </c>
      <c r="AR411" t="s">
        <v>431</v>
      </c>
    </row>
    <row r="412" ht="15.75" customHeight="1">
      <c r="A412" t="s">
        <v>380</v>
      </c>
      <c r="C412" s="11" t="s">
        <v>381</v>
      </c>
      <c r="D412" s="11" t="s">
        <v>382</v>
      </c>
      <c r="E412" s="11" t="s">
        <v>383</v>
      </c>
      <c r="F412" s="12" t="str">
        <f t="shared" si="1"/>
        <v>2016</v>
      </c>
      <c r="G412" s="13">
        <v>42567.0</v>
      </c>
      <c r="H412" s="14">
        <v>0.3159722222222222</v>
      </c>
      <c r="I412" t="s">
        <v>48</v>
      </c>
      <c r="J412" s="15"/>
      <c r="L412" t="s">
        <v>49</v>
      </c>
      <c r="M412" s="15">
        <v>22.7</v>
      </c>
      <c r="N412" s="16">
        <v>5.76</v>
      </c>
      <c r="O412" s="16">
        <v>66.9</v>
      </c>
      <c r="P412" s="17">
        <v>291.6</v>
      </c>
      <c r="Q412" s="18"/>
      <c r="S412" s="17"/>
      <c r="V412" s="19">
        <v>143.9</v>
      </c>
      <c r="W412" s="17"/>
      <c r="AF412" t="s">
        <v>424</v>
      </c>
      <c r="AG412" t="s">
        <v>51</v>
      </c>
      <c r="AH412" t="s">
        <v>51</v>
      </c>
      <c r="AI412">
        <v>23.89</v>
      </c>
      <c r="AK412" t="s">
        <v>119</v>
      </c>
      <c r="AM412" t="s">
        <v>88</v>
      </c>
      <c r="AN412" t="s">
        <v>55</v>
      </c>
      <c r="AQ412" t="s">
        <v>292</v>
      </c>
      <c r="AR412" t="s">
        <v>229</v>
      </c>
    </row>
    <row r="413" ht="15.75" customHeight="1">
      <c r="A413" t="s">
        <v>380</v>
      </c>
      <c r="C413" s="11" t="s">
        <v>381</v>
      </c>
      <c r="D413" s="11" t="s">
        <v>382</v>
      </c>
      <c r="E413" s="11" t="s">
        <v>383</v>
      </c>
      <c r="F413" s="12" t="str">
        <f t="shared" si="1"/>
        <v>2016</v>
      </c>
      <c r="G413" s="13">
        <v>42567.0</v>
      </c>
      <c r="H413" s="14">
        <v>0.3159722222222222</v>
      </c>
      <c r="I413" t="s">
        <v>95</v>
      </c>
      <c r="J413" s="15"/>
      <c r="M413" s="15">
        <v>22.7</v>
      </c>
      <c r="N413" s="16">
        <v>5.16</v>
      </c>
      <c r="O413" s="16">
        <v>59.9</v>
      </c>
      <c r="P413" s="17">
        <v>292.3</v>
      </c>
      <c r="Q413" s="18"/>
      <c r="S413" s="17"/>
      <c r="V413" s="19">
        <v>198.9</v>
      </c>
      <c r="W413" s="17"/>
      <c r="AF413" t="s">
        <v>424</v>
      </c>
      <c r="AK413" t="s">
        <v>119</v>
      </c>
      <c r="AR413" t="s">
        <v>229</v>
      </c>
    </row>
    <row r="414" ht="15.75" customHeight="1">
      <c r="A414" t="s">
        <v>380</v>
      </c>
      <c r="C414" s="11" t="s">
        <v>381</v>
      </c>
      <c r="D414" s="11" t="s">
        <v>382</v>
      </c>
      <c r="E414" s="11" t="s">
        <v>383</v>
      </c>
      <c r="F414" s="12" t="str">
        <f t="shared" si="1"/>
        <v>2016</v>
      </c>
      <c r="G414" s="13">
        <v>42581.0</v>
      </c>
      <c r="H414" s="14">
        <v>0.3055555555555556</v>
      </c>
      <c r="I414" t="s">
        <v>48</v>
      </c>
      <c r="J414" s="15"/>
      <c r="L414" t="s">
        <v>49</v>
      </c>
      <c r="M414" s="15">
        <v>21.4</v>
      </c>
      <c r="N414" s="16">
        <v>5.61</v>
      </c>
      <c r="O414" s="16">
        <v>63.5</v>
      </c>
      <c r="P414" s="17">
        <v>223.7</v>
      </c>
      <c r="Q414" s="18"/>
      <c r="S414" s="17"/>
      <c r="V414" s="19">
        <v>275.5</v>
      </c>
      <c r="W414" s="17"/>
      <c r="AF414" t="s">
        <v>424</v>
      </c>
      <c r="AI414">
        <v>22.22</v>
      </c>
      <c r="AK414" t="s">
        <v>119</v>
      </c>
      <c r="AM414" t="s">
        <v>54</v>
      </c>
      <c r="AN414" t="s">
        <v>55</v>
      </c>
      <c r="AQ414" t="s">
        <v>94</v>
      </c>
      <c r="AR414" t="s">
        <v>218</v>
      </c>
    </row>
    <row r="415" ht="15.75" customHeight="1">
      <c r="A415" t="s">
        <v>380</v>
      </c>
      <c r="C415" s="11" t="s">
        <v>381</v>
      </c>
      <c r="D415" s="11" t="s">
        <v>382</v>
      </c>
      <c r="E415" s="11" t="s">
        <v>383</v>
      </c>
      <c r="F415" s="12" t="str">
        <f t="shared" si="1"/>
        <v>2016</v>
      </c>
      <c r="G415" s="13">
        <v>42595.0</v>
      </c>
      <c r="H415" s="14">
        <v>0.3368055555555556</v>
      </c>
      <c r="I415" t="s">
        <v>48</v>
      </c>
      <c r="J415" s="15"/>
      <c r="L415" t="s">
        <v>49</v>
      </c>
      <c r="M415" s="15">
        <v>22.2</v>
      </c>
      <c r="N415" s="16">
        <v>6.01</v>
      </c>
      <c r="O415" s="16">
        <v>69.1</v>
      </c>
      <c r="P415" s="17">
        <v>248.9</v>
      </c>
      <c r="Q415" s="18"/>
      <c r="S415" s="17"/>
      <c r="V415" s="19">
        <v>980.4</v>
      </c>
      <c r="W415" s="17"/>
      <c r="AF415" t="s">
        <v>424</v>
      </c>
      <c r="AG415" t="s">
        <v>273</v>
      </c>
      <c r="AH415" t="s">
        <v>85</v>
      </c>
      <c r="AI415">
        <v>18.33</v>
      </c>
      <c r="AJ415" t="s">
        <v>61</v>
      </c>
      <c r="AK415" t="s">
        <v>119</v>
      </c>
      <c r="AM415" t="s">
        <v>54</v>
      </c>
      <c r="AN415" t="s">
        <v>55</v>
      </c>
      <c r="AQ415" t="s">
        <v>94</v>
      </c>
      <c r="AR415" t="s">
        <v>218</v>
      </c>
    </row>
    <row r="416" ht="15.75" customHeight="1">
      <c r="A416" t="s">
        <v>380</v>
      </c>
      <c r="C416" s="11" t="s">
        <v>381</v>
      </c>
      <c r="D416" s="11" t="s">
        <v>382</v>
      </c>
      <c r="E416" s="11" t="s">
        <v>383</v>
      </c>
      <c r="F416" s="12" t="str">
        <f t="shared" si="1"/>
        <v>2016</v>
      </c>
      <c r="G416" s="13">
        <v>42609.0</v>
      </c>
      <c r="H416" s="14">
        <v>0.3194444444444444</v>
      </c>
      <c r="I416" t="s">
        <v>48</v>
      </c>
      <c r="J416" s="15"/>
      <c r="L416" t="s">
        <v>49</v>
      </c>
      <c r="M416" s="15">
        <v>20.5</v>
      </c>
      <c r="N416" s="16">
        <v>5.87</v>
      </c>
      <c r="O416" s="16">
        <v>65.2</v>
      </c>
      <c r="P416" s="17">
        <v>256.3</v>
      </c>
      <c r="Q416" s="18"/>
      <c r="S416" s="17"/>
      <c r="V416" s="19">
        <v>214.3</v>
      </c>
      <c r="W416" s="17"/>
      <c r="AF416" t="s">
        <v>424</v>
      </c>
      <c r="AG416" t="s">
        <v>51</v>
      </c>
      <c r="AH416" t="s">
        <v>64</v>
      </c>
      <c r="AI416">
        <v>21.11</v>
      </c>
      <c r="AJ416" t="s">
        <v>61</v>
      </c>
      <c r="AK416" t="s">
        <v>119</v>
      </c>
      <c r="AM416" t="s">
        <v>54</v>
      </c>
      <c r="AN416" t="s">
        <v>55</v>
      </c>
      <c r="AQ416" t="s">
        <v>94</v>
      </c>
      <c r="AR416" t="s">
        <v>432</v>
      </c>
    </row>
    <row r="417" ht="15.75" customHeight="1">
      <c r="A417" t="s">
        <v>380</v>
      </c>
      <c r="C417" s="11" t="s">
        <v>381</v>
      </c>
      <c r="D417" s="11" t="s">
        <v>382</v>
      </c>
      <c r="E417" s="11" t="s">
        <v>383</v>
      </c>
      <c r="F417" s="12" t="str">
        <f t="shared" si="1"/>
        <v>2017</v>
      </c>
      <c r="G417" s="13">
        <v>42875.0</v>
      </c>
      <c r="H417" s="14">
        <v>0.3125</v>
      </c>
      <c r="I417" t="s">
        <v>48</v>
      </c>
      <c r="J417" s="15"/>
      <c r="L417" t="s">
        <v>49</v>
      </c>
      <c r="M417" s="15">
        <v>17.1</v>
      </c>
      <c r="N417" s="16">
        <v>7.62</v>
      </c>
      <c r="O417" s="16">
        <v>79.1</v>
      </c>
      <c r="P417" s="17">
        <v>195.0</v>
      </c>
      <c r="Q417" s="18"/>
      <c r="S417" s="17"/>
      <c r="V417" s="19">
        <v>56.5</v>
      </c>
      <c r="W417" s="17"/>
      <c r="AF417" t="s">
        <v>433</v>
      </c>
      <c r="AH417" t="s">
        <v>115</v>
      </c>
      <c r="AI417">
        <v>12.78</v>
      </c>
      <c r="AJ417" t="s">
        <v>61</v>
      </c>
      <c r="AK417" t="s">
        <v>119</v>
      </c>
      <c r="AM417" t="s">
        <v>54</v>
      </c>
      <c r="AN417" t="s">
        <v>65</v>
      </c>
      <c r="AQ417" t="s">
        <v>51</v>
      </c>
      <c r="AR417" t="s">
        <v>229</v>
      </c>
    </row>
    <row r="418" ht="15.75" customHeight="1">
      <c r="A418" t="s">
        <v>380</v>
      </c>
      <c r="C418" s="11" t="s">
        <v>381</v>
      </c>
      <c r="D418" s="11" t="s">
        <v>382</v>
      </c>
      <c r="E418" s="11" t="s">
        <v>383</v>
      </c>
      <c r="F418" s="12" t="str">
        <f t="shared" si="1"/>
        <v>2017</v>
      </c>
      <c r="G418" s="13">
        <v>42889.0</v>
      </c>
      <c r="H418" s="14">
        <v>0.3055555555555556</v>
      </c>
      <c r="I418" t="s">
        <v>48</v>
      </c>
      <c r="J418" s="15"/>
      <c r="L418" t="s">
        <v>49</v>
      </c>
      <c r="M418" s="15">
        <v>12.9</v>
      </c>
      <c r="N418" s="16">
        <v>9.77</v>
      </c>
      <c r="O418" s="16">
        <v>92.6</v>
      </c>
      <c r="P418" s="17">
        <v>109.9</v>
      </c>
      <c r="Q418" s="18"/>
      <c r="S418" s="17"/>
      <c r="V418" s="19">
        <v>275.5</v>
      </c>
      <c r="W418" s="17"/>
      <c r="AF418" t="s">
        <v>434</v>
      </c>
      <c r="AG418" t="s">
        <v>86</v>
      </c>
      <c r="AH418" t="s">
        <v>254</v>
      </c>
      <c r="AI418">
        <v>12.78</v>
      </c>
      <c r="AJ418" t="s">
        <v>61</v>
      </c>
      <c r="AK418" t="s">
        <v>119</v>
      </c>
      <c r="AM418" t="s">
        <v>62</v>
      </c>
      <c r="AN418" t="s">
        <v>55</v>
      </c>
      <c r="AQ418" t="s">
        <v>51</v>
      </c>
      <c r="AR418" t="s">
        <v>229</v>
      </c>
    </row>
    <row r="419" ht="15.75" customHeight="1">
      <c r="A419" t="s">
        <v>380</v>
      </c>
      <c r="C419" s="11" t="s">
        <v>381</v>
      </c>
      <c r="D419" s="11" t="s">
        <v>382</v>
      </c>
      <c r="E419" s="11" t="s">
        <v>383</v>
      </c>
      <c r="F419" s="12" t="str">
        <f t="shared" si="1"/>
        <v>2017</v>
      </c>
      <c r="G419" s="13">
        <v>42903.0</v>
      </c>
      <c r="H419" s="14">
        <v>0.3159722222222222</v>
      </c>
      <c r="I419" t="s">
        <v>48</v>
      </c>
      <c r="J419" s="15"/>
      <c r="L419" t="s">
        <v>58</v>
      </c>
      <c r="M419" s="15">
        <v>16.7</v>
      </c>
      <c r="N419" s="16">
        <v>7.47</v>
      </c>
      <c r="O419" s="16">
        <v>76.9</v>
      </c>
      <c r="P419" s="17">
        <v>167.0</v>
      </c>
      <c r="Q419" s="18"/>
      <c r="S419" s="17"/>
      <c r="V419" s="19">
        <v>248.1</v>
      </c>
      <c r="W419" s="17"/>
      <c r="AF419" t="s">
        <v>424</v>
      </c>
      <c r="AG419" t="s">
        <v>59</v>
      </c>
      <c r="AH419" t="s">
        <v>84</v>
      </c>
      <c r="AI419">
        <v>16.11</v>
      </c>
      <c r="AJ419" t="s">
        <v>61</v>
      </c>
      <c r="AK419" t="s">
        <v>119</v>
      </c>
      <c r="AM419" t="s">
        <v>62</v>
      </c>
      <c r="AN419" t="s">
        <v>55</v>
      </c>
      <c r="AQ419" t="s">
        <v>51</v>
      </c>
      <c r="AR419" t="s">
        <v>229</v>
      </c>
    </row>
    <row r="420" ht="15.75" customHeight="1">
      <c r="A420" t="s">
        <v>380</v>
      </c>
      <c r="C420" s="11" t="s">
        <v>381</v>
      </c>
      <c r="D420" s="11" t="s">
        <v>382</v>
      </c>
      <c r="E420" s="11" t="s">
        <v>383</v>
      </c>
      <c r="F420" s="12" t="str">
        <f t="shared" si="1"/>
        <v>2017</v>
      </c>
      <c r="G420" s="13">
        <v>42917.0</v>
      </c>
      <c r="H420" s="14">
        <v>0.3125</v>
      </c>
      <c r="I420" t="s">
        <v>48</v>
      </c>
      <c r="J420" s="15"/>
      <c r="L420" t="s">
        <v>58</v>
      </c>
      <c r="M420" s="15">
        <v>18.4</v>
      </c>
      <c r="N420" s="16">
        <v>7.96</v>
      </c>
      <c r="O420" s="16">
        <v>89.7</v>
      </c>
      <c r="P420" s="17">
        <v>169.2</v>
      </c>
      <c r="Q420" s="18"/>
      <c r="S420" s="17"/>
      <c r="V420" s="19">
        <v>488.4</v>
      </c>
      <c r="W420" s="17"/>
      <c r="AF420" t="s">
        <v>434</v>
      </c>
      <c r="AG420" t="s">
        <v>59</v>
      </c>
      <c r="AH420" t="s">
        <v>254</v>
      </c>
      <c r="AI420">
        <v>20.56</v>
      </c>
      <c r="AJ420" t="s">
        <v>61</v>
      </c>
      <c r="AK420" t="s">
        <v>119</v>
      </c>
      <c r="AM420" t="s">
        <v>54</v>
      </c>
      <c r="AN420" t="s">
        <v>55</v>
      </c>
      <c r="AQ420" t="s">
        <v>171</v>
      </c>
      <c r="AR420" t="s">
        <v>229</v>
      </c>
    </row>
    <row r="421" ht="15.75" customHeight="1">
      <c r="A421" t="s">
        <v>380</v>
      </c>
      <c r="C421" s="11" t="s">
        <v>381</v>
      </c>
      <c r="D421" s="11" t="s">
        <v>382</v>
      </c>
      <c r="E421" s="11" t="s">
        <v>383</v>
      </c>
      <c r="F421" s="12" t="str">
        <f t="shared" si="1"/>
        <v>2017</v>
      </c>
      <c r="G421" s="13">
        <v>42931.0</v>
      </c>
      <c r="H421" s="14">
        <v>0.3125</v>
      </c>
      <c r="I421" t="s">
        <v>48</v>
      </c>
      <c r="J421" s="15"/>
      <c r="L421" t="s">
        <v>49</v>
      </c>
      <c r="M421" s="15">
        <v>18.8</v>
      </c>
      <c r="N421" s="16">
        <v>6.39</v>
      </c>
      <c r="O421" s="16">
        <v>68.6</v>
      </c>
      <c r="P421" s="17">
        <v>253.3</v>
      </c>
      <c r="Q421" s="18"/>
      <c r="S421" s="17"/>
      <c r="V421" s="19">
        <v>160.7</v>
      </c>
      <c r="W421" s="17"/>
      <c r="AF421" t="s">
        <v>424</v>
      </c>
      <c r="AG421" t="s">
        <v>59</v>
      </c>
      <c r="AH421" t="s">
        <v>315</v>
      </c>
      <c r="AI421">
        <v>18.33</v>
      </c>
      <c r="AJ421" t="s">
        <v>61</v>
      </c>
      <c r="AK421" t="s">
        <v>119</v>
      </c>
      <c r="AM421" t="s">
        <v>54</v>
      </c>
      <c r="AN421" t="s">
        <v>55</v>
      </c>
      <c r="AQ421" t="s">
        <v>94</v>
      </c>
      <c r="AR421" t="s">
        <v>229</v>
      </c>
    </row>
    <row r="422" ht="15.75" customHeight="1">
      <c r="A422" t="s">
        <v>380</v>
      </c>
      <c r="C422" s="11" t="s">
        <v>381</v>
      </c>
      <c r="D422" s="11" t="s">
        <v>382</v>
      </c>
      <c r="E422" s="11" t="s">
        <v>383</v>
      </c>
      <c r="F422" s="12" t="str">
        <f t="shared" si="1"/>
        <v>2017</v>
      </c>
      <c r="G422" s="13">
        <v>42945.0</v>
      </c>
      <c r="H422" s="14">
        <v>0.31805555555555554</v>
      </c>
      <c r="I422" t="s">
        <v>48</v>
      </c>
      <c r="J422" s="15"/>
      <c r="L422" t="s">
        <v>49</v>
      </c>
      <c r="M422" s="15">
        <v>19.4</v>
      </c>
      <c r="N422" s="16">
        <v>6.87</v>
      </c>
      <c r="O422" s="16">
        <v>74.7</v>
      </c>
      <c r="P422" s="17">
        <v>131.4</v>
      </c>
      <c r="Q422" s="18"/>
      <c r="S422" s="17"/>
      <c r="V422" s="19">
        <v>272.3</v>
      </c>
      <c r="W422" s="17"/>
      <c r="AF422" t="s">
        <v>434</v>
      </c>
      <c r="AG422" t="s">
        <v>224</v>
      </c>
      <c r="AH422" t="s">
        <v>435</v>
      </c>
      <c r="AI422">
        <v>16.67</v>
      </c>
      <c r="AJ422" t="s">
        <v>61</v>
      </c>
      <c r="AK422" t="s">
        <v>119</v>
      </c>
      <c r="AM422" t="s">
        <v>88</v>
      </c>
      <c r="AN422" t="s">
        <v>55</v>
      </c>
      <c r="AQ422" t="s">
        <v>94</v>
      </c>
      <c r="AR422" t="s">
        <v>229</v>
      </c>
    </row>
    <row r="423" ht="15.75" customHeight="1">
      <c r="A423" t="s">
        <v>380</v>
      </c>
      <c r="C423" s="11" t="s">
        <v>381</v>
      </c>
      <c r="D423" s="11" t="s">
        <v>382</v>
      </c>
      <c r="E423" s="11" t="s">
        <v>383</v>
      </c>
      <c r="F423" s="12" t="str">
        <f t="shared" si="1"/>
        <v>2017</v>
      </c>
      <c r="G423" s="13">
        <v>42945.0</v>
      </c>
      <c r="H423" s="14">
        <v>0.31805555555555554</v>
      </c>
      <c r="I423" t="s">
        <v>95</v>
      </c>
      <c r="J423" s="15"/>
      <c r="M423" s="15">
        <v>19.4</v>
      </c>
      <c r="N423" s="16">
        <v>6.85</v>
      </c>
      <c r="O423" s="16">
        <v>74.5</v>
      </c>
      <c r="P423" s="17">
        <v>195.3</v>
      </c>
      <c r="Q423" s="18"/>
      <c r="S423" s="17"/>
      <c r="V423" s="19">
        <v>387.3</v>
      </c>
      <c r="W423" s="17"/>
      <c r="AF423" t="s">
        <v>434</v>
      </c>
      <c r="AK423" t="s">
        <v>119</v>
      </c>
      <c r="AR423" t="s">
        <v>229</v>
      </c>
    </row>
    <row r="424" ht="15.75" customHeight="1">
      <c r="A424" t="s">
        <v>380</v>
      </c>
      <c r="C424" s="11" t="s">
        <v>381</v>
      </c>
      <c r="D424" s="11" t="s">
        <v>382</v>
      </c>
      <c r="E424" s="11" t="s">
        <v>383</v>
      </c>
      <c r="F424" s="12" t="str">
        <f t="shared" si="1"/>
        <v>2017</v>
      </c>
      <c r="G424" s="13">
        <v>42959.0</v>
      </c>
      <c r="H424" s="14">
        <v>0.3159722222222222</v>
      </c>
      <c r="I424" t="s">
        <v>48</v>
      </c>
      <c r="J424" s="15"/>
      <c r="L424" t="s">
        <v>58</v>
      </c>
      <c r="M424" s="15">
        <v>21.3</v>
      </c>
      <c r="N424" s="16">
        <v>6.85</v>
      </c>
      <c r="O424" s="16">
        <v>77.4</v>
      </c>
      <c r="P424" s="17">
        <v>251.2</v>
      </c>
      <c r="Q424" s="18"/>
      <c r="S424" s="17"/>
      <c r="V424" s="19">
        <v>204.6</v>
      </c>
      <c r="W424" s="17"/>
      <c r="AF424" t="s">
        <v>424</v>
      </c>
      <c r="AG424" t="s">
        <v>84</v>
      </c>
      <c r="AH424" t="s">
        <v>84</v>
      </c>
      <c r="AI424">
        <v>18.33</v>
      </c>
      <c r="AJ424" t="s">
        <v>61</v>
      </c>
      <c r="AK424" t="s">
        <v>119</v>
      </c>
      <c r="AM424" t="s">
        <v>62</v>
      </c>
      <c r="AN424" t="s">
        <v>55</v>
      </c>
      <c r="AQ424" t="s">
        <v>292</v>
      </c>
      <c r="AR424" t="s">
        <v>229</v>
      </c>
    </row>
    <row r="425" ht="15.75" customHeight="1">
      <c r="A425" t="s">
        <v>380</v>
      </c>
      <c r="C425" s="11" t="s">
        <v>381</v>
      </c>
      <c r="D425" s="11" t="s">
        <v>382</v>
      </c>
      <c r="E425" s="11" t="s">
        <v>383</v>
      </c>
      <c r="F425" s="12" t="str">
        <f t="shared" si="1"/>
        <v>2017</v>
      </c>
      <c r="G425" s="13">
        <v>42973.0</v>
      </c>
      <c r="H425" s="14">
        <v>0.2986111111111111</v>
      </c>
      <c r="I425" t="s">
        <v>48</v>
      </c>
      <c r="J425" s="15"/>
      <c r="L425" t="s">
        <v>49</v>
      </c>
      <c r="M425" s="15">
        <v>17.7</v>
      </c>
      <c r="N425" s="16">
        <v>6.21</v>
      </c>
      <c r="O425" s="16">
        <v>65.3</v>
      </c>
      <c r="P425" s="17">
        <v>264.7</v>
      </c>
      <c r="Q425" s="18"/>
      <c r="S425" s="17"/>
      <c r="V425" s="19">
        <v>172.3</v>
      </c>
      <c r="W425" s="17"/>
      <c r="AF425" t="s">
        <v>433</v>
      </c>
      <c r="AG425" t="s">
        <v>51</v>
      </c>
      <c r="AH425" t="s">
        <v>115</v>
      </c>
      <c r="AI425">
        <v>14.44</v>
      </c>
      <c r="AK425" t="s">
        <v>119</v>
      </c>
      <c r="AM425" t="s">
        <v>54</v>
      </c>
      <c r="AN425" t="s">
        <v>55</v>
      </c>
      <c r="AQ425" t="s">
        <v>51</v>
      </c>
      <c r="AR425" t="s">
        <v>229</v>
      </c>
    </row>
    <row r="426" ht="15.75" customHeight="1">
      <c r="A426" t="s">
        <v>380</v>
      </c>
      <c r="C426" s="11" t="s">
        <v>381</v>
      </c>
      <c r="D426" s="11" t="s">
        <v>382</v>
      </c>
      <c r="E426" s="11" t="s">
        <v>383</v>
      </c>
      <c r="F426" s="12" t="str">
        <f t="shared" si="1"/>
        <v>2017</v>
      </c>
      <c r="G426" s="13">
        <v>42987.0</v>
      </c>
      <c r="H426" s="14">
        <v>0.3298611111111111</v>
      </c>
      <c r="I426" t="s">
        <v>48</v>
      </c>
      <c r="J426" s="15"/>
      <c r="L426" t="s">
        <v>49</v>
      </c>
      <c r="M426" s="15">
        <v>15.5</v>
      </c>
      <c r="N426" s="16">
        <v>7.65</v>
      </c>
      <c r="O426" s="16">
        <v>76.8</v>
      </c>
      <c r="P426" s="17">
        <v>158.3</v>
      </c>
      <c r="Q426" s="18"/>
      <c r="S426" s="17"/>
      <c r="V426" s="19">
        <v>248.1</v>
      </c>
      <c r="W426" s="17"/>
      <c r="AF426" t="s">
        <v>424</v>
      </c>
      <c r="AG426" t="s">
        <v>51</v>
      </c>
      <c r="AH426" t="s">
        <v>254</v>
      </c>
      <c r="AI426">
        <v>13.33</v>
      </c>
      <c r="AJ426" t="s">
        <v>61</v>
      </c>
      <c r="AK426" t="s">
        <v>119</v>
      </c>
      <c r="AM426" t="s">
        <v>62</v>
      </c>
      <c r="AN426" t="s">
        <v>55</v>
      </c>
      <c r="AQ426" t="s">
        <v>94</v>
      </c>
      <c r="AR426" t="s">
        <v>229</v>
      </c>
    </row>
    <row r="427" ht="15.75" customHeight="1">
      <c r="A427" t="s">
        <v>380</v>
      </c>
      <c r="C427" s="11" t="s">
        <v>381</v>
      </c>
      <c r="D427" s="11" t="s">
        <v>382</v>
      </c>
      <c r="E427" s="11" t="s">
        <v>383</v>
      </c>
      <c r="F427" s="12" t="str">
        <f t="shared" si="1"/>
        <v>2017</v>
      </c>
      <c r="G427" s="13">
        <v>43001.0</v>
      </c>
      <c r="H427" s="14">
        <v>0.3125</v>
      </c>
      <c r="I427" t="s">
        <v>48</v>
      </c>
      <c r="J427" s="15"/>
      <c r="L427" t="s">
        <v>49</v>
      </c>
      <c r="M427" s="15">
        <v>17.2</v>
      </c>
      <c r="N427" s="16">
        <v>6.17</v>
      </c>
      <c r="O427" s="16">
        <v>64.1</v>
      </c>
      <c r="P427" s="17">
        <v>277.0</v>
      </c>
      <c r="Q427" s="18"/>
      <c r="S427" s="17"/>
      <c r="V427" s="19">
        <v>122.3</v>
      </c>
      <c r="W427" s="17"/>
      <c r="AF427" t="s">
        <v>434</v>
      </c>
      <c r="AG427" t="s">
        <v>51</v>
      </c>
      <c r="AH427" t="s">
        <v>86</v>
      </c>
      <c r="AI427">
        <v>15.56</v>
      </c>
      <c r="AJ427" t="s">
        <v>61</v>
      </c>
      <c r="AK427" t="s">
        <v>119</v>
      </c>
      <c r="AM427" t="s">
        <v>88</v>
      </c>
      <c r="AN427" t="s">
        <v>55</v>
      </c>
      <c r="AQ427" t="s">
        <v>94</v>
      </c>
      <c r="AR427" t="s">
        <v>229</v>
      </c>
    </row>
    <row r="428" ht="15.75" customHeight="1">
      <c r="A428" t="s">
        <v>44</v>
      </c>
      <c r="C428" s="11" t="s">
        <v>265</v>
      </c>
      <c r="D428" s="11" t="s">
        <v>266</v>
      </c>
      <c r="E428" s="11" t="s">
        <v>267</v>
      </c>
      <c r="F428" s="12" t="str">
        <f t="shared" si="1"/>
        <v>2012</v>
      </c>
      <c r="G428" s="13">
        <v>41062.0</v>
      </c>
      <c r="H428" s="14">
        <v>0.28055555555555556</v>
      </c>
      <c r="I428" t="s">
        <v>48</v>
      </c>
      <c r="J428" s="15"/>
      <c r="L428" t="s">
        <v>49</v>
      </c>
      <c r="M428" s="15">
        <v>15.7</v>
      </c>
      <c r="N428" s="16">
        <v>8.38</v>
      </c>
      <c r="O428" s="16">
        <v>84.2</v>
      </c>
      <c r="P428" s="17"/>
      <c r="Q428" s="18"/>
      <c r="S428" s="17"/>
      <c r="V428" s="19">
        <v>365.4</v>
      </c>
      <c r="W428" s="17"/>
      <c r="AF428" t="s">
        <v>346</v>
      </c>
      <c r="AG428" t="s">
        <v>59</v>
      </c>
      <c r="AH428" t="s">
        <v>115</v>
      </c>
      <c r="AJ428" t="s">
        <v>61</v>
      </c>
      <c r="AK428" t="s">
        <v>119</v>
      </c>
      <c r="AM428" t="s">
        <v>54</v>
      </c>
      <c r="AN428" t="s">
        <v>55</v>
      </c>
      <c r="AQ428" t="s">
        <v>171</v>
      </c>
      <c r="AR428" t="s">
        <v>436</v>
      </c>
    </row>
    <row r="429" ht="15.75" customHeight="1">
      <c r="A429" t="s">
        <v>44</v>
      </c>
      <c r="C429" s="11" t="s">
        <v>265</v>
      </c>
      <c r="D429" s="11" t="s">
        <v>266</v>
      </c>
      <c r="E429" s="11" t="s">
        <v>267</v>
      </c>
      <c r="F429" s="12" t="str">
        <f t="shared" si="1"/>
        <v>2012</v>
      </c>
      <c r="G429" s="13">
        <v>41076.0</v>
      </c>
      <c r="H429" s="14">
        <v>0.30972222222222223</v>
      </c>
      <c r="I429" t="s">
        <v>48</v>
      </c>
      <c r="J429" s="15"/>
      <c r="L429" t="s">
        <v>49</v>
      </c>
      <c r="M429" s="15">
        <v>15.2</v>
      </c>
      <c r="N429" s="16">
        <v>9.6</v>
      </c>
      <c r="O429" s="16">
        <v>95.5</v>
      </c>
      <c r="P429" s="17"/>
      <c r="Q429" s="18"/>
      <c r="S429" s="17"/>
      <c r="V429" s="19">
        <v>88.4</v>
      </c>
      <c r="W429" s="17"/>
      <c r="AF429" t="s">
        <v>346</v>
      </c>
      <c r="AG429" t="s">
        <v>51</v>
      </c>
      <c r="AH429" t="s">
        <v>51</v>
      </c>
      <c r="AJ429" t="s">
        <v>61</v>
      </c>
      <c r="AK429" t="s">
        <v>119</v>
      </c>
      <c r="AM429" t="s">
        <v>54</v>
      </c>
      <c r="AN429" t="s">
        <v>55</v>
      </c>
      <c r="AQ429" t="s">
        <v>171</v>
      </c>
      <c r="AR429" t="s">
        <v>436</v>
      </c>
    </row>
    <row r="430" ht="15.75" customHeight="1">
      <c r="A430" t="s">
        <v>44</v>
      </c>
      <c r="C430" s="11" t="s">
        <v>265</v>
      </c>
      <c r="D430" s="11" t="s">
        <v>266</v>
      </c>
      <c r="E430" s="11" t="s">
        <v>267</v>
      </c>
      <c r="F430" s="12" t="str">
        <f t="shared" si="1"/>
        <v>2012</v>
      </c>
      <c r="G430" s="13">
        <v>41090.0</v>
      </c>
      <c r="H430" s="14">
        <v>0.2861111111111111</v>
      </c>
      <c r="I430" t="s">
        <v>48</v>
      </c>
      <c r="J430" s="15"/>
      <c r="L430" t="s">
        <v>49</v>
      </c>
      <c r="M430" s="15">
        <v>18.4</v>
      </c>
      <c r="N430" s="16">
        <v>8.27</v>
      </c>
      <c r="O430" s="16">
        <v>88.7</v>
      </c>
      <c r="P430" s="17">
        <v>173.0</v>
      </c>
      <c r="Q430" s="18"/>
      <c r="S430" s="17"/>
      <c r="V430" s="19">
        <v>151.5</v>
      </c>
      <c r="W430" s="17"/>
      <c r="AF430" t="s">
        <v>346</v>
      </c>
      <c r="AG430" t="s">
        <v>51</v>
      </c>
      <c r="AH430" t="s">
        <v>51</v>
      </c>
      <c r="AK430" t="s">
        <v>119</v>
      </c>
      <c r="AM430" t="s">
        <v>54</v>
      </c>
      <c r="AN430" t="s">
        <v>55</v>
      </c>
      <c r="AQ430" t="s">
        <v>171</v>
      </c>
      <c r="AR430" t="s">
        <v>437</v>
      </c>
    </row>
    <row r="431" ht="15.75" customHeight="1">
      <c r="A431" t="s">
        <v>44</v>
      </c>
      <c r="C431" s="11" t="s">
        <v>265</v>
      </c>
      <c r="D431" s="11" t="s">
        <v>266</v>
      </c>
      <c r="E431" s="11" t="s">
        <v>267</v>
      </c>
      <c r="F431" s="12" t="str">
        <f t="shared" si="1"/>
        <v>2012</v>
      </c>
      <c r="G431" s="13">
        <v>41090.0</v>
      </c>
      <c r="H431" s="14">
        <v>0.2861111111111111</v>
      </c>
      <c r="I431" t="s">
        <v>95</v>
      </c>
      <c r="J431" s="15"/>
      <c r="M431" s="15">
        <v>18.4</v>
      </c>
      <c r="N431" s="16">
        <v>8.3</v>
      </c>
      <c r="O431" s="16">
        <v>88.7</v>
      </c>
      <c r="P431" s="17">
        <v>175.0</v>
      </c>
      <c r="Q431" s="18"/>
      <c r="S431" s="17"/>
      <c r="V431" s="19">
        <v>139.6</v>
      </c>
      <c r="W431" s="17"/>
      <c r="AF431" t="s">
        <v>346</v>
      </c>
      <c r="AK431" t="s">
        <v>119</v>
      </c>
      <c r="AR431" t="s">
        <v>437</v>
      </c>
    </row>
    <row r="432" ht="15.75" customHeight="1">
      <c r="A432" t="s">
        <v>44</v>
      </c>
      <c r="C432" s="11" t="s">
        <v>265</v>
      </c>
      <c r="D432" s="11" t="s">
        <v>266</v>
      </c>
      <c r="E432" s="11" t="s">
        <v>267</v>
      </c>
      <c r="F432" s="12" t="str">
        <f t="shared" si="1"/>
        <v>2012</v>
      </c>
      <c r="G432" s="13">
        <v>41104.0</v>
      </c>
      <c r="H432" s="14">
        <v>0.28125</v>
      </c>
      <c r="I432" t="s">
        <v>48</v>
      </c>
      <c r="J432" s="15"/>
      <c r="L432" t="s">
        <v>49</v>
      </c>
      <c r="M432" s="15">
        <v>22.8</v>
      </c>
      <c r="N432" s="16">
        <v>4.36</v>
      </c>
      <c r="O432" s="16">
        <v>50.8</v>
      </c>
      <c r="P432" s="17"/>
      <c r="Q432" s="18"/>
      <c r="S432" s="17"/>
      <c r="V432" s="19">
        <v>151.5</v>
      </c>
      <c r="W432" s="17"/>
      <c r="AF432" t="s">
        <v>346</v>
      </c>
      <c r="AG432" t="s">
        <v>51</v>
      </c>
      <c r="AH432" t="s">
        <v>51</v>
      </c>
      <c r="AI432">
        <v>18.89</v>
      </c>
      <c r="AJ432" t="s">
        <v>61</v>
      </c>
      <c r="AK432" t="s">
        <v>119</v>
      </c>
      <c r="AM432" t="s">
        <v>54</v>
      </c>
      <c r="AN432" t="s">
        <v>55</v>
      </c>
      <c r="AQ432" t="s">
        <v>171</v>
      </c>
      <c r="AR432" t="s">
        <v>438</v>
      </c>
    </row>
    <row r="433" ht="15.75" customHeight="1">
      <c r="A433" t="s">
        <v>44</v>
      </c>
      <c r="C433" s="11" t="s">
        <v>265</v>
      </c>
      <c r="D433" s="11" t="s">
        <v>266</v>
      </c>
      <c r="E433" s="11" t="s">
        <v>267</v>
      </c>
      <c r="F433" s="12" t="str">
        <f t="shared" si="1"/>
        <v>2012</v>
      </c>
      <c r="G433" s="13">
        <v>41118.0</v>
      </c>
      <c r="H433" s="14">
        <v>0.3013888888888889</v>
      </c>
      <c r="I433" t="s">
        <v>48</v>
      </c>
      <c r="J433" s="15"/>
      <c r="L433" t="s">
        <v>49</v>
      </c>
      <c r="M433" s="15">
        <v>17.9</v>
      </c>
      <c r="N433" s="16">
        <v>8.46</v>
      </c>
      <c r="O433" s="16">
        <v>90.1</v>
      </c>
      <c r="P433" s="17"/>
      <c r="Q433" s="18"/>
      <c r="S433" s="17"/>
      <c r="V433" s="19">
        <v>1732.8</v>
      </c>
      <c r="W433" s="17"/>
      <c r="AF433" t="s">
        <v>346</v>
      </c>
      <c r="AG433" t="s">
        <v>231</v>
      </c>
      <c r="AH433" t="s">
        <v>439</v>
      </c>
      <c r="AI433">
        <v>17.22</v>
      </c>
      <c r="AJ433" t="s">
        <v>61</v>
      </c>
      <c r="AK433" t="s">
        <v>97</v>
      </c>
      <c r="AM433" t="s">
        <v>54</v>
      </c>
      <c r="AN433" t="s">
        <v>55</v>
      </c>
      <c r="AQ433" t="s">
        <v>171</v>
      </c>
      <c r="AR433" t="s">
        <v>229</v>
      </c>
    </row>
    <row r="434" ht="15.75" customHeight="1">
      <c r="A434" t="s">
        <v>44</v>
      </c>
      <c r="C434" s="11" t="s">
        <v>265</v>
      </c>
      <c r="D434" s="11" t="s">
        <v>266</v>
      </c>
      <c r="E434" s="11" t="s">
        <v>267</v>
      </c>
      <c r="F434" s="12" t="str">
        <f t="shared" si="1"/>
        <v>2012</v>
      </c>
      <c r="G434" s="13">
        <v>41132.0</v>
      </c>
      <c r="H434" s="14">
        <v>0.2916666666666667</v>
      </c>
      <c r="I434" t="s">
        <v>48</v>
      </c>
      <c r="J434" s="15"/>
      <c r="L434" t="s">
        <v>58</v>
      </c>
      <c r="M434" s="15">
        <v>20.4</v>
      </c>
      <c r="N434" s="16">
        <v>8.2</v>
      </c>
      <c r="O434" s="16">
        <v>90.8</v>
      </c>
      <c r="P434" s="17"/>
      <c r="Q434" s="18"/>
      <c r="S434" s="17"/>
      <c r="V434" s="19" t="s">
        <v>149</v>
      </c>
      <c r="W434" s="17"/>
      <c r="AF434" t="s">
        <v>346</v>
      </c>
      <c r="AG434" t="s">
        <v>189</v>
      </c>
      <c r="AH434" t="s">
        <v>440</v>
      </c>
      <c r="AI434">
        <v>21.11</v>
      </c>
      <c r="AK434" t="s">
        <v>119</v>
      </c>
      <c r="AM434" t="s">
        <v>62</v>
      </c>
      <c r="AN434" t="s">
        <v>55</v>
      </c>
      <c r="AQ434" t="s">
        <v>171</v>
      </c>
      <c r="AR434" t="s">
        <v>441</v>
      </c>
    </row>
    <row r="435" ht="15.75" customHeight="1">
      <c r="A435" t="s">
        <v>44</v>
      </c>
      <c r="C435" s="11" t="s">
        <v>265</v>
      </c>
      <c r="D435" s="11" t="s">
        <v>266</v>
      </c>
      <c r="E435" s="11" t="s">
        <v>267</v>
      </c>
      <c r="F435" s="12" t="str">
        <f t="shared" si="1"/>
        <v>2012</v>
      </c>
      <c r="G435" s="13">
        <v>41146.0</v>
      </c>
      <c r="H435" s="14">
        <v>0.2881944444444444</v>
      </c>
      <c r="I435" t="s">
        <v>48</v>
      </c>
      <c r="J435" s="15"/>
      <c r="L435" t="s">
        <v>49</v>
      </c>
      <c r="M435" s="15">
        <v>19.7</v>
      </c>
      <c r="N435" s="16">
        <v>6.9</v>
      </c>
      <c r="O435" s="16">
        <v>75.7</v>
      </c>
      <c r="P435" s="17"/>
      <c r="Q435" s="18"/>
      <c r="S435" s="17"/>
      <c r="V435" s="19">
        <v>488.4</v>
      </c>
      <c r="W435" s="17"/>
      <c r="AF435" t="s">
        <v>279</v>
      </c>
      <c r="AG435" t="s">
        <v>259</v>
      </c>
      <c r="AH435" t="s">
        <v>223</v>
      </c>
      <c r="AI435">
        <v>18.33</v>
      </c>
      <c r="AK435" t="s">
        <v>53</v>
      </c>
      <c r="AM435" t="s">
        <v>88</v>
      </c>
      <c r="AN435" t="s">
        <v>55</v>
      </c>
      <c r="AQ435" t="s">
        <v>171</v>
      </c>
      <c r="AR435" t="s">
        <v>218</v>
      </c>
    </row>
    <row r="436" ht="15.75" customHeight="1">
      <c r="A436" t="s">
        <v>44</v>
      </c>
      <c r="C436" s="11" t="s">
        <v>73</v>
      </c>
      <c r="D436" s="11" t="s">
        <v>74</v>
      </c>
      <c r="E436" s="11" t="s">
        <v>75</v>
      </c>
      <c r="F436" s="12" t="str">
        <f t="shared" si="1"/>
        <v>2012</v>
      </c>
      <c r="G436" s="13">
        <v>41048.0</v>
      </c>
      <c r="H436" s="14">
        <v>0.2763888888888889</v>
      </c>
      <c r="I436" t="s">
        <v>48</v>
      </c>
      <c r="J436" s="15"/>
      <c r="L436" t="s">
        <v>58</v>
      </c>
      <c r="M436" s="15">
        <v>16.7</v>
      </c>
      <c r="N436" s="16"/>
      <c r="O436" s="16">
        <v>97.6</v>
      </c>
      <c r="P436" s="17">
        <v>79.6</v>
      </c>
      <c r="Q436" s="18"/>
      <c r="S436" s="17"/>
      <c r="V436" s="19">
        <v>48.0</v>
      </c>
      <c r="W436" s="17"/>
      <c r="AF436" t="s">
        <v>76</v>
      </c>
      <c r="AG436" t="s">
        <v>51</v>
      </c>
      <c r="AH436" t="s">
        <v>51</v>
      </c>
      <c r="AI436">
        <v>7.0</v>
      </c>
      <c r="AJ436" t="s">
        <v>61</v>
      </c>
      <c r="AK436" t="s">
        <v>53</v>
      </c>
      <c r="AM436" t="s">
        <v>62</v>
      </c>
      <c r="AN436" t="s">
        <v>65</v>
      </c>
      <c r="AQ436" t="s">
        <v>292</v>
      </c>
      <c r="AR436" t="s">
        <v>442</v>
      </c>
    </row>
    <row r="437" ht="15.75" customHeight="1">
      <c r="A437" t="s">
        <v>44</v>
      </c>
      <c r="C437" s="11" t="s">
        <v>73</v>
      </c>
      <c r="D437" s="11" t="s">
        <v>74</v>
      </c>
      <c r="E437" s="11" t="s">
        <v>75</v>
      </c>
      <c r="F437" s="12" t="str">
        <f t="shared" si="1"/>
        <v>2012</v>
      </c>
      <c r="G437" s="13">
        <v>41062.0</v>
      </c>
      <c r="H437" s="14">
        <v>0.26458333333333334</v>
      </c>
      <c r="I437" t="s">
        <v>48</v>
      </c>
      <c r="J437" s="15"/>
      <c r="L437" t="s">
        <v>49</v>
      </c>
      <c r="M437" s="15">
        <v>18.9</v>
      </c>
      <c r="N437" s="16"/>
      <c r="O437" s="16">
        <v>96.4</v>
      </c>
      <c r="P437" s="17"/>
      <c r="Q437" s="18"/>
      <c r="S437" s="17"/>
      <c r="V437" s="19">
        <v>56.3</v>
      </c>
      <c r="W437" s="17"/>
      <c r="AF437" t="s">
        <v>76</v>
      </c>
      <c r="AG437" t="s">
        <v>59</v>
      </c>
      <c r="AH437" t="s">
        <v>51</v>
      </c>
      <c r="AI437">
        <v>12.22</v>
      </c>
      <c r="AJ437" t="s">
        <v>61</v>
      </c>
      <c r="AK437" t="s">
        <v>119</v>
      </c>
      <c r="AM437" t="s">
        <v>54</v>
      </c>
      <c r="AN437" t="s">
        <v>65</v>
      </c>
      <c r="AQ437" t="s">
        <v>51</v>
      </c>
      <c r="AR437" t="s">
        <v>317</v>
      </c>
    </row>
    <row r="438" ht="15.75" customHeight="1">
      <c r="A438" t="s">
        <v>44</v>
      </c>
      <c r="C438" s="11" t="s">
        <v>73</v>
      </c>
      <c r="D438" s="11" t="s">
        <v>74</v>
      </c>
      <c r="E438" s="11" t="s">
        <v>75</v>
      </c>
      <c r="F438" s="12" t="str">
        <f t="shared" si="1"/>
        <v>2012</v>
      </c>
      <c r="G438" s="13">
        <v>41076.0</v>
      </c>
      <c r="H438" s="14">
        <v>0.26180555555555557</v>
      </c>
      <c r="I438" t="s">
        <v>48</v>
      </c>
      <c r="J438" s="15"/>
      <c r="L438" t="s">
        <v>49</v>
      </c>
      <c r="M438" s="15">
        <v>19.7</v>
      </c>
      <c r="N438" s="16">
        <v>8.9</v>
      </c>
      <c r="O438" s="16">
        <v>97.5</v>
      </c>
      <c r="P438" s="17"/>
      <c r="Q438" s="18"/>
      <c r="S438" s="17"/>
      <c r="V438" s="19">
        <v>26.9</v>
      </c>
      <c r="W438" s="17"/>
      <c r="AF438" t="s">
        <v>76</v>
      </c>
      <c r="AG438" t="s">
        <v>51</v>
      </c>
      <c r="AH438" t="s">
        <v>443</v>
      </c>
      <c r="AI438">
        <v>11.11</v>
      </c>
      <c r="AK438" t="s">
        <v>53</v>
      </c>
      <c r="AM438" t="s">
        <v>62</v>
      </c>
      <c r="AN438" t="s">
        <v>65</v>
      </c>
      <c r="AQ438" t="s">
        <v>292</v>
      </c>
      <c r="AR438" t="s">
        <v>218</v>
      </c>
    </row>
    <row r="439" ht="15.75" customHeight="1">
      <c r="A439" t="s">
        <v>44</v>
      </c>
      <c r="C439" s="11" t="s">
        <v>73</v>
      </c>
      <c r="D439" s="11" t="s">
        <v>74</v>
      </c>
      <c r="E439" s="11" t="s">
        <v>75</v>
      </c>
      <c r="F439" s="12" t="str">
        <f t="shared" si="1"/>
        <v>2012</v>
      </c>
      <c r="G439" s="13">
        <v>41090.0</v>
      </c>
      <c r="H439" s="14">
        <v>0.2611111111111111</v>
      </c>
      <c r="I439" t="s">
        <v>48</v>
      </c>
      <c r="J439" s="15"/>
      <c r="L439" t="s">
        <v>49</v>
      </c>
      <c r="M439" s="15">
        <v>23.0</v>
      </c>
      <c r="N439" s="16">
        <v>8.0</v>
      </c>
      <c r="O439" s="16">
        <v>93.5</v>
      </c>
      <c r="P439" s="17"/>
      <c r="Q439" s="18"/>
      <c r="S439" s="17"/>
      <c r="V439" s="19">
        <v>33.6</v>
      </c>
      <c r="W439" s="17"/>
      <c r="AF439" t="s">
        <v>76</v>
      </c>
      <c r="AG439" t="s">
        <v>51</v>
      </c>
      <c r="AH439" t="s">
        <v>444</v>
      </c>
      <c r="AI439">
        <v>20.0</v>
      </c>
      <c r="AK439" t="s">
        <v>53</v>
      </c>
      <c r="AM439" t="s">
        <v>62</v>
      </c>
      <c r="AN439" t="s">
        <v>65</v>
      </c>
      <c r="AQ439" t="s">
        <v>292</v>
      </c>
      <c r="AR439" t="s">
        <v>218</v>
      </c>
    </row>
    <row r="440" ht="15.75" customHeight="1">
      <c r="A440" t="s">
        <v>44</v>
      </c>
      <c r="C440" s="11" t="s">
        <v>73</v>
      </c>
      <c r="D440" s="11" t="s">
        <v>74</v>
      </c>
      <c r="E440" s="11" t="s">
        <v>75</v>
      </c>
      <c r="F440" s="12" t="str">
        <f t="shared" si="1"/>
        <v>2012</v>
      </c>
      <c r="G440" s="13">
        <v>41104.0</v>
      </c>
      <c r="H440" s="14">
        <v>0.2638888888888889</v>
      </c>
      <c r="I440" t="s">
        <v>48</v>
      </c>
      <c r="J440" s="15"/>
      <c r="L440" t="s">
        <v>49</v>
      </c>
      <c r="M440" s="15">
        <v>21.8</v>
      </c>
      <c r="N440" s="16">
        <v>8.1</v>
      </c>
      <c r="O440" s="16">
        <v>93.1</v>
      </c>
      <c r="P440" s="17"/>
      <c r="Q440" s="18"/>
      <c r="S440" s="17"/>
      <c r="V440" s="19">
        <v>125.9</v>
      </c>
      <c r="W440" s="17"/>
      <c r="AF440" t="s">
        <v>76</v>
      </c>
      <c r="AG440" t="s">
        <v>280</v>
      </c>
      <c r="AH440" t="s">
        <v>86</v>
      </c>
      <c r="AJ440" t="s">
        <v>61</v>
      </c>
      <c r="AK440" t="s">
        <v>53</v>
      </c>
      <c r="AM440" t="s">
        <v>88</v>
      </c>
      <c r="AN440" t="s">
        <v>65</v>
      </c>
      <c r="AQ440" t="s">
        <v>51</v>
      </c>
      <c r="AR440" t="s">
        <v>218</v>
      </c>
    </row>
    <row r="441" ht="15.75" customHeight="1">
      <c r="A441" t="s">
        <v>44</v>
      </c>
      <c r="C441" s="11" t="s">
        <v>73</v>
      </c>
      <c r="D441" s="11" t="s">
        <v>74</v>
      </c>
      <c r="E441" s="11" t="s">
        <v>75</v>
      </c>
      <c r="F441" s="12" t="str">
        <f t="shared" si="1"/>
        <v>2012</v>
      </c>
      <c r="G441" s="13">
        <v>41104.0</v>
      </c>
      <c r="H441" s="14">
        <v>0.2638888888888889</v>
      </c>
      <c r="I441" t="s">
        <v>95</v>
      </c>
      <c r="J441" s="15"/>
      <c r="M441" s="15"/>
      <c r="N441" s="16"/>
      <c r="O441" s="16"/>
      <c r="P441" s="17"/>
      <c r="Q441" s="18"/>
      <c r="S441" s="17"/>
      <c r="V441" s="19">
        <v>77.1</v>
      </c>
      <c r="W441" s="17"/>
      <c r="AF441" t="s">
        <v>76</v>
      </c>
      <c r="AK441" t="s">
        <v>53</v>
      </c>
      <c r="AR441" t="s">
        <v>218</v>
      </c>
    </row>
    <row r="442" ht="15.75" customHeight="1">
      <c r="A442" t="s">
        <v>44</v>
      </c>
      <c r="C442" s="11" t="s">
        <v>294</v>
      </c>
      <c r="D442" s="11" t="s">
        <v>295</v>
      </c>
      <c r="E442" s="11" t="s">
        <v>296</v>
      </c>
      <c r="F442" s="12" t="str">
        <f t="shared" si="1"/>
        <v>2012</v>
      </c>
      <c r="G442" s="13">
        <v>41048.0</v>
      </c>
      <c r="H442" s="14">
        <v>0.2673611111111111</v>
      </c>
      <c r="I442" t="s">
        <v>48</v>
      </c>
      <c r="J442" s="15"/>
      <c r="L442" t="s">
        <v>49</v>
      </c>
      <c r="M442" s="15">
        <v>13.0</v>
      </c>
      <c r="N442" s="16">
        <v>8.22</v>
      </c>
      <c r="O442" s="16">
        <v>78.6</v>
      </c>
      <c r="P442" s="17"/>
      <c r="Q442" s="18"/>
      <c r="S442" s="17"/>
      <c r="V442" s="19">
        <v>65.0</v>
      </c>
      <c r="W442" s="17"/>
      <c r="AF442" t="s">
        <v>321</v>
      </c>
      <c r="AG442" t="s">
        <v>51</v>
      </c>
      <c r="AH442" t="s">
        <v>51</v>
      </c>
      <c r="AK442" t="s">
        <v>97</v>
      </c>
      <c r="AM442" t="s">
        <v>54</v>
      </c>
      <c r="AN442" t="s">
        <v>55</v>
      </c>
      <c r="AQ442" t="s">
        <v>171</v>
      </c>
      <c r="AR442" t="s">
        <v>445</v>
      </c>
    </row>
    <row r="443" ht="15.75" customHeight="1">
      <c r="A443" t="s">
        <v>44</v>
      </c>
      <c r="C443" s="11" t="s">
        <v>294</v>
      </c>
      <c r="D443" s="11" t="s">
        <v>295</v>
      </c>
      <c r="E443" s="11" t="s">
        <v>296</v>
      </c>
      <c r="F443" s="12" t="str">
        <f t="shared" si="1"/>
        <v>2012</v>
      </c>
      <c r="G443" s="13">
        <v>41062.0</v>
      </c>
      <c r="H443" s="14">
        <v>0.26875</v>
      </c>
      <c r="I443" t="s">
        <v>48</v>
      </c>
      <c r="J443" s="15"/>
      <c r="L443" t="s">
        <v>49</v>
      </c>
      <c r="M443" s="15">
        <v>16.8</v>
      </c>
      <c r="N443" s="16">
        <v>7.45</v>
      </c>
      <c r="O443" s="16">
        <v>76.4</v>
      </c>
      <c r="P443" s="17"/>
      <c r="Q443" s="18"/>
      <c r="S443" s="17"/>
      <c r="V443" s="19">
        <v>290.9</v>
      </c>
      <c r="W443" s="17"/>
      <c r="AF443" t="s">
        <v>346</v>
      </c>
      <c r="AG443" t="s">
        <v>59</v>
      </c>
      <c r="AH443" t="s">
        <v>115</v>
      </c>
      <c r="AJ443" t="s">
        <v>61</v>
      </c>
      <c r="AK443" t="s">
        <v>97</v>
      </c>
      <c r="AM443" t="s">
        <v>54</v>
      </c>
      <c r="AN443" t="s">
        <v>55</v>
      </c>
      <c r="AQ443" t="s">
        <v>171</v>
      </c>
      <c r="AR443" t="s">
        <v>229</v>
      </c>
    </row>
    <row r="444" ht="15.75" customHeight="1">
      <c r="A444" t="s">
        <v>44</v>
      </c>
      <c r="C444" s="11" t="s">
        <v>294</v>
      </c>
      <c r="D444" s="11" t="s">
        <v>295</v>
      </c>
      <c r="E444" s="11" t="s">
        <v>296</v>
      </c>
      <c r="F444" s="12" t="str">
        <f t="shared" si="1"/>
        <v>2012</v>
      </c>
      <c r="G444" s="13">
        <v>41076.0</v>
      </c>
      <c r="H444" s="14">
        <v>0.2965277777777778</v>
      </c>
      <c r="I444" t="s">
        <v>48</v>
      </c>
      <c r="J444" s="15"/>
      <c r="L444" t="s">
        <v>49</v>
      </c>
      <c r="M444" s="15">
        <v>16.3</v>
      </c>
      <c r="N444" s="16">
        <v>7.94</v>
      </c>
      <c r="O444" s="16">
        <v>80.8</v>
      </c>
      <c r="P444" s="17"/>
      <c r="Q444" s="18"/>
      <c r="S444" s="17"/>
      <c r="V444" s="19">
        <v>118.7</v>
      </c>
      <c r="W444" s="17"/>
      <c r="AF444" t="s">
        <v>346</v>
      </c>
      <c r="AG444" t="s">
        <v>51</v>
      </c>
      <c r="AH444" t="s">
        <v>51</v>
      </c>
      <c r="AJ444" t="s">
        <v>61</v>
      </c>
      <c r="AK444" t="s">
        <v>100</v>
      </c>
      <c r="AM444" t="s">
        <v>54</v>
      </c>
      <c r="AN444" t="s">
        <v>55</v>
      </c>
      <c r="AQ444" t="s">
        <v>171</v>
      </c>
      <c r="AR444" t="s">
        <v>229</v>
      </c>
    </row>
    <row r="445" ht="15.75" customHeight="1">
      <c r="A445" t="s">
        <v>44</v>
      </c>
      <c r="C445" s="11" t="s">
        <v>294</v>
      </c>
      <c r="D445" s="11" t="s">
        <v>295</v>
      </c>
      <c r="E445" s="11" t="s">
        <v>296</v>
      </c>
      <c r="F445" s="12" t="str">
        <f t="shared" si="1"/>
        <v>2012</v>
      </c>
      <c r="G445" s="13">
        <v>41090.0</v>
      </c>
      <c r="H445" s="14">
        <v>0.2743055555555556</v>
      </c>
      <c r="I445" t="s">
        <v>48</v>
      </c>
      <c r="J445" s="15"/>
      <c r="L445" t="s">
        <v>49</v>
      </c>
      <c r="M445" s="15">
        <v>19.6</v>
      </c>
      <c r="N445" s="16">
        <v>6.32</v>
      </c>
      <c r="O445" s="16">
        <v>68.8</v>
      </c>
      <c r="P445" s="17">
        <v>150.0</v>
      </c>
      <c r="Q445" s="18"/>
      <c r="S445" s="17"/>
      <c r="V445" s="19">
        <v>1045.2</v>
      </c>
      <c r="W445" s="17"/>
      <c r="AF445" t="s">
        <v>346</v>
      </c>
      <c r="AG445" t="s">
        <v>51</v>
      </c>
      <c r="AH445" t="s">
        <v>51</v>
      </c>
      <c r="AK445" t="s">
        <v>97</v>
      </c>
      <c r="AM445" t="s">
        <v>54</v>
      </c>
      <c r="AN445" t="s">
        <v>55</v>
      </c>
      <c r="AQ445" t="s">
        <v>171</v>
      </c>
      <c r="AR445" t="s">
        <v>229</v>
      </c>
    </row>
    <row r="446" ht="15.75" customHeight="1">
      <c r="A446" t="s">
        <v>44</v>
      </c>
      <c r="C446" s="11" t="s">
        <v>294</v>
      </c>
      <c r="D446" s="11" t="s">
        <v>295</v>
      </c>
      <c r="E446" s="11" t="s">
        <v>296</v>
      </c>
      <c r="F446" s="12" t="str">
        <f t="shared" si="1"/>
        <v>2012</v>
      </c>
      <c r="G446" s="13">
        <v>41104.0</v>
      </c>
      <c r="H446" s="14">
        <v>0.29097222222222224</v>
      </c>
      <c r="I446" t="s">
        <v>48</v>
      </c>
      <c r="J446" s="15"/>
      <c r="L446" t="s">
        <v>49</v>
      </c>
      <c r="M446" s="15">
        <v>21.0</v>
      </c>
      <c r="N446" s="16">
        <v>6.44</v>
      </c>
      <c r="O446" s="16">
        <v>72.3</v>
      </c>
      <c r="P446" s="17"/>
      <c r="Q446" s="18"/>
      <c r="S446" s="17"/>
      <c r="V446" s="19">
        <v>456.9</v>
      </c>
      <c r="W446" s="17"/>
      <c r="AF446" t="s">
        <v>346</v>
      </c>
      <c r="AG446" t="s">
        <v>51</v>
      </c>
      <c r="AH446" t="s">
        <v>51</v>
      </c>
      <c r="AI446">
        <v>18.89</v>
      </c>
      <c r="AJ446" t="s">
        <v>61</v>
      </c>
      <c r="AK446" t="s">
        <v>119</v>
      </c>
      <c r="AM446" t="s">
        <v>54</v>
      </c>
      <c r="AN446" t="s">
        <v>55</v>
      </c>
      <c r="AQ446" t="s">
        <v>171</v>
      </c>
      <c r="AR446" t="s">
        <v>446</v>
      </c>
    </row>
    <row r="447" ht="15.75" customHeight="1">
      <c r="A447" t="s">
        <v>44</v>
      </c>
      <c r="C447" s="11" t="s">
        <v>294</v>
      </c>
      <c r="D447" s="11" t="s">
        <v>295</v>
      </c>
      <c r="E447" s="11" t="s">
        <v>296</v>
      </c>
      <c r="F447" s="12" t="str">
        <f t="shared" si="1"/>
        <v>2012</v>
      </c>
      <c r="G447" s="13">
        <v>41118.0</v>
      </c>
      <c r="H447" s="14">
        <v>0.2916666666666667</v>
      </c>
      <c r="I447" t="s">
        <v>48</v>
      </c>
      <c r="J447" s="15"/>
      <c r="L447" t="s">
        <v>49</v>
      </c>
      <c r="M447" s="15">
        <v>18.2</v>
      </c>
      <c r="N447" s="16">
        <v>7.89</v>
      </c>
      <c r="O447" s="16">
        <v>83.5</v>
      </c>
      <c r="P447" s="17"/>
      <c r="Q447" s="18"/>
      <c r="S447" s="17"/>
      <c r="V447" s="19">
        <v>816.4</v>
      </c>
      <c r="W447" s="17"/>
      <c r="AF447" t="s">
        <v>346</v>
      </c>
      <c r="AG447" t="s">
        <v>86</v>
      </c>
      <c r="AH447" t="s">
        <v>439</v>
      </c>
      <c r="AI447">
        <v>17.22</v>
      </c>
      <c r="AJ447" t="s">
        <v>61</v>
      </c>
      <c r="AK447" t="s">
        <v>97</v>
      </c>
      <c r="AM447" t="s">
        <v>54</v>
      </c>
      <c r="AN447" t="s">
        <v>55</v>
      </c>
      <c r="AQ447" t="s">
        <v>171</v>
      </c>
      <c r="AR447" t="s">
        <v>229</v>
      </c>
    </row>
    <row r="448" ht="15.75" customHeight="1">
      <c r="A448" t="s">
        <v>44</v>
      </c>
      <c r="C448" s="11" t="s">
        <v>294</v>
      </c>
      <c r="D448" s="11" t="s">
        <v>295</v>
      </c>
      <c r="E448" s="11" t="s">
        <v>296</v>
      </c>
      <c r="F448" s="12" t="str">
        <f t="shared" si="1"/>
        <v>2012</v>
      </c>
      <c r="G448" s="13">
        <v>41132.0</v>
      </c>
      <c r="H448" s="14">
        <v>0.2861111111111111</v>
      </c>
      <c r="I448" t="s">
        <v>48</v>
      </c>
      <c r="J448" s="15"/>
      <c r="L448" t="s">
        <v>58</v>
      </c>
      <c r="M448" s="15">
        <v>21.1</v>
      </c>
      <c r="N448" s="16">
        <v>6.49</v>
      </c>
      <c r="O448" s="16">
        <v>73.1</v>
      </c>
      <c r="P448" s="17"/>
      <c r="Q448" s="18"/>
      <c r="S448" s="17"/>
      <c r="V448" s="19">
        <v>1986.3</v>
      </c>
      <c r="W448" s="17"/>
      <c r="AF448" t="s">
        <v>346</v>
      </c>
      <c r="AG448" t="s">
        <v>189</v>
      </c>
      <c r="AH448" t="s">
        <v>440</v>
      </c>
      <c r="AI448">
        <v>21.11</v>
      </c>
      <c r="AK448" t="s">
        <v>119</v>
      </c>
      <c r="AM448" t="s">
        <v>62</v>
      </c>
      <c r="AN448" t="s">
        <v>55</v>
      </c>
      <c r="AQ448" t="s">
        <v>171</v>
      </c>
      <c r="AR448" t="s">
        <v>447</v>
      </c>
    </row>
    <row r="449" ht="15.75" customHeight="1">
      <c r="A449" t="s">
        <v>44</v>
      </c>
      <c r="C449" s="11" t="s">
        <v>294</v>
      </c>
      <c r="D449" s="11" t="s">
        <v>295</v>
      </c>
      <c r="E449" s="11" t="s">
        <v>296</v>
      </c>
      <c r="F449" s="12" t="str">
        <f t="shared" si="1"/>
        <v>2012</v>
      </c>
      <c r="G449" s="13">
        <v>41146.0</v>
      </c>
      <c r="H449" s="14">
        <v>0.2777777777777778</v>
      </c>
      <c r="I449" t="s">
        <v>48</v>
      </c>
      <c r="J449" s="15"/>
      <c r="L449" t="s">
        <v>49</v>
      </c>
      <c r="M449" s="15">
        <v>20.3</v>
      </c>
      <c r="N449" s="16">
        <v>5.6</v>
      </c>
      <c r="O449" s="16">
        <v>62.5</v>
      </c>
      <c r="P449" s="17"/>
      <c r="Q449" s="18"/>
      <c r="S449" s="17"/>
      <c r="V449" s="19">
        <v>218.7</v>
      </c>
      <c r="W449" s="17"/>
      <c r="AF449" t="s">
        <v>279</v>
      </c>
      <c r="AG449" t="s">
        <v>259</v>
      </c>
      <c r="AH449" t="s">
        <v>223</v>
      </c>
      <c r="AI449">
        <v>18.33</v>
      </c>
      <c r="AK449" t="s">
        <v>53</v>
      </c>
      <c r="AM449" t="s">
        <v>88</v>
      </c>
      <c r="AN449" t="s">
        <v>55</v>
      </c>
      <c r="AQ449" t="s">
        <v>171</v>
      </c>
      <c r="AR449" t="s">
        <v>218</v>
      </c>
    </row>
    <row r="450" ht="15.75" customHeight="1">
      <c r="A450" t="s">
        <v>44</v>
      </c>
      <c r="C450" s="11" t="s">
        <v>91</v>
      </c>
      <c r="D450" s="11" t="s">
        <v>92</v>
      </c>
      <c r="E450" s="11" t="s">
        <v>93</v>
      </c>
      <c r="F450" s="12" t="str">
        <f t="shared" si="1"/>
        <v>2012</v>
      </c>
      <c r="G450" s="13">
        <v>41048.0</v>
      </c>
      <c r="H450" s="14">
        <v>0.24791666666666667</v>
      </c>
      <c r="I450" t="s">
        <v>48</v>
      </c>
      <c r="J450" s="15"/>
      <c r="L450" t="s">
        <v>49</v>
      </c>
      <c r="M450" s="15">
        <v>13.8</v>
      </c>
      <c r="N450" s="16"/>
      <c r="O450" s="16">
        <v>30.2</v>
      </c>
      <c r="P450" s="17">
        <v>151.7</v>
      </c>
      <c r="Q450" s="18"/>
      <c r="S450" s="17"/>
      <c r="V450" s="19">
        <v>26.2</v>
      </c>
      <c r="W450" s="17"/>
      <c r="AF450" t="s">
        <v>76</v>
      </c>
      <c r="AG450" t="s">
        <v>51</v>
      </c>
      <c r="AH450" t="s">
        <v>51</v>
      </c>
      <c r="AI450">
        <v>6.67</v>
      </c>
      <c r="AJ450" t="s">
        <v>61</v>
      </c>
      <c r="AK450" t="s">
        <v>100</v>
      </c>
      <c r="AM450" t="s">
        <v>54</v>
      </c>
      <c r="AN450" t="s">
        <v>55</v>
      </c>
      <c r="AQ450" t="s">
        <v>51</v>
      </c>
      <c r="AR450" t="s">
        <v>448</v>
      </c>
    </row>
    <row r="451" ht="15.75" customHeight="1">
      <c r="A451" t="s">
        <v>44</v>
      </c>
      <c r="C451" s="11" t="s">
        <v>91</v>
      </c>
      <c r="D451" s="11" t="s">
        <v>92</v>
      </c>
      <c r="E451" s="11" t="s">
        <v>93</v>
      </c>
      <c r="F451" s="12" t="str">
        <f t="shared" si="1"/>
        <v>2012</v>
      </c>
      <c r="G451" s="13">
        <v>41062.0</v>
      </c>
      <c r="H451" s="14">
        <v>0.24097222222222223</v>
      </c>
      <c r="I451" t="s">
        <v>48</v>
      </c>
      <c r="J451" s="15"/>
      <c r="L451" t="s">
        <v>49</v>
      </c>
      <c r="M451" s="15">
        <v>16.0</v>
      </c>
      <c r="N451" s="16"/>
      <c r="O451" s="16">
        <v>29.8</v>
      </c>
      <c r="P451" s="17"/>
      <c r="Q451" s="18"/>
      <c r="S451" s="17"/>
      <c r="V451" s="19">
        <v>81.3</v>
      </c>
      <c r="W451" s="17"/>
      <c r="AF451" t="s">
        <v>76</v>
      </c>
      <c r="AG451" t="s">
        <v>59</v>
      </c>
      <c r="AH451" t="s">
        <v>51</v>
      </c>
      <c r="AI451">
        <v>12.22</v>
      </c>
      <c r="AJ451" t="s">
        <v>61</v>
      </c>
      <c r="AK451" t="s">
        <v>100</v>
      </c>
      <c r="AM451" t="s">
        <v>54</v>
      </c>
      <c r="AN451" t="s">
        <v>55</v>
      </c>
      <c r="AQ451" t="s">
        <v>56</v>
      </c>
      <c r="AR451" t="s">
        <v>317</v>
      </c>
    </row>
    <row r="452" ht="15.75" customHeight="1">
      <c r="A452" t="s">
        <v>44</v>
      </c>
      <c r="C452" s="11" t="s">
        <v>91</v>
      </c>
      <c r="D452" s="11" t="s">
        <v>92</v>
      </c>
      <c r="E452" s="11" t="s">
        <v>93</v>
      </c>
      <c r="F452" s="12" t="str">
        <f t="shared" si="1"/>
        <v>2012</v>
      </c>
      <c r="G452" s="13">
        <v>41076.0</v>
      </c>
      <c r="H452" s="14">
        <v>0.33611111111111114</v>
      </c>
      <c r="I452" t="s">
        <v>48</v>
      </c>
      <c r="J452" s="15"/>
      <c r="L452" t="s">
        <v>49</v>
      </c>
      <c r="M452" s="15">
        <v>15.4</v>
      </c>
      <c r="N452" s="16">
        <v>3.3</v>
      </c>
      <c r="O452" s="16">
        <v>33.5</v>
      </c>
      <c r="P452" s="17"/>
      <c r="Q452" s="18"/>
      <c r="S452" s="17"/>
      <c r="V452" s="19">
        <v>90.9</v>
      </c>
      <c r="W452" s="17"/>
      <c r="AF452" t="s">
        <v>76</v>
      </c>
      <c r="AG452" t="s">
        <v>51</v>
      </c>
      <c r="AH452" t="s">
        <v>443</v>
      </c>
      <c r="AI452">
        <v>11.11</v>
      </c>
      <c r="AK452" t="s">
        <v>100</v>
      </c>
      <c r="AM452" t="s">
        <v>54</v>
      </c>
      <c r="AN452" t="s">
        <v>55</v>
      </c>
      <c r="AQ452" t="s">
        <v>51</v>
      </c>
      <c r="AR452" t="s">
        <v>218</v>
      </c>
    </row>
    <row r="453" ht="15.75" customHeight="1">
      <c r="A453" t="s">
        <v>44</v>
      </c>
      <c r="C453" s="11" t="s">
        <v>91</v>
      </c>
      <c r="D453" s="11" t="s">
        <v>92</v>
      </c>
      <c r="E453" s="11" t="s">
        <v>93</v>
      </c>
      <c r="F453" s="12" t="str">
        <f t="shared" si="1"/>
        <v>2012</v>
      </c>
      <c r="G453" s="13">
        <v>41090.0</v>
      </c>
      <c r="H453" s="14">
        <v>0.23680555555555555</v>
      </c>
      <c r="I453" t="s">
        <v>48</v>
      </c>
      <c r="J453" s="15"/>
      <c r="L453" t="s">
        <v>49</v>
      </c>
      <c r="M453" s="15">
        <v>18.5</v>
      </c>
      <c r="N453" s="16">
        <v>1.6</v>
      </c>
      <c r="O453" s="16">
        <v>15.2</v>
      </c>
      <c r="P453" s="17"/>
      <c r="Q453" s="18"/>
      <c r="S453" s="17"/>
      <c r="V453" s="19">
        <v>41.1</v>
      </c>
      <c r="W453" s="17"/>
      <c r="AF453" t="s">
        <v>76</v>
      </c>
      <c r="AG453" t="s">
        <v>51</v>
      </c>
      <c r="AH453" t="s">
        <v>444</v>
      </c>
      <c r="AI453">
        <v>20.0</v>
      </c>
      <c r="AJ453" t="s">
        <v>61</v>
      </c>
      <c r="AK453" t="s">
        <v>100</v>
      </c>
      <c r="AM453" t="s">
        <v>54</v>
      </c>
      <c r="AN453" t="s">
        <v>55</v>
      </c>
      <c r="AQ453" t="s">
        <v>51</v>
      </c>
      <c r="AR453" t="s">
        <v>218</v>
      </c>
    </row>
    <row r="454" ht="15.75" customHeight="1">
      <c r="A454" t="s">
        <v>323</v>
      </c>
      <c r="C454" s="11" t="s">
        <v>449</v>
      </c>
      <c r="D454" s="11" t="s">
        <v>450</v>
      </c>
      <c r="E454" s="11" t="s">
        <v>451</v>
      </c>
      <c r="F454" s="12" t="str">
        <f t="shared" si="1"/>
        <v>2009</v>
      </c>
      <c r="G454" s="13">
        <v>39949.0</v>
      </c>
      <c r="H454" s="14">
        <v>0.3472222222222222</v>
      </c>
      <c r="I454" t="s">
        <v>48</v>
      </c>
      <c r="J454" s="15"/>
      <c r="L454" t="s">
        <v>49</v>
      </c>
      <c r="M454" s="15">
        <v>14.3</v>
      </c>
      <c r="N454" s="16">
        <v>9.5</v>
      </c>
      <c r="O454" s="16">
        <v>93.5</v>
      </c>
      <c r="P454" s="17"/>
      <c r="Q454" s="18"/>
      <c r="S454" s="17"/>
      <c r="V454" s="19"/>
      <c r="W454" s="17"/>
      <c r="AF454" t="s">
        <v>327</v>
      </c>
      <c r="AG454" t="s">
        <v>86</v>
      </c>
      <c r="AH454" t="s">
        <v>115</v>
      </c>
      <c r="AI454">
        <v>12.78</v>
      </c>
      <c r="AJ454" t="s">
        <v>61</v>
      </c>
      <c r="AM454" t="s">
        <v>54</v>
      </c>
      <c r="AQ454" t="s">
        <v>51</v>
      </c>
      <c r="AR454" t="s">
        <v>452</v>
      </c>
    </row>
    <row r="455" ht="15.75" customHeight="1">
      <c r="A455" t="s">
        <v>323</v>
      </c>
      <c r="C455" s="11" t="s">
        <v>449</v>
      </c>
      <c r="D455" s="11" t="s">
        <v>450</v>
      </c>
      <c r="E455" s="11" t="s">
        <v>451</v>
      </c>
      <c r="F455" s="12" t="str">
        <f t="shared" si="1"/>
        <v>2009</v>
      </c>
      <c r="G455" s="13">
        <v>39963.0</v>
      </c>
      <c r="H455" s="14">
        <v>0.2743055555555556</v>
      </c>
      <c r="I455" t="s">
        <v>48</v>
      </c>
      <c r="J455" s="15"/>
      <c r="L455" t="s">
        <v>49</v>
      </c>
      <c r="M455" s="15">
        <v>10.8</v>
      </c>
      <c r="N455" s="16">
        <v>10.84</v>
      </c>
      <c r="O455" s="16">
        <v>97.8</v>
      </c>
      <c r="P455" s="17"/>
      <c r="Q455" s="18"/>
      <c r="S455" s="17"/>
      <c r="V455" s="19"/>
      <c r="W455" s="17"/>
      <c r="AF455" t="s">
        <v>327</v>
      </c>
      <c r="AG455" t="s">
        <v>254</v>
      </c>
      <c r="AH455" t="s">
        <v>328</v>
      </c>
      <c r="AI455">
        <v>12.22</v>
      </c>
      <c r="AJ455" t="s">
        <v>61</v>
      </c>
      <c r="AK455" t="s">
        <v>97</v>
      </c>
      <c r="AM455" t="s">
        <v>54</v>
      </c>
      <c r="AN455" t="s">
        <v>55</v>
      </c>
      <c r="AQ455" t="s">
        <v>51</v>
      </c>
      <c r="AR455" t="s">
        <v>453</v>
      </c>
    </row>
    <row r="456" ht="15.75" customHeight="1">
      <c r="A456" t="s">
        <v>323</v>
      </c>
      <c r="C456" s="11" t="s">
        <v>449</v>
      </c>
      <c r="D456" s="11" t="s">
        <v>450</v>
      </c>
      <c r="E456" s="11" t="s">
        <v>451</v>
      </c>
      <c r="F456" s="12" t="str">
        <f t="shared" si="1"/>
        <v>2009</v>
      </c>
      <c r="G456" s="13">
        <v>39977.0</v>
      </c>
      <c r="H456" s="14">
        <v>0.3194444444444444</v>
      </c>
      <c r="I456" t="s">
        <v>48</v>
      </c>
      <c r="J456" s="15"/>
      <c r="L456" t="s">
        <v>58</v>
      </c>
      <c r="M456" s="15">
        <v>14.4</v>
      </c>
      <c r="N456" s="16">
        <v>9.2</v>
      </c>
      <c r="O456" s="16">
        <v>90.0</v>
      </c>
      <c r="P456" s="17"/>
      <c r="Q456" s="18"/>
      <c r="S456" s="17"/>
      <c r="V456" s="19" t="s">
        <v>111</v>
      </c>
      <c r="W456" s="17"/>
      <c r="AF456" t="s">
        <v>279</v>
      </c>
      <c r="AG456" t="s">
        <v>51</v>
      </c>
      <c r="AH456" t="s">
        <v>126</v>
      </c>
      <c r="AI456">
        <v>15.56</v>
      </c>
      <c r="AJ456" t="s">
        <v>61</v>
      </c>
      <c r="AM456" t="s">
        <v>62</v>
      </c>
      <c r="AN456" t="s">
        <v>55</v>
      </c>
      <c r="AQ456" t="s">
        <v>56</v>
      </c>
      <c r="AR456" t="s">
        <v>454</v>
      </c>
    </row>
    <row r="457" ht="15.75" customHeight="1">
      <c r="A457" t="s">
        <v>323</v>
      </c>
      <c r="C457" s="11" t="s">
        <v>449</v>
      </c>
      <c r="D457" s="11" t="s">
        <v>450</v>
      </c>
      <c r="E457" s="11" t="s">
        <v>451</v>
      </c>
      <c r="F457" s="12" t="str">
        <f t="shared" si="1"/>
        <v>2009</v>
      </c>
      <c r="G457" s="13">
        <v>39991.0</v>
      </c>
      <c r="H457" s="14">
        <v>0.30069444444444443</v>
      </c>
      <c r="I457" t="s">
        <v>48</v>
      </c>
      <c r="J457" s="15"/>
      <c r="L457" t="s">
        <v>49</v>
      </c>
      <c r="M457" s="15">
        <v>17.9</v>
      </c>
      <c r="N457" s="16">
        <v>8.46</v>
      </c>
      <c r="O457" s="16">
        <v>89.4</v>
      </c>
      <c r="P457" s="17"/>
      <c r="Q457" s="18"/>
      <c r="S457" s="17"/>
      <c r="V457" s="19">
        <v>172.5</v>
      </c>
      <c r="W457" s="17"/>
      <c r="AF457" t="s">
        <v>327</v>
      </c>
      <c r="AG457" t="s">
        <v>59</v>
      </c>
      <c r="AH457" t="s">
        <v>112</v>
      </c>
      <c r="AI457">
        <v>17.78</v>
      </c>
      <c r="AJ457" t="s">
        <v>61</v>
      </c>
      <c r="AM457" t="s">
        <v>54</v>
      </c>
      <c r="AN457" t="s">
        <v>55</v>
      </c>
      <c r="AQ457" t="s">
        <v>51</v>
      </c>
      <c r="AR457" t="s">
        <v>455</v>
      </c>
    </row>
    <row r="458" ht="15.75" customHeight="1">
      <c r="A458" t="s">
        <v>323</v>
      </c>
      <c r="C458" s="11" t="s">
        <v>449</v>
      </c>
      <c r="D458" s="11" t="s">
        <v>450</v>
      </c>
      <c r="E458" s="11" t="s">
        <v>451</v>
      </c>
      <c r="F458" s="12" t="str">
        <f t="shared" si="1"/>
        <v>2009</v>
      </c>
      <c r="G458" s="13">
        <v>40005.0</v>
      </c>
      <c r="H458" s="14">
        <v>0.2847222222222222</v>
      </c>
      <c r="I458" t="s">
        <v>48</v>
      </c>
      <c r="J458" s="15"/>
      <c r="L458" t="s">
        <v>49</v>
      </c>
      <c r="M458" s="15">
        <v>15.6</v>
      </c>
      <c r="N458" s="16">
        <v>8.08</v>
      </c>
      <c r="O458" s="16">
        <v>80.8</v>
      </c>
      <c r="P458" s="17"/>
      <c r="Q458" s="18"/>
      <c r="S458" s="17"/>
      <c r="V458" s="19">
        <v>178.2</v>
      </c>
      <c r="W458" s="17"/>
      <c r="AF458" t="s">
        <v>327</v>
      </c>
      <c r="AG458" t="s">
        <v>51</v>
      </c>
      <c r="AH458" t="s">
        <v>51</v>
      </c>
      <c r="AI458">
        <v>12.78</v>
      </c>
      <c r="AJ458" t="s">
        <v>61</v>
      </c>
      <c r="AM458" t="s">
        <v>54</v>
      </c>
      <c r="AN458" t="s">
        <v>55</v>
      </c>
      <c r="AQ458" t="s">
        <v>70</v>
      </c>
      <c r="AR458" t="s">
        <v>456</v>
      </c>
    </row>
    <row r="459" ht="15.75" customHeight="1">
      <c r="A459" t="s">
        <v>323</v>
      </c>
      <c r="C459" s="11" t="s">
        <v>449</v>
      </c>
      <c r="D459" s="11" t="s">
        <v>450</v>
      </c>
      <c r="E459" s="11" t="s">
        <v>451</v>
      </c>
      <c r="F459" s="12" t="str">
        <f t="shared" si="1"/>
        <v>2009</v>
      </c>
      <c r="G459" s="13">
        <v>40005.0</v>
      </c>
      <c r="H459" s="14">
        <v>0.2847222222222222</v>
      </c>
      <c r="I459" t="s">
        <v>95</v>
      </c>
      <c r="J459" s="15"/>
      <c r="M459" s="15"/>
      <c r="N459" s="16"/>
      <c r="O459" s="16"/>
      <c r="P459" s="17"/>
      <c r="Q459" s="18"/>
      <c r="S459" s="17"/>
      <c r="V459" s="19">
        <v>151.5</v>
      </c>
      <c r="W459" s="17"/>
      <c r="AF459" t="s">
        <v>327</v>
      </c>
      <c r="AR459" t="s">
        <v>456</v>
      </c>
    </row>
    <row r="460" ht="15.75" customHeight="1">
      <c r="A460" t="s">
        <v>323</v>
      </c>
      <c r="C460" s="11" t="s">
        <v>449</v>
      </c>
      <c r="D460" s="11" t="s">
        <v>450</v>
      </c>
      <c r="E460" s="11" t="s">
        <v>451</v>
      </c>
      <c r="F460" s="12" t="str">
        <f t="shared" si="1"/>
        <v>2009</v>
      </c>
      <c r="G460" s="13">
        <v>40019.0</v>
      </c>
      <c r="H460" s="14">
        <v>0.2763888888888889</v>
      </c>
      <c r="I460" t="s">
        <v>48</v>
      </c>
      <c r="J460" s="15"/>
      <c r="L460" t="s">
        <v>58</v>
      </c>
      <c r="M460" s="15">
        <v>16.2</v>
      </c>
      <c r="N460" s="16">
        <v>9.49</v>
      </c>
      <c r="O460" s="16">
        <v>96.0</v>
      </c>
      <c r="P460" s="17"/>
      <c r="Q460" s="18"/>
      <c r="S460" s="17"/>
      <c r="V460" s="19" t="s">
        <v>111</v>
      </c>
      <c r="W460" s="17"/>
      <c r="AF460" t="s">
        <v>327</v>
      </c>
      <c r="AG460" t="s">
        <v>254</v>
      </c>
      <c r="AH460" t="s">
        <v>457</v>
      </c>
      <c r="AI460">
        <v>15.0</v>
      </c>
      <c r="AJ460" t="s">
        <v>61</v>
      </c>
      <c r="AK460" t="s">
        <v>119</v>
      </c>
      <c r="AM460" t="s">
        <v>54</v>
      </c>
      <c r="AN460" t="s">
        <v>55</v>
      </c>
      <c r="AQ460" t="s">
        <v>70</v>
      </c>
      <c r="AR460" t="s">
        <v>458</v>
      </c>
    </row>
    <row r="461" ht="15.75" customHeight="1">
      <c r="A461" t="s">
        <v>323</v>
      </c>
      <c r="C461" s="11" t="s">
        <v>449</v>
      </c>
      <c r="D461" s="11" t="s">
        <v>450</v>
      </c>
      <c r="E461" s="11" t="s">
        <v>451</v>
      </c>
      <c r="F461" s="12" t="str">
        <f t="shared" si="1"/>
        <v>2009</v>
      </c>
      <c r="G461" s="13">
        <v>40033.0</v>
      </c>
      <c r="H461" s="14">
        <v>0.3229166666666667</v>
      </c>
      <c r="I461" t="s">
        <v>48</v>
      </c>
      <c r="J461" s="15"/>
      <c r="L461" t="s">
        <v>49</v>
      </c>
      <c r="M461" s="15">
        <v>18.5</v>
      </c>
      <c r="N461" s="16">
        <v>8.7</v>
      </c>
      <c r="O461" s="16">
        <v>92.9</v>
      </c>
      <c r="P461" s="17"/>
      <c r="Q461" s="18"/>
      <c r="S461" s="17"/>
      <c r="V461" s="19">
        <v>65.0</v>
      </c>
      <c r="W461" s="17"/>
      <c r="AF461" t="s">
        <v>279</v>
      </c>
      <c r="AG461" t="s">
        <v>51</v>
      </c>
      <c r="AH461" t="s">
        <v>51</v>
      </c>
      <c r="AI461">
        <v>15.56</v>
      </c>
      <c r="AJ461" t="s">
        <v>61</v>
      </c>
      <c r="AK461" t="s">
        <v>53</v>
      </c>
      <c r="AM461" t="s">
        <v>62</v>
      </c>
      <c r="AN461" t="s">
        <v>55</v>
      </c>
      <c r="AQ461" t="s">
        <v>56</v>
      </c>
      <c r="AR461" t="s">
        <v>71</v>
      </c>
    </row>
    <row r="462" ht="15.75" customHeight="1">
      <c r="A462" t="s">
        <v>323</v>
      </c>
      <c r="C462" s="11" t="s">
        <v>449</v>
      </c>
      <c r="D462" s="11" t="s">
        <v>450</v>
      </c>
      <c r="E462" s="11" t="s">
        <v>451</v>
      </c>
      <c r="F462" s="12" t="str">
        <f t="shared" si="1"/>
        <v>2010</v>
      </c>
      <c r="G462" s="13">
        <v>40376.0</v>
      </c>
      <c r="H462" s="14">
        <v>0.3263888888888889</v>
      </c>
      <c r="I462" t="s">
        <v>48</v>
      </c>
      <c r="J462" s="15"/>
      <c r="L462" t="s">
        <v>49</v>
      </c>
      <c r="M462" s="15">
        <v>21.8</v>
      </c>
      <c r="N462" s="16">
        <v>7.67</v>
      </c>
      <c r="O462" s="16">
        <v>87.4</v>
      </c>
      <c r="P462" s="17"/>
      <c r="Q462" s="18"/>
      <c r="S462" s="17"/>
      <c r="V462" s="19">
        <v>104.0</v>
      </c>
      <c r="W462" s="17"/>
      <c r="AF462" t="s">
        <v>459</v>
      </c>
      <c r="AG462" t="s">
        <v>51</v>
      </c>
      <c r="AH462" t="s">
        <v>371</v>
      </c>
      <c r="AJ462" t="s">
        <v>61</v>
      </c>
      <c r="AK462" t="s">
        <v>119</v>
      </c>
      <c r="AM462" t="s">
        <v>54</v>
      </c>
      <c r="AN462" t="s">
        <v>55</v>
      </c>
      <c r="AQ462" t="s">
        <v>56</v>
      </c>
      <c r="AR462" t="s">
        <v>460</v>
      </c>
    </row>
    <row r="463" ht="15.75" customHeight="1">
      <c r="A463" t="s">
        <v>323</v>
      </c>
      <c r="C463" s="11" t="s">
        <v>449</v>
      </c>
      <c r="D463" s="11" t="s">
        <v>450</v>
      </c>
      <c r="E463" s="11" t="s">
        <v>451</v>
      </c>
      <c r="F463" s="12" t="str">
        <f t="shared" si="1"/>
        <v>2010</v>
      </c>
      <c r="G463" s="13">
        <v>40376.0</v>
      </c>
      <c r="H463" s="14">
        <v>0.3263888888888889</v>
      </c>
      <c r="I463" t="s">
        <v>95</v>
      </c>
      <c r="J463" s="15"/>
      <c r="M463" s="15">
        <v>21.8</v>
      </c>
      <c r="N463" s="16">
        <v>7.68</v>
      </c>
      <c r="O463" s="16">
        <v>87.3</v>
      </c>
      <c r="P463" s="17"/>
      <c r="Q463" s="18"/>
      <c r="S463" s="17"/>
      <c r="V463" s="19">
        <v>75.0</v>
      </c>
      <c r="W463" s="17"/>
      <c r="AF463" t="s">
        <v>459</v>
      </c>
      <c r="AK463" t="s">
        <v>119</v>
      </c>
      <c r="AR463" t="s">
        <v>460</v>
      </c>
    </row>
    <row r="464" ht="15.75" customHeight="1">
      <c r="A464" t="s">
        <v>323</v>
      </c>
      <c r="C464" s="11" t="s">
        <v>449</v>
      </c>
      <c r="D464" s="11" t="s">
        <v>450</v>
      </c>
      <c r="E464" s="11" t="s">
        <v>451</v>
      </c>
      <c r="F464" s="12" t="str">
        <f t="shared" si="1"/>
        <v>2010</v>
      </c>
      <c r="G464" s="13">
        <v>40404.0</v>
      </c>
      <c r="H464" s="14">
        <v>0.3194444444444444</v>
      </c>
      <c r="I464" t="s">
        <v>48</v>
      </c>
      <c r="J464" s="15"/>
      <c r="L464" t="s">
        <v>49</v>
      </c>
      <c r="M464" s="15">
        <v>18.8</v>
      </c>
      <c r="N464" s="16">
        <v>7.62</v>
      </c>
      <c r="O464" s="16">
        <v>82.2</v>
      </c>
      <c r="P464" s="17"/>
      <c r="Q464" s="18"/>
      <c r="S464" s="17"/>
      <c r="V464" s="19">
        <v>131.3</v>
      </c>
      <c r="W464" s="17"/>
      <c r="AF464" t="s">
        <v>461</v>
      </c>
      <c r="AG464" t="s">
        <v>51</v>
      </c>
      <c r="AH464" t="s">
        <v>51</v>
      </c>
      <c r="AJ464" t="s">
        <v>61</v>
      </c>
      <c r="AK464" t="s">
        <v>97</v>
      </c>
      <c r="AM464" t="s">
        <v>88</v>
      </c>
      <c r="AN464" t="s">
        <v>55</v>
      </c>
      <c r="AQ464" t="s">
        <v>292</v>
      </c>
      <c r="AR464" t="s">
        <v>462</v>
      </c>
    </row>
    <row r="465" ht="15.75" customHeight="1">
      <c r="A465" t="s">
        <v>323</v>
      </c>
      <c r="C465" s="11" t="s">
        <v>449</v>
      </c>
      <c r="D465" s="11" t="s">
        <v>450</v>
      </c>
      <c r="E465" s="11" t="s">
        <v>451</v>
      </c>
      <c r="F465" s="12" t="str">
        <f t="shared" si="1"/>
        <v>2010</v>
      </c>
      <c r="G465" s="13">
        <v>40418.0</v>
      </c>
      <c r="H465" s="14">
        <v>0.3138888888888889</v>
      </c>
      <c r="I465" t="s">
        <v>48</v>
      </c>
      <c r="J465" s="15"/>
      <c r="L465" t="s">
        <v>49</v>
      </c>
      <c r="M465" s="15">
        <v>16.8</v>
      </c>
      <c r="N465" s="16">
        <v>8.09</v>
      </c>
      <c r="O465" s="16">
        <v>83.3</v>
      </c>
      <c r="P465" s="17"/>
      <c r="Q465" s="18"/>
      <c r="S465" s="17"/>
      <c r="V465" s="19">
        <v>649.0</v>
      </c>
      <c r="W465" s="17"/>
      <c r="AF465" t="s">
        <v>463</v>
      </c>
      <c r="AG465" t="s">
        <v>86</v>
      </c>
      <c r="AH465" t="s">
        <v>86</v>
      </c>
      <c r="AJ465" t="s">
        <v>61</v>
      </c>
      <c r="AK465" t="s">
        <v>119</v>
      </c>
      <c r="AM465" t="s">
        <v>54</v>
      </c>
      <c r="AN465" t="s">
        <v>55</v>
      </c>
      <c r="AQ465" t="s">
        <v>292</v>
      </c>
      <c r="AR465" t="s">
        <v>464</v>
      </c>
    </row>
    <row r="466" ht="15.75" customHeight="1">
      <c r="A466" t="s">
        <v>323</v>
      </c>
      <c r="C466" s="11" t="s">
        <v>449</v>
      </c>
      <c r="D466" s="11" t="s">
        <v>450</v>
      </c>
      <c r="E466" s="11" t="s">
        <v>451</v>
      </c>
      <c r="F466" s="12" t="str">
        <f t="shared" si="1"/>
        <v>2010</v>
      </c>
      <c r="G466" s="13">
        <v>40418.0</v>
      </c>
      <c r="H466" s="14">
        <v>0.3138888888888889</v>
      </c>
      <c r="I466" t="s">
        <v>95</v>
      </c>
      <c r="J466" s="15"/>
      <c r="M466" s="15"/>
      <c r="N466" s="16"/>
      <c r="O466" s="16"/>
      <c r="P466" s="17"/>
      <c r="Q466" s="18"/>
      <c r="S466" s="17"/>
      <c r="V466" s="19">
        <v>816.0</v>
      </c>
      <c r="W466" s="17"/>
      <c r="AF466" t="s">
        <v>463</v>
      </c>
      <c r="AK466" t="s">
        <v>119</v>
      </c>
      <c r="AR466" t="s">
        <v>464</v>
      </c>
    </row>
    <row r="467" ht="15.75" customHeight="1">
      <c r="A467" t="s">
        <v>323</v>
      </c>
      <c r="C467" s="11" t="s">
        <v>449</v>
      </c>
      <c r="D467" s="11" t="s">
        <v>450</v>
      </c>
      <c r="E467" s="11" t="s">
        <v>451</v>
      </c>
      <c r="F467" s="12" t="str">
        <f t="shared" si="1"/>
        <v>2010</v>
      </c>
      <c r="G467" s="13">
        <v>40432.0</v>
      </c>
      <c r="H467" s="14">
        <v>0.30694444444444446</v>
      </c>
      <c r="I467" t="s">
        <v>48</v>
      </c>
      <c r="J467" s="15"/>
      <c r="L467" t="s">
        <v>49</v>
      </c>
      <c r="M467" s="15">
        <v>16.1</v>
      </c>
      <c r="N467" s="16">
        <v>8.21</v>
      </c>
      <c r="O467" s="16">
        <v>83.5</v>
      </c>
      <c r="P467" s="17"/>
      <c r="Q467" s="18"/>
      <c r="S467" s="17"/>
      <c r="V467" s="19">
        <v>96.0</v>
      </c>
      <c r="W467" s="17"/>
      <c r="AG467" t="s">
        <v>51</v>
      </c>
      <c r="AH467" t="s">
        <v>51</v>
      </c>
      <c r="AI467">
        <v>13.33</v>
      </c>
      <c r="AJ467" t="s">
        <v>61</v>
      </c>
      <c r="AK467" t="s">
        <v>119</v>
      </c>
      <c r="AM467" t="s">
        <v>54</v>
      </c>
      <c r="AN467" t="s">
        <v>55</v>
      </c>
      <c r="AQ467" t="s">
        <v>292</v>
      </c>
      <c r="AR467" t="s">
        <v>233</v>
      </c>
    </row>
    <row r="468" ht="15.75" customHeight="1">
      <c r="A468" t="s">
        <v>323</v>
      </c>
      <c r="C468" s="11" t="s">
        <v>449</v>
      </c>
      <c r="D468" s="11" t="s">
        <v>450</v>
      </c>
      <c r="E468" s="11" t="s">
        <v>451</v>
      </c>
      <c r="F468" s="12" t="str">
        <f t="shared" si="1"/>
        <v>2011</v>
      </c>
      <c r="G468" s="13">
        <v>40684.0</v>
      </c>
      <c r="H468" s="14">
        <v>0.2951388888888889</v>
      </c>
      <c r="I468" t="s">
        <v>48</v>
      </c>
      <c r="J468" s="15"/>
      <c r="L468" t="s">
        <v>49</v>
      </c>
      <c r="M468" s="15"/>
      <c r="N468" s="16">
        <v>8.5</v>
      </c>
      <c r="O468" s="16"/>
      <c r="P468" s="17"/>
      <c r="Q468" s="18"/>
      <c r="S468" s="17"/>
      <c r="V468" s="19">
        <v>325.5</v>
      </c>
      <c r="W468" s="17"/>
      <c r="AF468" t="s">
        <v>334</v>
      </c>
      <c r="AG468" t="s">
        <v>259</v>
      </c>
      <c r="AH468" t="s">
        <v>260</v>
      </c>
      <c r="AK468" t="s">
        <v>119</v>
      </c>
      <c r="AM468" t="s">
        <v>54</v>
      </c>
      <c r="AN468" t="s">
        <v>55</v>
      </c>
      <c r="AQ468" t="s">
        <v>51</v>
      </c>
      <c r="AR468" t="s">
        <v>465</v>
      </c>
    </row>
    <row r="469" ht="15.75" customHeight="1">
      <c r="A469" t="s">
        <v>323</v>
      </c>
      <c r="C469" s="11" t="s">
        <v>449</v>
      </c>
      <c r="D469" s="11" t="s">
        <v>450</v>
      </c>
      <c r="E469" s="11" t="s">
        <v>451</v>
      </c>
      <c r="F469" s="12" t="str">
        <f t="shared" si="1"/>
        <v>2011</v>
      </c>
      <c r="G469" s="13">
        <v>40698.0</v>
      </c>
      <c r="H469" s="14">
        <v>0.2916666666666667</v>
      </c>
      <c r="I469" t="s">
        <v>48</v>
      </c>
      <c r="J469" s="15"/>
      <c r="L469" t="s">
        <v>49</v>
      </c>
      <c r="M469" s="15"/>
      <c r="N469" s="16">
        <v>6.8</v>
      </c>
      <c r="O469" s="16"/>
      <c r="P469" s="17"/>
      <c r="Q469" s="18"/>
      <c r="S469" s="17"/>
      <c r="V469" s="19">
        <v>63.8</v>
      </c>
      <c r="W469" s="17"/>
      <c r="AF469" t="s">
        <v>334</v>
      </c>
      <c r="AG469" t="s">
        <v>51</v>
      </c>
      <c r="AH469" t="s">
        <v>86</v>
      </c>
      <c r="AJ469" t="s">
        <v>52</v>
      </c>
      <c r="AK469" t="s">
        <v>100</v>
      </c>
      <c r="AM469" t="s">
        <v>54</v>
      </c>
      <c r="AN469" t="s">
        <v>55</v>
      </c>
      <c r="AQ469" t="s">
        <v>56</v>
      </c>
      <c r="AR469" t="s">
        <v>233</v>
      </c>
    </row>
    <row r="470" ht="15.75" customHeight="1">
      <c r="A470" t="s">
        <v>323</v>
      </c>
      <c r="C470" s="11" t="s">
        <v>449</v>
      </c>
      <c r="D470" s="11" t="s">
        <v>450</v>
      </c>
      <c r="E470" s="11" t="s">
        <v>451</v>
      </c>
      <c r="F470" s="12" t="str">
        <f t="shared" si="1"/>
        <v>2011</v>
      </c>
      <c r="G470" s="13">
        <v>40712.0</v>
      </c>
      <c r="H470" s="14">
        <v>0.3020833333333333</v>
      </c>
      <c r="I470" t="s">
        <v>48</v>
      </c>
      <c r="J470" s="15"/>
      <c r="L470" t="s">
        <v>49</v>
      </c>
      <c r="M470" s="15"/>
      <c r="N470" s="16">
        <v>6.3</v>
      </c>
      <c r="O470" s="16"/>
      <c r="P470" s="17"/>
      <c r="Q470" s="18"/>
      <c r="S470" s="17"/>
      <c r="V470" s="19">
        <v>344.8</v>
      </c>
      <c r="W470" s="17"/>
      <c r="AF470" t="s">
        <v>336</v>
      </c>
      <c r="AG470" t="s">
        <v>59</v>
      </c>
      <c r="AH470" t="s">
        <v>59</v>
      </c>
      <c r="AK470" t="s">
        <v>100</v>
      </c>
      <c r="AM470" t="s">
        <v>54</v>
      </c>
      <c r="AN470" t="s">
        <v>55</v>
      </c>
      <c r="AQ470" t="s">
        <v>56</v>
      </c>
      <c r="AR470" t="s">
        <v>226</v>
      </c>
    </row>
    <row r="471" ht="15.75" customHeight="1">
      <c r="A471" t="s">
        <v>323</v>
      </c>
      <c r="C471" s="11" t="s">
        <v>449</v>
      </c>
      <c r="D471" s="11" t="s">
        <v>450</v>
      </c>
      <c r="E471" s="11" t="s">
        <v>451</v>
      </c>
      <c r="F471" s="12" t="str">
        <f t="shared" si="1"/>
        <v>2011</v>
      </c>
      <c r="G471" s="13">
        <v>40726.0</v>
      </c>
      <c r="H471" s="14">
        <v>0.3125</v>
      </c>
      <c r="I471" t="s">
        <v>48</v>
      </c>
      <c r="J471" s="15"/>
      <c r="L471" t="s">
        <v>49</v>
      </c>
      <c r="M471" s="15"/>
      <c r="N471" s="16">
        <v>5.9</v>
      </c>
      <c r="O471" s="16"/>
      <c r="P471" s="17"/>
      <c r="Q471" s="18"/>
      <c r="S471" s="17"/>
      <c r="V471" s="19">
        <v>142.1</v>
      </c>
      <c r="W471" s="17"/>
      <c r="AF471" t="s">
        <v>336</v>
      </c>
      <c r="AH471" t="s">
        <v>51</v>
      </c>
      <c r="AK471" t="s">
        <v>119</v>
      </c>
      <c r="AM471" t="s">
        <v>54</v>
      </c>
      <c r="AN471" t="s">
        <v>65</v>
      </c>
      <c r="AQ471" t="s">
        <v>56</v>
      </c>
      <c r="AR471" t="s">
        <v>466</v>
      </c>
    </row>
    <row r="472" ht="15.75" customHeight="1">
      <c r="A472" t="s">
        <v>323</v>
      </c>
      <c r="C472" s="11" t="s">
        <v>449</v>
      </c>
      <c r="D472" s="11" t="s">
        <v>450</v>
      </c>
      <c r="E472" s="11" t="s">
        <v>451</v>
      </c>
      <c r="F472" s="12" t="str">
        <f t="shared" si="1"/>
        <v>2011</v>
      </c>
      <c r="G472" s="13">
        <v>40740.0</v>
      </c>
      <c r="H472" s="14">
        <v>0.3020833333333333</v>
      </c>
      <c r="I472" t="s">
        <v>48</v>
      </c>
      <c r="J472" s="15"/>
      <c r="L472" t="s">
        <v>49</v>
      </c>
      <c r="M472" s="15"/>
      <c r="N472" s="16">
        <v>5.4</v>
      </c>
      <c r="O472" s="16"/>
      <c r="P472" s="17"/>
      <c r="Q472" s="18"/>
      <c r="S472" s="17"/>
      <c r="V472" s="19"/>
      <c r="W472" s="17"/>
      <c r="AF472" t="s">
        <v>336</v>
      </c>
      <c r="AG472" t="s">
        <v>51</v>
      </c>
      <c r="AH472" t="s">
        <v>51</v>
      </c>
      <c r="AK472" t="s">
        <v>119</v>
      </c>
      <c r="AM472" t="s">
        <v>88</v>
      </c>
      <c r="AN472" t="s">
        <v>65</v>
      </c>
      <c r="AQ472" t="s">
        <v>56</v>
      </c>
      <c r="AR472" t="s">
        <v>233</v>
      </c>
    </row>
    <row r="473" ht="15.75" customHeight="1">
      <c r="A473" t="s">
        <v>323</v>
      </c>
      <c r="C473" s="11" t="s">
        <v>449</v>
      </c>
      <c r="D473" s="11" t="s">
        <v>450</v>
      </c>
      <c r="E473" s="11" t="s">
        <v>451</v>
      </c>
      <c r="F473" s="12" t="str">
        <f t="shared" si="1"/>
        <v>2011</v>
      </c>
      <c r="G473" s="13">
        <v>40754.0</v>
      </c>
      <c r="H473" s="14">
        <v>0.3125</v>
      </c>
      <c r="I473" t="s">
        <v>48</v>
      </c>
      <c r="J473" s="15"/>
      <c r="L473" t="s">
        <v>49</v>
      </c>
      <c r="M473" s="15"/>
      <c r="N473" s="16">
        <v>5.6</v>
      </c>
      <c r="O473" s="16"/>
      <c r="P473" s="17"/>
      <c r="Q473" s="18"/>
      <c r="S473" s="17"/>
      <c r="V473" s="19" t="s">
        <v>299</v>
      </c>
      <c r="W473" s="17"/>
      <c r="AF473" t="s">
        <v>336</v>
      </c>
      <c r="AG473" t="s">
        <v>86</v>
      </c>
      <c r="AH473" t="s">
        <v>273</v>
      </c>
      <c r="AI473">
        <v>70.0</v>
      </c>
      <c r="AJ473" t="s">
        <v>61</v>
      </c>
      <c r="AK473" t="s">
        <v>100</v>
      </c>
      <c r="AM473" t="s">
        <v>62</v>
      </c>
      <c r="AN473" t="s">
        <v>55</v>
      </c>
      <c r="AQ473" t="s">
        <v>56</v>
      </c>
      <c r="AR473" t="s">
        <v>467</v>
      </c>
    </row>
    <row r="474" ht="15.75" customHeight="1">
      <c r="A474" t="s">
        <v>323</v>
      </c>
      <c r="C474" s="11" t="s">
        <v>449</v>
      </c>
      <c r="D474" s="11" t="s">
        <v>450</v>
      </c>
      <c r="E474" s="11" t="s">
        <v>451</v>
      </c>
      <c r="F474" s="12" t="str">
        <f t="shared" si="1"/>
        <v>2011</v>
      </c>
      <c r="G474" s="13">
        <v>40782.0</v>
      </c>
      <c r="H474" s="14">
        <v>0.3194444444444444</v>
      </c>
      <c r="I474" t="s">
        <v>48</v>
      </c>
      <c r="J474" s="15"/>
      <c r="L474" t="s">
        <v>49</v>
      </c>
      <c r="M474" s="15"/>
      <c r="N474" s="16">
        <v>6.5</v>
      </c>
      <c r="O474" s="16"/>
      <c r="P474" s="17"/>
      <c r="Q474" s="18"/>
      <c r="S474" s="17"/>
      <c r="V474" s="19">
        <v>165.8</v>
      </c>
      <c r="W474" s="17"/>
      <c r="AF474" t="s">
        <v>336</v>
      </c>
      <c r="AH474" t="s">
        <v>51</v>
      </c>
      <c r="AK474" t="s">
        <v>119</v>
      </c>
      <c r="AM474" t="s">
        <v>88</v>
      </c>
      <c r="AN474" t="s">
        <v>65</v>
      </c>
      <c r="AQ474" t="s">
        <v>56</v>
      </c>
      <c r="AR474" t="s">
        <v>233</v>
      </c>
    </row>
    <row r="475" ht="15.75" customHeight="1">
      <c r="A475" t="s">
        <v>323</v>
      </c>
      <c r="C475" s="11" t="s">
        <v>449</v>
      </c>
      <c r="D475" s="11" t="s">
        <v>450</v>
      </c>
      <c r="E475" s="11" t="s">
        <v>451</v>
      </c>
      <c r="F475" s="12" t="str">
        <f t="shared" si="1"/>
        <v>2012</v>
      </c>
      <c r="G475" s="13">
        <v>41048.0</v>
      </c>
      <c r="H475" s="14">
        <v>0.2881944444444444</v>
      </c>
      <c r="I475" t="s">
        <v>48</v>
      </c>
      <c r="J475" s="15"/>
      <c r="L475" t="s">
        <v>49</v>
      </c>
      <c r="M475" s="15">
        <v>13.0</v>
      </c>
      <c r="N475" s="16">
        <v>9.53</v>
      </c>
      <c r="O475" s="16">
        <v>90.9</v>
      </c>
      <c r="P475" s="17"/>
      <c r="Q475" s="18"/>
      <c r="S475" s="17"/>
      <c r="V475" s="19">
        <v>51.2</v>
      </c>
      <c r="W475" s="17"/>
      <c r="AF475" t="s">
        <v>468</v>
      </c>
      <c r="AG475" t="s">
        <v>51</v>
      </c>
      <c r="AH475" t="s">
        <v>51</v>
      </c>
      <c r="AK475" t="s">
        <v>119</v>
      </c>
      <c r="AM475" t="s">
        <v>54</v>
      </c>
      <c r="AN475" t="s">
        <v>55</v>
      </c>
      <c r="AR475" t="s">
        <v>445</v>
      </c>
    </row>
    <row r="476" ht="15.75" customHeight="1">
      <c r="A476" t="s">
        <v>323</v>
      </c>
      <c r="C476" s="11" t="s">
        <v>449</v>
      </c>
      <c r="D476" s="11" t="s">
        <v>450</v>
      </c>
      <c r="E476" s="11" t="s">
        <v>451</v>
      </c>
      <c r="F476" s="12" t="str">
        <f t="shared" si="1"/>
        <v>2012</v>
      </c>
      <c r="G476" s="13">
        <v>41048.0</v>
      </c>
      <c r="H476" s="14">
        <v>0.2881944444444444</v>
      </c>
      <c r="I476" t="s">
        <v>95</v>
      </c>
      <c r="J476" s="15"/>
      <c r="M476" s="15">
        <v>13.0</v>
      </c>
      <c r="N476" s="16">
        <v>9.57</v>
      </c>
      <c r="O476" s="16">
        <v>91.3</v>
      </c>
      <c r="P476" s="17"/>
      <c r="Q476" s="18"/>
      <c r="S476" s="17"/>
      <c r="V476" s="19">
        <v>41.3</v>
      </c>
      <c r="W476" s="17"/>
      <c r="AF476" t="s">
        <v>468</v>
      </c>
      <c r="AK476" t="s">
        <v>119</v>
      </c>
      <c r="AR476" t="s">
        <v>445</v>
      </c>
    </row>
    <row r="477" ht="15.75" customHeight="1">
      <c r="A477" t="s">
        <v>323</v>
      </c>
      <c r="C477" s="11" t="s">
        <v>449</v>
      </c>
      <c r="D477" s="11" t="s">
        <v>450</v>
      </c>
      <c r="E477" s="11" t="s">
        <v>451</v>
      </c>
      <c r="F477" s="12" t="str">
        <f t="shared" si="1"/>
        <v>2012</v>
      </c>
      <c r="G477" s="13">
        <v>41062.0</v>
      </c>
      <c r="H477" s="14">
        <v>0.2916666666666667</v>
      </c>
      <c r="I477" t="s">
        <v>48</v>
      </c>
      <c r="J477" s="15"/>
      <c r="L477" t="s">
        <v>49</v>
      </c>
      <c r="M477" s="15">
        <v>16.1</v>
      </c>
      <c r="N477" s="16">
        <v>8.94</v>
      </c>
      <c r="O477" s="16">
        <v>90.9</v>
      </c>
      <c r="P477" s="17"/>
      <c r="Q477" s="18"/>
      <c r="S477" s="17"/>
      <c r="V477" s="19">
        <v>152.9</v>
      </c>
      <c r="W477" s="17"/>
      <c r="AF477" t="s">
        <v>346</v>
      </c>
      <c r="AG477" t="s">
        <v>59</v>
      </c>
      <c r="AH477" t="s">
        <v>115</v>
      </c>
      <c r="AJ477" t="s">
        <v>61</v>
      </c>
      <c r="AK477" t="s">
        <v>119</v>
      </c>
      <c r="AM477" t="s">
        <v>54</v>
      </c>
      <c r="AN477" t="s">
        <v>55</v>
      </c>
      <c r="AQ477" t="s">
        <v>171</v>
      </c>
      <c r="AR477" t="s">
        <v>229</v>
      </c>
    </row>
    <row r="478" ht="15.75" customHeight="1">
      <c r="A478" t="s">
        <v>323</v>
      </c>
      <c r="C478" s="11" t="s">
        <v>449</v>
      </c>
      <c r="D478" s="11" t="s">
        <v>450</v>
      </c>
      <c r="E478" s="11" t="s">
        <v>451</v>
      </c>
      <c r="F478" s="12" t="str">
        <f t="shared" si="1"/>
        <v>2012</v>
      </c>
      <c r="G478" s="13">
        <v>41062.0</v>
      </c>
      <c r="H478" s="14">
        <v>0.2916666666666667</v>
      </c>
      <c r="I478" t="s">
        <v>95</v>
      </c>
      <c r="J478" s="15"/>
      <c r="M478" s="15">
        <v>16.1</v>
      </c>
      <c r="N478" s="16">
        <v>8.94</v>
      </c>
      <c r="O478" s="16">
        <v>90.8</v>
      </c>
      <c r="P478" s="17"/>
      <c r="Q478" s="18"/>
      <c r="S478" s="17"/>
      <c r="V478" s="19">
        <v>178.2</v>
      </c>
      <c r="W478" s="17"/>
      <c r="AF478" t="s">
        <v>346</v>
      </c>
      <c r="AK478" t="s">
        <v>119</v>
      </c>
      <c r="AR478" t="s">
        <v>229</v>
      </c>
    </row>
    <row r="479" ht="15.75" customHeight="1">
      <c r="A479" t="s">
        <v>323</v>
      </c>
      <c r="C479" s="11" t="s">
        <v>449</v>
      </c>
      <c r="D479" s="11" t="s">
        <v>450</v>
      </c>
      <c r="E479" s="11" t="s">
        <v>451</v>
      </c>
      <c r="F479" s="12" t="str">
        <f t="shared" si="1"/>
        <v>2012</v>
      </c>
      <c r="G479" s="13">
        <v>41076.0</v>
      </c>
      <c r="H479" s="14">
        <v>0.3125</v>
      </c>
      <c r="I479" t="s">
        <v>48</v>
      </c>
      <c r="J479" s="15"/>
      <c r="L479" t="s">
        <v>49</v>
      </c>
      <c r="M479" s="15">
        <v>16.1</v>
      </c>
      <c r="N479" s="16">
        <v>9.55</v>
      </c>
      <c r="O479" s="16">
        <v>96.8</v>
      </c>
      <c r="P479" s="17"/>
      <c r="Q479" s="18"/>
      <c r="S479" s="17"/>
      <c r="V479" s="19">
        <v>80.9</v>
      </c>
      <c r="W479" s="17"/>
      <c r="AF479" t="s">
        <v>346</v>
      </c>
      <c r="AG479" t="s">
        <v>51</v>
      </c>
      <c r="AH479" t="s">
        <v>51</v>
      </c>
      <c r="AJ479" t="s">
        <v>61</v>
      </c>
      <c r="AK479" t="s">
        <v>119</v>
      </c>
      <c r="AM479" t="s">
        <v>54</v>
      </c>
      <c r="AN479" t="s">
        <v>55</v>
      </c>
      <c r="AQ479" t="s">
        <v>171</v>
      </c>
      <c r="AR479" t="s">
        <v>469</v>
      </c>
    </row>
    <row r="480" ht="15.75" customHeight="1">
      <c r="A480" t="s">
        <v>323</v>
      </c>
      <c r="C480" s="11" t="s">
        <v>449</v>
      </c>
      <c r="D480" s="11" t="s">
        <v>450</v>
      </c>
      <c r="E480" s="11" t="s">
        <v>451</v>
      </c>
      <c r="F480" s="12" t="str">
        <f t="shared" si="1"/>
        <v>2012</v>
      </c>
      <c r="G480" s="13">
        <v>41090.0</v>
      </c>
      <c r="H480" s="14">
        <v>0.3</v>
      </c>
      <c r="I480" t="s">
        <v>48</v>
      </c>
      <c r="J480" s="15"/>
      <c r="L480" t="s">
        <v>49</v>
      </c>
      <c r="M480" s="15">
        <v>19.3</v>
      </c>
      <c r="N480" s="16">
        <v>8.62</v>
      </c>
      <c r="O480" s="16">
        <v>93.5</v>
      </c>
      <c r="P480" s="17">
        <v>185.0</v>
      </c>
      <c r="Q480" s="18"/>
      <c r="S480" s="17"/>
      <c r="V480" s="19">
        <v>148.3</v>
      </c>
      <c r="W480" s="17"/>
      <c r="AF480" t="s">
        <v>346</v>
      </c>
      <c r="AG480" t="s">
        <v>51</v>
      </c>
      <c r="AH480" t="s">
        <v>51</v>
      </c>
      <c r="AK480" t="s">
        <v>119</v>
      </c>
      <c r="AM480" t="s">
        <v>54</v>
      </c>
      <c r="AN480" t="s">
        <v>55</v>
      </c>
      <c r="AQ480" t="s">
        <v>171</v>
      </c>
      <c r="AR480" t="s">
        <v>229</v>
      </c>
    </row>
    <row r="481" ht="15.75" customHeight="1">
      <c r="A481" t="s">
        <v>323</v>
      </c>
      <c r="C481" s="11" t="s">
        <v>449</v>
      </c>
      <c r="D481" s="11" t="s">
        <v>450</v>
      </c>
      <c r="E481" s="11" t="s">
        <v>451</v>
      </c>
      <c r="F481" s="12" t="str">
        <f t="shared" si="1"/>
        <v>2012</v>
      </c>
      <c r="G481" s="13">
        <v>41104.0</v>
      </c>
      <c r="H481" s="14">
        <v>0.29930555555555555</v>
      </c>
      <c r="I481" t="s">
        <v>48</v>
      </c>
      <c r="J481" s="15"/>
      <c r="L481" t="s">
        <v>49</v>
      </c>
      <c r="M481" s="15">
        <v>20.6</v>
      </c>
      <c r="N481" s="16">
        <v>7.75</v>
      </c>
      <c r="O481" s="16">
        <v>86.1</v>
      </c>
      <c r="P481" s="17"/>
      <c r="Q481" s="18"/>
      <c r="S481" s="17"/>
      <c r="V481" s="19">
        <v>50.1</v>
      </c>
      <c r="W481" s="17"/>
      <c r="AF481" t="s">
        <v>346</v>
      </c>
      <c r="AG481" t="s">
        <v>51</v>
      </c>
      <c r="AH481" t="s">
        <v>51</v>
      </c>
      <c r="AI481">
        <v>18.89</v>
      </c>
      <c r="AJ481" t="s">
        <v>61</v>
      </c>
      <c r="AK481" t="s">
        <v>119</v>
      </c>
      <c r="AM481" t="s">
        <v>88</v>
      </c>
      <c r="AN481" t="s">
        <v>55</v>
      </c>
      <c r="AQ481" t="s">
        <v>171</v>
      </c>
      <c r="AR481" t="s">
        <v>470</v>
      </c>
    </row>
    <row r="482" ht="15.75" customHeight="1">
      <c r="A482" t="s">
        <v>323</v>
      </c>
      <c r="C482" s="11" t="s">
        <v>449</v>
      </c>
      <c r="D482" s="11" t="s">
        <v>450</v>
      </c>
      <c r="E482" s="11" t="s">
        <v>451</v>
      </c>
      <c r="F482" s="12" t="str">
        <f t="shared" si="1"/>
        <v>2012</v>
      </c>
      <c r="G482" s="13">
        <v>41104.0</v>
      </c>
      <c r="H482" s="14">
        <v>0.29930555555555555</v>
      </c>
      <c r="I482" t="s">
        <v>95</v>
      </c>
      <c r="J482" s="15"/>
      <c r="M482" s="15">
        <v>20.6</v>
      </c>
      <c r="N482" s="16">
        <v>7.73</v>
      </c>
      <c r="O482" s="16">
        <v>86.1</v>
      </c>
      <c r="P482" s="17"/>
      <c r="Q482" s="18"/>
      <c r="S482" s="17"/>
      <c r="V482" s="19">
        <v>50.4</v>
      </c>
      <c r="W482" s="17"/>
      <c r="AF482" t="s">
        <v>346</v>
      </c>
      <c r="AK482" t="s">
        <v>119</v>
      </c>
      <c r="AR482" t="s">
        <v>470</v>
      </c>
    </row>
    <row r="483" ht="15.75" customHeight="1">
      <c r="A483" t="s">
        <v>323</v>
      </c>
      <c r="C483" s="11" t="s">
        <v>449</v>
      </c>
      <c r="D483" s="11" t="s">
        <v>450</v>
      </c>
      <c r="E483" s="11" t="s">
        <v>451</v>
      </c>
      <c r="F483" s="12" t="str">
        <f t="shared" si="1"/>
        <v>2012</v>
      </c>
      <c r="G483" s="13">
        <v>41132.0</v>
      </c>
      <c r="H483" s="14">
        <v>0.2951388888888889</v>
      </c>
      <c r="I483" t="s">
        <v>48</v>
      </c>
      <c r="J483" s="15"/>
      <c r="L483" t="s">
        <v>58</v>
      </c>
      <c r="M483" s="15">
        <v>19.8</v>
      </c>
      <c r="N483" s="16">
        <v>8.0</v>
      </c>
      <c r="O483" s="16">
        <v>87.6</v>
      </c>
      <c r="P483" s="17"/>
      <c r="Q483" s="18"/>
      <c r="S483" s="17"/>
      <c r="V483" s="19" t="s">
        <v>149</v>
      </c>
      <c r="W483" s="17"/>
      <c r="AF483" t="s">
        <v>346</v>
      </c>
      <c r="AG483" t="s">
        <v>189</v>
      </c>
      <c r="AH483" t="s">
        <v>440</v>
      </c>
      <c r="AI483">
        <v>21.11</v>
      </c>
      <c r="AK483" t="s">
        <v>119</v>
      </c>
      <c r="AM483" t="s">
        <v>62</v>
      </c>
      <c r="AN483" t="s">
        <v>55</v>
      </c>
      <c r="AQ483" t="s">
        <v>171</v>
      </c>
      <c r="AR483" t="s">
        <v>398</v>
      </c>
    </row>
    <row r="484" ht="15.75" customHeight="1">
      <c r="A484" t="s">
        <v>323</v>
      </c>
      <c r="C484" s="11" t="s">
        <v>449</v>
      </c>
      <c r="D484" s="11" t="s">
        <v>450</v>
      </c>
      <c r="E484" s="11" t="s">
        <v>451</v>
      </c>
      <c r="F484" s="12" t="str">
        <f t="shared" si="1"/>
        <v>2012</v>
      </c>
      <c r="G484" s="13">
        <v>41132.0</v>
      </c>
      <c r="H484" s="14">
        <v>0.2951388888888889</v>
      </c>
      <c r="I484" t="s">
        <v>95</v>
      </c>
      <c r="J484" s="15"/>
      <c r="M484" s="15"/>
      <c r="N484" s="16"/>
      <c r="O484" s="16"/>
      <c r="P484" s="17"/>
      <c r="Q484" s="18"/>
      <c r="S484" s="17"/>
      <c r="V484" s="19">
        <v>2419.2</v>
      </c>
      <c r="W484" s="17"/>
      <c r="AF484" t="s">
        <v>346</v>
      </c>
      <c r="AK484" t="s">
        <v>119</v>
      </c>
      <c r="AR484" t="s">
        <v>229</v>
      </c>
    </row>
    <row r="485" ht="15.75" customHeight="1">
      <c r="A485" t="s">
        <v>323</v>
      </c>
      <c r="C485" s="11" t="s">
        <v>449</v>
      </c>
      <c r="D485" s="11" t="s">
        <v>450</v>
      </c>
      <c r="E485" s="11" t="s">
        <v>451</v>
      </c>
      <c r="F485" s="12" t="str">
        <f t="shared" si="1"/>
        <v>2014</v>
      </c>
      <c r="G485" s="13">
        <v>41776.0</v>
      </c>
      <c r="H485" s="14">
        <v>0.3159722222222222</v>
      </c>
      <c r="I485" t="s">
        <v>48</v>
      </c>
      <c r="J485" s="15"/>
      <c r="L485" t="s">
        <v>58</v>
      </c>
      <c r="M485" s="15">
        <v>16.7</v>
      </c>
      <c r="N485" s="16">
        <v>9.06</v>
      </c>
      <c r="O485" s="16">
        <v>90.8</v>
      </c>
      <c r="P485" s="17">
        <v>163.0</v>
      </c>
      <c r="Q485" s="18"/>
      <c r="S485" s="17"/>
      <c r="V485" s="19">
        <v>1119.9</v>
      </c>
      <c r="W485" s="17"/>
      <c r="AF485" t="s">
        <v>350</v>
      </c>
      <c r="AG485" t="s">
        <v>471</v>
      </c>
      <c r="AH485" t="s">
        <v>472</v>
      </c>
      <c r="AI485">
        <v>13.89</v>
      </c>
      <c r="AJ485" t="s">
        <v>52</v>
      </c>
      <c r="AK485" t="s">
        <v>119</v>
      </c>
      <c r="AM485" t="s">
        <v>54</v>
      </c>
      <c r="AN485" t="s">
        <v>55</v>
      </c>
      <c r="AQ485" t="s">
        <v>51</v>
      </c>
      <c r="AR485" t="s">
        <v>229</v>
      </c>
    </row>
    <row r="486" ht="15.75" customHeight="1">
      <c r="A486" t="s">
        <v>323</v>
      </c>
      <c r="C486" s="11" t="s">
        <v>449</v>
      </c>
      <c r="D486" s="11" t="s">
        <v>450</v>
      </c>
      <c r="E486" s="11" t="s">
        <v>451</v>
      </c>
      <c r="F486" s="12" t="str">
        <f t="shared" si="1"/>
        <v>2014</v>
      </c>
      <c r="G486" s="13">
        <v>41790.0</v>
      </c>
      <c r="H486" s="14">
        <v>0.2708333333333333</v>
      </c>
      <c r="I486" t="s">
        <v>48</v>
      </c>
      <c r="J486" s="15"/>
      <c r="L486" t="s">
        <v>49</v>
      </c>
      <c r="M486" s="15">
        <v>13.1</v>
      </c>
      <c r="N486" s="16">
        <v>9.81</v>
      </c>
      <c r="O486" s="16">
        <v>93.3</v>
      </c>
      <c r="P486" s="17">
        <v>139.0</v>
      </c>
      <c r="Q486" s="18"/>
      <c r="S486" s="17"/>
      <c r="V486" s="19">
        <v>114.5</v>
      </c>
      <c r="W486" s="17"/>
      <c r="AF486" t="s">
        <v>350</v>
      </c>
      <c r="AG486" t="s">
        <v>86</v>
      </c>
      <c r="AH486" t="s">
        <v>352</v>
      </c>
      <c r="AI486">
        <v>10.0</v>
      </c>
      <c r="AK486" t="s">
        <v>119</v>
      </c>
      <c r="AM486" t="s">
        <v>54</v>
      </c>
      <c r="AN486" t="s">
        <v>55</v>
      </c>
      <c r="AQ486" t="s">
        <v>51</v>
      </c>
      <c r="AR486" t="s">
        <v>218</v>
      </c>
    </row>
    <row r="487" ht="15.75" customHeight="1">
      <c r="A487" t="s">
        <v>323</v>
      </c>
      <c r="C487" s="11" t="s">
        <v>449</v>
      </c>
      <c r="D487" s="11" t="s">
        <v>450</v>
      </c>
      <c r="E487" s="11" t="s">
        <v>451</v>
      </c>
      <c r="F487" s="12" t="str">
        <f t="shared" si="1"/>
        <v>2014</v>
      </c>
      <c r="G487" s="13">
        <v>41804.0</v>
      </c>
      <c r="H487" s="14">
        <v>0.2673611111111111</v>
      </c>
      <c r="I487" t="s">
        <v>48</v>
      </c>
      <c r="J487" s="15"/>
      <c r="L487" t="s">
        <v>58</v>
      </c>
      <c r="M487" s="15">
        <v>13.6</v>
      </c>
      <c r="N487" s="16">
        <v>9.7</v>
      </c>
      <c r="O487" s="16">
        <v>93.3</v>
      </c>
      <c r="P487" s="17">
        <v>123.0</v>
      </c>
      <c r="Q487" s="18"/>
      <c r="S487" s="17"/>
      <c r="V487" s="19">
        <v>2419.6</v>
      </c>
      <c r="W487" s="17"/>
      <c r="AF487" t="s">
        <v>350</v>
      </c>
      <c r="AG487" t="s">
        <v>59</v>
      </c>
      <c r="AH487" t="s">
        <v>316</v>
      </c>
      <c r="AI487">
        <v>15.0</v>
      </c>
      <c r="AK487" t="s">
        <v>119</v>
      </c>
      <c r="AM487" t="s">
        <v>54</v>
      </c>
      <c r="AN487" t="s">
        <v>55</v>
      </c>
      <c r="AQ487" t="s">
        <v>171</v>
      </c>
      <c r="AR487" t="s">
        <v>427</v>
      </c>
    </row>
    <row r="488" ht="15.75" customHeight="1">
      <c r="A488" t="s">
        <v>323</v>
      </c>
      <c r="C488" s="11" t="s">
        <v>449</v>
      </c>
      <c r="D488" s="11" t="s">
        <v>450</v>
      </c>
      <c r="E488" s="11" t="s">
        <v>451</v>
      </c>
      <c r="F488" s="12" t="str">
        <f t="shared" si="1"/>
        <v>2014</v>
      </c>
      <c r="G488" s="13">
        <v>41818.0</v>
      </c>
      <c r="H488" s="14">
        <v>0.27291666666666664</v>
      </c>
      <c r="I488" t="s">
        <v>48</v>
      </c>
      <c r="J488" s="15"/>
      <c r="L488" t="s">
        <v>49</v>
      </c>
      <c r="M488" s="15">
        <v>18.1</v>
      </c>
      <c r="N488" s="16">
        <v>8.87</v>
      </c>
      <c r="O488" s="16">
        <v>93.8</v>
      </c>
      <c r="P488" s="17">
        <v>161.0</v>
      </c>
      <c r="Q488" s="18"/>
      <c r="S488" s="17"/>
      <c r="V488" s="19">
        <v>156.5</v>
      </c>
      <c r="W488" s="17"/>
      <c r="AF488" t="s">
        <v>350</v>
      </c>
      <c r="AG488" t="s">
        <v>51</v>
      </c>
      <c r="AH488" t="s">
        <v>51</v>
      </c>
      <c r="AI488">
        <v>11.11</v>
      </c>
      <c r="AJ488" t="s">
        <v>61</v>
      </c>
      <c r="AK488" t="s">
        <v>119</v>
      </c>
      <c r="AM488" t="s">
        <v>54</v>
      </c>
      <c r="AN488" t="s">
        <v>55</v>
      </c>
      <c r="AQ488" t="s">
        <v>51</v>
      </c>
      <c r="AR488" t="s">
        <v>473</v>
      </c>
    </row>
    <row r="489" ht="15.75" customHeight="1">
      <c r="A489" t="s">
        <v>323</v>
      </c>
      <c r="C489" s="11" t="s">
        <v>449</v>
      </c>
      <c r="D489" s="11" t="s">
        <v>450</v>
      </c>
      <c r="E489" s="11" t="s">
        <v>451</v>
      </c>
      <c r="F489" s="12" t="str">
        <f t="shared" si="1"/>
        <v>2014</v>
      </c>
      <c r="G489" s="13">
        <v>41818.0</v>
      </c>
      <c r="H489" s="14">
        <v>0.27291666666666664</v>
      </c>
      <c r="I489" t="s">
        <v>95</v>
      </c>
      <c r="J489" s="15"/>
      <c r="M489" s="15">
        <v>18.1</v>
      </c>
      <c r="N489" s="16">
        <v>8.82</v>
      </c>
      <c r="O489" s="16">
        <v>93.3</v>
      </c>
      <c r="P489" s="17">
        <v>161.0</v>
      </c>
      <c r="Q489" s="18"/>
      <c r="S489" s="17"/>
      <c r="V489" s="19">
        <v>125.9</v>
      </c>
      <c r="W489" s="17"/>
      <c r="AF489" t="s">
        <v>350</v>
      </c>
      <c r="AK489" t="s">
        <v>119</v>
      </c>
      <c r="AR489" t="s">
        <v>473</v>
      </c>
    </row>
    <row r="490" ht="15.75" customHeight="1">
      <c r="A490" t="s">
        <v>323</v>
      </c>
      <c r="C490" s="11" t="s">
        <v>449</v>
      </c>
      <c r="D490" s="11" t="s">
        <v>450</v>
      </c>
      <c r="E490" s="11" t="s">
        <v>451</v>
      </c>
      <c r="F490" s="12" t="str">
        <f t="shared" si="1"/>
        <v>2014</v>
      </c>
      <c r="G490" s="13">
        <v>41832.0</v>
      </c>
      <c r="H490" s="14">
        <v>0.27361111111111114</v>
      </c>
      <c r="I490" t="s">
        <v>48</v>
      </c>
      <c r="J490" s="15"/>
      <c r="L490" t="s">
        <v>49</v>
      </c>
      <c r="M490" s="15">
        <v>19.2</v>
      </c>
      <c r="N490" s="16">
        <v>7.69</v>
      </c>
      <c r="O490" s="16">
        <v>83.3</v>
      </c>
      <c r="P490" s="17">
        <v>175.0</v>
      </c>
      <c r="Q490" s="18"/>
      <c r="S490" s="17"/>
      <c r="V490" s="19">
        <v>166.9</v>
      </c>
      <c r="W490" s="17"/>
      <c r="AF490" t="s">
        <v>350</v>
      </c>
      <c r="AG490" t="s">
        <v>51</v>
      </c>
      <c r="AH490" t="s">
        <v>115</v>
      </c>
      <c r="AI490">
        <v>13.89</v>
      </c>
      <c r="AJ490" t="s">
        <v>61</v>
      </c>
      <c r="AK490" t="s">
        <v>119</v>
      </c>
      <c r="AM490" t="s">
        <v>54</v>
      </c>
      <c r="AN490" t="s">
        <v>55</v>
      </c>
      <c r="AQ490" t="s">
        <v>51</v>
      </c>
      <c r="AR490" t="s">
        <v>474</v>
      </c>
    </row>
    <row r="491" ht="15.75" customHeight="1">
      <c r="A491" t="s">
        <v>323</v>
      </c>
      <c r="C491" s="11" t="s">
        <v>449</v>
      </c>
      <c r="D491" s="11" t="s">
        <v>450</v>
      </c>
      <c r="E491" s="11" t="s">
        <v>451</v>
      </c>
      <c r="F491" s="12" t="str">
        <f t="shared" si="1"/>
        <v>2014</v>
      </c>
      <c r="G491" s="13">
        <v>41846.0</v>
      </c>
      <c r="H491" s="14">
        <v>0.2743055555555556</v>
      </c>
      <c r="I491" t="s">
        <v>48</v>
      </c>
      <c r="J491" s="15"/>
      <c r="L491" t="s">
        <v>49</v>
      </c>
      <c r="M491" s="15">
        <v>19.4</v>
      </c>
      <c r="N491" s="16">
        <v>7.82</v>
      </c>
      <c r="O491" s="16">
        <v>85.0</v>
      </c>
      <c r="P491" s="17">
        <v>177.0</v>
      </c>
      <c r="Q491" s="18"/>
      <c r="S491" s="17"/>
      <c r="V491" s="19">
        <v>150.0</v>
      </c>
      <c r="W491" s="17"/>
      <c r="AF491" t="s">
        <v>350</v>
      </c>
      <c r="AG491" t="s">
        <v>51</v>
      </c>
      <c r="AH491" t="s">
        <v>51</v>
      </c>
      <c r="AI491">
        <v>14.44</v>
      </c>
      <c r="AJ491" t="s">
        <v>61</v>
      </c>
      <c r="AK491" t="s">
        <v>119</v>
      </c>
      <c r="AM491" t="s">
        <v>54</v>
      </c>
      <c r="AN491" t="s">
        <v>55</v>
      </c>
      <c r="AQ491" t="s">
        <v>51</v>
      </c>
      <c r="AR491" t="s">
        <v>229</v>
      </c>
    </row>
    <row r="492" ht="15.75" customHeight="1">
      <c r="A492" t="s">
        <v>323</v>
      </c>
      <c r="C492" s="11" t="s">
        <v>449</v>
      </c>
      <c r="D492" s="11" t="s">
        <v>450</v>
      </c>
      <c r="E492" s="11" t="s">
        <v>451</v>
      </c>
      <c r="F492" s="12" t="str">
        <f t="shared" si="1"/>
        <v>2014</v>
      </c>
      <c r="G492" s="13">
        <v>41860.0</v>
      </c>
      <c r="H492" s="14">
        <v>0.2902777777777778</v>
      </c>
      <c r="I492" t="s">
        <v>48</v>
      </c>
      <c r="J492" s="15"/>
      <c r="L492" t="s">
        <v>49</v>
      </c>
      <c r="M492" s="15">
        <v>18.5</v>
      </c>
      <c r="N492" s="16">
        <v>8.6</v>
      </c>
      <c r="O492" s="16">
        <v>91.8</v>
      </c>
      <c r="P492" s="17">
        <v>160.0</v>
      </c>
      <c r="Q492" s="18"/>
      <c r="S492" s="17"/>
      <c r="V492" s="19">
        <v>275.5</v>
      </c>
      <c r="W492" s="17"/>
      <c r="AF492" t="s">
        <v>350</v>
      </c>
      <c r="AG492" t="s">
        <v>51</v>
      </c>
      <c r="AH492" t="s">
        <v>115</v>
      </c>
      <c r="AI492">
        <v>15.56</v>
      </c>
      <c r="AJ492" t="s">
        <v>61</v>
      </c>
      <c r="AK492" t="s">
        <v>119</v>
      </c>
      <c r="AM492" t="s">
        <v>54</v>
      </c>
      <c r="AN492" t="s">
        <v>55</v>
      </c>
      <c r="AQ492" t="s">
        <v>51</v>
      </c>
      <c r="AR492" t="s">
        <v>229</v>
      </c>
    </row>
    <row r="493" ht="15.75" customHeight="1">
      <c r="A493" t="s">
        <v>323</v>
      </c>
      <c r="C493" s="11" t="s">
        <v>449</v>
      </c>
      <c r="D493" s="11" t="s">
        <v>450</v>
      </c>
      <c r="E493" s="11" t="s">
        <v>451</v>
      </c>
      <c r="F493" s="12" t="str">
        <f t="shared" si="1"/>
        <v>2014</v>
      </c>
      <c r="G493" s="13">
        <v>41860.0</v>
      </c>
      <c r="H493" s="14">
        <v>0.2902777777777778</v>
      </c>
      <c r="I493" t="s">
        <v>95</v>
      </c>
      <c r="J493" s="15"/>
      <c r="M493" s="15">
        <v>18.5</v>
      </c>
      <c r="N493" s="16">
        <v>8.59</v>
      </c>
      <c r="O493" s="16">
        <v>91.7</v>
      </c>
      <c r="P493" s="17">
        <v>166.0</v>
      </c>
      <c r="Q493" s="18"/>
      <c r="S493" s="17"/>
      <c r="V493" s="19">
        <v>178.9</v>
      </c>
      <c r="W493" s="17"/>
      <c r="AF493" t="s">
        <v>350</v>
      </c>
      <c r="AK493" t="s">
        <v>119</v>
      </c>
      <c r="AR493" t="s">
        <v>229</v>
      </c>
    </row>
    <row r="494" ht="15.75" customHeight="1">
      <c r="A494" t="s">
        <v>323</v>
      </c>
      <c r="C494" s="11" t="s">
        <v>449</v>
      </c>
      <c r="D494" s="11" t="s">
        <v>450</v>
      </c>
      <c r="E494" s="11" t="s">
        <v>451</v>
      </c>
      <c r="F494" s="12" t="str">
        <f t="shared" si="1"/>
        <v>2014</v>
      </c>
      <c r="G494" s="13">
        <v>41874.0</v>
      </c>
      <c r="H494" s="14">
        <v>0.2791666666666667</v>
      </c>
      <c r="I494" t="s">
        <v>48</v>
      </c>
      <c r="J494" s="15"/>
      <c r="L494" t="s">
        <v>49</v>
      </c>
      <c r="M494" s="15">
        <v>16.2</v>
      </c>
      <c r="N494" s="16">
        <v>8.67</v>
      </c>
      <c r="O494" s="16">
        <v>88.2</v>
      </c>
      <c r="P494" s="17">
        <v>193.0</v>
      </c>
      <c r="Q494" s="18"/>
      <c r="S494" s="17"/>
      <c r="V494" s="19">
        <v>129.1</v>
      </c>
      <c r="W494" s="17"/>
      <c r="AF494" t="s">
        <v>350</v>
      </c>
      <c r="AG494" t="s">
        <v>231</v>
      </c>
      <c r="AH494" t="s">
        <v>224</v>
      </c>
      <c r="AI494">
        <v>15.56</v>
      </c>
      <c r="AJ494" t="s">
        <v>61</v>
      </c>
      <c r="AK494" t="s">
        <v>119</v>
      </c>
      <c r="AM494" t="s">
        <v>54</v>
      </c>
      <c r="AN494" t="s">
        <v>55</v>
      </c>
      <c r="AQ494" t="s">
        <v>51</v>
      </c>
      <c r="AR494" t="s">
        <v>229</v>
      </c>
    </row>
    <row r="495" ht="15.75" customHeight="1">
      <c r="A495" t="s">
        <v>323</v>
      </c>
      <c r="C495" s="11" t="s">
        <v>449</v>
      </c>
      <c r="D495" s="11" t="s">
        <v>450</v>
      </c>
      <c r="E495" s="11" t="s">
        <v>451</v>
      </c>
      <c r="F495" s="12" t="str">
        <f t="shared" si="1"/>
        <v>2015</v>
      </c>
      <c r="G495" s="13">
        <v>42154.0</v>
      </c>
      <c r="H495" s="14">
        <v>0.3111111111111111</v>
      </c>
      <c r="I495" t="s">
        <v>48</v>
      </c>
      <c r="J495" s="15"/>
      <c r="L495" t="s">
        <v>49</v>
      </c>
      <c r="M495" s="15">
        <v>19.2</v>
      </c>
      <c r="N495" s="16">
        <v>7.79</v>
      </c>
      <c r="O495" s="16">
        <v>84.7</v>
      </c>
      <c r="P495" s="17">
        <v>171.2</v>
      </c>
      <c r="Q495" s="18"/>
      <c r="S495" s="17"/>
      <c r="V495" s="19">
        <v>307.6</v>
      </c>
      <c r="W495" s="17"/>
      <c r="AF495" t="s">
        <v>356</v>
      </c>
      <c r="AG495" t="s">
        <v>284</v>
      </c>
      <c r="AH495" t="s">
        <v>357</v>
      </c>
      <c r="AI495">
        <v>10.56</v>
      </c>
      <c r="AJ495" t="s">
        <v>61</v>
      </c>
      <c r="AK495" t="s">
        <v>119</v>
      </c>
      <c r="AM495" t="s">
        <v>88</v>
      </c>
      <c r="AN495" t="s">
        <v>55</v>
      </c>
      <c r="AQ495" t="s">
        <v>51</v>
      </c>
      <c r="AR495" t="s">
        <v>475</v>
      </c>
    </row>
    <row r="496" ht="15.75" customHeight="1">
      <c r="A496" t="s">
        <v>323</v>
      </c>
      <c r="C496" s="11" t="s">
        <v>449</v>
      </c>
      <c r="D496" s="11" t="s">
        <v>450</v>
      </c>
      <c r="E496" s="11" t="s">
        <v>451</v>
      </c>
      <c r="F496" s="12" t="str">
        <f t="shared" si="1"/>
        <v>2015</v>
      </c>
      <c r="G496" s="13">
        <v>42154.0</v>
      </c>
      <c r="H496" s="14">
        <v>0.3111111111111111</v>
      </c>
      <c r="I496" t="s">
        <v>95</v>
      </c>
      <c r="J496" s="15"/>
      <c r="M496" s="15"/>
      <c r="N496" s="16"/>
      <c r="O496" s="16"/>
      <c r="P496" s="17"/>
      <c r="Q496" s="18"/>
      <c r="S496" s="17"/>
      <c r="V496" s="19">
        <v>224.7</v>
      </c>
      <c r="W496" s="17"/>
      <c r="AF496" t="s">
        <v>356</v>
      </c>
      <c r="AK496" t="s">
        <v>119</v>
      </c>
      <c r="AR496" t="s">
        <v>475</v>
      </c>
    </row>
    <row r="497" ht="15.75" customHeight="1">
      <c r="A497" t="s">
        <v>323</v>
      </c>
      <c r="C497" s="11" t="s">
        <v>449</v>
      </c>
      <c r="D497" s="11" t="s">
        <v>450</v>
      </c>
      <c r="E497" s="11" t="s">
        <v>451</v>
      </c>
      <c r="F497" s="12" t="str">
        <f t="shared" si="1"/>
        <v>2015</v>
      </c>
      <c r="G497" s="13">
        <v>42168.0</v>
      </c>
      <c r="H497" s="14">
        <v>0.325</v>
      </c>
      <c r="I497" t="s">
        <v>48</v>
      </c>
      <c r="J497" s="15"/>
      <c r="L497" t="s">
        <v>49</v>
      </c>
      <c r="M497" s="15">
        <v>18.8</v>
      </c>
      <c r="N497" s="16">
        <v>7.91</v>
      </c>
      <c r="O497" s="16">
        <v>85.1</v>
      </c>
      <c r="P497" s="17">
        <v>181.0</v>
      </c>
      <c r="Q497" s="18"/>
      <c r="S497" s="17"/>
      <c r="V497" s="19">
        <v>172.0</v>
      </c>
      <c r="W497" s="17"/>
      <c r="AF497" t="s">
        <v>350</v>
      </c>
      <c r="AG497" t="s">
        <v>115</v>
      </c>
      <c r="AH497" t="s">
        <v>359</v>
      </c>
      <c r="AI497">
        <v>18.89</v>
      </c>
      <c r="AJ497" t="s">
        <v>61</v>
      </c>
      <c r="AK497" t="s">
        <v>119</v>
      </c>
      <c r="AM497" t="s">
        <v>88</v>
      </c>
      <c r="AN497" t="s">
        <v>55</v>
      </c>
      <c r="AQ497" t="s">
        <v>171</v>
      </c>
      <c r="AR497" t="s">
        <v>229</v>
      </c>
    </row>
    <row r="498" ht="15.75" customHeight="1">
      <c r="A498" t="s">
        <v>323</v>
      </c>
      <c r="C498" s="11" t="s">
        <v>449</v>
      </c>
      <c r="D498" s="11" t="s">
        <v>450</v>
      </c>
      <c r="E498" s="11" t="s">
        <v>451</v>
      </c>
      <c r="F498" s="12" t="str">
        <f t="shared" si="1"/>
        <v>2015</v>
      </c>
      <c r="G498" s="13">
        <v>42182.0</v>
      </c>
      <c r="H498" s="14">
        <v>0.2916666666666667</v>
      </c>
      <c r="I498" t="s">
        <v>48</v>
      </c>
      <c r="J498" s="15"/>
      <c r="L498" t="s">
        <v>49</v>
      </c>
      <c r="M498" s="15">
        <v>17.0</v>
      </c>
      <c r="N498" s="16">
        <v>8.03</v>
      </c>
      <c r="O498" s="16">
        <v>83.3</v>
      </c>
      <c r="P498" s="17"/>
      <c r="Q498" s="18"/>
      <c r="S498" s="17"/>
      <c r="V498" s="19"/>
      <c r="W498" s="17"/>
      <c r="AF498" t="s">
        <v>360</v>
      </c>
      <c r="AG498" t="s">
        <v>51</v>
      </c>
      <c r="AH498" t="s">
        <v>64</v>
      </c>
      <c r="AI498">
        <v>10.0</v>
      </c>
      <c r="AK498" t="s">
        <v>119</v>
      </c>
      <c r="AM498" t="s">
        <v>54</v>
      </c>
      <c r="AN498" t="s">
        <v>55</v>
      </c>
      <c r="AQ498" t="s">
        <v>56</v>
      </c>
      <c r="AR498" t="s">
        <v>476</v>
      </c>
    </row>
    <row r="499" ht="15.75" customHeight="1">
      <c r="A499" t="s">
        <v>323</v>
      </c>
      <c r="C499" s="11" t="s">
        <v>449</v>
      </c>
      <c r="D499" s="11" t="s">
        <v>450</v>
      </c>
      <c r="E499" s="11" t="s">
        <v>451</v>
      </c>
      <c r="F499" s="12" t="str">
        <f t="shared" si="1"/>
        <v>2015</v>
      </c>
      <c r="G499" s="13">
        <v>42196.0</v>
      </c>
      <c r="H499" s="14">
        <v>0.2923611111111111</v>
      </c>
      <c r="I499" t="s">
        <v>48</v>
      </c>
      <c r="J499" s="15"/>
      <c r="L499" t="s">
        <v>49</v>
      </c>
      <c r="M499" s="15">
        <v>19.3</v>
      </c>
      <c r="N499" s="16">
        <v>7.73</v>
      </c>
      <c r="O499" s="16">
        <v>84.1</v>
      </c>
      <c r="P499" s="17">
        <v>190.2</v>
      </c>
      <c r="Q499" s="18"/>
      <c r="S499" s="17"/>
      <c r="V499" s="19">
        <v>122.3</v>
      </c>
      <c r="W499" s="17"/>
      <c r="AF499" t="s">
        <v>350</v>
      </c>
      <c r="AG499" t="s">
        <v>51</v>
      </c>
      <c r="AH499" t="s">
        <v>86</v>
      </c>
      <c r="AI499">
        <v>17.22</v>
      </c>
      <c r="AJ499" t="s">
        <v>61</v>
      </c>
      <c r="AK499" t="s">
        <v>119</v>
      </c>
      <c r="AM499" t="s">
        <v>54</v>
      </c>
      <c r="AN499" t="s">
        <v>55</v>
      </c>
      <c r="AQ499" t="s">
        <v>51</v>
      </c>
      <c r="AR499" t="s">
        <v>229</v>
      </c>
    </row>
    <row r="500" ht="15.75" customHeight="1">
      <c r="A500" t="s">
        <v>323</v>
      </c>
      <c r="C500" s="11" t="s">
        <v>449</v>
      </c>
      <c r="D500" s="11" t="s">
        <v>450</v>
      </c>
      <c r="E500" s="11" t="s">
        <v>451</v>
      </c>
      <c r="F500" s="12" t="str">
        <f t="shared" si="1"/>
        <v>2015</v>
      </c>
      <c r="G500" s="13">
        <v>42210.0</v>
      </c>
      <c r="H500" s="14">
        <v>0.2833333333333333</v>
      </c>
      <c r="I500" t="s">
        <v>48</v>
      </c>
      <c r="J500" s="15"/>
      <c r="L500" t="s">
        <v>49</v>
      </c>
      <c r="M500" s="15">
        <v>18.4</v>
      </c>
      <c r="N500" s="16">
        <v>7.82</v>
      </c>
      <c r="O500" s="16">
        <v>83.4</v>
      </c>
      <c r="P500" s="17">
        <v>215.0</v>
      </c>
      <c r="Q500" s="18"/>
      <c r="S500" s="17"/>
      <c r="V500" s="19">
        <v>104.3</v>
      </c>
      <c r="W500" s="17"/>
      <c r="AF500" t="s">
        <v>350</v>
      </c>
      <c r="AG500" t="s">
        <v>86</v>
      </c>
      <c r="AH500" t="s">
        <v>112</v>
      </c>
      <c r="AI500">
        <v>16.67</v>
      </c>
      <c r="AK500" t="s">
        <v>119</v>
      </c>
      <c r="AM500" t="s">
        <v>88</v>
      </c>
      <c r="AN500" t="s">
        <v>55</v>
      </c>
      <c r="AQ500" t="s">
        <v>51</v>
      </c>
      <c r="AR500" t="s">
        <v>429</v>
      </c>
    </row>
    <row r="501" ht="15.75" customHeight="1">
      <c r="A501" t="s">
        <v>323</v>
      </c>
      <c r="C501" s="11" t="s">
        <v>449</v>
      </c>
      <c r="D501" s="11" t="s">
        <v>450</v>
      </c>
      <c r="E501" s="11" t="s">
        <v>451</v>
      </c>
      <c r="F501" s="12" t="str">
        <f t="shared" si="1"/>
        <v>2015</v>
      </c>
      <c r="G501" s="13">
        <v>42210.0</v>
      </c>
      <c r="H501" s="14">
        <v>0.2833333333333333</v>
      </c>
      <c r="I501" t="s">
        <v>95</v>
      </c>
      <c r="J501" s="15"/>
      <c r="M501" s="15">
        <v>18.3</v>
      </c>
      <c r="N501" s="16">
        <v>7.98</v>
      </c>
      <c r="O501" s="16">
        <v>82.7</v>
      </c>
      <c r="P501" s="17">
        <v>219.0</v>
      </c>
      <c r="Q501" s="18"/>
      <c r="S501" s="17"/>
      <c r="V501" s="19">
        <v>118.7</v>
      </c>
      <c r="W501" s="17"/>
      <c r="AF501" t="s">
        <v>350</v>
      </c>
      <c r="AK501" t="s">
        <v>119</v>
      </c>
      <c r="AR501" t="s">
        <v>429</v>
      </c>
    </row>
    <row r="502" ht="15.75" customHeight="1">
      <c r="A502" t="s">
        <v>323</v>
      </c>
      <c r="C502" s="11" t="s">
        <v>449</v>
      </c>
      <c r="D502" s="11" t="s">
        <v>450</v>
      </c>
      <c r="E502" s="11" t="s">
        <v>451</v>
      </c>
      <c r="F502" s="12" t="str">
        <f t="shared" si="1"/>
        <v>2015</v>
      </c>
      <c r="G502" s="13">
        <v>42224.0</v>
      </c>
      <c r="H502" s="14">
        <v>0.3368055555555556</v>
      </c>
      <c r="I502" t="s">
        <v>48</v>
      </c>
      <c r="J502" s="15"/>
      <c r="L502" t="s">
        <v>49</v>
      </c>
      <c r="M502" s="15">
        <v>17.9</v>
      </c>
      <c r="N502" s="16">
        <v>8.03</v>
      </c>
      <c r="O502" s="16">
        <v>84.7</v>
      </c>
      <c r="P502" s="17">
        <v>173.5</v>
      </c>
      <c r="Q502" s="18"/>
      <c r="S502" s="17"/>
      <c r="V502" s="19">
        <v>111.9</v>
      </c>
      <c r="W502" s="17"/>
      <c r="AF502" t="s">
        <v>350</v>
      </c>
      <c r="AG502" t="s">
        <v>51</v>
      </c>
      <c r="AH502" t="s">
        <v>86</v>
      </c>
      <c r="AI502">
        <v>15.56</v>
      </c>
      <c r="AJ502" t="s">
        <v>61</v>
      </c>
      <c r="AK502" t="s">
        <v>119</v>
      </c>
      <c r="AM502" t="s">
        <v>54</v>
      </c>
      <c r="AN502" t="s">
        <v>55</v>
      </c>
      <c r="AQ502" t="s">
        <v>51</v>
      </c>
      <c r="AR502" t="s">
        <v>229</v>
      </c>
    </row>
    <row r="503" ht="15.75" customHeight="1">
      <c r="A503" t="s">
        <v>323</v>
      </c>
      <c r="C503" s="11" t="s">
        <v>449</v>
      </c>
      <c r="D503" s="11" t="s">
        <v>450</v>
      </c>
      <c r="E503" s="11" t="s">
        <v>451</v>
      </c>
      <c r="F503" s="12" t="str">
        <f t="shared" si="1"/>
        <v>2015</v>
      </c>
      <c r="G503" s="13">
        <v>42238.0</v>
      </c>
      <c r="H503" s="14">
        <v>0.3263888888888889</v>
      </c>
      <c r="I503" t="s">
        <v>48</v>
      </c>
      <c r="J503" s="15"/>
      <c r="L503" t="s">
        <v>49</v>
      </c>
      <c r="M503" s="15">
        <v>21.0</v>
      </c>
      <c r="N503" s="16">
        <v>7.19</v>
      </c>
      <c r="O503" s="16">
        <v>80.7</v>
      </c>
      <c r="P503" s="17">
        <v>223.0</v>
      </c>
      <c r="Q503" s="18"/>
      <c r="S503" s="17"/>
      <c r="V503" s="19">
        <v>866.4</v>
      </c>
      <c r="W503" s="17"/>
      <c r="AF503" t="s">
        <v>350</v>
      </c>
      <c r="AG503" t="s">
        <v>59</v>
      </c>
      <c r="AH503" t="s">
        <v>362</v>
      </c>
      <c r="AI503">
        <v>19.44</v>
      </c>
      <c r="AJ503" t="s">
        <v>61</v>
      </c>
      <c r="AK503" t="s">
        <v>119</v>
      </c>
      <c r="AM503" t="s">
        <v>54</v>
      </c>
      <c r="AN503" t="s">
        <v>55</v>
      </c>
      <c r="AQ503" t="s">
        <v>51</v>
      </c>
      <c r="AR503" t="s">
        <v>229</v>
      </c>
    </row>
    <row r="504" ht="15.75" customHeight="1">
      <c r="A504" t="s">
        <v>323</v>
      </c>
      <c r="C504" s="11" t="s">
        <v>449</v>
      </c>
      <c r="D504" s="11" t="s">
        <v>450</v>
      </c>
      <c r="E504" s="11" t="s">
        <v>451</v>
      </c>
      <c r="F504" s="12" t="str">
        <f t="shared" si="1"/>
        <v>2016</v>
      </c>
      <c r="G504" s="13">
        <v>42511.0</v>
      </c>
      <c r="H504" s="14">
        <v>0.2708333333333333</v>
      </c>
      <c r="I504" t="s">
        <v>48</v>
      </c>
      <c r="J504" s="15"/>
      <c r="L504" t="s">
        <v>49</v>
      </c>
      <c r="M504" s="15">
        <v>14.3</v>
      </c>
      <c r="N504" s="16">
        <v>9.26</v>
      </c>
      <c r="O504" s="16">
        <v>90.5</v>
      </c>
      <c r="P504" s="17"/>
      <c r="Q504" s="18"/>
      <c r="S504" s="17"/>
      <c r="V504" s="19">
        <v>27.5</v>
      </c>
      <c r="W504" s="17"/>
      <c r="AF504" t="s">
        <v>477</v>
      </c>
      <c r="AG504" t="s">
        <v>51</v>
      </c>
      <c r="AH504" t="s">
        <v>51</v>
      </c>
      <c r="AI504">
        <v>10.0</v>
      </c>
      <c r="AJ504" t="s">
        <v>61</v>
      </c>
      <c r="AK504" t="s">
        <v>119</v>
      </c>
      <c r="AM504" t="s">
        <v>88</v>
      </c>
      <c r="AN504" t="s">
        <v>55</v>
      </c>
      <c r="AQ504" t="s">
        <v>56</v>
      </c>
      <c r="AR504" t="s">
        <v>229</v>
      </c>
    </row>
    <row r="505" ht="15.75" customHeight="1">
      <c r="A505" t="s">
        <v>323</v>
      </c>
      <c r="C505" s="11" t="s">
        <v>449</v>
      </c>
      <c r="D505" s="11" t="s">
        <v>450</v>
      </c>
      <c r="E505" s="11" t="s">
        <v>451</v>
      </c>
      <c r="F505" s="12" t="str">
        <f t="shared" si="1"/>
        <v>2016</v>
      </c>
      <c r="G505" s="13">
        <v>42511.0</v>
      </c>
      <c r="H505" s="14">
        <v>0.2708333333333333</v>
      </c>
      <c r="I505" t="s">
        <v>95</v>
      </c>
      <c r="J505" s="15"/>
      <c r="M505" s="15"/>
      <c r="N505" s="16"/>
      <c r="O505" s="16"/>
      <c r="P505" s="17"/>
      <c r="Q505" s="18"/>
      <c r="S505" s="17"/>
      <c r="V505" s="19">
        <v>47.1</v>
      </c>
      <c r="W505" s="17"/>
      <c r="AF505" t="s">
        <v>477</v>
      </c>
      <c r="AK505" t="s">
        <v>119</v>
      </c>
      <c r="AR505" t="s">
        <v>229</v>
      </c>
    </row>
    <row r="506" ht="15.75" customHeight="1">
      <c r="A506" t="s">
        <v>323</v>
      </c>
      <c r="C506" s="11" t="s">
        <v>449</v>
      </c>
      <c r="D506" s="11" t="s">
        <v>450</v>
      </c>
      <c r="E506" s="11" t="s">
        <v>451</v>
      </c>
      <c r="F506" s="12" t="str">
        <f t="shared" si="1"/>
        <v>2016</v>
      </c>
      <c r="G506" s="13">
        <v>42525.0</v>
      </c>
      <c r="H506" s="14">
        <v>0.2534722222222222</v>
      </c>
      <c r="I506" t="s">
        <v>48</v>
      </c>
      <c r="J506" s="15"/>
      <c r="L506" t="s">
        <v>49</v>
      </c>
      <c r="M506" s="15">
        <v>15.9</v>
      </c>
      <c r="N506" s="16">
        <v>8.18</v>
      </c>
      <c r="O506" s="16">
        <v>82.2</v>
      </c>
      <c r="P506" s="17"/>
      <c r="Q506" s="18"/>
      <c r="S506" s="17"/>
      <c r="V506" s="19">
        <v>517.2</v>
      </c>
      <c r="W506" s="17"/>
      <c r="AF506" t="s">
        <v>279</v>
      </c>
      <c r="AG506" t="s">
        <v>260</v>
      </c>
      <c r="AH506" t="s">
        <v>287</v>
      </c>
      <c r="AI506">
        <v>12.78</v>
      </c>
      <c r="AJ506" t="s">
        <v>61</v>
      </c>
      <c r="AK506" t="s">
        <v>119</v>
      </c>
      <c r="AM506" t="s">
        <v>54</v>
      </c>
      <c r="AN506" t="s">
        <v>55</v>
      </c>
      <c r="AQ506" t="s">
        <v>171</v>
      </c>
      <c r="AR506" t="s">
        <v>233</v>
      </c>
    </row>
    <row r="507" ht="15.75" customHeight="1">
      <c r="A507" t="s">
        <v>323</v>
      </c>
      <c r="C507" s="11" t="s">
        <v>449</v>
      </c>
      <c r="D507" s="11" t="s">
        <v>450</v>
      </c>
      <c r="E507" s="11" t="s">
        <v>451</v>
      </c>
      <c r="F507" s="12" t="str">
        <f t="shared" si="1"/>
        <v>2016</v>
      </c>
      <c r="G507" s="13">
        <v>42553.0</v>
      </c>
      <c r="H507" s="14">
        <v>0.2743055555555556</v>
      </c>
      <c r="I507" t="s">
        <v>48</v>
      </c>
      <c r="J507" s="15"/>
      <c r="L507" t="s">
        <v>49</v>
      </c>
      <c r="M507" s="15">
        <v>19.9</v>
      </c>
      <c r="N507" s="16">
        <v>7.76</v>
      </c>
      <c r="O507" s="16">
        <v>85.5</v>
      </c>
      <c r="P507" s="17"/>
      <c r="Q507" s="18"/>
      <c r="S507" s="17"/>
      <c r="V507" s="19">
        <v>1203.31</v>
      </c>
      <c r="W507" s="17"/>
      <c r="AF507" t="s">
        <v>279</v>
      </c>
      <c r="AG507" t="s">
        <v>51</v>
      </c>
      <c r="AH507" t="s">
        <v>364</v>
      </c>
      <c r="AI507">
        <v>18.33</v>
      </c>
      <c r="AJ507" t="s">
        <v>61</v>
      </c>
      <c r="AK507" t="s">
        <v>119</v>
      </c>
      <c r="AM507" t="s">
        <v>54</v>
      </c>
      <c r="AN507" t="s">
        <v>55</v>
      </c>
      <c r="AQ507" t="s">
        <v>171</v>
      </c>
      <c r="AR507" t="s">
        <v>233</v>
      </c>
    </row>
    <row r="508" ht="15.75" customHeight="1">
      <c r="A508" t="s">
        <v>323</v>
      </c>
      <c r="C508" s="11" t="s">
        <v>449</v>
      </c>
      <c r="D508" s="11" t="s">
        <v>450</v>
      </c>
      <c r="E508" s="11" t="s">
        <v>451</v>
      </c>
      <c r="F508" s="12" t="str">
        <f t="shared" si="1"/>
        <v>2016</v>
      </c>
      <c r="G508" s="13">
        <v>42553.0</v>
      </c>
      <c r="H508" s="14">
        <v>0.2743055555555556</v>
      </c>
      <c r="I508" t="s">
        <v>95</v>
      </c>
      <c r="J508" s="15"/>
      <c r="M508" s="15">
        <v>19.9</v>
      </c>
      <c r="N508" s="16">
        <v>7.77</v>
      </c>
      <c r="O508" s="16">
        <v>85.6</v>
      </c>
      <c r="P508" s="17"/>
      <c r="Q508" s="18"/>
      <c r="S508" s="17"/>
      <c r="V508" s="19">
        <v>829.7</v>
      </c>
      <c r="W508" s="17"/>
      <c r="AF508" t="s">
        <v>279</v>
      </c>
      <c r="AK508" t="s">
        <v>119</v>
      </c>
      <c r="AR508" t="s">
        <v>233</v>
      </c>
    </row>
    <row r="509" ht="15.75" customHeight="1">
      <c r="A509" t="s">
        <v>323</v>
      </c>
      <c r="C509" s="11" t="s">
        <v>449</v>
      </c>
      <c r="D509" s="11" t="s">
        <v>450</v>
      </c>
      <c r="E509" s="11" t="s">
        <v>451</v>
      </c>
      <c r="F509" s="12" t="str">
        <f t="shared" si="1"/>
        <v>2016</v>
      </c>
      <c r="G509" s="13">
        <v>42567.0</v>
      </c>
      <c r="H509" s="14">
        <v>0.2673611111111111</v>
      </c>
      <c r="I509" t="s">
        <v>48</v>
      </c>
      <c r="J509" s="15"/>
      <c r="L509" t="s">
        <v>49</v>
      </c>
      <c r="M509" s="15">
        <v>21.9</v>
      </c>
      <c r="N509" s="16">
        <v>6.75</v>
      </c>
      <c r="O509" s="16">
        <v>76.8</v>
      </c>
      <c r="P509" s="17"/>
      <c r="Q509" s="18"/>
      <c r="S509" s="17"/>
      <c r="V509" s="19">
        <v>344.8</v>
      </c>
      <c r="W509" s="17"/>
      <c r="AF509" t="s">
        <v>478</v>
      </c>
      <c r="AG509" t="s">
        <v>51</v>
      </c>
      <c r="AH509" t="s">
        <v>51</v>
      </c>
      <c r="AK509" t="s">
        <v>119</v>
      </c>
      <c r="AM509" t="s">
        <v>88</v>
      </c>
      <c r="AN509" t="s">
        <v>55</v>
      </c>
      <c r="AQ509" t="s">
        <v>171</v>
      </c>
      <c r="AR509" t="s">
        <v>233</v>
      </c>
    </row>
    <row r="510" ht="15.75" customHeight="1">
      <c r="A510" t="s">
        <v>323</v>
      </c>
      <c r="C510" s="11" t="s">
        <v>449</v>
      </c>
      <c r="D510" s="11" t="s">
        <v>450</v>
      </c>
      <c r="E510" s="11" t="s">
        <v>451</v>
      </c>
      <c r="F510" s="12" t="str">
        <f t="shared" si="1"/>
        <v>2016</v>
      </c>
      <c r="G510" s="13">
        <v>42581.0</v>
      </c>
      <c r="H510" s="14">
        <v>0.3020833333333333</v>
      </c>
      <c r="I510" t="s">
        <v>48</v>
      </c>
      <c r="J510" s="15"/>
      <c r="L510" t="s">
        <v>49</v>
      </c>
      <c r="M510" s="15">
        <v>21.5</v>
      </c>
      <c r="N510" s="16">
        <v>6.14</v>
      </c>
      <c r="O510" s="16">
        <v>69.3</v>
      </c>
      <c r="P510" s="17">
        <v>223.8</v>
      </c>
      <c r="Q510" s="18"/>
      <c r="S510" s="17"/>
      <c r="V510" s="19">
        <v>62.9</v>
      </c>
      <c r="W510" s="17"/>
      <c r="AF510" t="s">
        <v>279</v>
      </c>
      <c r="AG510" t="s">
        <v>51</v>
      </c>
      <c r="AH510" t="s">
        <v>51</v>
      </c>
      <c r="AI510">
        <v>18.33</v>
      </c>
      <c r="AJ510" t="s">
        <v>61</v>
      </c>
      <c r="AK510" t="s">
        <v>119</v>
      </c>
      <c r="AM510" t="s">
        <v>88</v>
      </c>
      <c r="AN510" t="s">
        <v>55</v>
      </c>
      <c r="AQ510" t="s">
        <v>401</v>
      </c>
      <c r="AR510" t="s">
        <v>229</v>
      </c>
    </row>
    <row r="511" ht="15.75" customHeight="1">
      <c r="A511" t="s">
        <v>323</v>
      </c>
      <c r="C511" s="11" t="s">
        <v>449</v>
      </c>
      <c r="D511" s="11" t="s">
        <v>450</v>
      </c>
      <c r="E511" s="11" t="s">
        <v>451</v>
      </c>
      <c r="F511" s="12" t="str">
        <f t="shared" si="1"/>
        <v>2016</v>
      </c>
      <c r="G511" s="13">
        <v>42595.0</v>
      </c>
      <c r="H511" s="14">
        <v>0.2638888888888889</v>
      </c>
      <c r="I511" t="s">
        <v>48</v>
      </c>
      <c r="J511" s="15"/>
      <c r="L511" t="s">
        <v>49</v>
      </c>
      <c r="M511" s="15">
        <v>22.2</v>
      </c>
      <c r="N511" s="16">
        <v>6.85</v>
      </c>
      <c r="O511" s="16">
        <v>78.4</v>
      </c>
      <c r="P511" s="17">
        <v>217.7</v>
      </c>
      <c r="Q511" s="18"/>
      <c r="S511" s="17"/>
      <c r="V511" s="19">
        <v>325.5</v>
      </c>
      <c r="W511" s="17"/>
      <c r="AF511" t="s">
        <v>279</v>
      </c>
      <c r="AG511" t="s">
        <v>254</v>
      </c>
      <c r="AH511" t="s">
        <v>366</v>
      </c>
      <c r="AI511">
        <v>18.33</v>
      </c>
      <c r="AJ511" t="s">
        <v>61</v>
      </c>
      <c r="AK511" t="s">
        <v>119</v>
      </c>
      <c r="AM511" t="s">
        <v>88</v>
      </c>
      <c r="AN511" t="s">
        <v>55</v>
      </c>
      <c r="AQ511" t="s">
        <v>51</v>
      </c>
      <c r="AR511" t="s">
        <v>479</v>
      </c>
    </row>
    <row r="512" ht="15.75" customHeight="1">
      <c r="A512" t="s">
        <v>323</v>
      </c>
      <c r="C512" s="11" t="s">
        <v>449</v>
      </c>
      <c r="D512" s="11" t="s">
        <v>450</v>
      </c>
      <c r="E512" s="11" t="s">
        <v>451</v>
      </c>
      <c r="F512" s="12" t="str">
        <f t="shared" si="1"/>
        <v>2016</v>
      </c>
      <c r="G512" s="13">
        <v>42609.0</v>
      </c>
      <c r="H512" s="14">
        <v>0.2916666666666667</v>
      </c>
      <c r="I512" t="s">
        <v>48</v>
      </c>
      <c r="J512" s="15"/>
      <c r="L512" t="s">
        <v>49</v>
      </c>
      <c r="M512" s="15">
        <v>20.5</v>
      </c>
      <c r="N512" s="16">
        <v>6.87</v>
      </c>
      <c r="O512" s="16">
        <v>76.7</v>
      </c>
      <c r="P512" s="17">
        <v>210.2</v>
      </c>
      <c r="Q512" s="18"/>
      <c r="S512" s="17"/>
      <c r="V512" s="19">
        <v>248.1</v>
      </c>
      <c r="W512" s="17"/>
      <c r="AF512" t="s">
        <v>279</v>
      </c>
      <c r="AG512" t="s">
        <v>51</v>
      </c>
      <c r="AH512" t="s">
        <v>126</v>
      </c>
      <c r="AI512">
        <v>18.33</v>
      </c>
      <c r="AJ512" t="s">
        <v>61</v>
      </c>
      <c r="AK512" t="s">
        <v>53</v>
      </c>
      <c r="AM512" t="s">
        <v>88</v>
      </c>
      <c r="AN512" t="s">
        <v>55</v>
      </c>
      <c r="AQ512" t="s">
        <v>401</v>
      </c>
      <c r="AR512" t="s">
        <v>218</v>
      </c>
    </row>
    <row r="513" ht="15.75" customHeight="1">
      <c r="A513" t="s">
        <v>323</v>
      </c>
      <c r="C513" s="11" t="s">
        <v>449</v>
      </c>
      <c r="D513" s="11" t="s">
        <v>450</v>
      </c>
      <c r="E513" s="11" t="s">
        <v>451</v>
      </c>
      <c r="F513" s="12" t="str">
        <f t="shared" si="1"/>
        <v>2017</v>
      </c>
      <c r="G513" s="13">
        <v>42875.0</v>
      </c>
      <c r="H513" s="14">
        <v>0.2916666666666667</v>
      </c>
      <c r="I513" t="s">
        <v>48</v>
      </c>
      <c r="J513" s="15"/>
      <c r="L513" t="s">
        <v>49</v>
      </c>
      <c r="M513" s="15">
        <v>17.0</v>
      </c>
      <c r="N513" s="16">
        <v>7.83</v>
      </c>
      <c r="O513" s="16">
        <v>81.0</v>
      </c>
      <c r="P513" s="17">
        <v>157.0</v>
      </c>
      <c r="Q513" s="18"/>
      <c r="S513" s="17"/>
      <c r="V513" s="19">
        <v>98.5</v>
      </c>
      <c r="W513" s="17"/>
      <c r="AF513" t="s">
        <v>480</v>
      </c>
      <c r="AG513" t="s">
        <v>51</v>
      </c>
      <c r="AH513" t="s">
        <v>51</v>
      </c>
      <c r="AI513">
        <v>12.78</v>
      </c>
      <c r="AJ513" t="s">
        <v>61</v>
      </c>
      <c r="AK513" t="s">
        <v>119</v>
      </c>
      <c r="AM513" t="s">
        <v>54</v>
      </c>
      <c r="AN513" t="s">
        <v>55</v>
      </c>
      <c r="AQ513" t="s">
        <v>56</v>
      </c>
      <c r="AR513" t="s">
        <v>229</v>
      </c>
    </row>
    <row r="514" ht="15.75" customHeight="1">
      <c r="A514" t="s">
        <v>323</v>
      </c>
      <c r="C514" s="11" t="s">
        <v>449</v>
      </c>
      <c r="D514" s="11" t="s">
        <v>450</v>
      </c>
      <c r="E514" s="11" t="s">
        <v>451</v>
      </c>
      <c r="F514" s="12" t="str">
        <f t="shared" si="1"/>
        <v>2017</v>
      </c>
      <c r="G514" s="13">
        <v>42889.0</v>
      </c>
      <c r="H514" s="14">
        <v>0.2951388888888889</v>
      </c>
      <c r="I514" t="s">
        <v>48</v>
      </c>
      <c r="J514" s="15"/>
      <c r="L514" t="s">
        <v>49</v>
      </c>
      <c r="M514" s="15">
        <v>12.7</v>
      </c>
      <c r="N514" s="16"/>
      <c r="O514" s="16">
        <v>89.5</v>
      </c>
      <c r="P514" s="17">
        <v>124.0</v>
      </c>
      <c r="Q514" s="18"/>
      <c r="S514" s="17"/>
      <c r="V514" s="19">
        <v>135.4</v>
      </c>
      <c r="W514" s="17"/>
      <c r="AF514" t="s">
        <v>481</v>
      </c>
      <c r="AG514" t="s">
        <v>59</v>
      </c>
      <c r="AH514" t="s">
        <v>59</v>
      </c>
      <c r="AI514">
        <v>10.0</v>
      </c>
      <c r="AJ514" t="s">
        <v>61</v>
      </c>
      <c r="AK514" t="s">
        <v>119</v>
      </c>
      <c r="AM514" t="s">
        <v>62</v>
      </c>
      <c r="AN514" t="s">
        <v>55</v>
      </c>
      <c r="AQ514" t="s">
        <v>56</v>
      </c>
      <c r="AR514" t="s">
        <v>482</v>
      </c>
    </row>
    <row r="515" ht="15.75" customHeight="1">
      <c r="A515" t="s">
        <v>323</v>
      </c>
      <c r="C515" s="11" t="s">
        <v>449</v>
      </c>
      <c r="D515" s="11" t="s">
        <v>450</v>
      </c>
      <c r="E515" s="11" t="s">
        <v>451</v>
      </c>
      <c r="F515" s="12" t="str">
        <f t="shared" si="1"/>
        <v>2017</v>
      </c>
      <c r="G515" s="13">
        <v>42903.0</v>
      </c>
      <c r="H515" s="14">
        <v>0.2951388888888889</v>
      </c>
      <c r="I515" t="s">
        <v>48</v>
      </c>
      <c r="J515" s="15"/>
      <c r="L515" t="s">
        <v>49</v>
      </c>
      <c r="M515" s="15">
        <v>15.4</v>
      </c>
      <c r="N515" s="16"/>
      <c r="O515" s="16">
        <v>92.5</v>
      </c>
      <c r="P515" s="17">
        <v>180.0</v>
      </c>
      <c r="Q515" s="18"/>
      <c r="S515" s="17"/>
      <c r="V515" s="19">
        <v>313.0</v>
      </c>
      <c r="W515" s="17"/>
      <c r="AF515" t="s">
        <v>481</v>
      </c>
      <c r="AG515" t="s">
        <v>59</v>
      </c>
      <c r="AH515" t="s">
        <v>72</v>
      </c>
      <c r="AI515">
        <v>15.0</v>
      </c>
      <c r="AJ515" t="s">
        <v>61</v>
      </c>
      <c r="AK515" t="s">
        <v>119</v>
      </c>
      <c r="AM515" t="s">
        <v>54</v>
      </c>
      <c r="AN515" t="s">
        <v>55</v>
      </c>
      <c r="AQ515" t="s">
        <v>56</v>
      </c>
      <c r="AR515" t="s">
        <v>482</v>
      </c>
    </row>
    <row r="516" ht="15.75" customHeight="1">
      <c r="A516" t="s">
        <v>323</v>
      </c>
      <c r="C516" s="11" t="s">
        <v>449</v>
      </c>
      <c r="D516" s="11" t="s">
        <v>450</v>
      </c>
      <c r="E516" s="11" t="s">
        <v>451</v>
      </c>
      <c r="F516" s="12" t="str">
        <f t="shared" si="1"/>
        <v>2017</v>
      </c>
      <c r="G516" s="13">
        <v>42917.0</v>
      </c>
      <c r="H516" s="14">
        <v>0.3055555555555556</v>
      </c>
      <c r="I516" t="s">
        <v>48</v>
      </c>
      <c r="J516" s="15"/>
      <c r="L516" t="s">
        <v>49</v>
      </c>
      <c r="M516" s="15">
        <v>17.6</v>
      </c>
      <c r="N516" s="16"/>
      <c r="O516" s="16">
        <v>94.2</v>
      </c>
      <c r="P516" s="17">
        <v>162.0</v>
      </c>
      <c r="Q516" s="18"/>
      <c r="S516" s="17"/>
      <c r="V516" s="19">
        <v>410.6</v>
      </c>
      <c r="W516" s="17"/>
      <c r="AF516" t="s">
        <v>480</v>
      </c>
      <c r="AG516" t="s">
        <v>259</v>
      </c>
      <c r="AH516" t="s">
        <v>72</v>
      </c>
      <c r="AI516">
        <v>18.33</v>
      </c>
      <c r="AJ516" t="s">
        <v>61</v>
      </c>
      <c r="AK516" t="s">
        <v>119</v>
      </c>
      <c r="AM516" t="s">
        <v>54</v>
      </c>
      <c r="AN516" t="s">
        <v>55</v>
      </c>
      <c r="AQ516" t="s">
        <v>171</v>
      </c>
      <c r="AR516" t="s">
        <v>317</v>
      </c>
    </row>
    <row r="517" ht="15.75" customHeight="1">
      <c r="A517" t="s">
        <v>323</v>
      </c>
      <c r="C517" s="11" t="s">
        <v>449</v>
      </c>
      <c r="D517" s="11" t="s">
        <v>450</v>
      </c>
      <c r="E517" s="11" t="s">
        <v>451</v>
      </c>
      <c r="F517" s="12" t="str">
        <f t="shared" si="1"/>
        <v>2017</v>
      </c>
      <c r="G517" s="13">
        <v>42931.0</v>
      </c>
      <c r="H517" s="14">
        <v>0.2986111111111111</v>
      </c>
      <c r="I517" t="s">
        <v>48</v>
      </c>
      <c r="J517" s="15"/>
      <c r="L517" t="s">
        <v>49</v>
      </c>
      <c r="M517" s="15">
        <v>16.8</v>
      </c>
      <c r="N517" s="16"/>
      <c r="O517" s="16">
        <v>83.7</v>
      </c>
      <c r="P517" s="17">
        <v>198.0</v>
      </c>
      <c r="Q517" s="18"/>
      <c r="S517" s="17"/>
      <c r="V517" s="19">
        <v>218.7</v>
      </c>
      <c r="W517" s="17"/>
      <c r="AF517" t="s">
        <v>481</v>
      </c>
      <c r="AG517" t="s">
        <v>59</v>
      </c>
      <c r="AH517" t="s">
        <v>86</v>
      </c>
      <c r="AI517">
        <v>16.11</v>
      </c>
      <c r="AJ517" t="s">
        <v>61</v>
      </c>
      <c r="AK517" t="s">
        <v>119</v>
      </c>
      <c r="AM517" t="s">
        <v>54</v>
      </c>
      <c r="AN517" t="s">
        <v>55</v>
      </c>
      <c r="AQ517" t="s">
        <v>56</v>
      </c>
      <c r="AR517" t="s">
        <v>317</v>
      </c>
    </row>
    <row r="518" ht="15.75" customHeight="1">
      <c r="A518" t="s">
        <v>323</v>
      </c>
      <c r="C518" s="11" t="s">
        <v>449</v>
      </c>
      <c r="D518" s="11" t="s">
        <v>450</v>
      </c>
      <c r="E518" s="11" t="s">
        <v>451</v>
      </c>
      <c r="F518" s="12" t="str">
        <f t="shared" si="1"/>
        <v>2017</v>
      </c>
      <c r="G518" s="13">
        <v>42945.0</v>
      </c>
      <c r="H518" s="14">
        <v>0.29930555555555555</v>
      </c>
      <c r="I518" t="s">
        <v>48</v>
      </c>
      <c r="J518" s="15"/>
      <c r="L518" t="s">
        <v>49</v>
      </c>
      <c r="M518" s="15">
        <v>19.0</v>
      </c>
      <c r="N518" s="16"/>
      <c r="O518" s="16">
        <v>80.3</v>
      </c>
      <c r="P518" s="17">
        <v>214.0</v>
      </c>
      <c r="Q518" s="18"/>
      <c r="S518" s="17"/>
      <c r="V518" s="19">
        <v>101.7</v>
      </c>
      <c r="W518" s="17"/>
      <c r="AF518" t="s">
        <v>481</v>
      </c>
      <c r="AG518" t="s">
        <v>115</v>
      </c>
      <c r="AH518" t="s">
        <v>51</v>
      </c>
      <c r="AI518">
        <v>15.0</v>
      </c>
      <c r="AJ518" t="s">
        <v>61</v>
      </c>
      <c r="AM518" t="s">
        <v>54</v>
      </c>
      <c r="AN518" t="s">
        <v>55</v>
      </c>
      <c r="AQ518" t="s">
        <v>171</v>
      </c>
      <c r="AR518" t="s">
        <v>483</v>
      </c>
    </row>
    <row r="519" ht="15.75" customHeight="1">
      <c r="A519" t="s">
        <v>323</v>
      </c>
      <c r="C519" s="11" t="s">
        <v>449</v>
      </c>
      <c r="D519" s="11" t="s">
        <v>450</v>
      </c>
      <c r="E519" s="11" t="s">
        <v>451</v>
      </c>
      <c r="F519" s="12" t="str">
        <f t="shared" si="1"/>
        <v>2017</v>
      </c>
      <c r="G519" s="13">
        <v>42945.0</v>
      </c>
      <c r="H519" s="14">
        <v>0.29930555555555555</v>
      </c>
      <c r="I519" t="s">
        <v>95</v>
      </c>
      <c r="J519" s="15"/>
      <c r="M519" s="15">
        <v>19.0</v>
      </c>
      <c r="N519" s="16"/>
      <c r="O519" s="16">
        <v>80.0</v>
      </c>
      <c r="P519" s="17">
        <v>216.0</v>
      </c>
      <c r="Q519" s="18"/>
      <c r="S519" s="17"/>
      <c r="V519" s="19">
        <v>172.2</v>
      </c>
      <c r="W519" s="17"/>
      <c r="AF519" t="s">
        <v>481</v>
      </c>
      <c r="AR519" t="s">
        <v>483</v>
      </c>
    </row>
    <row r="520" ht="15.75" customHeight="1">
      <c r="A520" t="s">
        <v>323</v>
      </c>
      <c r="C520" s="11" t="s">
        <v>449</v>
      </c>
      <c r="D520" s="11" t="s">
        <v>450</v>
      </c>
      <c r="E520" s="11" t="s">
        <v>451</v>
      </c>
      <c r="F520" s="12" t="str">
        <f t="shared" si="1"/>
        <v>2017</v>
      </c>
      <c r="G520" s="13">
        <v>42959.0</v>
      </c>
      <c r="H520" s="14">
        <v>0.3472222222222222</v>
      </c>
      <c r="I520" t="s">
        <v>48</v>
      </c>
      <c r="J520" s="15"/>
      <c r="L520" t="s">
        <v>49</v>
      </c>
      <c r="M520" s="15">
        <v>20.5</v>
      </c>
      <c r="N520" s="16"/>
      <c r="O520" s="16">
        <v>81.8</v>
      </c>
      <c r="P520" s="17">
        <v>213.0</v>
      </c>
      <c r="Q520" s="18"/>
      <c r="S520" s="17"/>
      <c r="V520" s="19">
        <v>116.9</v>
      </c>
      <c r="W520" s="17"/>
      <c r="AF520" t="s">
        <v>480</v>
      </c>
      <c r="AG520" t="s">
        <v>254</v>
      </c>
      <c r="AH520" t="s">
        <v>86</v>
      </c>
      <c r="AI520">
        <v>18.89</v>
      </c>
      <c r="AJ520" t="s">
        <v>61</v>
      </c>
      <c r="AK520" t="s">
        <v>119</v>
      </c>
      <c r="AM520" t="s">
        <v>54</v>
      </c>
      <c r="AN520" t="s">
        <v>55</v>
      </c>
      <c r="AQ520" t="s">
        <v>56</v>
      </c>
      <c r="AR520" t="s">
        <v>442</v>
      </c>
    </row>
    <row r="521" ht="15.75" customHeight="1">
      <c r="A521" t="s">
        <v>323</v>
      </c>
      <c r="C521" s="11" t="s">
        <v>449</v>
      </c>
      <c r="D521" s="11" t="s">
        <v>450</v>
      </c>
      <c r="E521" s="11" t="s">
        <v>451</v>
      </c>
      <c r="F521" s="12" t="str">
        <f t="shared" si="1"/>
        <v>2017</v>
      </c>
      <c r="G521" s="13">
        <v>42973.0</v>
      </c>
      <c r="H521" s="14">
        <v>0.2986111111111111</v>
      </c>
      <c r="I521" t="s">
        <v>48</v>
      </c>
      <c r="J521" s="15"/>
      <c r="L521" t="s">
        <v>49</v>
      </c>
      <c r="M521" s="15">
        <v>16.9</v>
      </c>
      <c r="N521" s="16"/>
      <c r="O521" s="16">
        <v>76.0</v>
      </c>
      <c r="P521" s="17">
        <v>200.0</v>
      </c>
      <c r="Q521" s="18"/>
      <c r="S521" s="17"/>
      <c r="V521" s="19">
        <v>145.0</v>
      </c>
      <c r="W521" s="17"/>
      <c r="AF521" t="s">
        <v>481</v>
      </c>
      <c r="AG521" t="s">
        <v>51</v>
      </c>
      <c r="AH521" t="s">
        <v>51</v>
      </c>
      <c r="AI521">
        <v>11.11</v>
      </c>
      <c r="AJ521" t="s">
        <v>61</v>
      </c>
      <c r="AK521" t="s">
        <v>119</v>
      </c>
      <c r="AM521" t="s">
        <v>54</v>
      </c>
      <c r="AN521" t="s">
        <v>55</v>
      </c>
      <c r="AQ521" t="s">
        <v>70</v>
      </c>
      <c r="AR521" t="s">
        <v>442</v>
      </c>
    </row>
    <row r="522" ht="15.75" customHeight="1">
      <c r="A522" t="s">
        <v>323</v>
      </c>
      <c r="C522" s="11" t="s">
        <v>449</v>
      </c>
      <c r="D522" s="11" t="s">
        <v>450</v>
      </c>
      <c r="E522" s="11" t="s">
        <v>451</v>
      </c>
      <c r="F522" s="12" t="str">
        <f t="shared" si="1"/>
        <v>2017</v>
      </c>
      <c r="G522" s="13">
        <v>42987.0</v>
      </c>
      <c r="H522" s="14">
        <v>0.3125</v>
      </c>
      <c r="I522" t="s">
        <v>48</v>
      </c>
      <c r="J522" s="15"/>
      <c r="L522" t="s">
        <v>49</v>
      </c>
      <c r="M522" s="15">
        <v>15.3</v>
      </c>
      <c r="N522" s="16"/>
      <c r="O522" s="16">
        <v>79.8</v>
      </c>
      <c r="P522" s="17">
        <v>182.0</v>
      </c>
      <c r="Q522" s="18"/>
      <c r="S522" s="17"/>
      <c r="V522" s="19">
        <v>218.7</v>
      </c>
      <c r="W522" s="17"/>
      <c r="AF522" t="s">
        <v>481</v>
      </c>
      <c r="AG522" t="s">
        <v>51</v>
      </c>
      <c r="AH522" t="s">
        <v>51</v>
      </c>
      <c r="AI522">
        <v>13.33</v>
      </c>
      <c r="AK522" t="s">
        <v>119</v>
      </c>
      <c r="AM522" t="s">
        <v>54</v>
      </c>
      <c r="AN522" t="s">
        <v>55</v>
      </c>
      <c r="AQ522" t="s">
        <v>56</v>
      </c>
      <c r="AR522" t="s">
        <v>484</v>
      </c>
    </row>
    <row r="523" ht="15.75" customHeight="1">
      <c r="A523" t="s">
        <v>323</v>
      </c>
      <c r="C523" s="11" t="s">
        <v>449</v>
      </c>
      <c r="D523" s="11" t="s">
        <v>450</v>
      </c>
      <c r="E523" s="11" t="s">
        <v>451</v>
      </c>
      <c r="F523" s="12" t="str">
        <f t="shared" si="1"/>
        <v>2017</v>
      </c>
      <c r="G523" s="13">
        <v>43001.0</v>
      </c>
      <c r="H523" s="14">
        <v>0.3090277777777778</v>
      </c>
      <c r="I523" t="s">
        <v>48</v>
      </c>
      <c r="J523" s="15"/>
      <c r="L523" t="s">
        <v>49</v>
      </c>
      <c r="M523" s="15">
        <v>16.7</v>
      </c>
      <c r="N523" s="16"/>
      <c r="O523" s="16">
        <v>80.0</v>
      </c>
      <c r="P523" s="17">
        <v>211.0</v>
      </c>
      <c r="Q523" s="18"/>
      <c r="S523" s="17"/>
      <c r="V523" s="19">
        <v>107.6</v>
      </c>
      <c r="W523" s="17"/>
      <c r="AF523" t="s">
        <v>480</v>
      </c>
      <c r="AG523" t="s">
        <v>51</v>
      </c>
      <c r="AH523" t="s">
        <v>59</v>
      </c>
      <c r="AI523">
        <v>12.78</v>
      </c>
      <c r="AJ523" t="s">
        <v>61</v>
      </c>
      <c r="AK523" t="s">
        <v>119</v>
      </c>
      <c r="AM523" t="s">
        <v>54</v>
      </c>
      <c r="AN523" t="s">
        <v>55</v>
      </c>
      <c r="AQ523" t="s">
        <v>56</v>
      </c>
      <c r="AR523" t="s">
        <v>442</v>
      </c>
    </row>
    <row r="524" ht="15.75" customHeight="1">
      <c r="A524" t="s">
        <v>44</v>
      </c>
      <c r="C524" s="11" t="s">
        <v>91</v>
      </c>
      <c r="D524" s="11" t="s">
        <v>92</v>
      </c>
      <c r="E524" s="11" t="s">
        <v>93</v>
      </c>
      <c r="F524" s="12" t="str">
        <f t="shared" si="1"/>
        <v>2012</v>
      </c>
      <c r="G524" s="13">
        <v>41104.0</v>
      </c>
      <c r="H524" s="14">
        <v>0.24097222222222223</v>
      </c>
      <c r="I524" t="s">
        <v>48</v>
      </c>
      <c r="J524" s="15"/>
      <c r="L524" t="s">
        <v>49</v>
      </c>
      <c r="M524" s="15">
        <v>19.0</v>
      </c>
      <c r="N524" s="16">
        <v>2.0</v>
      </c>
      <c r="O524" s="16">
        <v>23.4</v>
      </c>
      <c r="P524" s="17"/>
      <c r="Q524" s="18"/>
      <c r="S524" s="17"/>
      <c r="V524" s="19">
        <v>54.6</v>
      </c>
      <c r="W524" s="17"/>
      <c r="AF524" t="s">
        <v>76</v>
      </c>
      <c r="AG524" t="s">
        <v>280</v>
      </c>
      <c r="AH524" t="s">
        <v>86</v>
      </c>
      <c r="AJ524" t="s">
        <v>61</v>
      </c>
      <c r="AK524" t="s">
        <v>100</v>
      </c>
      <c r="AM524" t="s">
        <v>88</v>
      </c>
      <c r="AN524" t="s">
        <v>55</v>
      </c>
      <c r="AQ524" t="s">
        <v>51</v>
      </c>
      <c r="AR524" t="s">
        <v>218</v>
      </c>
    </row>
    <row r="525" ht="15.75" customHeight="1">
      <c r="A525" t="s">
        <v>44</v>
      </c>
      <c r="B525" s="20" t="s">
        <v>104</v>
      </c>
      <c r="C525" s="11" t="s">
        <v>105</v>
      </c>
      <c r="D525" s="11" t="s">
        <v>303</v>
      </c>
      <c r="E525" s="11" t="s">
        <v>304</v>
      </c>
      <c r="F525" s="12" t="str">
        <f t="shared" si="1"/>
        <v>2012</v>
      </c>
      <c r="G525" s="13">
        <v>41048.0</v>
      </c>
      <c r="H525" s="14">
        <v>0.2708333333333333</v>
      </c>
      <c r="I525" t="s">
        <v>48</v>
      </c>
      <c r="J525" s="15"/>
      <c r="L525" t="s">
        <v>49</v>
      </c>
      <c r="M525" s="15">
        <v>15.7</v>
      </c>
      <c r="N525" s="16">
        <v>9.36</v>
      </c>
      <c r="O525" s="16">
        <v>94.2</v>
      </c>
      <c r="P525" s="17"/>
      <c r="Q525" s="18"/>
      <c r="S525" s="17"/>
      <c r="V525" s="19">
        <v>52.9</v>
      </c>
      <c r="W525" s="17"/>
      <c r="AF525" t="s">
        <v>485</v>
      </c>
      <c r="AG525" t="s">
        <v>51</v>
      </c>
      <c r="AH525" t="s">
        <v>51</v>
      </c>
      <c r="AI525">
        <v>9.44</v>
      </c>
      <c r="AJ525" t="s">
        <v>61</v>
      </c>
      <c r="AK525" t="s">
        <v>97</v>
      </c>
      <c r="AM525" t="s">
        <v>54</v>
      </c>
      <c r="AN525" t="s">
        <v>55</v>
      </c>
      <c r="AQ525" t="s">
        <v>51</v>
      </c>
      <c r="AR525" t="s">
        <v>233</v>
      </c>
    </row>
    <row r="526" ht="15.75" customHeight="1">
      <c r="A526" t="s">
        <v>44</v>
      </c>
      <c r="B526" s="20" t="s">
        <v>104</v>
      </c>
      <c r="C526" s="11" t="s">
        <v>105</v>
      </c>
      <c r="D526" s="11" t="s">
        <v>303</v>
      </c>
      <c r="E526" s="11" t="s">
        <v>304</v>
      </c>
      <c r="F526" s="12" t="str">
        <f t="shared" si="1"/>
        <v>2012</v>
      </c>
      <c r="G526" s="13">
        <v>41062.0</v>
      </c>
      <c r="H526" s="14">
        <v>0.2708333333333333</v>
      </c>
      <c r="I526" t="s">
        <v>48</v>
      </c>
      <c r="J526" s="15"/>
      <c r="L526" t="s">
        <v>49</v>
      </c>
      <c r="M526" s="15">
        <v>18.5</v>
      </c>
      <c r="N526" s="16">
        <v>8.12</v>
      </c>
      <c r="O526" s="16">
        <v>86.5</v>
      </c>
      <c r="P526" s="17"/>
      <c r="Q526" s="18"/>
      <c r="S526" s="17"/>
      <c r="V526" s="19">
        <v>37.9</v>
      </c>
      <c r="W526" s="17"/>
      <c r="AF526" t="s">
        <v>486</v>
      </c>
      <c r="AG526" t="s">
        <v>59</v>
      </c>
      <c r="AH526" t="s">
        <v>435</v>
      </c>
      <c r="AJ526" t="s">
        <v>61</v>
      </c>
      <c r="AK526" t="s">
        <v>97</v>
      </c>
      <c r="AM526" t="s">
        <v>54</v>
      </c>
      <c r="AN526" t="s">
        <v>55</v>
      </c>
      <c r="AQ526" t="s">
        <v>51</v>
      </c>
      <c r="AR526" t="s">
        <v>487</v>
      </c>
    </row>
    <row r="527" ht="15.75" customHeight="1">
      <c r="A527" t="s">
        <v>44</v>
      </c>
      <c r="B527" s="20" t="s">
        <v>104</v>
      </c>
      <c r="C527" s="11" t="s">
        <v>105</v>
      </c>
      <c r="D527" s="11" t="s">
        <v>303</v>
      </c>
      <c r="E527" s="11" t="s">
        <v>304</v>
      </c>
      <c r="F527" s="12" t="str">
        <f t="shared" si="1"/>
        <v>2012</v>
      </c>
      <c r="G527" s="13">
        <v>41090.0</v>
      </c>
      <c r="H527" s="14">
        <v>0.2638888888888889</v>
      </c>
      <c r="I527" t="s">
        <v>48</v>
      </c>
      <c r="J527" s="15"/>
      <c r="L527" t="s">
        <v>49</v>
      </c>
      <c r="M527" s="15">
        <v>21.7</v>
      </c>
      <c r="N527" s="16">
        <v>7.91</v>
      </c>
      <c r="O527" s="16">
        <v>90.5</v>
      </c>
      <c r="P527" s="17"/>
      <c r="Q527" s="18"/>
      <c r="S527" s="17"/>
      <c r="V527" s="19">
        <v>98.4</v>
      </c>
      <c r="W527" s="17"/>
      <c r="AF527" t="s">
        <v>488</v>
      </c>
      <c r="AG527" t="s">
        <v>51</v>
      </c>
      <c r="AH527" t="s">
        <v>51</v>
      </c>
      <c r="AI527">
        <v>18.89</v>
      </c>
      <c r="AJ527" t="s">
        <v>61</v>
      </c>
      <c r="AK527" t="s">
        <v>97</v>
      </c>
      <c r="AM527" t="s">
        <v>62</v>
      </c>
      <c r="AN527" t="s">
        <v>55</v>
      </c>
      <c r="AQ527" t="s">
        <v>51</v>
      </c>
      <c r="AR527" t="s">
        <v>233</v>
      </c>
    </row>
    <row r="528" ht="15.75" customHeight="1">
      <c r="A528" t="s">
        <v>44</v>
      </c>
      <c r="B528" s="20" t="s">
        <v>104</v>
      </c>
      <c r="C528" s="11" t="s">
        <v>105</v>
      </c>
      <c r="D528" s="11" t="s">
        <v>303</v>
      </c>
      <c r="E528" s="11" t="s">
        <v>304</v>
      </c>
      <c r="F528" s="12" t="str">
        <f t="shared" si="1"/>
        <v>2012</v>
      </c>
      <c r="G528" s="13">
        <v>41104.0</v>
      </c>
      <c r="H528" s="14">
        <v>0.2708333333333333</v>
      </c>
      <c r="I528" t="s">
        <v>48</v>
      </c>
      <c r="J528" s="15"/>
      <c r="L528" t="s">
        <v>49</v>
      </c>
      <c r="M528" s="15">
        <v>22.4</v>
      </c>
      <c r="N528" s="16">
        <v>7.76</v>
      </c>
      <c r="O528" s="16">
        <v>89.1</v>
      </c>
      <c r="P528" s="17"/>
      <c r="Q528" s="18"/>
      <c r="S528" s="17"/>
      <c r="V528" s="19">
        <v>85.7</v>
      </c>
      <c r="W528" s="17"/>
      <c r="AF528" t="s">
        <v>489</v>
      </c>
      <c r="AG528" t="s">
        <v>51</v>
      </c>
      <c r="AH528" t="s">
        <v>51</v>
      </c>
      <c r="AI528">
        <v>18.33</v>
      </c>
      <c r="AJ528" t="s">
        <v>61</v>
      </c>
      <c r="AK528" t="s">
        <v>97</v>
      </c>
      <c r="AM528" t="s">
        <v>54</v>
      </c>
      <c r="AN528" t="s">
        <v>55</v>
      </c>
      <c r="AQ528" t="s">
        <v>51</v>
      </c>
      <c r="AR528" t="s">
        <v>233</v>
      </c>
    </row>
    <row r="529" ht="15.75" customHeight="1">
      <c r="A529" t="s">
        <v>44</v>
      </c>
      <c r="B529" s="20" t="s">
        <v>104</v>
      </c>
      <c r="C529" s="11" t="s">
        <v>105</v>
      </c>
      <c r="D529" s="11" t="s">
        <v>303</v>
      </c>
      <c r="E529" s="11" t="s">
        <v>304</v>
      </c>
      <c r="F529" s="12" t="str">
        <f t="shared" si="1"/>
        <v>2012</v>
      </c>
      <c r="G529" s="13">
        <v>41118.0</v>
      </c>
      <c r="H529" s="14">
        <v>0.26666666666666666</v>
      </c>
      <c r="I529" t="s">
        <v>48</v>
      </c>
      <c r="J529" s="15"/>
      <c r="L529" t="s">
        <v>49</v>
      </c>
      <c r="M529" s="15">
        <v>19.5</v>
      </c>
      <c r="N529" s="16">
        <v>8.27</v>
      </c>
      <c r="O529" s="16">
        <v>89.6</v>
      </c>
      <c r="P529" s="17"/>
      <c r="Q529" s="18"/>
      <c r="S529" s="17"/>
      <c r="V529" s="19">
        <v>435.2</v>
      </c>
      <c r="W529" s="17"/>
      <c r="AF529" t="s">
        <v>217</v>
      </c>
      <c r="AG529" t="s">
        <v>86</v>
      </c>
      <c r="AH529" t="s">
        <v>439</v>
      </c>
      <c r="AI529">
        <v>17.22</v>
      </c>
      <c r="AJ529" t="s">
        <v>61</v>
      </c>
      <c r="AK529" t="s">
        <v>97</v>
      </c>
      <c r="AM529" t="s">
        <v>54</v>
      </c>
      <c r="AN529" t="s">
        <v>55</v>
      </c>
      <c r="AQ529" t="s">
        <v>51</v>
      </c>
      <c r="AR529" t="s">
        <v>233</v>
      </c>
    </row>
    <row r="530" ht="15.75" customHeight="1">
      <c r="A530" t="s">
        <v>323</v>
      </c>
      <c r="C530" s="11" t="s">
        <v>490</v>
      </c>
      <c r="D530" s="11" t="s">
        <v>491</v>
      </c>
      <c r="E530" s="11" t="s">
        <v>492</v>
      </c>
      <c r="F530" s="12" t="str">
        <f t="shared" si="1"/>
        <v>2009</v>
      </c>
      <c r="G530" s="13">
        <v>39949.0</v>
      </c>
      <c r="H530" s="14">
        <v>0.3263888888888889</v>
      </c>
      <c r="I530" t="s">
        <v>48</v>
      </c>
      <c r="J530" s="15"/>
      <c r="L530" t="s">
        <v>49</v>
      </c>
      <c r="M530" s="15">
        <v>14.1</v>
      </c>
      <c r="N530" s="16">
        <v>9.96</v>
      </c>
      <c r="O530" s="16">
        <v>96.9</v>
      </c>
      <c r="P530" s="17"/>
      <c r="Q530" s="18"/>
      <c r="S530" s="17"/>
      <c r="V530" s="19">
        <v>34.5</v>
      </c>
      <c r="W530" s="17"/>
      <c r="AF530" t="s">
        <v>327</v>
      </c>
      <c r="AG530" t="s">
        <v>86</v>
      </c>
      <c r="AH530" t="s">
        <v>115</v>
      </c>
      <c r="AI530">
        <v>12.78</v>
      </c>
      <c r="AJ530" t="s">
        <v>61</v>
      </c>
      <c r="AK530" t="s">
        <v>53</v>
      </c>
      <c r="AM530" t="s">
        <v>54</v>
      </c>
      <c r="AN530" t="s">
        <v>65</v>
      </c>
      <c r="AQ530" t="s">
        <v>51</v>
      </c>
      <c r="AR530" t="s">
        <v>493</v>
      </c>
    </row>
    <row r="531" ht="15.75" customHeight="1">
      <c r="A531" t="s">
        <v>323</v>
      </c>
      <c r="C531" s="11" t="s">
        <v>490</v>
      </c>
      <c r="D531" s="11" t="s">
        <v>491</v>
      </c>
      <c r="E531" s="11" t="s">
        <v>492</v>
      </c>
      <c r="F531" s="12" t="str">
        <f t="shared" si="1"/>
        <v>2009</v>
      </c>
      <c r="G531" s="13">
        <v>39963.0</v>
      </c>
      <c r="H531" s="14">
        <v>0.2881944444444444</v>
      </c>
      <c r="I531" t="s">
        <v>48</v>
      </c>
      <c r="J531" s="15"/>
      <c r="L531" t="s">
        <v>49</v>
      </c>
      <c r="M531" s="15">
        <v>10.8</v>
      </c>
      <c r="N531" s="16">
        <v>10.82</v>
      </c>
      <c r="O531" s="16">
        <v>97.5</v>
      </c>
      <c r="P531" s="17"/>
      <c r="Q531" s="18"/>
      <c r="S531" s="17"/>
      <c r="V531" s="19"/>
      <c r="W531" s="17"/>
      <c r="AF531" t="s">
        <v>327</v>
      </c>
      <c r="AG531" t="s">
        <v>254</v>
      </c>
      <c r="AH531" t="s">
        <v>328</v>
      </c>
      <c r="AI531">
        <v>12.22</v>
      </c>
      <c r="AJ531" t="s">
        <v>61</v>
      </c>
      <c r="AM531" t="s">
        <v>54</v>
      </c>
      <c r="AN531" t="s">
        <v>65</v>
      </c>
      <c r="AQ531" t="s">
        <v>51</v>
      </c>
      <c r="AR531" t="s">
        <v>89</v>
      </c>
    </row>
    <row r="532" ht="15.75" customHeight="1">
      <c r="A532" t="s">
        <v>323</v>
      </c>
      <c r="C532" s="11" t="s">
        <v>490</v>
      </c>
      <c r="D532" s="11" t="s">
        <v>491</v>
      </c>
      <c r="E532" s="11" t="s">
        <v>492</v>
      </c>
      <c r="F532" s="12" t="str">
        <f t="shared" si="1"/>
        <v>2009</v>
      </c>
      <c r="G532" s="13">
        <v>39991.0</v>
      </c>
      <c r="H532" s="14">
        <v>0.3125</v>
      </c>
      <c r="I532" t="s">
        <v>48</v>
      </c>
      <c r="J532" s="15"/>
      <c r="L532" t="s">
        <v>49</v>
      </c>
      <c r="M532" s="15">
        <v>17.4</v>
      </c>
      <c r="N532" s="16">
        <v>8.85</v>
      </c>
      <c r="O532" s="16">
        <v>92.4</v>
      </c>
      <c r="P532" s="17"/>
      <c r="Q532" s="18"/>
      <c r="S532" s="17"/>
      <c r="V532" s="19">
        <v>116.2</v>
      </c>
      <c r="W532" s="17"/>
      <c r="AF532" t="s">
        <v>327</v>
      </c>
      <c r="AG532" t="s">
        <v>59</v>
      </c>
      <c r="AH532" t="s">
        <v>112</v>
      </c>
      <c r="AI532">
        <v>17.78</v>
      </c>
      <c r="AJ532" t="s">
        <v>61</v>
      </c>
      <c r="AK532" t="s">
        <v>53</v>
      </c>
      <c r="AM532" t="s">
        <v>54</v>
      </c>
      <c r="AN532" t="s">
        <v>65</v>
      </c>
      <c r="AQ532" t="s">
        <v>51</v>
      </c>
      <c r="AR532" t="s">
        <v>494</v>
      </c>
    </row>
    <row r="533" ht="15.75" customHeight="1">
      <c r="A533" t="s">
        <v>323</v>
      </c>
      <c r="C533" s="11" t="s">
        <v>490</v>
      </c>
      <c r="D533" s="11" t="s">
        <v>491</v>
      </c>
      <c r="E533" s="11" t="s">
        <v>492</v>
      </c>
      <c r="F533" s="12" t="str">
        <f t="shared" si="1"/>
        <v>2009</v>
      </c>
      <c r="G533" s="13">
        <v>40005.0</v>
      </c>
      <c r="H533" s="14">
        <v>0.2951388888888889</v>
      </c>
      <c r="I533" t="s">
        <v>48</v>
      </c>
      <c r="J533" s="15"/>
      <c r="L533" t="s">
        <v>49</v>
      </c>
      <c r="M533" s="15">
        <v>14.9</v>
      </c>
      <c r="N533" s="16">
        <v>8.25</v>
      </c>
      <c r="O533" s="16">
        <v>81.8</v>
      </c>
      <c r="P533" s="17"/>
      <c r="Q533" s="18"/>
      <c r="S533" s="17"/>
      <c r="V533" s="19">
        <v>117.2</v>
      </c>
      <c r="W533" s="17"/>
      <c r="AF533" t="s">
        <v>327</v>
      </c>
      <c r="AG533" t="s">
        <v>51</v>
      </c>
      <c r="AH533" t="s">
        <v>51</v>
      </c>
      <c r="AI533">
        <v>12.78</v>
      </c>
      <c r="AJ533" t="s">
        <v>61</v>
      </c>
      <c r="AM533" t="s">
        <v>54</v>
      </c>
      <c r="AN533" t="s">
        <v>55</v>
      </c>
      <c r="AQ533" t="s">
        <v>70</v>
      </c>
      <c r="AR533" t="s">
        <v>495</v>
      </c>
    </row>
    <row r="534" ht="15.75" customHeight="1">
      <c r="A534" t="s">
        <v>323</v>
      </c>
      <c r="C534" s="11" t="s">
        <v>490</v>
      </c>
      <c r="D534" s="11" t="s">
        <v>491</v>
      </c>
      <c r="E534" s="11" t="s">
        <v>492</v>
      </c>
      <c r="F534" s="12" t="str">
        <f t="shared" si="1"/>
        <v>2009</v>
      </c>
      <c r="G534" s="13">
        <v>40019.0</v>
      </c>
      <c r="H534" s="14">
        <v>0.28888888888888886</v>
      </c>
      <c r="I534" t="s">
        <v>48</v>
      </c>
      <c r="J534" s="15"/>
      <c r="L534" t="s">
        <v>58</v>
      </c>
      <c r="M534" s="15">
        <v>16.2</v>
      </c>
      <c r="N534" s="16">
        <v>9.43</v>
      </c>
      <c r="O534" s="16">
        <v>96.1</v>
      </c>
      <c r="P534" s="17"/>
      <c r="Q534" s="18"/>
      <c r="S534" s="17"/>
      <c r="V534" s="19"/>
      <c r="W534" s="17"/>
      <c r="AF534" t="s">
        <v>327</v>
      </c>
      <c r="AG534" t="s">
        <v>254</v>
      </c>
      <c r="AH534" t="s">
        <v>81</v>
      </c>
      <c r="AI534">
        <v>15.0</v>
      </c>
      <c r="AJ534" t="s">
        <v>61</v>
      </c>
      <c r="AK534" t="s">
        <v>119</v>
      </c>
      <c r="AM534" t="s">
        <v>62</v>
      </c>
      <c r="AN534" t="s">
        <v>55</v>
      </c>
      <c r="AQ534" t="s">
        <v>70</v>
      </c>
      <c r="AR534" t="s">
        <v>496</v>
      </c>
    </row>
    <row r="535" ht="15.75" customHeight="1">
      <c r="A535" t="s">
        <v>323</v>
      </c>
      <c r="C535" s="11" t="s">
        <v>490</v>
      </c>
      <c r="D535" s="11" t="s">
        <v>491</v>
      </c>
      <c r="E535" s="11" t="s">
        <v>492</v>
      </c>
      <c r="F535" s="12" t="str">
        <f t="shared" si="1"/>
        <v>2009</v>
      </c>
      <c r="G535" s="13">
        <v>40033.0</v>
      </c>
      <c r="H535" s="14"/>
      <c r="I535" t="s">
        <v>48</v>
      </c>
      <c r="J535" s="15"/>
      <c r="L535" t="s">
        <v>49</v>
      </c>
      <c r="M535" s="15">
        <v>18.3</v>
      </c>
      <c r="N535" s="16">
        <v>9.0</v>
      </c>
      <c r="O535" s="16">
        <v>95.7</v>
      </c>
      <c r="P535" s="17"/>
      <c r="Q535" s="18"/>
      <c r="S535" s="17"/>
      <c r="V535" s="19">
        <v>61.3</v>
      </c>
      <c r="W535" s="17"/>
      <c r="AF535" t="s">
        <v>279</v>
      </c>
      <c r="AG535" t="s">
        <v>51</v>
      </c>
      <c r="AH535" t="s">
        <v>51</v>
      </c>
      <c r="AI535">
        <v>15.56</v>
      </c>
      <c r="AJ535" t="s">
        <v>61</v>
      </c>
      <c r="AK535" t="s">
        <v>53</v>
      </c>
      <c r="AM535" t="s">
        <v>62</v>
      </c>
      <c r="AN535" t="s">
        <v>65</v>
      </c>
      <c r="AQ535" t="s">
        <v>56</v>
      </c>
      <c r="AR535" t="s">
        <v>71</v>
      </c>
    </row>
    <row r="536" ht="15.75" customHeight="1">
      <c r="A536" t="s">
        <v>323</v>
      </c>
      <c r="C536" s="11" t="s">
        <v>490</v>
      </c>
      <c r="D536" s="11" t="s">
        <v>491</v>
      </c>
      <c r="E536" s="11" t="s">
        <v>492</v>
      </c>
      <c r="F536" s="12" t="str">
        <f t="shared" si="1"/>
        <v>2010</v>
      </c>
      <c r="G536" s="13">
        <v>40376.0</v>
      </c>
      <c r="H536" s="14">
        <v>0.3090277777777778</v>
      </c>
      <c r="I536" t="s">
        <v>48</v>
      </c>
      <c r="J536" s="15"/>
      <c r="L536" t="s">
        <v>49</v>
      </c>
      <c r="M536" s="15">
        <v>22.1</v>
      </c>
      <c r="N536" s="16">
        <v>8.22</v>
      </c>
      <c r="O536" s="16">
        <v>94.3</v>
      </c>
      <c r="P536" s="17"/>
      <c r="Q536" s="18"/>
      <c r="S536" s="17"/>
      <c r="V536" s="19">
        <v>86.0</v>
      </c>
      <c r="W536" s="17"/>
      <c r="AF536" t="s">
        <v>459</v>
      </c>
      <c r="AG536" t="s">
        <v>51</v>
      </c>
      <c r="AH536" t="s">
        <v>371</v>
      </c>
      <c r="AJ536" t="s">
        <v>61</v>
      </c>
      <c r="AK536" t="s">
        <v>53</v>
      </c>
      <c r="AM536" t="s">
        <v>88</v>
      </c>
      <c r="AN536" t="s">
        <v>55</v>
      </c>
      <c r="AQ536" t="s">
        <v>51</v>
      </c>
      <c r="AR536" t="s">
        <v>497</v>
      </c>
    </row>
    <row r="537" ht="15.75" customHeight="1">
      <c r="A537" t="s">
        <v>323</v>
      </c>
      <c r="C537" s="11" t="s">
        <v>490</v>
      </c>
      <c r="D537" s="11" t="s">
        <v>491</v>
      </c>
      <c r="E537" s="11" t="s">
        <v>492</v>
      </c>
      <c r="F537" s="12" t="str">
        <f t="shared" si="1"/>
        <v>2010</v>
      </c>
      <c r="G537" s="13">
        <v>40404.0</v>
      </c>
      <c r="H537" s="14">
        <v>0.3111111111111111</v>
      </c>
      <c r="I537" t="s">
        <v>48</v>
      </c>
      <c r="J537" s="15"/>
      <c r="L537" t="s">
        <v>49</v>
      </c>
      <c r="M537" s="15">
        <v>18.6</v>
      </c>
      <c r="N537" s="16">
        <v>8.72</v>
      </c>
      <c r="O537" s="16">
        <v>93.1</v>
      </c>
      <c r="P537" s="17"/>
      <c r="Q537" s="18"/>
      <c r="S537" s="17"/>
      <c r="V537" s="19">
        <v>60.9</v>
      </c>
      <c r="W537" s="17"/>
      <c r="AF537" t="s">
        <v>461</v>
      </c>
      <c r="AG537" t="s">
        <v>51</v>
      </c>
      <c r="AH537" t="s">
        <v>51</v>
      </c>
      <c r="AJ537" t="s">
        <v>61</v>
      </c>
      <c r="AK537" t="s">
        <v>53</v>
      </c>
      <c r="AM537" t="s">
        <v>88</v>
      </c>
      <c r="AN537" t="s">
        <v>55</v>
      </c>
      <c r="AQ537" t="s">
        <v>51</v>
      </c>
      <c r="AR537" t="s">
        <v>498</v>
      </c>
    </row>
    <row r="538" ht="15.75" customHeight="1">
      <c r="A538" t="s">
        <v>323</v>
      </c>
      <c r="C538" s="11" t="s">
        <v>490</v>
      </c>
      <c r="D538" s="11" t="s">
        <v>491</v>
      </c>
      <c r="E538" s="11" t="s">
        <v>492</v>
      </c>
      <c r="F538" s="12" t="str">
        <f t="shared" si="1"/>
        <v>2010</v>
      </c>
      <c r="G538" s="13">
        <v>40418.0</v>
      </c>
      <c r="H538" s="14">
        <v>0.2986111111111111</v>
      </c>
      <c r="I538" t="s">
        <v>48</v>
      </c>
      <c r="J538" s="15"/>
      <c r="L538" t="s">
        <v>49</v>
      </c>
      <c r="M538" s="15">
        <v>17.1</v>
      </c>
      <c r="N538" s="16">
        <v>8.43</v>
      </c>
      <c r="O538" s="16">
        <v>87.7</v>
      </c>
      <c r="P538" s="17"/>
      <c r="Q538" s="18"/>
      <c r="S538" s="17"/>
      <c r="V538" s="19">
        <v>210.0</v>
      </c>
      <c r="W538" s="17"/>
      <c r="AF538" t="s">
        <v>463</v>
      </c>
      <c r="AG538" t="s">
        <v>86</v>
      </c>
      <c r="AH538" t="s">
        <v>86</v>
      </c>
      <c r="AJ538" t="s">
        <v>61</v>
      </c>
      <c r="AK538" t="s">
        <v>53</v>
      </c>
      <c r="AM538" t="s">
        <v>54</v>
      </c>
      <c r="AN538" t="s">
        <v>55</v>
      </c>
      <c r="AQ538" t="s">
        <v>51</v>
      </c>
      <c r="AR538" t="s">
        <v>218</v>
      </c>
    </row>
    <row r="539" ht="15.75" customHeight="1">
      <c r="A539" t="s">
        <v>323</v>
      </c>
      <c r="C539" s="11" t="s">
        <v>490</v>
      </c>
      <c r="D539" s="11" t="s">
        <v>491</v>
      </c>
      <c r="E539" s="11" t="s">
        <v>492</v>
      </c>
      <c r="F539" s="12" t="str">
        <f t="shared" si="1"/>
        <v>2010</v>
      </c>
      <c r="G539" s="13">
        <v>40432.0</v>
      </c>
      <c r="H539" s="14">
        <v>0.2951388888888889</v>
      </c>
      <c r="I539" t="s">
        <v>48</v>
      </c>
      <c r="J539" s="15"/>
      <c r="L539" t="s">
        <v>49</v>
      </c>
      <c r="M539" s="15">
        <v>16.0</v>
      </c>
      <c r="N539" s="16">
        <v>8.9</v>
      </c>
      <c r="O539" s="16">
        <v>89.9</v>
      </c>
      <c r="P539" s="17"/>
      <c r="Q539" s="18"/>
      <c r="S539" s="17"/>
      <c r="V539" s="19">
        <v>105.0</v>
      </c>
      <c r="W539" s="17"/>
      <c r="AG539" t="s">
        <v>51</v>
      </c>
      <c r="AH539" t="s">
        <v>51</v>
      </c>
      <c r="AI539">
        <v>13.33</v>
      </c>
      <c r="AJ539" t="s">
        <v>61</v>
      </c>
      <c r="AK539" t="s">
        <v>53</v>
      </c>
      <c r="AM539" t="s">
        <v>54</v>
      </c>
      <c r="AN539" t="s">
        <v>55</v>
      </c>
      <c r="AQ539" t="s">
        <v>51</v>
      </c>
      <c r="AR539" t="s">
        <v>218</v>
      </c>
    </row>
    <row r="540" ht="15.75" customHeight="1">
      <c r="A540" t="s">
        <v>323</v>
      </c>
      <c r="C540" s="11" t="s">
        <v>490</v>
      </c>
      <c r="D540" s="11" t="s">
        <v>491</v>
      </c>
      <c r="E540" s="11" t="s">
        <v>492</v>
      </c>
      <c r="F540" s="12" t="str">
        <f t="shared" si="1"/>
        <v>2011</v>
      </c>
      <c r="G540" s="13">
        <v>40684.0</v>
      </c>
      <c r="H540" s="14">
        <v>0.3020833333333333</v>
      </c>
      <c r="I540" t="s">
        <v>48</v>
      </c>
      <c r="J540" s="15"/>
      <c r="L540" t="s">
        <v>49</v>
      </c>
      <c r="M540" s="15"/>
      <c r="N540" s="16">
        <v>8.5</v>
      </c>
      <c r="O540" s="16"/>
      <c r="P540" s="17"/>
      <c r="Q540" s="18"/>
      <c r="S540" s="17"/>
      <c r="V540" s="19">
        <v>290.9</v>
      </c>
      <c r="W540" s="17"/>
      <c r="AF540" t="s">
        <v>334</v>
      </c>
      <c r="AG540" t="s">
        <v>259</v>
      </c>
      <c r="AH540" t="s">
        <v>260</v>
      </c>
      <c r="AK540" t="s">
        <v>119</v>
      </c>
      <c r="AM540" t="s">
        <v>54</v>
      </c>
      <c r="AN540" t="s">
        <v>55</v>
      </c>
      <c r="AQ540" t="s">
        <v>56</v>
      </c>
      <c r="AR540" s="21" t="s">
        <v>499</v>
      </c>
      <c r="AS540" s="21"/>
      <c r="AT540" s="21"/>
      <c r="AU540" s="21"/>
      <c r="AV540" s="21"/>
      <c r="AW540" s="21"/>
      <c r="AX540" s="21"/>
      <c r="AY540" s="21"/>
      <c r="AZ540" s="21"/>
      <c r="BA540" s="21"/>
      <c r="BB540" s="21"/>
      <c r="BC540" s="21"/>
      <c r="BD540" s="21"/>
      <c r="BE540" s="21"/>
      <c r="BF540" s="21"/>
    </row>
    <row r="541" ht="15.75" customHeight="1">
      <c r="A541" t="s">
        <v>323</v>
      </c>
      <c r="C541" s="11" t="s">
        <v>490</v>
      </c>
      <c r="D541" s="11" t="s">
        <v>491</v>
      </c>
      <c r="E541" s="11" t="s">
        <v>492</v>
      </c>
      <c r="F541" s="12" t="str">
        <f t="shared" si="1"/>
        <v>2011</v>
      </c>
      <c r="G541" s="13">
        <v>40698.0</v>
      </c>
      <c r="H541" s="14">
        <v>0.2986111111111111</v>
      </c>
      <c r="I541" t="s">
        <v>48</v>
      </c>
      <c r="J541" s="15"/>
      <c r="L541" t="s">
        <v>49</v>
      </c>
      <c r="M541" s="15"/>
      <c r="N541" s="16">
        <v>8.2</v>
      </c>
      <c r="O541" s="16"/>
      <c r="P541" s="17"/>
      <c r="Q541" s="18"/>
      <c r="S541" s="17"/>
      <c r="V541" s="19">
        <v>40.4</v>
      </c>
      <c r="W541" s="17"/>
      <c r="AF541" t="s">
        <v>334</v>
      </c>
      <c r="AG541" t="s">
        <v>51</v>
      </c>
      <c r="AH541" t="s">
        <v>86</v>
      </c>
      <c r="AJ541" t="s">
        <v>52</v>
      </c>
      <c r="AK541" t="s">
        <v>119</v>
      </c>
      <c r="AM541" t="s">
        <v>54</v>
      </c>
      <c r="AN541" t="s">
        <v>55</v>
      </c>
      <c r="AQ541" t="s">
        <v>56</v>
      </c>
      <c r="AR541" t="s">
        <v>500</v>
      </c>
    </row>
    <row r="542" ht="15.75" customHeight="1">
      <c r="A542" t="s">
        <v>323</v>
      </c>
      <c r="C542" s="11" t="s">
        <v>490</v>
      </c>
      <c r="D542" s="11" t="s">
        <v>491</v>
      </c>
      <c r="E542" s="11" t="s">
        <v>492</v>
      </c>
      <c r="F542" s="12" t="str">
        <f t="shared" si="1"/>
        <v>2011</v>
      </c>
      <c r="G542" s="13">
        <v>40712.0</v>
      </c>
      <c r="H542" s="14">
        <v>0.3090277777777778</v>
      </c>
      <c r="I542" t="s">
        <v>48</v>
      </c>
      <c r="J542" s="15"/>
      <c r="L542" t="s">
        <v>49</v>
      </c>
      <c r="M542" s="15"/>
      <c r="N542" s="16">
        <v>6.6</v>
      </c>
      <c r="O542" s="16"/>
      <c r="P542" s="17"/>
      <c r="Q542" s="18"/>
      <c r="S542" s="17"/>
      <c r="V542" s="19">
        <v>365.4</v>
      </c>
      <c r="W542" s="17"/>
      <c r="AF542" t="s">
        <v>336</v>
      </c>
      <c r="AG542" t="s">
        <v>59</v>
      </c>
      <c r="AH542" t="s">
        <v>59</v>
      </c>
      <c r="AK542" t="s">
        <v>119</v>
      </c>
      <c r="AM542" t="s">
        <v>54</v>
      </c>
      <c r="AN542" t="s">
        <v>55</v>
      </c>
      <c r="AQ542" t="s">
        <v>56</v>
      </c>
      <c r="AR542" t="s">
        <v>501</v>
      </c>
    </row>
    <row r="543" ht="15.75" customHeight="1">
      <c r="A543" t="s">
        <v>323</v>
      </c>
      <c r="C543" s="11" t="s">
        <v>490</v>
      </c>
      <c r="D543" s="11" t="s">
        <v>491</v>
      </c>
      <c r="E543" s="11" t="s">
        <v>492</v>
      </c>
      <c r="F543" s="12" t="str">
        <f t="shared" si="1"/>
        <v>2011</v>
      </c>
      <c r="G543" s="13">
        <v>40726.0</v>
      </c>
      <c r="H543" s="14">
        <v>0.3194444444444444</v>
      </c>
      <c r="I543" t="s">
        <v>48</v>
      </c>
      <c r="J543" s="15"/>
      <c r="L543" t="s">
        <v>49</v>
      </c>
      <c r="M543" s="15"/>
      <c r="N543" s="16">
        <v>6.2</v>
      </c>
      <c r="O543" s="16"/>
      <c r="P543" s="17"/>
      <c r="Q543" s="18"/>
      <c r="S543" s="17"/>
      <c r="V543" s="19">
        <v>131.7</v>
      </c>
      <c r="W543" s="17"/>
      <c r="AF543" t="s">
        <v>336</v>
      </c>
      <c r="AH543" t="s">
        <v>51</v>
      </c>
      <c r="AK543" t="s">
        <v>119</v>
      </c>
      <c r="AM543" t="s">
        <v>54</v>
      </c>
      <c r="AN543" t="s">
        <v>65</v>
      </c>
      <c r="AQ543" t="s">
        <v>56</v>
      </c>
      <c r="AR543" t="s">
        <v>502</v>
      </c>
    </row>
    <row r="544" ht="15.75" customHeight="1">
      <c r="A544" t="s">
        <v>323</v>
      </c>
      <c r="C544" s="11" t="s">
        <v>490</v>
      </c>
      <c r="D544" s="11" t="s">
        <v>491</v>
      </c>
      <c r="E544" s="11" t="s">
        <v>492</v>
      </c>
      <c r="F544" s="12" t="str">
        <f t="shared" si="1"/>
        <v>2011</v>
      </c>
      <c r="G544" s="13">
        <v>40740.0</v>
      </c>
      <c r="H544" s="14">
        <v>0.3090277777777778</v>
      </c>
      <c r="I544" t="s">
        <v>48</v>
      </c>
      <c r="J544" s="15"/>
      <c r="L544" t="s">
        <v>49</v>
      </c>
      <c r="M544" s="15"/>
      <c r="N544" s="16">
        <v>6.4</v>
      </c>
      <c r="O544" s="16"/>
      <c r="P544" s="17"/>
      <c r="Q544" s="18"/>
      <c r="S544" s="17"/>
      <c r="V544" s="19"/>
      <c r="W544" s="17"/>
      <c r="AF544" t="s">
        <v>336</v>
      </c>
      <c r="AG544" t="s">
        <v>51</v>
      </c>
      <c r="AH544" t="s">
        <v>51</v>
      </c>
      <c r="AK544" t="s">
        <v>119</v>
      </c>
      <c r="AM544" t="s">
        <v>88</v>
      </c>
      <c r="AN544" t="s">
        <v>65</v>
      </c>
      <c r="AQ544" t="s">
        <v>56</v>
      </c>
      <c r="AR544" t="s">
        <v>503</v>
      </c>
    </row>
    <row r="545" ht="15.75" customHeight="1">
      <c r="A545" t="s">
        <v>323</v>
      </c>
      <c r="C545" s="11" t="s">
        <v>490</v>
      </c>
      <c r="D545" s="11" t="s">
        <v>491</v>
      </c>
      <c r="E545" s="11" t="s">
        <v>492</v>
      </c>
      <c r="F545" s="12" t="str">
        <f t="shared" si="1"/>
        <v>2011</v>
      </c>
      <c r="G545" s="13">
        <v>40754.0</v>
      </c>
      <c r="H545" s="14">
        <v>0.3229166666666667</v>
      </c>
      <c r="I545" t="s">
        <v>48</v>
      </c>
      <c r="J545" s="15"/>
      <c r="L545" t="s">
        <v>49</v>
      </c>
      <c r="M545" s="15"/>
      <c r="N545" s="16">
        <v>4.8</v>
      </c>
      <c r="O545" s="16"/>
      <c r="P545" s="17"/>
      <c r="Q545" s="18"/>
      <c r="S545" s="17"/>
      <c r="V545" s="19"/>
      <c r="W545" s="17"/>
      <c r="AF545" t="s">
        <v>336</v>
      </c>
      <c r="AG545" t="s">
        <v>86</v>
      </c>
      <c r="AH545" t="s">
        <v>273</v>
      </c>
      <c r="AI545">
        <v>70.0</v>
      </c>
      <c r="AJ545" t="s">
        <v>61</v>
      </c>
      <c r="AK545" t="s">
        <v>53</v>
      </c>
      <c r="AM545" t="s">
        <v>62</v>
      </c>
      <c r="AN545" t="s">
        <v>65</v>
      </c>
      <c r="AQ545" t="s">
        <v>56</v>
      </c>
      <c r="AR545" t="s">
        <v>504</v>
      </c>
    </row>
    <row r="546" ht="15.75" customHeight="1">
      <c r="A546" t="s">
        <v>323</v>
      </c>
      <c r="C546" s="11" t="s">
        <v>490</v>
      </c>
      <c r="D546" s="11" t="s">
        <v>491</v>
      </c>
      <c r="E546" s="11" t="s">
        <v>492</v>
      </c>
      <c r="F546" s="12" t="str">
        <f t="shared" si="1"/>
        <v>2011</v>
      </c>
      <c r="G546" s="13">
        <v>40782.0</v>
      </c>
      <c r="H546" s="14">
        <v>0.3298611111111111</v>
      </c>
      <c r="I546" t="s">
        <v>48</v>
      </c>
      <c r="J546" s="15"/>
      <c r="L546" t="s">
        <v>49</v>
      </c>
      <c r="M546" s="15"/>
      <c r="N546" s="16">
        <v>6.7</v>
      </c>
      <c r="O546" s="16"/>
      <c r="P546" s="17"/>
      <c r="Q546" s="18"/>
      <c r="S546" s="17"/>
      <c r="V546" s="19">
        <v>116.9</v>
      </c>
      <c r="W546" s="17"/>
      <c r="AF546" t="s">
        <v>336</v>
      </c>
      <c r="AH546" t="s">
        <v>51</v>
      </c>
      <c r="AK546" t="s">
        <v>119</v>
      </c>
      <c r="AM546" t="s">
        <v>88</v>
      </c>
      <c r="AN546" t="s">
        <v>65</v>
      </c>
      <c r="AQ546" t="s">
        <v>56</v>
      </c>
      <c r="AR546" t="s">
        <v>505</v>
      </c>
    </row>
    <row r="547" ht="15.75" customHeight="1">
      <c r="A547" t="s">
        <v>323</v>
      </c>
      <c r="C547" s="11" t="s">
        <v>490</v>
      </c>
      <c r="D547" s="11" t="s">
        <v>491</v>
      </c>
      <c r="E547" s="11" t="s">
        <v>492</v>
      </c>
      <c r="F547" s="12" t="str">
        <f t="shared" si="1"/>
        <v>2017</v>
      </c>
      <c r="G547" s="13">
        <v>42875.0</v>
      </c>
      <c r="H547" s="14">
        <v>0.3020833333333333</v>
      </c>
      <c r="I547" t="s">
        <v>48</v>
      </c>
      <c r="J547" s="15"/>
      <c r="L547" t="s">
        <v>49</v>
      </c>
      <c r="M547" s="15">
        <v>16.1</v>
      </c>
      <c r="N547" s="16">
        <v>8.4</v>
      </c>
      <c r="O547" s="16">
        <v>85.0</v>
      </c>
      <c r="P547" s="17">
        <v>160.0</v>
      </c>
      <c r="Q547" s="18"/>
      <c r="S547" s="17"/>
      <c r="V547" s="19">
        <v>98.7</v>
      </c>
      <c r="W547" s="17"/>
      <c r="AF547" t="s">
        <v>480</v>
      </c>
      <c r="AG547" t="s">
        <v>51</v>
      </c>
      <c r="AH547" t="s">
        <v>51</v>
      </c>
      <c r="AI547">
        <v>12.78</v>
      </c>
      <c r="AJ547" t="s">
        <v>61</v>
      </c>
      <c r="AK547" t="s">
        <v>119</v>
      </c>
      <c r="AM547" t="s">
        <v>54</v>
      </c>
      <c r="AN547" t="s">
        <v>65</v>
      </c>
      <c r="AQ547" t="s">
        <v>51</v>
      </c>
      <c r="AR547" t="s">
        <v>229</v>
      </c>
    </row>
    <row r="548" ht="15.75" customHeight="1">
      <c r="A548" t="s">
        <v>323</v>
      </c>
      <c r="C548" s="11" t="s">
        <v>490</v>
      </c>
      <c r="D548" s="11" t="s">
        <v>491</v>
      </c>
      <c r="E548" s="11" t="s">
        <v>492</v>
      </c>
      <c r="F548" s="12" t="str">
        <f t="shared" si="1"/>
        <v>2017</v>
      </c>
      <c r="G548" s="13">
        <v>42889.0</v>
      </c>
      <c r="H548" s="14">
        <v>0.3125</v>
      </c>
      <c r="I548" t="s">
        <v>48</v>
      </c>
      <c r="J548" s="15"/>
      <c r="L548" t="s">
        <v>49</v>
      </c>
      <c r="M548" s="15">
        <v>12.5</v>
      </c>
      <c r="N548" s="16"/>
      <c r="O548" s="16">
        <v>93.0</v>
      </c>
      <c r="P548" s="17">
        <v>124.0</v>
      </c>
      <c r="Q548" s="18"/>
      <c r="S548" s="17"/>
      <c r="V548" s="19">
        <v>157.6</v>
      </c>
      <c r="W548" s="17"/>
      <c r="AF548" t="s">
        <v>481</v>
      </c>
      <c r="AG548" t="s">
        <v>59</v>
      </c>
      <c r="AH548" t="s">
        <v>59</v>
      </c>
      <c r="AI548">
        <v>10.0</v>
      </c>
      <c r="AJ548" t="s">
        <v>61</v>
      </c>
      <c r="AK548" t="s">
        <v>119</v>
      </c>
      <c r="AM548" t="s">
        <v>62</v>
      </c>
      <c r="AN548" t="s">
        <v>55</v>
      </c>
      <c r="AQ548" t="s">
        <v>56</v>
      </c>
      <c r="AR548" t="s">
        <v>482</v>
      </c>
    </row>
    <row r="549" ht="15.75" customHeight="1">
      <c r="A549" t="s">
        <v>323</v>
      </c>
      <c r="C549" s="11" t="s">
        <v>490</v>
      </c>
      <c r="D549" s="11" t="s">
        <v>491</v>
      </c>
      <c r="E549" s="11" t="s">
        <v>492</v>
      </c>
      <c r="F549" s="12" t="str">
        <f t="shared" si="1"/>
        <v>2017</v>
      </c>
      <c r="G549" s="13">
        <v>42903.0</v>
      </c>
      <c r="H549" s="14">
        <v>0.3090277777777778</v>
      </c>
      <c r="I549" t="s">
        <v>48</v>
      </c>
      <c r="J549" s="15"/>
      <c r="L549" t="s">
        <v>49</v>
      </c>
      <c r="M549" s="15">
        <v>15.1</v>
      </c>
      <c r="N549" s="16"/>
      <c r="O549" s="16">
        <v>94.0</v>
      </c>
      <c r="P549" s="17">
        <v>185.0</v>
      </c>
      <c r="Q549" s="18"/>
      <c r="S549" s="17"/>
      <c r="V549" s="19">
        <v>325.5</v>
      </c>
      <c r="W549" s="17"/>
      <c r="AF549" t="s">
        <v>481</v>
      </c>
      <c r="AG549" t="s">
        <v>59</v>
      </c>
      <c r="AH549" t="s">
        <v>72</v>
      </c>
      <c r="AI549">
        <v>15.0</v>
      </c>
      <c r="AJ549" t="s">
        <v>61</v>
      </c>
      <c r="AK549" t="s">
        <v>119</v>
      </c>
      <c r="AM549" t="s">
        <v>54</v>
      </c>
      <c r="AN549" t="s">
        <v>55</v>
      </c>
      <c r="AQ549" t="s">
        <v>56</v>
      </c>
      <c r="AR549" t="s">
        <v>482</v>
      </c>
    </row>
    <row r="550" ht="15.75" customHeight="1">
      <c r="A550" t="s">
        <v>323</v>
      </c>
      <c r="C550" s="11" t="s">
        <v>490</v>
      </c>
      <c r="D550" s="11" t="s">
        <v>491</v>
      </c>
      <c r="E550" s="11" t="s">
        <v>492</v>
      </c>
      <c r="F550" s="12" t="str">
        <f t="shared" si="1"/>
        <v>2017</v>
      </c>
      <c r="G550" s="13">
        <v>42917.0</v>
      </c>
      <c r="H550" s="14">
        <v>0.3194444444444444</v>
      </c>
      <c r="I550" t="s">
        <v>48</v>
      </c>
      <c r="J550" s="15"/>
      <c r="L550" t="s">
        <v>49</v>
      </c>
      <c r="M550" s="15">
        <v>17.4</v>
      </c>
      <c r="N550" s="16"/>
      <c r="O550" s="16">
        <v>98.4</v>
      </c>
      <c r="P550" s="17">
        <v>162.0</v>
      </c>
      <c r="Q550" s="18"/>
      <c r="S550" s="17"/>
      <c r="V550" s="19"/>
      <c r="W550" s="17"/>
      <c r="AF550" t="s">
        <v>480</v>
      </c>
      <c r="AG550" t="s">
        <v>259</v>
      </c>
      <c r="AH550" t="s">
        <v>72</v>
      </c>
      <c r="AI550">
        <v>18.33</v>
      </c>
      <c r="AJ550" t="s">
        <v>61</v>
      </c>
      <c r="AK550" t="s">
        <v>119</v>
      </c>
      <c r="AM550" t="s">
        <v>54</v>
      </c>
      <c r="AN550" t="s">
        <v>65</v>
      </c>
      <c r="AQ550" t="s">
        <v>56</v>
      </c>
      <c r="AR550" t="s">
        <v>317</v>
      </c>
    </row>
    <row r="551" ht="15.75" customHeight="1">
      <c r="A551" t="s">
        <v>323</v>
      </c>
      <c r="C551" s="11" t="s">
        <v>506</v>
      </c>
      <c r="D551" s="11" t="s">
        <v>507</v>
      </c>
      <c r="E551" s="11" t="s">
        <v>508</v>
      </c>
      <c r="F551" s="12" t="str">
        <f t="shared" si="1"/>
        <v>2011</v>
      </c>
      <c r="G551" s="13">
        <v>40684.0</v>
      </c>
      <c r="H551" s="14">
        <v>0.3541666666666667</v>
      </c>
      <c r="I551" t="s">
        <v>48</v>
      </c>
      <c r="J551" s="15"/>
      <c r="L551" t="s">
        <v>49</v>
      </c>
      <c r="M551" s="15">
        <v>12.4</v>
      </c>
      <c r="N551" s="16">
        <v>9.74</v>
      </c>
      <c r="O551" s="16">
        <v>92.6</v>
      </c>
      <c r="P551" s="17"/>
      <c r="Q551" s="18"/>
      <c r="S551" s="17"/>
      <c r="V551" s="19">
        <v>54.7</v>
      </c>
      <c r="W551" s="17"/>
      <c r="AF551" t="s">
        <v>217</v>
      </c>
      <c r="AG551" t="s">
        <v>259</v>
      </c>
      <c r="AH551" t="s">
        <v>260</v>
      </c>
      <c r="AI551">
        <v>10.56</v>
      </c>
      <c r="AJ551" t="s">
        <v>61</v>
      </c>
      <c r="AK551" t="s">
        <v>53</v>
      </c>
      <c r="AM551" t="s">
        <v>54</v>
      </c>
      <c r="AN551" t="s">
        <v>55</v>
      </c>
      <c r="AQ551" t="s">
        <v>70</v>
      </c>
      <c r="AR551" t="s">
        <v>226</v>
      </c>
    </row>
    <row r="552" ht="15.75" customHeight="1">
      <c r="A552" t="s">
        <v>323</v>
      </c>
      <c r="C552" s="11" t="s">
        <v>506</v>
      </c>
      <c r="D552" s="11" t="s">
        <v>507</v>
      </c>
      <c r="E552" s="11" t="s">
        <v>508</v>
      </c>
      <c r="F552" s="12" t="str">
        <f t="shared" si="1"/>
        <v>2011</v>
      </c>
      <c r="G552" s="13">
        <v>40698.0</v>
      </c>
      <c r="H552" s="14">
        <v>0.3159722222222222</v>
      </c>
      <c r="I552" t="s">
        <v>48</v>
      </c>
      <c r="J552" s="15"/>
      <c r="L552" t="s">
        <v>49</v>
      </c>
      <c r="M552" s="15">
        <v>19.0</v>
      </c>
      <c r="N552" s="16">
        <v>8.31</v>
      </c>
      <c r="O552" s="16">
        <v>81.0</v>
      </c>
      <c r="P552" s="17"/>
      <c r="Q552" s="18"/>
      <c r="S552" s="17"/>
      <c r="V552" s="19">
        <v>101.9</v>
      </c>
      <c r="W552" s="17"/>
      <c r="AF552" t="s">
        <v>217</v>
      </c>
      <c r="AG552" t="s">
        <v>51</v>
      </c>
      <c r="AH552" t="s">
        <v>59</v>
      </c>
      <c r="AI552">
        <v>7.78</v>
      </c>
      <c r="AJ552" t="s">
        <v>52</v>
      </c>
      <c r="AK552" t="s">
        <v>53</v>
      </c>
      <c r="AM552" t="s">
        <v>54</v>
      </c>
      <c r="AN552" t="s">
        <v>55</v>
      </c>
      <c r="AQ552" t="s">
        <v>56</v>
      </c>
      <c r="AR552" t="s">
        <v>218</v>
      </c>
    </row>
    <row r="553" ht="15.75" customHeight="1">
      <c r="A553" t="s">
        <v>323</v>
      </c>
      <c r="C553" s="11" t="s">
        <v>506</v>
      </c>
      <c r="D553" s="11" t="s">
        <v>507</v>
      </c>
      <c r="E553" s="11" t="s">
        <v>508</v>
      </c>
      <c r="F553" s="12" t="str">
        <f t="shared" si="1"/>
        <v>2011</v>
      </c>
      <c r="G553" s="13">
        <v>40712.0</v>
      </c>
      <c r="H553" s="14">
        <v>0.2743055555555556</v>
      </c>
      <c r="I553" t="s">
        <v>48</v>
      </c>
      <c r="J553" s="15"/>
      <c r="L553" t="s">
        <v>49</v>
      </c>
      <c r="M553" s="15">
        <v>17.0</v>
      </c>
      <c r="N553" s="16">
        <v>7.85</v>
      </c>
      <c r="O553" s="16">
        <v>80.4</v>
      </c>
      <c r="P553" s="17"/>
      <c r="Q553" s="18"/>
      <c r="S553" s="17"/>
      <c r="V553" s="19">
        <v>275.5</v>
      </c>
      <c r="W553" s="17"/>
      <c r="AF553" t="s">
        <v>217</v>
      </c>
      <c r="AG553" t="s">
        <v>86</v>
      </c>
      <c r="AH553" t="s">
        <v>305</v>
      </c>
      <c r="AI553">
        <v>16.11</v>
      </c>
      <c r="AJ553" t="s">
        <v>61</v>
      </c>
      <c r="AK553" t="s">
        <v>53</v>
      </c>
      <c r="AM553" t="s">
        <v>54</v>
      </c>
      <c r="AN553" t="s">
        <v>65</v>
      </c>
      <c r="AQ553" t="s">
        <v>56</v>
      </c>
      <c r="AR553" t="s">
        <v>218</v>
      </c>
    </row>
    <row r="554" ht="15.75" customHeight="1">
      <c r="A554" t="s">
        <v>323</v>
      </c>
      <c r="C554" s="11" t="s">
        <v>506</v>
      </c>
      <c r="D554" s="11" t="s">
        <v>507</v>
      </c>
      <c r="E554" s="11" t="s">
        <v>508</v>
      </c>
      <c r="F554" s="12" t="str">
        <f t="shared" si="1"/>
        <v>2011</v>
      </c>
      <c r="G554" s="13">
        <v>40726.0</v>
      </c>
      <c r="H554" s="14">
        <v>0.3298611111111111</v>
      </c>
      <c r="I554" t="s">
        <v>48</v>
      </c>
      <c r="J554" s="15"/>
      <c r="L554" t="s">
        <v>49</v>
      </c>
      <c r="M554" s="15">
        <v>17.1</v>
      </c>
      <c r="N554" s="16">
        <v>7.16</v>
      </c>
      <c r="O554" s="16">
        <v>75.3</v>
      </c>
      <c r="P554" s="17"/>
      <c r="Q554" s="18"/>
      <c r="S554" s="17"/>
      <c r="V554" s="19">
        <v>122.5</v>
      </c>
      <c r="W554" s="17"/>
      <c r="AF554" t="s">
        <v>217</v>
      </c>
      <c r="AG554" t="s">
        <v>51</v>
      </c>
      <c r="AH554" t="s">
        <v>306</v>
      </c>
      <c r="AI554">
        <v>16.67</v>
      </c>
      <c r="AJ554" t="s">
        <v>61</v>
      </c>
      <c r="AK554" t="s">
        <v>53</v>
      </c>
      <c r="AM554" t="s">
        <v>54</v>
      </c>
      <c r="AN554" t="s">
        <v>65</v>
      </c>
      <c r="AQ554" t="s">
        <v>56</v>
      </c>
      <c r="AR554" t="s">
        <v>218</v>
      </c>
    </row>
    <row r="555" ht="15.75" customHeight="1">
      <c r="A555" t="s">
        <v>323</v>
      </c>
      <c r="C555" s="11" t="s">
        <v>506</v>
      </c>
      <c r="D555" s="11" t="s">
        <v>507</v>
      </c>
      <c r="E555" s="11" t="s">
        <v>508</v>
      </c>
      <c r="F555" s="12" t="str">
        <f t="shared" si="1"/>
        <v>2011</v>
      </c>
      <c r="G555" s="13">
        <v>40740.0</v>
      </c>
      <c r="H555" s="14">
        <v>0.2777777777777778</v>
      </c>
      <c r="I555" t="s">
        <v>48</v>
      </c>
      <c r="J555" s="15"/>
      <c r="L555" t="s">
        <v>49</v>
      </c>
      <c r="M555" s="15">
        <v>19.0</v>
      </c>
      <c r="N555" s="16">
        <v>6.62</v>
      </c>
      <c r="O555" s="16">
        <v>70.2</v>
      </c>
      <c r="P555" s="17"/>
      <c r="Q555" s="18"/>
      <c r="S555" s="17"/>
      <c r="V555" s="19"/>
      <c r="W555" s="17"/>
      <c r="AF555" t="s">
        <v>217</v>
      </c>
      <c r="AG555" t="s">
        <v>51</v>
      </c>
      <c r="AH555" t="s">
        <v>51</v>
      </c>
      <c r="AI555">
        <v>16.11</v>
      </c>
      <c r="AJ555" t="s">
        <v>61</v>
      </c>
      <c r="AK555" t="s">
        <v>53</v>
      </c>
      <c r="AM555" t="s">
        <v>54</v>
      </c>
      <c r="AN555" t="s">
        <v>55</v>
      </c>
      <c r="AQ555" t="s">
        <v>56</v>
      </c>
      <c r="AR555" t="s">
        <v>218</v>
      </c>
    </row>
    <row r="556" ht="15.75" customHeight="1">
      <c r="A556" t="s">
        <v>323</v>
      </c>
      <c r="C556" s="11" t="s">
        <v>506</v>
      </c>
      <c r="D556" s="11" t="s">
        <v>507</v>
      </c>
      <c r="E556" s="11" t="s">
        <v>508</v>
      </c>
      <c r="F556" s="12" t="str">
        <f t="shared" si="1"/>
        <v>2011</v>
      </c>
      <c r="G556" s="13">
        <v>40754.0</v>
      </c>
      <c r="H556" s="14">
        <v>0.2777777777777778</v>
      </c>
      <c r="I556" t="s">
        <v>48</v>
      </c>
      <c r="J556" s="15"/>
      <c r="L556" t="s">
        <v>58</v>
      </c>
      <c r="M556" s="15">
        <v>18.4</v>
      </c>
      <c r="N556" s="16">
        <v>7.81</v>
      </c>
      <c r="O556" s="16">
        <v>84.4</v>
      </c>
      <c r="P556" s="17"/>
      <c r="Q556" s="18"/>
      <c r="S556" s="17"/>
      <c r="V556" s="19" t="s">
        <v>299</v>
      </c>
      <c r="W556" s="17"/>
      <c r="AF556" t="s">
        <v>217</v>
      </c>
      <c r="AG556" t="s">
        <v>59</v>
      </c>
      <c r="AH556" t="s">
        <v>281</v>
      </c>
      <c r="AI556">
        <v>21.11</v>
      </c>
      <c r="AJ556" t="s">
        <v>61</v>
      </c>
      <c r="AK556" t="s">
        <v>53</v>
      </c>
      <c r="AM556" t="s">
        <v>62</v>
      </c>
      <c r="AN556" t="s">
        <v>65</v>
      </c>
      <c r="AQ556" t="s">
        <v>292</v>
      </c>
      <c r="AR556" t="s">
        <v>509</v>
      </c>
    </row>
    <row r="557" ht="15.75" customHeight="1">
      <c r="A557" t="s">
        <v>323</v>
      </c>
      <c r="C557" s="11" t="s">
        <v>506</v>
      </c>
      <c r="D557" s="11" t="s">
        <v>507</v>
      </c>
      <c r="E557" s="11" t="s">
        <v>508</v>
      </c>
      <c r="F557" s="12" t="str">
        <f t="shared" si="1"/>
        <v>2011</v>
      </c>
      <c r="G557" s="13">
        <v>40768.0</v>
      </c>
      <c r="H557" s="14">
        <v>0.2708333333333333</v>
      </c>
      <c r="I557" t="s">
        <v>48</v>
      </c>
      <c r="J557" s="15"/>
      <c r="L557" t="s">
        <v>49</v>
      </c>
      <c r="M557" s="15">
        <v>17.7</v>
      </c>
      <c r="N557" s="16">
        <v>7.61</v>
      </c>
      <c r="O557" s="16">
        <v>78.9</v>
      </c>
      <c r="P557" s="17"/>
      <c r="Q557" s="18"/>
      <c r="S557" s="17"/>
      <c r="V557" s="19">
        <v>107.6</v>
      </c>
      <c r="W557" s="17"/>
      <c r="AF557" t="s">
        <v>510</v>
      </c>
      <c r="AG557" t="s">
        <v>51</v>
      </c>
      <c r="AH557" t="s">
        <v>51</v>
      </c>
      <c r="AI557">
        <v>14.44</v>
      </c>
      <c r="AJ557" t="s">
        <v>61</v>
      </c>
      <c r="AK557" t="s">
        <v>53</v>
      </c>
      <c r="AM557" t="s">
        <v>54</v>
      </c>
      <c r="AN557" t="s">
        <v>65</v>
      </c>
      <c r="AQ557" t="s">
        <v>51</v>
      </c>
      <c r="AR557" t="s">
        <v>218</v>
      </c>
    </row>
    <row r="558" ht="15.75" customHeight="1">
      <c r="A558" t="s">
        <v>323</v>
      </c>
      <c r="C558" s="11" t="s">
        <v>506</v>
      </c>
      <c r="D558" s="11" t="s">
        <v>507</v>
      </c>
      <c r="E558" s="11" t="s">
        <v>508</v>
      </c>
      <c r="F558" s="12" t="str">
        <f t="shared" si="1"/>
        <v>2011</v>
      </c>
      <c r="G558" s="13">
        <v>40782.0</v>
      </c>
      <c r="H558" s="14">
        <v>0.2777777777777778</v>
      </c>
      <c r="I558" t="s">
        <v>48</v>
      </c>
      <c r="J558" s="15"/>
      <c r="L558" t="s">
        <v>49</v>
      </c>
      <c r="M558" s="15">
        <v>18.8</v>
      </c>
      <c r="N558" s="16">
        <v>8.12</v>
      </c>
      <c r="O558" s="16">
        <v>85.9</v>
      </c>
      <c r="P558" s="17"/>
      <c r="Q558" s="18"/>
      <c r="S558" s="17"/>
      <c r="V558" s="19">
        <v>166.4</v>
      </c>
      <c r="W558" s="17"/>
      <c r="AF558" t="s">
        <v>510</v>
      </c>
      <c r="AG558" t="s">
        <v>59</v>
      </c>
      <c r="AH558" t="s">
        <v>51</v>
      </c>
      <c r="AI558">
        <v>18.33</v>
      </c>
      <c r="AJ558" t="s">
        <v>61</v>
      </c>
      <c r="AK558" t="s">
        <v>53</v>
      </c>
      <c r="AM558" t="s">
        <v>54</v>
      </c>
      <c r="AN558" t="s">
        <v>65</v>
      </c>
      <c r="AQ558" t="s">
        <v>56</v>
      </c>
      <c r="AR558" t="s">
        <v>218</v>
      </c>
    </row>
    <row r="559" ht="15.75" customHeight="1">
      <c r="A559" t="s">
        <v>323</v>
      </c>
      <c r="C559" s="11" t="s">
        <v>506</v>
      </c>
      <c r="D559" s="11" t="s">
        <v>507</v>
      </c>
      <c r="E559" s="11" t="s">
        <v>508</v>
      </c>
      <c r="F559" s="12" t="str">
        <f t="shared" si="1"/>
        <v>2012</v>
      </c>
      <c r="G559" s="13">
        <v>41048.0</v>
      </c>
      <c r="H559" s="14">
        <v>0.3020833333333333</v>
      </c>
      <c r="I559" t="s">
        <v>48</v>
      </c>
      <c r="J559" s="15"/>
      <c r="L559" t="s">
        <v>49</v>
      </c>
      <c r="M559" s="15">
        <v>13.5</v>
      </c>
      <c r="N559" s="16">
        <v>8.93</v>
      </c>
      <c r="O559" s="16">
        <v>85.6</v>
      </c>
      <c r="P559" s="17"/>
      <c r="Q559" s="18"/>
      <c r="S559" s="17"/>
      <c r="V559" s="19">
        <v>161.6</v>
      </c>
      <c r="W559" s="17"/>
      <c r="AF559" t="s">
        <v>485</v>
      </c>
      <c r="AG559" t="s">
        <v>51</v>
      </c>
      <c r="AH559" t="s">
        <v>51</v>
      </c>
      <c r="AI559">
        <v>9.44</v>
      </c>
      <c r="AJ559" t="s">
        <v>61</v>
      </c>
      <c r="AK559" t="s">
        <v>53</v>
      </c>
      <c r="AM559" t="s">
        <v>54</v>
      </c>
      <c r="AN559" t="s">
        <v>55</v>
      </c>
      <c r="AQ559" t="s">
        <v>56</v>
      </c>
      <c r="AR559" t="s">
        <v>218</v>
      </c>
    </row>
    <row r="560" ht="15.75" customHeight="1">
      <c r="A560" t="s">
        <v>323</v>
      </c>
      <c r="C560" s="11" t="s">
        <v>506</v>
      </c>
      <c r="D560" s="11" t="s">
        <v>507</v>
      </c>
      <c r="E560" s="11" t="s">
        <v>508</v>
      </c>
      <c r="F560" s="12" t="str">
        <f t="shared" si="1"/>
        <v>2012</v>
      </c>
      <c r="G560" s="13">
        <v>41062.0</v>
      </c>
      <c r="H560" s="14">
        <v>0.2881944444444444</v>
      </c>
      <c r="I560" t="s">
        <v>48</v>
      </c>
      <c r="J560" s="15"/>
      <c r="L560" t="s">
        <v>49</v>
      </c>
      <c r="M560" s="15">
        <v>15.6</v>
      </c>
      <c r="N560" s="16">
        <v>8.11</v>
      </c>
      <c r="O560" s="16">
        <v>81.6</v>
      </c>
      <c r="P560" s="17"/>
      <c r="Q560" s="18"/>
      <c r="S560" s="17"/>
      <c r="V560" s="19">
        <v>146.7</v>
      </c>
      <c r="W560" s="17"/>
      <c r="AF560" t="s">
        <v>486</v>
      </c>
      <c r="AG560" t="s">
        <v>59</v>
      </c>
      <c r="AH560" t="s">
        <v>435</v>
      </c>
      <c r="AJ560" t="s">
        <v>61</v>
      </c>
      <c r="AK560" t="s">
        <v>53</v>
      </c>
      <c r="AM560" t="s">
        <v>54</v>
      </c>
      <c r="AN560" t="s">
        <v>65</v>
      </c>
      <c r="AQ560" t="s">
        <v>56</v>
      </c>
      <c r="AR560" t="s">
        <v>511</v>
      </c>
    </row>
    <row r="561" ht="15.75" customHeight="1">
      <c r="A561" t="s">
        <v>323</v>
      </c>
      <c r="C561" s="11" t="s">
        <v>506</v>
      </c>
      <c r="D561" s="11" t="s">
        <v>507</v>
      </c>
      <c r="E561" s="11" t="s">
        <v>508</v>
      </c>
      <c r="F561" s="12" t="str">
        <f t="shared" si="1"/>
        <v>2012</v>
      </c>
      <c r="G561" s="13">
        <v>41090.0</v>
      </c>
      <c r="H561" s="14">
        <v>0.28888888888888886</v>
      </c>
      <c r="I561" t="s">
        <v>48</v>
      </c>
      <c r="J561" s="15"/>
      <c r="L561" t="s">
        <v>49</v>
      </c>
      <c r="M561" s="15">
        <v>18.7</v>
      </c>
      <c r="N561" s="16">
        <v>7.39</v>
      </c>
      <c r="O561" s="16">
        <v>79.4</v>
      </c>
      <c r="P561" s="17"/>
      <c r="Q561" s="18"/>
      <c r="S561" s="17"/>
      <c r="V561" s="19">
        <v>178.2</v>
      </c>
      <c r="W561" s="17"/>
      <c r="AF561" t="s">
        <v>485</v>
      </c>
      <c r="AG561" t="s">
        <v>51</v>
      </c>
      <c r="AH561" t="s">
        <v>51</v>
      </c>
      <c r="AI561">
        <v>18.89</v>
      </c>
      <c r="AJ561" t="s">
        <v>61</v>
      </c>
      <c r="AK561" t="s">
        <v>53</v>
      </c>
      <c r="AM561" t="s">
        <v>54</v>
      </c>
      <c r="AN561" t="s">
        <v>65</v>
      </c>
      <c r="AQ561" t="s">
        <v>56</v>
      </c>
      <c r="AR561" t="s">
        <v>218</v>
      </c>
    </row>
    <row r="562" ht="15.75" customHeight="1">
      <c r="A562" t="s">
        <v>323</v>
      </c>
      <c r="C562" s="11" t="s">
        <v>506</v>
      </c>
      <c r="D562" s="11" t="s">
        <v>507</v>
      </c>
      <c r="E562" s="11" t="s">
        <v>508</v>
      </c>
      <c r="F562" s="12" t="str">
        <f t="shared" si="1"/>
        <v>2012</v>
      </c>
      <c r="G562" s="13">
        <v>41104.0</v>
      </c>
      <c r="H562" s="14">
        <v>0.2972222222222222</v>
      </c>
      <c r="I562" t="s">
        <v>48</v>
      </c>
      <c r="J562" s="15"/>
      <c r="L562" t="s">
        <v>49</v>
      </c>
      <c r="M562" s="15">
        <v>19.9</v>
      </c>
      <c r="N562" s="16">
        <v>6.68</v>
      </c>
      <c r="O562" s="16">
        <v>73.4</v>
      </c>
      <c r="P562" s="17"/>
      <c r="Q562" s="18"/>
      <c r="S562" s="17"/>
      <c r="V562" s="19">
        <v>34.5</v>
      </c>
      <c r="W562" s="17"/>
      <c r="AF562" t="s">
        <v>489</v>
      </c>
      <c r="AG562" t="s">
        <v>51</v>
      </c>
      <c r="AH562" t="s">
        <v>51</v>
      </c>
      <c r="AI562">
        <v>18.33</v>
      </c>
      <c r="AJ562" t="s">
        <v>61</v>
      </c>
      <c r="AK562" t="s">
        <v>53</v>
      </c>
      <c r="AM562" t="s">
        <v>54</v>
      </c>
      <c r="AN562" t="s">
        <v>55</v>
      </c>
      <c r="AQ562" t="s">
        <v>51</v>
      </c>
      <c r="AR562" t="s">
        <v>218</v>
      </c>
    </row>
    <row r="563" ht="15.75" customHeight="1">
      <c r="A563" t="s">
        <v>323</v>
      </c>
      <c r="C563" s="11" t="s">
        <v>506</v>
      </c>
      <c r="D563" s="11" t="s">
        <v>507</v>
      </c>
      <c r="E563" s="11" t="s">
        <v>508</v>
      </c>
      <c r="F563" s="12" t="str">
        <f t="shared" si="1"/>
        <v>2012</v>
      </c>
      <c r="G563" s="13">
        <v>41118.0</v>
      </c>
      <c r="H563" s="14">
        <v>0.2916666666666667</v>
      </c>
      <c r="I563" t="s">
        <v>48</v>
      </c>
      <c r="J563" s="15"/>
      <c r="L563" t="s">
        <v>49</v>
      </c>
      <c r="M563" s="15">
        <v>18.0</v>
      </c>
      <c r="N563" s="16">
        <v>7.81</v>
      </c>
      <c r="O563" s="16">
        <v>82.4</v>
      </c>
      <c r="P563" s="17"/>
      <c r="Q563" s="18"/>
      <c r="S563" s="17"/>
      <c r="V563" s="19" t="s">
        <v>149</v>
      </c>
      <c r="W563" s="17"/>
      <c r="AF563" t="s">
        <v>217</v>
      </c>
      <c r="AG563" t="s">
        <v>86</v>
      </c>
      <c r="AH563" t="s">
        <v>439</v>
      </c>
      <c r="AI563">
        <v>17.22</v>
      </c>
      <c r="AJ563" t="s">
        <v>61</v>
      </c>
      <c r="AK563" t="s">
        <v>53</v>
      </c>
      <c r="AM563" t="s">
        <v>54</v>
      </c>
      <c r="AN563" t="s">
        <v>65</v>
      </c>
      <c r="AQ563" t="s">
        <v>56</v>
      </c>
      <c r="AR563" t="s">
        <v>409</v>
      </c>
    </row>
    <row r="564" ht="15.75" customHeight="1">
      <c r="A564" t="s">
        <v>323</v>
      </c>
      <c r="C564" s="11" t="s">
        <v>506</v>
      </c>
      <c r="D564" s="11" t="s">
        <v>507</v>
      </c>
      <c r="E564" s="11" t="s">
        <v>508</v>
      </c>
      <c r="F564" s="12" t="str">
        <f t="shared" si="1"/>
        <v>2012</v>
      </c>
      <c r="G564" s="13">
        <v>41132.0</v>
      </c>
      <c r="H564" s="14">
        <v>0.2916666666666667</v>
      </c>
      <c r="I564" t="s">
        <v>48</v>
      </c>
      <c r="J564" s="15"/>
      <c r="L564" t="s">
        <v>58</v>
      </c>
      <c r="M564" s="15">
        <v>19.6</v>
      </c>
      <c r="N564" s="16">
        <v>7.26</v>
      </c>
      <c r="O564" s="16">
        <v>77.4</v>
      </c>
      <c r="P564" s="17"/>
      <c r="Q564" s="18"/>
      <c r="S564" s="17"/>
      <c r="V564" s="19">
        <v>1119.8</v>
      </c>
      <c r="W564" s="17"/>
      <c r="AF564" t="s">
        <v>512</v>
      </c>
      <c r="AH564" t="s">
        <v>349</v>
      </c>
      <c r="AI564">
        <v>20.0</v>
      </c>
      <c r="AJ564" t="s">
        <v>61</v>
      </c>
      <c r="AK564" t="s">
        <v>53</v>
      </c>
      <c r="AM564" t="s">
        <v>62</v>
      </c>
      <c r="AN564" t="s">
        <v>55</v>
      </c>
      <c r="AQ564" t="s">
        <v>171</v>
      </c>
      <c r="AR564" t="s">
        <v>513</v>
      </c>
    </row>
    <row r="565" ht="15.75" customHeight="1">
      <c r="A565" t="s">
        <v>323</v>
      </c>
      <c r="C565" s="11" t="s">
        <v>506</v>
      </c>
      <c r="D565" s="11" t="s">
        <v>507</v>
      </c>
      <c r="E565" s="11" t="s">
        <v>508</v>
      </c>
      <c r="F565" s="12" t="str">
        <f t="shared" si="1"/>
        <v>2012</v>
      </c>
      <c r="G565" s="13">
        <v>41146.0</v>
      </c>
      <c r="H565" s="14">
        <v>0.2986111111111111</v>
      </c>
      <c r="I565" t="s">
        <v>48</v>
      </c>
      <c r="J565" s="15"/>
      <c r="L565" t="s">
        <v>49</v>
      </c>
      <c r="M565" s="15">
        <v>18.4</v>
      </c>
      <c r="N565" s="16">
        <v>7.03</v>
      </c>
      <c r="O565" s="16">
        <v>75.4</v>
      </c>
      <c r="P565" s="17"/>
      <c r="Q565" s="18"/>
      <c r="S565" s="17"/>
      <c r="V565" s="19">
        <v>48.0</v>
      </c>
      <c r="W565" s="17"/>
      <c r="AF565" t="s">
        <v>217</v>
      </c>
      <c r="AG565" t="s">
        <v>259</v>
      </c>
      <c r="AH565" t="s">
        <v>236</v>
      </c>
      <c r="AI565">
        <v>18.89</v>
      </c>
      <c r="AJ565" t="s">
        <v>61</v>
      </c>
      <c r="AK565" t="s">
        <v>53</v>
      </c>
      <c r="AM565" t="s">
        <v>54</v>
      </c>
      <c r="AN565" t="s">
        <v>55</v>
      </c>
      <c r="AQ565" t="s">
        <v>56</v>
      </c>
      <c r="AR565" t="s">
        <v>229</v>
      </c>
    </row>
    <row r="566" ht="15.75" customHeight="1">
      <c r="A566" t="s">
        <v>323</v>
      </c>
      <c r="C566" s="11" t="s">
        <v>506</v>
      </c>
      <c r="D566" s="11" t="s">
        <v>507</v>
      </c>
      <c r="E566" s="11" t="s">
        <v>508</v>
      </c>
      <c r="F566" s="12" t="str">
        <f t="shared" si="1"/>
        <v>2013</v>
      </c>
      <c r="G566" s="13">
        <v>41412.0</v>
      </c>
      <c r="H566" s="14">
        <v>0.3020833333333333</v>
      </c>
      <c r="I566" t="s">
        <v>48</v>
      </c>
      <c r="J566" s="15"/>
      <c r="L566" t="s">
        <v>49</v>
      </c>
      <c r="M566" s="15">
        <v>14.0</v>
      </c>
      <c r="N566" s="16">
        <v>8.09</v>
      </c>
      <c r="O566" s="16">
        <v>79.0</v>
      </c>
      <c r="P566" s="17">
        <v>150.0</v>
      </c>
      <c r="Q566" s="18"/>
      <c r="S566" s="17"/>
      <c r="V566" s="19">
        <v>51.2</v>
      </c>
      <c r="W566" s="17"/>
      <c r="AF566" t="s">
        <v>340</v>
      </c>
      <c r="AG566" t="s">
        <v>51</v>
      </c>
      <c r="AH566" t="s">
        <v>86</v>
      </c>
      <c r="AI566">
        <v>5.55555555555556</v>
      </c>
      <c r="AJ566" t="s">
        <v>61</v>
      </c>
      <c r="AK566" t="s">
        <v>97</v>
      </c>
      <c r="AM566" t="s">
        <v>88</v>
      </c>
      <c r="AN566" t="s">
        <v>55</v>
      </c>
      <c r="AQ566" t="s">
        <v>70</v>
      </c>
      <c r="AR566" t="s">
        <v>514</v>
      </c>
    </row>
    <row r="567" ht="15.75" customHeight="1">
      <c r="A567" t="s">
        <v>323</v>
      </c>
      <c r="C567" s="11" t="s">
        <v>506</v>
      </c>
      <c r="D567" s="11" t="s">
        <v>507</v>
      </c>
      <c r="E567" s="11" t="s">
        <v>508</v>
      </c>
      <c r="F567" s="12" t="str">
        <f t="shared" si="1"/>
        <v>2013</v>
      </c>
      <c r="G567" s="13">
        <v>41426.0</v>
      </c>
      <c r="H567" s="14">
        <v>0.28055555555555556</v>
      </c>
      <c r="I567" t="s">
        <v>48</v>
      </c>
      <c r="J567" s="15"/>
      <c r="L567" t="s">
        <v>49</v>
      </c>
      <c r="M567" s="15">
        <v>17.9</v>
      </c>
      <c r="N567" s="16">
        <v>7.63</v>
      </c>
      <c r="O567" s="16">
        <v>80.7</v>
      </c>
      <c r="P567" s="17">
        <v>120.0</v>
      </c>
      <c r="Q567" s="18"/>
      <c r="S567" s="17"/>
      <c r="V567" s="19">
        <v>93.3</v>
      </c>
      <c r="W567" s="17"/>
      <c r="AF567" t="s">
        <v>340</v>
      </c>
      <c r="AG567" t="s">
        <v>51</v>
      </c>
      <c r="AH567" t="s">
        <v>51</v>
      </c>
      <c r="AI567">
        <v>18.3333333333333</v>
      </c>
      <c r="AJ567" t="s">
        <v>61</v>
      </c>
      <c r="AK567" t="s">
        <v>100</v>
      </c>
      <c r="AM567" t="s">
        <v>54</v>
      </c>
      <c r="AN567" t="s">
        <v>55</v>
      </c>
      <c r="AQ567" t="s">
        <v>56</v>
      </c>
      <c r="AR567" t="s">
        <v>229</v>
      </c>
    </row>
    <row r="568" ht="15.75" customHeight="1">
      <c r="A568" t="s">
        <v>323</v>
      </c>
      <c r="C568" s="11" t="s">
        <v>506</v>
      </c>
      <c r="D568" s="11" t="s">
        <v>507</v>
      </c>
      <c r="E568" s="11" t="s">
        <v>508</v>
      </c>
      <c r="F568" s="12" t="str">
        <f t="shared" si="1"/>
        <v>2013</v>
      </c>
      <c r="G568" s="13">
        <v>41440.0</v>
      </c>
      <c r="H568" s="14">
        <v>0.27361111111111114</v>
      </c>
      <c r="I568" t="s">
        <v>48</v>
      </c>
      <c r="J568" s="15"/>
      <c r="L568" t="s">
        <v>49</v>
      </c>
      <c r="M568" s="15">
        <v>15.0</v>
      </c>
      <c r="N568" s="16">
        <v>10.01</v>
      </c>
      <c r="O568" s="16">
        <v>100.1</v>
      </c>
      <c r="P568" s="17">
        <v>110.0</v>
      </c>
      <c r="Q568" s="18"/>
      <c r="S568" s="17"/>
      <c r="V568" s="19">
        <v>96.0</v>
      </c>
      <c r="W568" s="17"/>
      <c r="AF568" t="s">
        <v>342</v>
      </c>
      <c r="AG568" t="s">
        <v>51</v>
      </c>
      <c r="AH568" t="s">
        <v>72</v>
      </c>
      <c r="AI568">
        <v>11.9</v>
      </c>
      <c r="AJ568" t="s">
        <v>61</v>
      </c>
      <c r="AK568" t="s">
        <v>100</v>
      </c>
      <c r="AM568" t="s">
        <v>88</v>
      </c>
      <c r="AN568" t="s">
        <v>212</v>
      </c>
      <c r="AQ568" t="s">
        <v>56</v>
      </c>
      <c r="AR568" t="s">
        <v>229</v>
      </c>
    </row>
    <row r="569" ht="15.75" customHeight="1">
      <c r="A569" t="s">
        <v>323</v>
      </c>
      <c r="C569" s="11" t="s">
        <v>506</v>
      </c>
      <c r="D569" s="11" t="s">
        <v>507</v>
      </c>
      <c r="E569" s="11" t="s">
        <v>508</v>
      </c>
      <c r="F569" s="12" t="str">
        <f t="shared" si="1"/>
        <v>2013</v>
      </c>
      <c r="G569" s="13">
        <v>41454.0</v>
      </c>
      <c r="H569" s="14">
        <v>0.2708333333333333</v>
      </c>
      <c r="I569" t="s">
        <v>48</v>
      </c>
      <c r="J569" s="15"/>
      <c r="L569" t="s">
        <v>58</v>
      </c>
      <c r="M569" s="15">
        <v>16.3</v>
      </c>
      <c r="N569" s="16">
        <v>7.2</v>
      </c>
      <c r="O569" s="16">
        <v>74.5</v>
      </c>
      <c r="P569" s="17">
        <v>45.1</v>
      </c>
      <c r="Q569" s="18"/>
      <c r="S569" s="17"/>
      <c r="V569" s="19">
        <v>1732.87</v>
      </c>
      <c r="W569" s="17"/>
      <c r="AF569" t="s">
        <v>344</v>
      </c>
      <c r="AG569" t="s">
        <v>260</v>
      </c>
      <c r="AH569" t="s">
        <v>345</v>
      </c>
      <c r="AI569">
        <v>18.3</v>
      </c>
      <c r="AJ569" t="s">
        <v>61</v>
      </c>
      <c r="AK569" t="s">
        <v>100</v>
      </c>
      <c r="AM569" t="s">
        <v>54</v>
      </c>
      <c r="AN569" t="s">
        <v>55</v>
      </c>
      <c r="AQ569" t="s">
        <v>171</v>
      </c>
      <c r="AR569" t="s">
        <v>515</v>
      </c>
    </row>
    <row r="570" ht="15.75" customHeight="1">
      <c r="A570" t="s">
        <v>323</v>
      </c>
      <c r="C570" s="11" t="s">
        <v>506</v>
      </c>
      <c r="D570" s="11" t="s">
        <v>507</v>
      </c>
      <c r="E570" s="11" t="s">
        <v>508</v>
      </c>
      <c r="F570" s="12" t="str">
        <f t="shared" si="1"/>
        <v>2013</v>
      </c>
      <c r="G570" s="13">
        <v>41454.0</v>
      </c>
      <c r="H570" s="14">
        <v>0.2708333333333333</v>
      </c>
      <c r="I570" t="s">
        <v>95</v>
      </c>
      <c r="J570" s="15"/>
      <c r="M570" s="15">
        <v>16.3</v>
      </c>
      <c r="N570" s="16">
        <v>7.18</v>
      </c>
      <c r="O570" s="16">
        <v>74.2</v>
      </c>
      <c r="P570" s="17">
        <v>45.4</v>
      </c>
      <c r="Q570" s="18"/>
      <c r="S570" s="17"/>
      <c r="V570" s="19">
        <v>1986.28</v>
      </c>
      <c r="W570" s="17"/>
      <c r="AF570" t="s">
        <v>344</v>
      </c>
      <c r="AK570" t="s">
        <v>100</v>
      </c>
      <c r="AR570" t="s">
        <v>515</v>
      </c>
    </row>
    <row r="571" ht="15.75" customHeight="1">
      <c r="A571" t="s">
        <v>323</v>
      </c>
      <c r="C571" s="11" t="s">
        <v>506</v>
      </c>
      <c r="D571" s="11" t="s">
        <v>507</v>
      </c>
      <c r="E571" s="11" t="s">
        <v>508</v>
      </c>
      <c r="F571" s="12" t="str">
        <f t="shared" si="1"/>
        <v>2013</v>
      </c>
      <c r="G571" s="13">
        <v>41468.0</v>
      </c>
      <c r="H571" s="14">
        <v>0.27291666666666664</v>
      </c>
      <c r="I571" t="s">
        <v>48</v>
      </c>
      <c r="J571" s="15"/>
      <c r="L571" t="s">
        <v>49</v>
      </c>
      <c r="M571" s="15">
        <v>19.6</v>
      </c>
      <c r="N571" s="16">
        <v>7.7</v>
      </c>
      <c r="O571" s="16">
        <v>83.3</v>
      </c>
      <c r="P571" s="17">
        <v>75.5</v>
      </c>
      <c r="Q571" s="18"/>
      <c r="S571" s="17"/>
      <c r="V571" s="19">
        <v>235.9</v>
      </c>
      <c r="W571" s="17"/>
      <c r="AF571" t="s">
        <v>344</v>
      </c>
      <c r="AG571" t="s">
        <v>51</v>
      </c>
      <c r="AH571" t="s">
        <v>51</v>
      </c>
      <c r="AI571">
        <v>19.8</v>
      </c>
      <c r="AJ571" t="s">
        <v>61</v>
      </c>
      <c r="AK571" t="s">
        <v>100</v>
      </c>
      <c r="AM571" t="s">
        <v>88</v>
      </c>
      <c r="AN571" t="s">
        <v>55</v>
      </c>
      <c r="AQ571" t="s">
        <v>56</v>
      </c>
      <c r="AR571" t="s">
        <v>229</v>
      </c>
    </row>
    <row r="572" ht="15.75" customHeight="1">
      <c r="A572" t="s">
        <v>323</v>
      </c>
      <c r="C572" s="11" t="s">
        <v>506</v>
      </c>
      <c r="D572" s="11" t="s">
        <v>507</v>
      </c>
      <c r="E572" s="11" t="s">
        <v>508</v>
      </c>
      <c r="F572" s="12" t="str">
        <f t="shared" si="1"/>
        <v>2013</v>
      </c>
      <c r="G572" s="13">
        <v>41482.0</v>
      </c>
      <c r="H572" s="14">
        <v>0.28125</v>
      </c>
      <c r="I572" t="s">
        <v>48</v>
      </c>
      <c r="J572" s="15"/>
      <c r="L572" t="s">
        <v>49</v>
      </c>
      <c r="M572" s="15">
        <v>18.1</v>
      </c>
      <c r="N572" s="16">
        <v>7.45</v>
      </c>
      <c r="O572" s="16">
        <v>79.1</v>
      </c>
      <c r="P572" s="17">
        <v>92.4</v>
      </c>
      <c r="Q572" s="18"/>
      <c r="S572" s="17"/>
      <c r="V572" s="19">
        <v>285.1</v>
      </c>
      <c r="W572" s="17"/>
      <c r="AF572" t="s">
        <v>344</v>
      </c>
      <c r="AG572" t="s">
        <v>51</v>
      </c>
      <c r="AH572" t="s">
        <v>291</v>
      </c>
      <c r="AI572">
        <v>19.1</v>
      </c>
      <c r="AJ572" t="s">
        <v>61</v>
      </c>
      <c r="AK572" t="s">
        <v>100</v>
      </c>
      <c r="AM572" t="s">
        <v>88</v>
      </c>
      <c r="AN572" t="s">
        <v>55</v>
      </c>
      <c r="AQ572" t="s">
        <v>56</v>
      </c>
      <c r="AR572" t="s">
        <v>229</v>
      </c>
    </row>
    <row r="573" ht="15.75" customHeight="1">
      <c r="A573" t="s">
        <v>323</v>
      </c>
      <c r="C573" s="11" t="s">
        <v>506</v>
      </c>
      <c r="D573" s="11" t="s">
        <v>507</v>
      </c>
      <c r="E573" s="11" t="s">
        <v>508</v>
      </c>
      <c r="F573" s="12" t="str">
        <f t="shared" si="1"/>
        <v>2013</v>
      </c>
      <c r="G573" s="13">
        <v>41482.0</v>
      </c>
      <c r="H573" s="14">
        <v>0.28125</v>
      </c>
      <c r="I573" t="s">
        <v>95</v>
      </c>
      <c r="J573" s="15"/>
      <c r="M573" s="15"/>
      <c r="N573" s="16"/>
      <c r="O573" s="16"/>
      <c r="P573" s="17"/>
      <c r="Q573" s="18"/>
      <c r="S573" s="17"/>
      <c r="V573" s="19">
        <v>328.2</v>
      </c>
      <c r="W573" s="17"/>
      <c r="AF573" t="s">
        <v>344</v>
      </c>
      <c r="AK573" t="s">
        <v>100</v>
      </c>
      <c r="AR573" t="s">
        <v>229</v>
      </c>
    </row>
    <row r="574" ht="15.75" customHeight="1">
      <c r="A574" t="s">
        <v>323</v>
      </c>
      <c r="C574" s="11" t="s">
        <v>506</v>
      </c>
      <c r="D574" s="11" t="s">
        <v>507</v>
      </c>
      <c r="E574" s="11" t="s">
        <v>508</v>
      </c>
      <c r="F574" s="12" t="str">
        <f t="shared" si="1"/>
        <v>2013</v>
      </c>
      <c r="G574" s="13">
        <v>41496.0</v>
      </c>
      <c r="H574" s="14">
        <v>0.2743055555555556</v>
      </c>
      <c r="I574" t="s">
        <v>48</v>
      </c>
      <c r="J574" s="15"/>
      <c r="L574" t="s">
        <v>58</v>
      </c>
      <c r="M574" s="15">
        <v>18.0</v>
      </c>
      <c r="N574" s="16">
        <v>8.04</v>
      </c>
      <c r="O574" s="16">
        <v>85.6</v>
      </c>
      <c r="P574" s="17">
        <v>94.5</v>
      </c>
      <c r="Q574" s="18"/>
      <c r="S574" s="17"/>
      <c r="V574" s="19">
        <v>686.7</v>
      </c>
      <c r="W574" s="17"/>
      <c r="AF574" t="s">
        <v>344</v>
      </c>
      <c r="AG574" t="s">
        <v>115</v>
      </c>
      <c r="AH574" t="s">
        <v>349</v>
      </c>
      <c r="AI574">
        <v>22.5</v>
      </c>
      <c r="AJ574" t="s">
        <v>61</v>
      </c>
      <c r="AK574" t="s">
        <v>100</v>
      </c>
      <c r="AM574" t="s">
        <v>54</v>
      </c>
      <c r="AN574" t="s">
        <v>55</v>
      </c>
      <c r="AQ574" t="s">
        <v>70</v>
      </c>
      <c r="AR574" t="s">
        <v>229</v>
      </c>
    </row>
    <row r="575" ht="15.75" customHeight="1">
      <c r="A575" t="s">
        <v>323</v>
      </c>
      <c r="C575" s="11" t="s">
        <v>506</v>
      </c>
      <c r="D575" s="11" t="s">
        <v>507</v>
      </c>
      <c r="E575" s="11" t="s">
        <v>508</v>
      </c>
      <c r="F575" s="12" t="str">
        <f t="shared" si="1"/>
        <v>2013</v>
      </c>
      <c r="G575" s="13">
        <v>41510.0</v>
      </c>
      <c r="H575" s="14">
        <v>0.29305555555555557</v>
      </c>
      <c r="I575" t="s">
        <v>48</v>
      </c>
      <c r="J575" s="15"/>
      <c r="L575" t="s">
        <v>49</v>
      </c>
      <c r="M575" s="15">
        <v>18.5</v>
      </c>
      <c r="N575" s="16">
        <v>6.58</v>
      </c>
      <c r="O575" s="16">
        <v>69.7</v>
      </c>
      <c r="P575" s="17"/>
      <c r="Q575" s="18"/>
      <c r="S575" s="17"/>
      <c r="V575" s="19">
        <v>67.7</v>
      </c>
      <c r="W575" s="17"/>
      <c r="AF575" t="s">
        <v>346</v>
      </c>
      <c r="AH575" t="s">
        <v>51</v>
      </c>
      <c r="AI575">
        <v>11.1111111111111</v>
      </c>
      <c r="AJ575" t="s">
        <v>61</v>
      </c>
      <c r="AK575" t="s">
        <v>53</v>
      </c>
      <c r="AM575" t="s">
        <v>88</v>
      </c>
      <c r="AN575" t="s">
        <v>65</v>
      </c>
      <c r="AQ575" t="s">
        <v>171</v>
      </c>
      <c r="AR575" t="s">
        <v>218</v>
      </c>
    </row>
    <row r="576" ht="15.75" customHeight="1">
      <c r="A576" t="s">
        <v>516</v>
      </c>
      <c r="C576" s="11" t="s">
        <v>517</v>
      </c>
      <c r="D576" s="11" t="s">
        <v>518</v>
      </c>
      <c r="E576" s="11" t="s">
        <v>519</v>
      </c>
      <c r="F576" s="12" t="str">
        <f t="shared" si="1"/>
        <v>2009</v>
      </c>
      <c r="G576" s="13">
        <v>39949.0</v>
      </c>
      <c r="H576" s="14">
        <v>0.3194444444444444</v>
      </c>
      <c r="I576" t="s">
        <v>48</v>
      </c>
      <c r="J576" s="15"/>
      <c r="L576" t="s">
        <v>49</v>
      </c>
      <c r="M576" s="15">
        <v>14.2</v>
      </c>
      <c r="N576" s="16">
        <v>10.63</v>
      </c>
      <c r="O576" s="16">
        <v>104.1</v>
      </c>
      <c r="P576" s="17"/>
      <c r="Q576" s="18"/>
      <c r="S576" s="17"/>
      <c r="V576" s="19">
        <v>60.5</v>
      </c>
      <c r="W576" s="17"/>
      <c r="AF576" t="s">
        <v>520</v>
      </c>
      <c r="AG576" t="s">
        <v>86</v>
      </c>
      <c r="AH576" t="s">
        <v>86</v>
      </c>
      <c r="AI576">
        <v>12.22</v>
      </c>
      <c r="AJ576" t="s">
        <v>52</v>
      </c>
      <c r="AK576" t="s">
        <v>53</v>
      </c>
      <c r="AM576" t="s">
        <v>54</v>
      </c>
      <c r="AN576" t="s">
        <v>55</v>
      </c>
      <c r="AQ576" t="s">
        <v>56</v>
      </c>
      <c r="AR576" t="s">
        <v>213</v>
      </c>
    </row>
    <row r="577" ht="15.75" customHeight="1">
      <c r="A577" t="s">
        <v>516</v>
      </c>
      <c r="C577" s="11" t="s">
        <v>517</v>
      </c>
      <c r="D577" s="11" t="s">
        <v>518</v>
      </c>
      <c r="E577" s="11" t="s">
        <v>519</v>
      </c>
      <c r="F577" s="12" t="str">
        <f t="shared" si="1"/>
        <v>2009</v>
      </c>
      <c r="G577" s="13">
        <v>39963.0</v>
      </c>
      <c r="H577" s="14">
        <v>0.3194444444444444</v>
      </c>
      <c r="I577" t="s">
        <v>48</v>
      </c>
      <c r="J577" s="15"/>
      <c r="L577" t="s">
        <v>58</v>
      </c>
      <c r="M577" s="15">
        <v>11.6</v>
      </c>
      <c r="N577" s="16">
        <v>11.11</v>
      </c>
      <c r="O577" s="16">
        <v>102.2</v>
      </c>
      <c r="P577" s="17"/>
      <c r="Q577" s="18"/>
      <c r="S577" s="17"/>
      <c r="V577" s="19"/>
      <c r="W577" s="17"/>
      <c r="AF577" t="s">
        <v>520</v>
      </c>
      <c r="AG577" t="s">
        <v>59</v>
      </c>
      <c r="AH577" t="s">
        <v>60</v>
      </c>
      <c r="AI577">
        <v>12.7</v>
      </c>
      <c r="AJ577" t="s">
        <v>61</v>
      </c>
      <c r="AK577" t="s">
        <v>53</v>
      </c>
      <c r="AM577" t="s">
        <v>54</v>
      </c>
      <c r="AN577" t="s">
        <v>55</v>
      </c>
      <c r="AQ577" t="s">
        <v>171</v>
      </c>
      <c r="AR577" t="s">
        <v>521</v>
      </c>
    </row>
    <row r="578" ht="15.75" customHeight="1">
      <c r="A578" t="s">
        <v>516</v>
      </c>
      <c r="C578" s="11" t="s">
        <v>517</v>
      </c>
      <c r="D578" s="11" t="s">
        <v>518</v>
      </c>
      <c r="E578" s="11" t="s">
        <v>519</v>
      </c>
      <c r="F578" s="12" t="str">
        <f t="shared" si="1"/>
        <v>2009</v>
      </c>
      <c r="G578" s="13">
        <v>39977.0</v>
      </c>
      <c r="H578" s="14">
        <v>0.3020833333333333</v>
      </c>
      <c r="I578" t="s">
        <v>48</v>
      </c>
      <c r="J578" s="15"/>
      <c r="L578" t="s">
        <v>58</v>
      </c>
      <c r="M578" s="15">
        <v>15.8</v>
      </c>
      <c r="N578" s="16">
        <v>8.9</v>
      </c>
      <c r="O578" s="16">
        <v>90.0</v>
      </c>
      <c r="P578" s="17"/>
      <c r="Q578" s="18"/>
      <c r="S578" s="17"/>
      <c r="V578" s="19">
        <v>579.4</v>
      </c>
      <c r="W578" s="17"/>
      <c r="AF578" t="s">
        <v>279</v>
      </c>
      <c r="AG578" t="s">
        <v>51</v>
      </c>
      <c r="AH578" t="s">
        <v>126</v>
      </c>
      <c r="AI578">
        <v>15.56</v>
      </c>
      <c r="AJ578" t="s">
        <v>61</v>
      </c>
      <c r="AK578" t="s">
        <v>53</v>
      </c>
      <c r="AM578" t="s">
        <v>62</v>
      </c>
      <c r="AN578" t="s">
        <v>65</v>
      </c>
      <c r="AQ578" t="s">
        <v>70</v>
      </c>
      <c r="AR578" t="s">
        <v>213</v>
      </c>
    </row>
    <row r="579" ht="15.75" customHeight="1">
      <c r="A579" t="s">
        <v>516</v>
      </c>
      <c r="C579" s="11" t="s">
        <v>517</v>
      </c>
      <c r="D579" s="11" t="s">
        <v>518</v>
      </c>
      <c r="E579" s="11" t="s">
        <v>519</v>
      </c>
      <c r="F579" s="12" t="str">
        <f t="shared" si="1"/>
        <v>2009</v>
      </c>
      <c r="G579" s="13">
        <v>39991.0</v>
      </c>
      <c r="H579" s="14">
        <v>0.3090277777777778</v>
      </c>
      <c r="I579" t="s">
        <v>48</v>
      </c>
      <c r="J579" s="15"/>
      <c r="L579" t="s">
        <v>49</v>
      </c>
      <c r="M579" s="15">
        <v>19.5</v>
      </c>
      <c r="N579" s="16">
        <v>8.1</v>
      </c>
      <c r="O579" s="16">
        <v>88.0</v>
      </c>
      <c r="P579" s="17"/>
      <c r="Q579" s="18"/>
      <c r="S579" s="17"/>
      <c r="V579" s="19">
        <v>84.2</v>
      </c>
      <c r="W579" s="17"/>
      <c r="AF579" t="s">
        <v>279</v>
      </c>
      <c r="AG579" t="s">
        <v>59</v>
      </c>
      <c r="AH579" t="s">
        <v>115</v>
      </c>
      <c r="AI579">
        <v>18.33</v>
      </c>
      <c r="AJ579" t="s">
        <v>61</v>
      </c>
      <c r="AK579" t="s">
        <v>53</v>
      </c>
      <c r="AM579" t="s">
        <v>54</v>
      </c>
      <c r="AN579" t="s">
        <v>55</v>
      </c>
      <c r="AQ579" t="s">
        <v>56</v>
      </c>
      <c r="AR579" t="s">
        <v>522</v>
      </c>
    </row>
    <row r="580" ht="15.75" customHeight="1">
      <c r="A580" t="s">
        <v>516</v>
      </c>
      <c r="C580" s="11" t="s">
        <v>517</v>
      </c>
      <c r="D580" s="11" t="s">
        <v>518</v>
      </c>
      <c r="E580" s="11" t="s">
        <v>519</v>
      </c>
      <c r="F580" s="12" t="str">
        <f t="shared" si="1"/>
        <v>2009</v>
      </c>
      <c r="G580" s="13">
        <v>40033.0</v>
      </c>
      <c r="H580" s="14">
        <v>0.3159722222222222</v>
      </c>
      <c r="I580" t="s">
        <v>48</v>
      </c>
      <c r="J580" s="15"/>
      <c r="L580" t="s">
        <v>49</v>
      </c>
      <c r="M580" s="15">
        <v>17.5</v>
      </c>
      <c r="N580" s="16">
        <v>9.03</v>
      </c>
      <c r="O580" s="16">
        <v>93.5</v>
      </c>
      <c r="P580" s="17"/>
      <c r="Q580" s="18"/>
      <c r="S580" s="17"/>
      <c r="V580" s="19"/>
      <c r="W580" s="17"/>
      <c r="AF580" t="s">
        <v>520</v>
      </c>
      <c r="AG580" t="s">
        <v>51</v>
      </c>
      <c r="AH580" t="s">
        <v>86</v>
      </c>
      <c r="AI580">
        <v>17.2</v>
      </c>
      <c r="AJ580" t="s">
        <v>61</v>
      </c>
      <c r="AK580" t="s">
        <v>53</v>
      </c>
      <c r="AM580" t="s">
        <v>54</v>
      </c>
      <c r="AN580" t="s">
        <v>55</v>
      </c>
      <c r="AQ580" t="s">
        <v>171</v>
      </c>
      <c r="AR580" t="s">
        <v>523</v>
      </c>
    </row>
    <row r="581" ht="15.75" customHeight="1">
      <c r="A581" t="s">
        <v>516</v>
      </c>
      <c r="C581" s="11" t="s">
        <v>517</v>
      </c>
      <c r="D581" s="11" t="s">
        <v>518</v>
      </c>
      <c r="E581" s="11" t="s">
        <v>519</v>
      </c>
      <c r="F581" s="12" t="str">
        <f t="shared" si="1"/>
        <v>2009</v>
      </c>
      <c r="G581" s="13">
        <v>40047.0</v>
      </c>
      <c r="H581" s="14">
        <v>0.3229166666666667</v>
      </c>
      <c r="I581" t="s">
        <v>48</v>
      </c>
      <c r="J581" s="15"/>
      <c r="L581" t="s">
        <v>49</v>
      </c>
      <c r="M581" s="15">
        <v>22.9</v>
      </c>
      <c r="N581" s="16">
        <v>7.1</v>
      </c>
      <c r="O581" s="16"/>
      <c r="P581" s="17"/>
      <c r="Q581" s="18"/>
      <c r="S581" s="17"/>
      <c r="V581" s="19">
        <v>517.2</v>
      </c>
      <c r="W581" s="17"/>
      <c r="AF581" t="s">
        <v>279</v>
      </c>
      <c r="AG581" t="s">
        <v>51</v>
      </c>
      <c r="AH581" t="s">
        <v>77</v>
      </c>
      <c r="AI581">
        <v>21.11</v>
      </c>
      <c r="AJ581" t="s">
        <v>61</v>
      </c>
      <c r="AK581" t="s">
        <v>53</v>
      </c>
      <c r="AM581" t="s">
        <v>88</v>
      </c>
      <c r="AN581" t="s">
        <v>65</v>
      </c>
      <c r="AQ581" t="s">
        <v>292</v>
      </c>
      <c r="AR581" t="s">
        <v>524</v>
      </c>
    </row>
    <row r="582" ht="15.75" customHeight="1">
      <c r="A582" t="s">
        <v>516</v>
      </c>
      <c r="C582" s="11" t="s">
        <v>517</v>
      </c>
      <c r="D582" s="11" t="s">
        <v>518</v>
      </c>
      <c r="E582" s="11" t="s">
        <v>519</v>
      </c>
      <c r="F582" s="12" t="str">
        <f t="shared" si="1"/>
        <v>2010</v>
      </c>
      <c r="G582" s="13">
        <v>40348.0</v>
      </c>
      <c r="H582" s="14">
        <v>0.28125</v>
      </c>
      <c r="I582" t="s">
        <v>48</v>
      </c>
      <c r="J582" s="15"/>
      <c r="L582" t="s">
        <v>49</v>
      </c>
      <c r="M582" s="15"/>
      <c r="N582" s="16"/>
      <c r="O582" s="16"/>
      <c r="P582" s="17"/>
      <c r="Q582" s="18"/>
      <c r="S582" s="17"/>
      <c r="V582" s="19">
        <v>435.2</v>
      </c>
      <c r="W582" s="17"/>
      <c r="AF582" t="s">
        <v>525</v>
      </c>
      <c r="AG582" t="s">
        <v>51</v>
      </c>
      <c r="AH582" t="s">
        <v>51</v>
      </c>
      <c r="AI582">
        <v>20.0</v>
      </c>
      <c r="AJ582" t="s">
        <v>61</v>
      </c>
      <c r="AK582" t="s">
        <v>53</v>
      </c>
      <c r="AM582" t="s">
        <v>54</v>
      </c>
      <c r="AN582" t="s">
        <v>55</v>
      </c>
      <c r="AQ582" t="s">
        <v>171</v>
      </c>
      <c r="AR582" t="s">
        <v>526</v>
      </c>
    </row>
    <row r="583" ht="15.75" customHeight="1">
      <c r="A583" t="s">
        <v>516</v>
      </c>
      <c r="C583" s="11" t="s">
        <v>517</v>
      </c>
      <c r="D583" s="11" t="s">
        <v>518</v>
      </c>
      <c r="E583" s="11" t="s">
        <v>519</v>
      </c>
      <c r="F583" s="12" t="str">
        <f t="shared" si="1"/>
        <v>2010</v>
      </c>
      <c r="G583" s="13">
        <v>40362.0</v>
      </c>
      <c r="H583" s="14"/>
      <c r="I583" t="s">
        <v>48</v>
      </c>
      <c r="J583" s="15"/>
      <c r="L583" t="s">
        <v>49</v>
      </c>
      <c r="M583" s="15"/>
      <c r="N583" s="16"/>
      <c r="O583" s="16"/>
      <c r="P583" s="17"/>
      <c r="Q583" s="18"/>
      <c r="S583" s="17"/>
      <c r="V583" s="19">
        <v>816.4</v>
      </c>
      <c r="W583" s="17"/>
      <c r="AF583" t="s">
        <v>527</v>
      </c>
      <c r="AG583" t="s">
        <v>51</v>
      </c>
      <c r="AH583" t="s">
        <v>51</v>
      </c>
      <c r="AI583">
        <v>18.33</v>
      </c>
      <c r="AJ583" t="s">
        <v>61</v>
      </c>
      <c r="AM583" t="s">
        <v>88</v>
      </c>
      <c r="AN583" t="s">
        <v>55</v>
      </c>
      <c r="AQ583" t="s">
        <v>56</v>
      </c>
      <c r="AR583" t="s">
        <v>528</v>
      </c>
    </row>
    <row r="584" ht="15.75" customHeight="1">
      <c r="A584" t="s">
        <v>516</v>
      </c>
      <c r="C584" s="11" t="s">
        <v>517</v>
      </c>
      <c r="D584" s="11" t="s">
        <v>518</v>
      </c>
      <c r="E584" s="11" t="s">
        <v>519</v>
      </c>
      <c r="F584" s="12" t="str">
        <f t="shared" si="1"/>
        <v>2010</v>
      </c>
      <c r="G584" s="13">
        <v>40376.0</v>
      </c>
      <c r="H584" s="14">
        <v>0.3020833333333333</v>
      </c>
      <c r="I584" t="s">
        <v>48</v>
      </c>
      <c r="J584" s="15"/>
      <c r="L584" t="s">
        <v>49</v>
      </c>
      <c r="M584" s="15">
        <v>21.6</v>
      </c>
      <c r="N584" s="16">
        <v>7.57</v>
      </c>
      <c r="O584" s="16">
        <v>85.5</v>
      </c>
      <c r="P584" s="17"/>
      <c r="Q584" s="18"/>
      <c r="S584" s="17"/>
      <c r="V584" s="19">
        <v>579.0</v>
      </c>
      <c r="W584" s="17"/>
      <c r="AF584" t="s">
        <v>529</v>
      </c>
      <c r="AG584" t="s">
        <v>51</v>
      </c>
      <c r="AH584" t="s">
        <v>72</v>
      </c>
      <c r="AI584">
        <v>23.7</v>
      </c>
      <c r="AJ584" t="s">
        <v>61</v>
      </c>
      <c r="AK584" t="s">
        <v>53</v>
      </c>
      <c r="AM584" t="s">
        <v>54</v>
      </c>
      <c r="AN584" t="s">
        <v>55</v>
      </c>
      <c r="AQ584" t="s">
        <v>401</v>
      </c>
      <c r="AR584" t="s">
        <v>218</v>
      </c>
    </row>
    <row r="585" ht="15.75" customHeight="1">
      <c r="A585" t="s">
        <v>516</v>
      </c>
      <c r="C585" s="11" t="s">
        <v>517</v>
      </c>
      <c r="D585" s="11" t="s">
        <v>518</v>
      </c>
      <c r="E585" s="11" t="s">
        <v>519</v>
      </c>
      <c r="F585" s="12" t="str">
        <f t="shared" si="1"/>
        <v>2010</v>
      </c>
      <c r="G585" s="13">
        <v>40390.0</v>
      </c>
      <c r="H585" s="14">
        <v>0.3333333333333333</v>
      </c>
      <c r="I585" t="s">
        <v>48</v>
      </c>
      <c r="J585" s="15"/>
      <c r="L585" t="s">
        <v>49</v>
      </c>
      <c r="M585" s="15">
        <v>18.1</v>
      </c>
      <c r="N585" s="16">
        <v>8.44</v>
      </c>
      <c r="O585" s="16">
        <v>89.4</v>
      </c>
      <c r="P585" s="17"/>
      <c r="Q585" s="18"/>
      <c r="S585" s="17"/>
      <c r="V585" s="19">
        <v>461.0</v>
      </c>
      <c r="W585" s="17"/>
      <c r="AF585" t="s">
        <v>530</v>
      </c>
      <c r="AG585" t="s">
        <v>51</v>
      </c>
      <c r="AH585" t="s">
        <v>51</v>
      </c>
      <c r="AI585">
        <v>13.33</v>
      </c>
      <c r="AJ585" t="s">
        <v>61</v>
      </c>
      <c r="AK585" t="s">
        <v>53</v>
      </c>
      <c r="AM585" t="s">
        <v>88</v>
      </c>
      <c r="AN585" t="s">
        <v>55</v>
      </c>
      <c r="AQ585" t="s">
        <v>292</v>
      </c>
      <c r="AR585" t="s">
        <v>243</v>
      </c>
    </row>
    <row r="586" ht="15.75" customHeight="1">
      <c r="A586" t="s">
        <v>516</v>
      </c>
      <c r="C586" s="11" t="s">
        <v>517</v>
      </c>
      <c r="D586" s="11" t="s">
        <v>518</v>
      </c>
      <c r="E586" s="11" t="s">
        <v>519</v>
      </c>
      <c r="F586" s="12" t="str">
        <f t="shared" si="1"/>
        <v>2010</v>
      </c>
      <c r="G586" s="13">
        <v>40390.0</v>
      </c>
      <c r="H586" s="14">
        <v>0.3333333333333333</v>
      </c>
      <c r="I586" t="s">
        <v>95</v>
      </c>
      <c r="J586" s="15"/>
      <c r="M586" s="15"/>
      <c r="N586" s="16"/>
      <c r="O586" s="16"/>
      <c r="P586" s="17"/>
      <c r="Q586" s="18"/>
      <c r="S586" s="17"/>
      <c r="V586" s="19">
        <v>435.0</v>
      </c>
      <c r="W586" s="17"/>
      <c r="AF586" t="s">
        <v>530</v>
      </c>
      <c r="AK586" t="s">
        <v>53</v>
      </c>
      <c r="AR586" t="s">
        <v>243</v>
      </c>
    </row>
    <row r="587" ht="15.75" customHeight="1">
      <c r="A587" t="s">
        <v>516</v>
      </c>
      <c r="C587" s="11" t="s">
        <v>517</v>
      </c>
      <c r="D587" s="11" t="s">
        <v>518</v>
      </c>
      <c r="E587" s="11" t="s">
        <v>519</v>
      </c>
      <c r="F587" s="12" t="str">
        <f t="shared" si="1"/>
        <v>2010</v>
      </c>
      <c r="G587" s="13">
        <v>40404.0</v>
      </c>
      <c r="H587" s="14">
        <v>0.2916666666666667</v>
      </c>
      <c r="I587" t="s">
        <v>48</v>
      </c>
      <c r="J587" s="15"/>
      <c r="L587" t="s">
        <v>49</v>
      </c>
      <c r="M587" s="15">
        <v>17.4</v>
      </c>
      <c r="N587" s="16">
        <v>7.86</v>
      </c>
      <c r="O587" s="16">
        <v>80.8</v>
      </c>
      <c r="P587" s="17"/>
      <c r="Q587" s="18"/>
      <c r="S587" s="17"/>
      <c r="V587" s="19">
        <v>290.9</v>
      </c>
      <c r="W587" s="17"/>
      <c r="AF587" t="s">
        <v>531</v>
      </c>
      <c r="AG587" t="s">
        <v>51</v>
      </c>
      <c r="AH587" t="s">
        <v>51</v>
      </c>
      <c r="AI587">
        <v>14.1</v>
      </c>
      <c r="AJ587" t="s">
        <v>61</v>
      </c>
      <c r="AK587" t="s">
        <v>53</v>
      </c>
      <c r="AM587" t="s">
        <v>54</v>
      </c>
      <c r="AN587" t="s">
        <v>55</v>
      </c>
      <c r="AQ587" t="s">
        <v>171</v>
      </c>
      <c r="AR587" t="s">
        <v>243</v>
      </c>
    </row>
    <row r="588" ht="15.75" customHeight="1">
      <c r="A588" t="s">
        <v>516</v>
      </c>
      <c r="C588" s="11" t="s">
        <v>517</v>
      </c>
      <c r="D588" s="11" t="s">
        <v>518</v>
      </c>
      <c r="E588" s="11" t="s">
        <v>519</v>
      </c>
      <c r="F588" s="12" t="str">
        <f t="shared" si="1"/>
        <v>2010</v>
      </c>
      <c r="G588" s="13">
        <v>40404.0</v>
      </c>
      <c r="H588" s="14">
        <v>0.2916666666666667</v>
      </c>
      <c r="I588" t="s">
        <v>95</v>
      </c>
      <c r="J588" s="15"/>
      <c r="M588" s="15"/>
      <c r="N588" s="16"/>
      <c r="O588" s="16"/>
      <c r="P588" s="17"/>
      <c r="Q588" s="18"/>
      <c r="S588" s="17"/>
      <c r="V588" s="19">
        <v>260.2</v>
      </c>
      <c r="W588" s="17"/>
      <c r="AF588" t="s">
        <v>531</v>
      </c>
      <c r="AK588" t="s">
        <v>53</v>
      </c>
      <c r="AR588" t="s">
        <v>243</v>
      </c>
    </row>
    <row r="589" ht="15.75" customHeight="1">
      <c r="A589" t="s">
        <v>516</v>
      </c>
      <c r="C589" s="11" t="s">
        <v>517</v>
      </c>
      <c r="D589" s="11" t="s">
        <v>518</v>
      </c>
      <c r="E589" s="11" t="s">
        <v>519</v>
      </c>
      <c r="F589" s="12" t="str">
        <f t="shared" si="1"/>
        <v>2010</v>
      </c>
      <c r="G589" s="13">
        <v>40418.0</v>
      </c>
      <c r="H589" s="14">
        <v>0.3263888888888889</v>
      </c>
      <c r="I589" t="s">
        <v>48</v>
      </c>
      <c r="J589" s="15"/>
      <c r="L589" t="s">
        <v>49</v>
      </c>
      <c r="M589" s="15">
        <v>16.5</v>
      </c>
      <c r="N589" s="16">
        <v>8.35</v>
      </c>
      <c r="O589" s="16">
        <v>85.5</v>
      </c>
      <c r="P589" s="17"/>
      <c r="Q589" s="18"/>
      <c r="S589" s="17"/>
      <c r="V589" s="19">
        <v>410.0</v>
      </c>
      <c r="W589" s="17"/>
      <c r="AF589" t="s">
        <v>279</v>
      </c>
      <c r="AG589" t="s">
        <v>51</v>
      </c>
      <c r="AH589" t="s">
        <v>51</v>
      </c>
      <c r="AI589">
        <v>13.33</v>
      </c>
      <c r="AK589" t="s">
        <v>53</v>
      </c>
      <c r="AM589" t="s">
        <v>88</v>
      </c>
      <c r="AN589" t="s">
        <v>55</v>
      </c>
      <c r="AQ589" t="s">
        <v>292</v>
      </c>
      <c r="AR589" t="s">
        <v>532</v>
      </c>
    </row>
    <row r="590" ht="15.75" customHeight="1">
      <c r="A590" t="s">
        <v>516</v>
      </c>
      <c r="C590" s="11" t="s">
        <v>517</v>
      </c>
      <c r="D590" s="11" t="s">
        <v>518</v>
      </c>
      <c r="E590" s="11" t="s">
        <v>519</v>
      </c>
      <c r="F590" s="12" t="str">
        <f t="shared" si="1"/>
        <v>2010</v>
      </c>
      <c r="G590" s="13">
        <v>40432.0</v>
      </c>
      <c r="H590" s="14">
        <v>0.3125</v>
      </c>
      <c r="I590" t="s">
        <v>48</v>
      </c>
      <c r="J590" s="15"/>
      <c r="L590" t="s">
        <v>49</v>
      </c>
      <c r="M590" s="15">
        <v>15.0</v>
      </c>
      <c r="N590" s="16">
        <v>7.8</v>
      </c>
      <c r="O590" s="16">
        <v>79.3</v>
      </c>
      <c r="P590" s="17"/>
      <c r="Q590" s="18"/>
      <c r="S590" s="17"/>
      <c r="V590" s="19">
        <v>187.0</v>
      </c>
      <c r="W590" s="17"/>
      <c r="AF590" t="s">
        <v>533</v>
      </c>
      <c r="AG590" t="s">
        <v>51</v>
      </c>
      <c r="AH590" t="s">
        <v>51</v>
      </c>
      <c r="AI590">
        <v>14.3</v>
      </c>
      <c r="AJ590" t="s">
        <v>61</v>
      </c>
      <c r="AK590" t="s">
        <v>53</v>
      </c>
      <c r="AM590" t="s">
        <v>88</v>
      </c>
      <c r="AN590" t="s">
        <v>55</v>
      </c>
      <c r="AQ590" t="s">
        <v>56</v>
      </c>
      <c r="AR590" t="s">
        <v>218</v>
      </c>
    </row>
    <row r="591" ht="15.75" customHeight="1">
      <c r="A591" t="s">
        <v>516</v>
      </c>
      <c r="C591" s="11" t="s">
        <v>517</v>
      </c>
      <c r="D591" s="11" t="s">
        <v>518</v>
      </c>
      <c r="E591" s="11" t="s">
        <v>519</v>
      </c>
      <c r="F591" s="12" t="str">
        <f t="shared" si="1"/>
        <v>2011</v>
      </c>
      <c r="G591" s="13">
        <v>40684.0</v>
      </c>
      <c r="H591" s="14">
        <v>0.31319444444444444</v>
      </c>
      <c r="I591" t="s">
        <v>48</v>
      </c>
      <c r="J591" s="15"/>
      <c r="L591" t="s">
        <v>58</v>
      </c>
      <c r="M591" s="15">
        <v>12.8</v>
      </c>
      <c r="N591" s="16">
        <v>9.53</v>
      </c>
      <c r="O591" s="16">
        <v>90.6</v>
      </c>
      <c r="P591" s="17"/>
      <c r="Q591" s="18"/>
      <c r="S591" s="17"/>
      <c r="V591" s="19">
        <v>90.6</v>
      </c>
      <c r="W591" s="17"/>
      <c r="AF591" t="s">
        <v>534</v>
      </c>
      <c r="AG591" t="s">
        <v>259</v>
      </c>
      <c r="AH591" t="s">
        <v>260</v>
      </c>
      <c r="AI591">
        <v>15.9</v>
      </c>
      <c r="AJ591" t="s">
        <v>61</v>
      </c>
      <c r="AK591" t="s">
        <v>53</v>
      </c>
      <c r="AM591" t="s">
        <v>62</v>
      </c>
      <c r="AN591" t="s">
        <v>55</v>
      </c>
      <c r="AQ591" t="s">
        <v>171</v>
      </c>
      <c r="AR591" t="s">
        <v>218</v>
      </c>
    </row>
    <row r="592" ht="15.75" customHeight="1">
      <c r="A592" t="s">
        <v>516</v>
      </c>
      <c r="C592" s="11" t="s">
        <v>517</v>
      </c>
      <c r="D592" s="11" t="s">
        <v>518</v>
      </c>
      <c r="E592" s="11" t="s">
        <v>519</v>
      </c>
      <c r="F592" s="12" t="str">
        <f t="shared" si="1"/>
        <v>2011</v>
      </c>
      <c r="G592" s="13">
        <v>40698.0</v>
      </c>
      <c r="H592" s="14">
        <v>0.34305555555555556</v>
      </c>
      <c r="I592" t="s">
        <v>48</v>
      </c>
      <c r="J592" s="15"/>
      <c r="L592" t="s">
        <v>49</v>
      </c>
      <c r="M592" s="15">
        <v>13.7</v>
      </c>
      <c r="N592" s="16">
        <v>9.03</v>
      </c>
      <c r="O592" s="16">
        <v>87.2</v>
      </c>
      <c r="P592" s="17"/>
      <c r="Q592" s="18"/>
      <c r="S592" s="17"/>
      <c r="V592" s="19">
        <v>1119.9</v>
      </c>
      <c r="W592" s="17"/>
      <c r="AF592" t="s">
        <v>535</v>
      </c>
      <c r="AG592" t="s">
        <v>51</v>
      </c>
      <c r="AH592" t="s">
        <v>51</v>
      </c>
      <c r="AI592">
        <v>10.0</v>
      </c>
      <c r="AJ592" t="s">
        <v>52</v>
      </c>
      <c r="AK592" t="s">
        <v>100</v>
      </c>
      <c r="AM592" t="s">
        <v>54</v>
      </c>
      <c r="AN592" t="s">
        <v>65</v>
      </c>
      <c r="AQ592" t="s">
        <v>56</v>
      </c>
      <c r="AR592" t="s">
        <v>229</v>
      </c>
    </row>
    <row r="593" ht="15.75" customHeight="1">
      <c r="A593" t="s">
        <v>516</v>
      </c>
      <c r="C593" s="11" t="s">
        <v>517</v>
      </c>
      <c r="D593" s="11" t="s">
        <v>518</v>
      </c>
      <c r="E593" s="11" t="s">
        <v>519</v>
      </c>
      <c r="F593" s="12" t="str">
        <f t="shared" si="1"/>
        <v>2011</v>
      </c>
      <c r="G593" s="13">
        <v>40712.0</v>
      </c>
      <c r="H593" s="14">
        <v>0.2916666666666667</v>
      </c>
      <c r="I593" t="s">
        <v>48</v>
      </c>
      <c r="J593" s="15"/>
      <c r="L593" t="s">
        <v>49</v>
      </c>
      <c r="M593" s="15">
        <v>17.2</v>
      </c>
      <c r="N593" s="16">
        <v>7.97</v>
      </c>
      <c r="O593" s="16">
        <v>84.0</v>
      </c>
      <c r="P593" s="17"/>
      <c r="Q593" s="18"/>
      <c r="S593" s="17"/>
      <c r="V593" s="19">
        <v>517.2</v>
      </c>
      <c r="W593" s="17"/>
      <c r="AF593" t="s">
        <v>536</v>
      </c>
      <c r="AG593" t="s">
        <v>59</v>
      </c>
      <c r="AH593" t="s">
        <v>59</v>
      </c>
      <c r="AI593">
        <v>15.56</v>
      </c>
      <c r="AJ593" t="s">
        <v>61</v>
      </c>
      <c r="AK593" t="s">
        <v>53</v>
      </c>
      <c r="AM593" t="s">
        <v>54</v>
      </c>
      <c r="AN593" t="s">
        <v>55</v>
      </c>
      <c r="AQ593" t="s">
        <v>171</v>
      </c>
      <c r="AR593" t="s">
        <v>218</v>
      </c>
    </row>
    <row r="594" ht="15.75" customHeight="1">
      <c r="A594" t="s">
        <v>516</v>
      </c>
      <c r="C594" s="11" t="s">
        <v>517</v>
      </c>
      <c r="D594" s="11" t="s">
        <v>518</v>
      </c>
      <c r="E594" s="11" t="s">
        <v>519</v>
      </c>
      <c r="F594" s="12" t="str">
        <f t="shared" si="1"/>
        <v>2011</v>
      </c>
      <c r="G594" s="13">
        <v>40726.0</v>
      </c>
      <c r="H594" s="14">
        <v>0.3055555555555556</v>
      </c>
      <c r="I594" t="s">
        <v>48</v>
      </c>
      <c r="J594" s="15"/>
      <c r="L594" t="s">
        <v>49</v>
      </c>
      <c r="M594" s="15">
        <v>17.9</v>
      </c>
      <c r="N594" s="16">
        <v>8.1</v>
      </c>
      <c r="O594" s="16">
        <v>86.0</v>
      </c>
      <c r="P594" s="17"/>
      <c r="Q594" s="18"/>
      <c r="S594" s="17"/>
      <c r="V594" s="19" t="s">
        <v>149</v>
      </c>
      <c r="W594" s="17"/>
      <c r="AF594" t="s">
        <v>537</v>
      </c>
      <c r="AG594" t="s">
        <v>51</v>
      </c>
      <c r="AH594" t="s">
        <v>51</v>
      </c>
      <c r="AI594">
        <v>17.78</v>
      </c>
      <c r="AJ594" t="s">
        <v>61</v>
      </c>
      <c r="AK594" t="s">
        <v>53</v>
      </c>
      <c r="AM594" t="s">
        <v>54</v>
      </c>
      <c r="AN594" t="s">
        <v>65</v>
      </c>
      <c r="AQ594" t="s">
        <v>56</v>
      </c>
      <c r="AR594" t="s">
        <v>409</v>
      </c>
    </row>
    <row r="595" ht="15.75" customHeight="1">
      <c r="A595" t="s">
        <v>516</v>
      </c>
      <c r="C595" s="11" t="s">
        <v>517</v>
      </c>
      <c r="D595" s="11" t="s">
        <v>518</v>
      </c>
      <c r="E595" s="11" t="s">
        <v>519</v>
      </c>
      <c r="F595" s="12" t="str">
        <f t="shared" si="1"/>
        <v>2011</v>
      </c>
      <c r="G595" s="13">
        <v>40740.0</v>
      </c>
      <c r="H595" s="14">
        <v>0.2777777777777778</v>
      </c>
      <c r="I595" t="s">
        <v>48</v>
      </c>
      <c r="J595" s="15"/>
      <c r="L595" t="s">
        <v>49</v>
      </c>
      <c r="M595" s="15">
        <v>18.5</v>
      </c>
      <c r="N595" s="16">
        <v>7.65</v>
      </c>
      <c r="O595" s="16">
        <v>81.7</v>
      </c>
      <c r="P595" s="17"/>
      <c r="Q595" s="18"/>
      <c r="S595" s="17"/>
      <c r="V595" s="19"/>
      <c r="W595" s="17"/>
      <c r="AF595" t="s">
        <v>536</v>
      </c>
      <c r="AG595" t="s">
        <v>51</v>
      </c>
      <c r="AH595" t="s">
        <v>51</v>
      </c>
      <c r="AI595">
        <v>19.4</v>
      </c>
      <c r="AJ595" t="s">
        <v>61</v>
      </c>
      <c r="AK595" t="s">
        <v>53</v>
      </c>
      <c r="AM595" t="s">
        <v>54</v>
      </c>
      <c r="AN595" t="s">
        <v>55</v>
      </c>
      <c r="AQ595" t="s">
        <v>56</v>
      </c>
      <c r="AR595" t="s">
        <v>218</v>
      </c>
    </row>
    <row r="596" ht="15.75" customHeight="1">
      <c r="A596" t="s">
        <v>516</v>
      </c>
      <c r="C596" s="11" t="s">
        <v>517</v>
      </c>
      <c r="D596" s="11" t="s">
        <v>518</v>
      </c>
      <c r="E596" s="11" t="s">
        <v>519</v>
      </c>
      <c r="F596" s="12" t="str">
        <f t="shared" si="1"/>
        <v>2011</v>
      </c>
      <c r="G596" s="13">
        <v>40754.0</v>
      </c>
      <c r="H596" s="14">
        <v>0.2986111111111111</v>
      </c>
      <c r="I596" t="s">
        <v>48</v>
      </c>
      <c r="J596" s="15"/>
      <c r="L596" t="s">
        <v>58</v>
      </c>
      <c r="M596" s="15">
        <v>19.7</v>
      </c>
      <c r="N596" s="16">
        <v>8.85</v>
      </c>
      <c r="O596" s="16">
        <v>94.5</v>
      </c>
      <c r="P596" s="17"/>
      <c r="Q596" s="18"/>
      <c r="S596" s="17"/>
      <c r="V596" s="19" t="s">
        <v>299</v>
      </c>
      <c r="W596" s="17"/>
      <c r="AF596" t="s">
        <v>536</v>
      </c>
      <c r="AG596" t="s">
        <v>59</v>
      </c>
      <c r="AH596" t="s">
        <v>538</v>
      </c>
      <c r="AI596">
        <v>22.5</v>
      </c>
      <c r="AJ596" t="s">
        <v>61</v>
      </c>
      <c r="AK596" t="s">
        <v>100</v>
      </c>
      <c r="AM596" t="s">
        <v>62</v>
      </c>
      <c r="AN596" t="s">
        <v>55</v>
      </c>
      <c r="AQ596" t="s">
        <v>171</v>
      </c>
      <c r="AR596" t="s">
        <v>409</v>
      </c>
    </row>
    <row r="597" ht="15.75" customHeight="1">
      <c r="A597" t="s">
        <v>516</v>
      </c>
      <c r="C597" s="11" t="s">
        <v>517</v>
      </c>
      <c r="D597" s="11" t="s">
        <v>518</v>
      </c>
      <c r="E597" s="11" t="s">
        <v>519</v>
      </c>
      <c r="F597" s="12" t="str">
        <f t="shared" si="1"/>
        <v>2012</v>
      </c>
      <c r="G597" s="13">
        <v>41048.0</v>
      </c>
      <c r="H597" s="14">
        <v>0.3090277777777778</v>
      </c>
      <c r="I597" t="s">
        <v>48</v>
      </c>
      <c r="J597" s="15"/>
      <c r="L597" t="s">
        <v>49</v>
      </c>
      <c r="M597" s="15">
        <v>14.0</v>
      </c>
      <c r="N597" s="16">
        <v>9.08</v>
      </c>
      <c r="O597" s="16">
        <v>88.6</v>
      </c>
      <c r="P597" s="17"/>
      <c r="Q597" s="18"/>
      <c r="S597" s="17"/>
      <c r="V597" s="19">
        <v>45.7</v>
      </c>
      <c r="W597" s="17"/>
      <c r="AF597" t="s">
        <v>536</v>
      </c>
      <c r="AG597" t="s">
        <v>51</v>
      </c>
      <c r="AH597" t="s">
        <v>51</v>
      </c>
      <c r="AI597">
        <v>12.0</v>
      </c>
      <c r="AJ597" t="s">
        <v>61</v>
      </c>
      <c r="AK597" t="s">
        <v>100</v>
      </c>
      <c r="AM597" t="s">
        <v>54</v>
      </c>
      <c r="AN597" t="s">
        <v>55</v>
      </c>
      <c r="AQ597" t="s">
        <v>51</v>
      </c>
      <c r="AR597" t="s">
        <v>218</v>
      </c>
    </row>
    <row r="598" ht="15.75" customHeight="1">
      <c r="A598" t="s">
        <v>516</v>
      </c>
      <c r="C598" s="11" t="s">
        <v>517</v>
      </c>
      <c r="D598" s="11" t="s">
        <v>518</v>
      </c>
      <c r="E598" s="11" t="s">
        <v>519</v>
      </c>
      <c r="F598" s="12" t="str">
        <f t="shared" si="1"/>
        <v>2012</v>
      </c>
      <c r="G598" s="13">
        <v>41062.0</v>
      </c>
      <c r="H598" s="14">
        <v>0.3159722222222222</v>
      </c>
      <c r="I598" t="s">
        <v>48</v>
      </c>
      <c r="J598" s="15"/>
      <c r="L598" t="s">
        <v>49</v>
      </c>
      <c r="M598" s="15">
        <v>16.5</v>
      </c>
      <c r="N598" s="16">
        <v>9.66</v>
      </c>
      <c r="O598" s="16">
        <v>98.4</v>
      </c>
      <c r="P598" s="17"/>
      <c r="Q598" s="18"/>
      <c r="S598" s="17"/>
      <c r="V598" s="19">
        <v>160.7</v>
      </c>
      <c r="W598" s="17"/>
      <c r="AF598" t="s">
        <v>536</v>
      </c>
      <c r="AG598" t="s">
        <v>254</v>
      </c>
      <c r="AH598" t="s">
        <v>435</v>
      </c>
      <c r="AI598">
        <v>12.78</v>
      </c>
      <c r="AJ598" t="s">
        <v>52</v>
      </c>
      <c r="AK598" t="s">
        <v>53</v>
      </c>
      <c r="AM598" t="s">
        <v>54</v>
      </c>
      <c r="AN598" t="s">
        <v>55</v>
      </c>
      <c r="AQ598" t="s">
        <v>171</v>
      </c>
      <c r="AR598" t="s">
        <v>218</v>
      </c>
    </row>
    <row r="599" ht="15.75" customHeight="1">
      <c r="A599" t="s">
        <v>516</v>
      </c>
      <c r="C599" s="11" t="s">
        <v>517</v>
      </c>
      <c r="D599" s="11" t="s">
        <v>518</v>
      </c>
      <c r="E599" s="11" t="s">
        <v>519</v>
      </c>
      <c r="F599" s="12" t="str">
        <f t="shared" si="1"/>
        <v>2012</v>
      </c>
      <c r="G599" s="13">
        <v>41076.0</v>
      </c>
      <c r="H599" s="14">
        <v>0.3055555555555556</v>
      </c>
      <c r="I599" t="s">
        <v>48</v>
      </c>
      <c r="J599" s="15"/>
      <c r="M599" s="15">
        <v>18.2</v>
      </c>
      <c r="N599" s="16">
        <v>7.0</v>
      </c>
      <c r="O599" s="16">
        <v>73.9</v>
      </c>
      <c r="P599" s="17"/>
      <c r="Q599" s="18"/>
      <c r="S599" s="17"/>
      <c r="V599" s="19">
        <v>38.2</v>
      </c>
      <c r="W599" s="17"/>
      <c r="AF599" t="s">
        <v>279</v>
      </c>
      <c r="AG599" t="s">
        <v>51</v>
      </c>
      <c r="AH599" t="s">
        <v>51</v>
      </c>
      <c r="AI599">
        <v>13.33</v>
      </c>
      <c r="AJ599" t="s">
        <v>61</v>
      </c>
      <c r="AK599" t="s">
        <v>100</v>
      </c>
      <c r="AM599" t="s">
        <v>62</v>
      </c>
      <c r="AN599" t="s">
        <v>55</v>
      </c>
      <c r="AQ599" t="s">
        <v>56</v>
      </c>
      <c r="AR599" t="s">
        <v>539</v>
      </c>
    </row>
    <row r="600" ht="15.75" customHeight="1">
      <c r="A600" t="s">
        <v>516</v>
      </c>
      <c r="C600" s="11" t="s">
        <v>517</v>
      </c>
      <c r="D600" s="11" t="s">
        <v>518</v>
      </c>
      <c r="E600" s="11" t="s">
        <v>519</v>
      </c>
      <c r="F600" s="12" t="str">
        <f t="shared" si="1"/>
        <v>2012</v>
      </c>
      <c r="G600" s="13">
        <v>41090.0</v>
      </c>
      <c r="H600" s="14">
        <v>0.2951388888888889</v>
      </c>
      <c r="I600" t="s">
        <v>48</v>
      </c>
      <c r="J600" s="15"/>
      <c r="L600" t="s">
        <v>58</v>
      </c>
      <c r="M600" s="15">
        <v>21.3</v>
      </c>
      <c r="N600" s="16">
        <v>7.3</v>
      </c>
      <c r="O600" s="16">
        <v>82.6</v>
      </c>
      <c r="P600" s="17"/>
      <c r="Q600" s="18"/>
      <c r="S600" s="17"/>
      <c r="V600" s="19">
        <v>151.5</v>
      </c>
      <c r="W600" s="17"/>
      <c r="AF600" t="s">
        <v>536</v>
      </c>
      <c r="AG600" t="s">
        <v>51</v>
      </c>
      <c r="AH600" t="s">
        <v>86</v>
      </c>
      <c r="AI600">
        <v>19.44</v>
      </c>
      <c r="AJ600" t="s">
        <v>61</v>
      </c>
      <c r="AK600" t="s">
        <v>119</v>
      </c>
      <c r="AM600" t="s">
        <v>62</v>
      </c>
      <c r="AN600" t="s">
        <v>55</v>
      </c>
      <c r="AQ600" t="s">
        <v>171</v>
      </c>
      <c r="AR600" t="s">
        <v>540</v>
      </c>
    </row>
    <row r="601" ht="15.75" customHeight="1">
      <c r="A601" t="s">
        <v>516</v>
      </c>
      <c r="C601" s="11" t="s">
        <v>517</v>
      </c>
      <c r="D601" s="11" t="s">
        <v>518</v>
      </c>
      <c r="E601" s="11" t="s">
        <v>519</v>
      </c>
      <c r="F601" s="12" t="str">
        <f t="shared" si="1"/>
        <v>2012</v>
      </c>
      <c r="G601" s="13">
        <v>41104.0</v>
      </c>
      <c r="H601" s="14">
        <v>0.3055555555555556</v>
      </c>
      <c r="I601" t="s">
        <v>48</v>
      </c>
      <c r="J601" s="15"/>
      <c r="L601" t="s">
        <v>49</v>
      </c>
      <c r="M601" s="15">
        <v>21.2</v>
      </c>
      <c r="N601" s="16">
        <v>7.67</v>
      </c>
      <c r="O601" s="16">
        <v>86.0</v>
      </c>
      <c r="P601" s="17">
        <v>128.8</v>
      </c>
      <c r="Q601" s="18"/>
      <c r="S601" s="17"/>
      <c r="V601" s="19">
        <v>260.2</v>
      </c>
      <c r="W601" s="17"/>
      <c r="AF601" t="s">
        <v>279</v>
      </c>
      <c r="AG601" t="s">
        <v>86</v>
      </c>
      <c r="AH601" t="s">
        <v>51</v>
      </c>
      <c r="AI601">
        <v>17.78</v>
      </c>
      <c r="AJ601" t="s">
        <v>61</v>
      </c>
      <c r="AK601" t="s">
        <v>53</v>
      </c>
      <c r="AM601" t="s">
        <v>88</v>
      </c>
      <c r="AN601" t="s">
        <v>65</v>
      </c>
      <c r="AQ601" t="s">
        <v>56</v>
      </c>
      <c r="AR601" t="s">
        <v>218</v>
      </c>
    </row>
    <row r="602" ht="15.75" customHeight="1">
      <c r="A602" t="s">
        <v>516</v>
      </c>
      <c r="C602" s="11" t="s">
        <v>517</v>
      </c>
      <c r="D602" s="11" t="s">
        <v>518</v>
      </c>
      <c r="E602" s="11" t="s">
        <v>519</v>
      </c>
      <c r="F602" s="12" t="str">
        <f t="shared" si="1"/>
        <v>2012</v>
      </c>
      <c r="G602" s="13">
        <v>41118.0</v>
      </c>
      <c r="H602" s="14">
        <v>0.2881944444444444</v>
      </c>
      <c r="I602" t="s">
        <v>48</v>
      </c>
      <c r="J602" s="15"/>
      <c r="L602" t="s">
        <v>49</v>
      </c>
      <c r="M602" s="15">
        <v>18.2</v>
      </c>
      <c r="N602" s="16">
        <v>8.14</v>
      </c>
      <c r="O602" s="16">
        <v>87.7</v>
      </c>
      <c r="P602" s="17"/>
      <c r="Q602" s="18"/>
      <c r="S602" s="17"/>
      <c r="V602" s="19">
        <v>686.7</v>
      </c>
      <c r="W602" s="17"/>
      <c r="AF602" t="s">
        <v>536</v>
      </c>
      <c r="AG602" t="s">
        <v>86</v>
      </c>
      <c r="AH602" t="s">
        <v>439</v>
      </c>
      <c r="AI602">
        <v>19.0</v>
      </c>
      <c r="AJ602" t="s">
        <v>61</v>
      </c>
      <c r="AK602" t="s">
        <v>119</v>
      </c>
      <c r="AM602" t="s">
        <v>54</v>
      </c>
      <c r="AN602" t="s">
        <v>55</v>
      </c>
      <c r="AQ602" t="s">
        <v>56</v>
      </c>
      <c r="AR602" t="s">
        <v>541</v>
      </c>
    </row>
    <row r="603" ht="15.75" customHeight="1">
      <c r="A603" t="s">
        <v>516</v>
      </c>
      <c r="C603" s="11" t="s">
        <v>517</v>
      </c>
      <c r="D603" s="11" t="s">
        <v>518</v>
      </c>
      <c r="E603" s="11" t="s">
        <v>519</v>
      </c>
      <c r="F603" s="12" t="str">
        <f t="shared" si="1"/>
        <v>2012</v>
      </c>
      <c r="G603" s="13">
        <v>41132.0</v>
      </c>
      <c r="H603" s="14">
        <v>0.3611111111111111</v>
      </c>
      <c r="I603" t="s">
        <v>48</v>
      </c>
      <c r="J603" s="15"/>
      <c r="L603" t="s">
        <v>58</v>
      </c>
      <c r="M603" s="15">
        <v>20.9</v>
      </c>
      <c r="N603" s="16">
        <v>7.69</v>
      </c>
      <c r="O603" s="16">
        <v>85.5</v>
      </c>
      <c r="P603" s="17">
        <v>136.5</v>
      </c>
      <c r="Q603" s="18"/>
      <c r="S603" s="17"/>
      <c r="V603" s="19" t="s">
        <v>149</v>
      </c>
      <c r="W603" s="17"/>
      <c r="AF603" t="s">
        <v>279</v>
      </c>
      <c r="AG603" t="s">
        <v>72</v>
      </c>
      <c r="AH603" t="s">
        <v>85</v>
      </c>
      <c r="AI603">
        <v>21.11</v>
      </c>
      <c r="AJ603" t="s">
        <v>61</v>
      </c>
      <c r="AK603" t="s">
        <v>53</v>
      </c>
      <c r="AM603" t="s">
        <v>54</v>
      </c>
      <c r="AN603" t="s">
        <v>55</v>
      </c>
      <c r="AQ603" t="s">
        <v>171</v>
      </c>
      <c r="AR603" t="s">
        <v>542</v>
      </c>
    </row>
    <row r="604" ht="15.75" customHeight="1">
      <c r="A604" t="s">
        <v>516</v>
      </c>
      <c r="C604" s="11" t="s">
        <v>517</v>
      </c>
      <c r="D604" s="11" t="s">
        <v>518</v>
      </c>
      <c r="E604" s="11" t="s">
        <v>519</v>
      </c>
      <c r="F604" s="12" t="str">
        <f t="shared" si="1"/>
        <v>2012</v>
      </c>
      <c r="G604" s="13">
        <v>41146.0</v>
      </c>
      <c r="H604" s="14">
        <v>0.2847222222222222</v>
      </c>
      <c r="I604" t="s">
        <v>48</v>
      </c>
      <c r="J604" s="15"/>
      <c r="L604" t="s">
        <v>49</v>
      </c>
      <c r="M604" s="15">
        <v>20.1</v>
      </c>
      <c r="N604" s="16">
        <v>8.53</v>
      </c>
      <c r="O604" s="16">
        <v>92.8</v>
      </c>
      <c r="P604" s="17"/>
      <c r="Q604" s="18"/>
      <c r="S604" s="17"/>
      <c r="V604" s="19">
        <v>488.4</v>
      </c>
      <c r="W604" s="17"/>
      <c r="AF604" t="s">
        <v>536</v>
      </c>
      <c r="AG604" t="s">
        <v>259</v>
      </c>
      <c r="AH604" t="s">
        <v>223</v>
      </c>
      <c r="AI604">
        <v>19.4</v>
      </c>
      <c r="AJ604" t="s">
        <v>61</v>
      </c>
      <c r="AK604" t="s">
        <v>53</v>
      </c>
      <c r="AM604" t="s">
        <v>54</v>
      </c>
      <c r="AN604" t="s">
        <v>55</v>
      </c>
      <c r="AQ604" t="s">
        <v>51</v>
      </c>
      <c r="AR604" t="s">
        <v>543</v>
      </c>
    </row>
    <row r="605" ht="15.75" customHeight="1">
      <c r="A605" t="s">
        <v>516</v>
      </c>
      <c r="C605" s="11" t="s">
        <v>517</v>
      </c>
      <c r="D605" s="11" t="s">
        <v>518</v>
      </c>
      <c r="E605" s="11" t="s">
        <v>519</v>
      </c>
      <c r="F605" s="12" t="str">
        <f t="shared" si="1"/>
        <v>2013</v>
      </c>
      <c r="G605" s="13">
        <v>41412.0</v>
      </c>
      <c r="H605" s="14">
        <v>0.2881944444444444</v>
      </c>
      <c r="I605" t="s">
        <v>48</v>
      </c>
      <c r="J605" s="15"/>
      <c r="L605" t="s">
        <v>49</v>
      </c>
      <c r="M605" s="15">
        <v>12.2</v>
      </c>
      <c r="N605" s="16">
        <v>9.45</v>
      </c>
      <c r="O605" s="16">
        <v>86.5</v>
      </c>
      <c r="P605" s="17"/>
      <c r="Q605" s="18"/>
      <c r="S605" s="17"/>
      <c r="V605" s="19">
        <v>461.1</v>
      </c>
      <c r="W605" s="17"/>
      <c r="AF605" t="s">
        <v>544</v>
      </c>
      <c r="AG605" t="s">
        <v>51</v>
      </c>
      <c r="AH605" t="s">
        <v>115</v>
      </c>
      <c r="AI605">
        <v>7.22222222222222</v>
      </c>
      <c r="AJ605" t="s">
        <v>61</v>
      </c>
      <c r="AK605" t="s">
        <v>53</v>
      </c>
      <c r="AM605" t="s">
        <v>88</v>
      </c>
      <c r="AN605" t="s">
        <v>65</v>
      </c>
      <c r="AQ605" t="s">
        <v>51</v>
      </c>
      <c r="AR605" t="s">
        <v>218</v>
      </c>
    </row>
    <row r="606" ht="15.75" customHeight="1">
      <c r="A606" t="s">
        <v>516</v>
      </c>
      <c r="C606" s="11" t="s">
        <v>517</v>
      </c>
      <c r="D606" s="11" t="s">
        <v>518</v>
      </c>
      <c r="E606" s="11" t="s">
        <v>519</v>
      </c>
      <c r="F606" s="12" t="str">
        <f t="shared" si="1"/>
        <v>2013</v>
      </c>
      <c r="G606" s="13">
        <v>41426.0</v>
      </c>
      <c r="H606" s="14">
        <v>0.3229166666666667</v>
      </c>
      <c r="I606" t="s">
        <v>48</v>
      </c>
      <c r="J606" s="15"/>
      <c r="L606" t="s">
        <v>49</v>
      </c>
      <c r="M606" s="15">
        <v>20.2</v>
      </c>
      <c r="N606" s="16">
        <v>7.42</v>
      </c>
      <c r="O606" s="16">
        <v>81.2</v>
      </c>
      <c r="P606" s="17"/>
      <c r="Q606" s="18"/>
      <c r="S606" s="17"/>
      <c r="V606" s="19">
        <v>228.2</v>
      </c>
      <c r="W606" s="17"/>
      <c r="AF606" t="s">
        <v>545</v>
      </c>
      <c r="AG606" t="s">
        <v>51</v>
      </c>
      <c r="AH606" t="s">
        <v>51</v>
      </c>
      <c r="AJ606" t="s">
        <v>61</v>
      </c>
      <c r="AK606" t="s">
        <v>53</v>
      </c>
      <c r="AM606" t="s">
        <v>54</v>
      </c>
      <c r="AN606" t="s">
        <v>65</v>
      </c>
      <c r="AQ606" t="s">
        <v>56</v>
      </c>
      <c r="AR606" t="s">
        <v>218</v>
      </c>
    </row>
    <row r="607" ht="15.75" customHeight="1">
      <c r="A607" t="s">
        <v>516</v>
      </c>
      <c r="C607" s="11" t="s">
        <v>517</v>
      </c>
      <c r="D607" s="11" t="s">
        <v>518</v>
      </c>
      <c r="E607" s="11" t="s">
        <v>519</v>
      </c>
      <c r="F607" s="12" t="str">
        <f t="shared" si="1"/>
        <v>2013</v>
      </c>
      <c r="G607" s="13">
        <v>41440.0</v>
      </c>
      <c r="H607" s="14">
        <v>0.3472222222222222</v>
      </c>
      <c r="I607" t="s">
        <v>48</v>
      </c>
      <c r="J607" s="15"/>
      <c r="L607" t="s">
        <v>49</v>
      </c>
      <c r="M607" s="15">
        <v>16.8</v>
      </c>
      <c r="N607" s="16">
        <v>8.45</v>
      </c>
      <c r="O607" s="16">
        <v>87.3</v>
      </c>
      <c r="P607" s="17"/>
      <c r="Q607" s="18"/>
      <c r="S607" s="17"/>
      <c r="V607" s="19">
        <v>99.0</v>
      </c>
      <c r="W607" s="17"/>
      <c r="AF607" t="s">
        <v>545</v>
      </c>
      <c r="AG607" t="s">
        <v>51</v>
      </c>
      <c r="AH607" t="s">
        <v>51</v>
      </c>
      <c r="AI607">
        <v>11.1111111111111</v>
      </c>
      <c r="AJ607" t="s">
        <v>52</v>
      </c>
      <c r="AK607" t="s">
        <v>53</v>
      </c>
      <c r="AM607" t="s">
        <v>54</v>
      </c>
      <c r="AN607" t="s">
        <v>65</v>
      </c>
      <c r="AQ607" t="s">
        <v>56</v>
      </c>
      <c r="AR607" t="s">
        <v>218</v>
      </c>
    </row>
    <row r="608" ht="15.75" customHeight="1">
      <c r="A608" t="s">
        <v>516</v>
      </c>
      <c r="C608" s="11" t="s">
        <v>517</v>
      </c>
      <c r="D608" s="11" t="s">
        <v>518</v>
      </c>
      <c r="E608" s="11" t="s">
        <v>519</v>
      </c>
      <c r="F608" s="12" t="str">
        <f t="shared" si="1"/>
        <v>2013</v>
      </c>
      <c r="G608" s="13">
        <v>41454.0</v>
      </c>
      <c r="H608" s="14">
        <v>0.3541666666666667</v>
      </c>
      <c r="I608" t="s">
        <v>48</v>
      </c>
      <c r="J608" s="15"/>
      <c r="L608" t="s">
        <v>58</v>
      </c>
      <c r="M608" s="15">
        <v>19.1</v>
      </c>
      <c r="N608" s="16">
        <v>7.24</v>
      </c>
      <c r="O608" s="16">
        <v>78.5</v>
      </c>
      <c r="P608" s="17"/>
      <c r="Q608" s="18"/>
      <c r="S608" s="17"/>
      <c r="V608" s="19">
        <v>579.4</v>
      </c>
      <c r="W608" s="17"/>
      <c r="AF608" t="s">
        <v>545</v>
      </c>
      <c r="AG608" t="s">
        <v>259</v>
      </c>
      <c r="AH608" t="s">
        <v>345</v>
      </c>
      <c r="AI608">
        <v>21.0</v>
      </c>
      <c r="AJ608" t="s">
        <v>61</v>
      </c>
      <c r="AK608" t="s">
        <v>97</v>
      </c>
      <c r="AM608" t="s">
        <v>62</v>
      </c>
      <c r="AN608" t="s">
        <v>65</v>
      </c>
      <c r="AQ608" t="s">
        <v>171</v>
      </c>
      <c r="AR608" t="s">
        <v>546</v>
      </c>
    </row>
    <row r="609" ht="15.75" customHeight="1">
      <c r="A609" t="s">
        <v>516</v>
      </c>
      <c r="C609" s="11" t="s">
        <v>517</v>
      </c>
      <c r="D609" s="11" t="s">
        <v>518</v>
      </c>
      <c r="E609" s="11" t="s">
        <v>519</v>
      </c>
      <c r="F609" s="12" t="str">
        <f t="shared" si="1"/>
        <v>2013</v>
      </c>
      <c r="G609" s="13">
        <v>41454.0</v>
      </c>
      <c r="H609" s="14">
        <v>0.3541666666666667</v>
      </c>
      <c r="I609" t="s">
        <v>95</v>
      </c>
      <c r="J609" s="15"/>
      <c r="M609" s="15">
        <v>19.1</v>
      </c>
      <c r="N609" s="16">
        <v>7.33</v>
      </c>
      <c r="O609" s="16">
        <v>79.7</v>
      </c>
      <c r="P609" s="17"/>
      <c r="Q609" s="18"/>
      <c r="S609" s="17"/>
      <c r="V609" s="19">
        <v>727.0</v>
      </c>
      <c r="W609" s="17"/>
      <c r="AF609" t="s">
        <v>545</v>
      </c>
      <c r="AK609" t="s">
        <v>97</v>
      </c>
      <c r="AR609" t="s">
        <v>546</v>
      </c>
    </row>
    <row r="610" ht="15.75" customHeight="1">
      <c r="A610" t="s">
        <v>516</v>
      </c>
      <c r="C610" s="11" t="s">
        <v>517</v>
      </c>
      <c r="D610" s="11" t="s">
        <v>518</v>
      </c>
      <c r="E610" s="11" t="s">
        <v>519</v>
      </c>
      <c r="F610" s="12" t="str">
        <f t="shared" si="1"/>
        <v>2013</v>
      </c>
      <c r="G610" s="13">
        <v>41468.0</v>
      </c>
      <c r="H610" s="14">
        <v>0.3125</v>
      </c>
      <c r="I610" t="s">
        <v>48</v>
      </c>
      <c r="J610" s="15"/>
      <c r="L610" t="s">
        <v>49</v>
      </c>
      <c r="M610" s="15">
        <v>20.0</v>
      </c>
      <c r="N610" s="16">
        <v>7.71</v>
      </c>
      <c r="O610" s="16">
        <v>83.1</v>
      </c>
      <c r="P610" s="17"/>
      <c r="Q610" s="18"/>
      <c r="S610" s="17"/>
      <c r="V610" s="19">
        <v>193.5</v>
      </c>
      <c r="W610" s="17"/>
      <c r="AF610" t="s">
        <v>545</v>
      </c>
      <c r="AG610" t="s">
        <v>51</v>
      </c>
      <c r="AH610" t="s">
        <v>51</v>
      </c>
      <c r="AI610">
        <v>14.4444444444444</v>
      </c>
      <c r="AJ610" t="s">
        <v>61</v>
      </c>
      <c r="AK610" t="s">
        <v>53</v>
      </c>
      <c r="AM610" t="s">
        <v>62</v>
      </c>
      <c r="AN610" t="s">
        <v>65</v>
      </c>
      <c r="AQ610" t="s">
        <v>56</v>
      </c>
      <c r="AR610" t="s">
        <v>218</v>
      </c>
    </row>
    <row r="611" ht="15.75" customHeight="1">
      <c r="A611" t="s">
        <v>516</v>
      </c>
      <c r="C611" s="11" t="s">
        <v>517</v>
      </c>
      <c r="D611" s="11" t="s">
        <v>518</v>
      </c>
      <c r="E611" s="11" t="s">
        <v>519</v>
      </c>
      <c r="F611" s="12" t="str">
        <f t="shared" si="1"/>
        <v>2013</v>
      </c>
      <c r="G611" s="13">
        <v>41482.0</v>
      </c>
      <c r="H611" s="14">
        <v>0.3298611111111111</v>
      </c>
      <c r="I611" t="s">
        <v>48</v>
      </c>
      <c r="J611" s="15"/>
      <c r="L611" t="s">
        <v>49</v>
      </c>
      <c r="M611" s="15">
        <v>19.0</v>
      </c>
      <c r="N611" s="16">
        <v>7.93</v>
      </c>
      <c r="O611" s="16">
        <v>85.2</v>
      </c>
      <c r="P611" s="17"/>
      <c r="Q611" s="18"/>
      <c r="S611" s="17"/>
      <c r="V611" s="19">
        <v>387.3</v>
      </c>
      <c r="W611" s="17"/>
      <c r="AF611" t="s">
        <v>545</v>
      </c>
      <c r="AG611" t="s">
        <v>51</v>
      </c>
      <c r="AH611" t="s">
        <v>547</v>
      </c>
      <c r="AI611">
        <v>21.3</v>
      </c>
      <c r="AJ611" t="s">
        <v>61</v>
      </c>
      <c r="AK611" t="s">
        <v>53</v>
      </c>
      <c r="AM611" t="s">
        <v>54</v>
      </c>
      <c r="AN611" t="s">
        <v>65</v>
      </c>
      <c r="AQ611" t="s">
        <v>56</v>
      </c>
      <c r="AR611" t="s">
        <v>218</v>
      </c>
    </row>
    <row r="612" ht="15.75" customHeight="1">
      <c r="A612" t="s">
        <v>516</v>
      </c>
      <c r="C612" s="11" t="s">
        <v>517</v>
      </c>
      <c r="D612" s="11" t="s">
        <v>518</v>
      </c>
      <c r="E612" s="11" t="s">
        <v>519</v>
      </c>
      <c r="F612" s="12" t="str">
        <f t="shared" si="1"/>
        <v>2013</v>
      </c>
      <c r="G612" s="13">
        <v>41496.0</v>
      </c>
      <c r="H612" s="14">
        <v>0.2708333333333333</v>
      </c>
      <c r="I612" t="s">
        <v>48</v>
      </c>
      <c r="J612" s="15"/>
      <c r="L612" t="s">
        <v>58</v>
      </c>
      <c r="M612" s="15">
        <v>18.6</v>
      </c>
      <c r="N612" s="16">
        <v>8.72</v>
      </c>
      <c r="O612" s="16">
        <v>92.8</v>
      </c>
      <c r="P612" s="17"/>
      <c r="Q612" s="18"/>
      <c r="S612" s="17"/>
      <c r="V612" s="19" t="s">
        <v>149</v>
      </c>
      <c r="W612" s="17"/>
      <c r="AF612" t="s">
        <v>279</v>
      </c>
      <c r="AG612" t="s">
        <v>51</v>
      </c>
      <c r="AH612" t="s">
        <v>85</v>
      </c>
      <c r="AI612">
        <v>15.5555555555556</v>
      </c>
      <c r="AJ612" t="s">
        <v>61</v>
      </c>
      <c r="AK612" t="s">
        <v>53</v>
      </c>
      <c r="AM612" t="s">
        <v>54</v>
      </c>
      <c r="AN612" t="s">
        <v>55</v>
      </c>
      <c r="AQ612" t="s">
        <v>171</v>
      </c>
      <c r="AR612" t="s">
        <v>409</v>
      </c>
    </row>
    <row r="613" ht="15.75" customHeight="1">
      <c r="A613" t="s">
        <v>516</v>
      </c>
      <c r="C613" s="11" t="s">
        <v>517</v>
      </c>
      <c r="D613" s="11" t="s">
        <v>518</v>
      </c>
      <c r="E613" s="11" t="s">
        <v>519</v>
      </c>
      <c r="F613" s="12" t="str">
        <f t="shared" si="1"/>
        <v>2013</v>
      </c>
      <c r="G613" s="13">
        <v>41510.0</v>
      </c>
      <c r="H613" s="14">
        <v>0.2777777777777778</v>
      </c>
      <c r="I613" t="s">
        <v>48</v>
      </c>
      <c r="J613" s="15"/>
      <c r="L613" t="s">
        <v>49</v>
      </c>
      <c r="M613" s="15">
        <v>20.0</v>
      </c>
      <c r="N613" s="16">
        <v>7.61</v>
      </c>
      <c r="O613" s="16">
        <v>85.1</v>
      </c>
      <c r="P613" s="17"/>
      <c r="Q613" s="18"/>
      <c r="S613" s="17"/>
      <c r="V613" s="19">
        <v>228.2</v>
      </c>
      <c r="W613" s="17"/>
      <c r="AF613" t="s">
        <v>536</v>
      </c>
      <c r="AG613" t="s">
        <v>51</v>
      </c>
      <c r="AH613" t="s">
        <v>51</v>
      </c>
      <c r="AI613">
        <v>12.2222222222222</v>
      </c>
      <c r="AJ613" t="s">
        <v>61</v>
      </c>
      <c r="AK613" t="s">
        <v>119</v>
      </c>
      <c r="AM613" t="s">
        <v>54</v>
      </c>
      <c r="AN613" t="s">
        <v>55</v>
      </c>
      <c r="AQ613" t="s">
        <v>56</v>
      </c>
      <c r="AR613" t="s">
        <v>548</v>
      </c>
    </row>
    <row r="614" ht="15.75" customHeight="1">
      <c r="A614" t="s">
        <v>516</v>
      </c>
      <c r="C614" s="11" t="s">
        <v>517</v>
      </c>
      <c r="D614" s="11" t="s">
        <v>518</v>
      </c>
      <c r="E614" s="11" t="s">
        <v>519</v>
      </c>
      <c r="F614" s="12" t="str">
        <f t="shared" si="1"/>
        <v>2014</v>
      </c>
      <c r="G614" s="13">
        <v>41776.0</v>
      </c>
      <c r="H614" s="14">
        <v>0.2916666666666667</v>
      </c>
      <c r="I614" t="s">
        <v>48</v>
      </c>
      <c r="J614" s="15"/>
      <c r="L614" t="s">
        <v>58</v>
      </c>
      <c r="M614" s="15">
        <v>14.7</v>
      </c>
      <c r="N614" s="16">
        <v>8.99</v>
      </c>
      <c r="O614" s="16">
        <v>88.5</v>
      </c>
      <c r="P614" s="17">
        <v>106.6</v>
      </c>
      <c r="Q614" s="18"/>
      <c r="S614" s="17"/>
      <c r="V614" s="19">
        <v>2419.6</v>
      </c>
      <c r="W614" s="17"/>
      <c r="AF614" t="s">
        <v>520</v>
      </c>
      <c r="AG614" t="s">
        <v>85</v>
      </c>
      <c r="AH614" t="s">
        <v>549</v>
      </c>
      <c r="AI614">
        <v>13.89</v>
      </c>
      <c r="AJ614" t="s">
        <v>550</v>
      </c>
      <c r="AK614" t="s">
        <v>119</v>
      </c>
      <c r="AM614" t="s">
        <v>62</v>
      </c>
      <c r="AN614" t="s">
        <v>55</v>
      </c>
      <c r="AQ614" t="s">
        <v>171</v>
      </c>
      <c r="AR614" t="s">
        <v>353</v>
      </c>
    </row>
    <row r="615" ht="15.75" customHeight="1">
      <c r="A615" t="s">
        <v>516</v>
      </c>
      <c r="C615" s="11" t="s">
        <v>517</v>
      </c>
      <c r="D615" s="11" t="s">
        <v>518</v>
      </c>
      <c r="E615" s="11" t="s">
        <v>519</v>
      </c>
      <c r="F615" s="12" t="str">
        <f t="shared" si="1"/>
        <v>2014</v>
      </c>
      <c r="G615" s="13">
        <v>41790.0</v>
      </c>
      <c r="H615" s="14">
        <v>0.2881944444444444</v>
      </c>
      <c r="I615" t="s">
        <v>48</v>
      </c>
      <c r="J615" s="15"/>
      <c r="L615" t="s">
        <v>49</v>
      </c>
      <c r="M615" s="15">
        <v>13.4</v>
      </c>
      <c r="N615" s="16">
        <v>9.41</v>
      </c>
      <c r="O615" s="16">
        <v>89.8</v>
      </c>
      <c r="P615" s="17">
        <v>128.5</v>
      </c>
      <c r="Q615" s="18"/>
      <c r="S615" s="17"/>
      <c r="V615" s="19">
        <v>191.8</v>
      </c>
      <c r="W615" s="17"/>
      <c r="AF615" t="s">
        <v>520</v>
      </c>
      <c r="AG615" t="s">
        <v>59</v>
      </c>
      <c r="AH615" t="s">
        <v>359</v>
      </c>
      <c r="AI615">
        <v>10.0</v>
      </c>
      <c r="AJ615" t="s">
        <v>61</v>
      </c>
      <c r="AK615" t="s">
        <v>119</v>
      </c>
      <c r="AM615" t="s">
        <v>54</v>
      </c>
      <c r="AN615" t="s">
        <v>55</v>
      </c>
      <c r="AQ615" t="s">
        <v>56</v>
      </c>
      <c r="AR615" t="s">
        <v>229</v>
      </c>
    </row>
    <row r="616" ht="15.75" customHeight="1">
      <c r="A616" t="s">
        <v>516</v>
      </c>
      <c r="C616" s="11" t="s">
        <v>517</v>
      </c>
      <c r="D616" s="11" t="s">
        <v>518</v>
      </c>
      <c r="E616" s="11" t="s">
        <v>519</v>
      </c>
      <c r="F616" s="12" t="str">
        <f t="shared" si="1"/>
        <v>2014</v>
      </c>
      <c r="G616" s="13">
        <v>41804.0</v>
      </c>
      <c r="H616" s="14">
        <v>0.2881944444444444</v>
      </c>
      <c r="I616" t="s">
        <v>48</v>
      </c>
      <c r="J616" s="15"/>
      <c r="L616" t="s">
        <v>58</v>
      </c>
      <c r="M616" s="15">
        <v>14.7</v>
      </c>
      <c r="N616" s="16">
        <v>8.87</v>
      </c>
      <c r="O616" s="16">
        <v>87.0</v>
      </c>
      <c r="P616" s="17">
        <v>138.5</v>
      </c>
      <c r="Q616" s="18"/>
      <c r="S616" s="17"/>
      <c r="V616" s="19">
        <v>2419.6</v>
      </c>
      <c r="W616" s="17"/>
      <c r="AF616" t="s">
        <v>536</v>
      </c>
      <c r="AG616" t="s">
        <v>59</v>
      </c>
      <c r="AH616" t="s">
        <v>440</v>
      </c>
      <c r="AI616">
        <v>12.78</v>
      </c>
      <c r="AJ616" t="s">
        <v>61</v>
      </c>
      <c r="AK616" t="s">
        <v>119</v>
      </c>
      <c r="AM616" t="s">
        <v>62</v>
      </c>
      <c r="AN616" t="s">
        <v>55</v>
      </c>
      <c r="AQ616" t="s">
        <v>171</v>
      </c>
      <c r="AR616" t="s">
        <v>427</v>
      </c>
    </row>
    <row r="617" ht="15.75" customHeight="1">
      <c r="A617" t="s">
        <v>516</v>
      </c>
      <c r="C617" s="11" t="s">
        <v>517</v>
      </c>
      <c r="D617" s="11" t="s">
        <v>518</v>
      </c>
      <c r="E617" s="11" t="s">
        <v>519</v>
      </c>
      <c r="F617" s="12" t="str">
        <f t="shared" si="1"/>
        <v>2014</v>
      </c>
      <c r="G617" s="13">
        <v>41818.0</v>
      </c>
      <c r="H617" s="14">
        <v>0.2881944444444444</v>
      </c>
      <c r="I617" t="s">
        <v>48</v>
      </c>
      <c r="J617" s="15"/>
      <c r="L617" t="s">
        <v>49</v>
      </c>
      <c r="M617" s="15">
        <v>16.8</v>
      </c>
      <c r="N617" s="16">
        <v>8.19</v>
      </c>
      <c r="O617" s="16">
        <v>85.1</v>
      </c>
      <c r="P617" s="17">
        <v>152.1</v>
      </c>
      <c r="Q617" s="18"/>
      <c r="S617" s="17"/>
      <c r="V617" s="19">
        <v>387.3</v>
      </c>
      <c r="W617" s="17"/>
      <c r="AF617" t="s">
        <v>520</v>
      </c>
      <c r="AG617" t="s">
        <v>51</v>
      </c>
      <c r="AH617" t="s">
        <v>115</v>
      </c>
      <c r="AI617">
        <v>10.0</v>
      </c>
      <c r="AK617" t="s">
        <v>119</v>
      </c>
      <c r="AM617" t="s">
        <v>54</v>
      </c>
      <c r="AN617" t="s">
        <v>55</v>
      </c>
      <c r="AQ617" t="s">
        <v>171</v>
      </c>
      <c r="AR617" t="s">
        <v>551</v>
      </c>
    </row>
    <row r="618" ht="15.75" customHeight="1">
      <c r="A618" t="s">
        <v>516</v>
      </c>
      <c r="C618" s="11" t="s">
        <v>517</v>
      </c>
      <c r="D618" s="11" t="s">
        <v>518</v>
      </c>
      <c r="E618" s="11" t="s">
        <v>519</v>
      </c>
      <c r="F618" s="12" t="str">
        <f t="shared" si="1"/>
        <v>2014</v>
      </c>
      <c r="G618" s="13">
        <v>41832.0</v>
      </c>
      <c r="H618" s="14">
        <v>0.3020833333333333</v>
      </c>
      <c r="I618" t="s">
        <v>48</v>
      </c>
      <c r="J618" s="15"/>
      <c r="L618" t="s">
        <v>49</v>
      </c>
      <c r="M618" s="15">
        <v>19.7</v>
      </c>
      <c r="N618" s="16">
        <v>7.84</v>
      </c>
      <c r="O618" s="16">
        <v>84.6</v>
      </c>
      <c r="P618" s="17"/>
      <c r="Q618" s="18"/>
      <c r="S618" s="17"/>
      <c r="V618" s="19">
        <v>648.8</v>
      </c>
      <c r="W618" s="17"/>
      <c r="AF618" t="s">
        <v>279</v>
      </c>
      <c r="AG618" t="s">
        <v>51</v>
      </c>
      <c r="AH618" t="s">
        <v>51</v>
      </c>
      <c r="AI618">
        <v>15.56</v>
      </c>
      <c r="AJ618" t="s">
        <v>61</v>
      </c>
      <c r="AK618" t="s">
        <v>119</v>
      </c>
      <c r="AM618" t="s">
        <v>88</v>
      </c>
      <c r="AN618" t="s">
        <v>55</v>
      </c>
      <c r="AQ618" t="s">
        <v>171</v>
      </c>
      <c r="AR618" t="s">
        <v>229</v>
      </c>
    </row>
    <row r="619" ht="15.75" customHeight="1">
      <c r="A619" t="s">
        <v>516</v>
      </c>
      <c r="C619" s="11" t="s">
        <v>517</v>
      </c>
      <c r="D619" s="11" t="s">
        <v>518</v>
      </c>
      <c r="E619" s="11" t="s">
        <v>519</v>
      </c>
      <c r="F619" s="12" t="str">
        <f t="shared" si="1"/>
        <v>2014</v>
      </c>
      <c r="G619" s="13">
        <v>41846.0</v>
      </c>
      <c r="H619" s="14">
        <v>0.3368055555555556</v>
      </c>
      <c r="I619" t="s">
        <v>48</v>
      </c>
      <c r="J619" s="15"/>
      <c r="L619" t="s">
        <v>49</v>
      </c>
      <c r="M619" s="15">
        <v>19.1</v>
      </c>
      <c r="N619" s="16">
        <v>7.98</v>
      </c>
      <c r="O619" s="16">
        <v>81.3</v>
      </c>
      <c r="P619" s="17">
        <v>134.1</v>
      </c>
      <c r="Q619" s="18"/>
      <c r="S619" s="17"/>
      <c r="V619" s="19">
        <v>209.8</v>
      </c>
      <c r="W619" s="17"/>
      <c r="AF619" t="s">
        <v>545</v>
      </c>
      <c r="AG619" t="s">
        <v>51</v>
      </c>
      <c r="AH619" t="s">
        <v>51</v>
      </c>
      <c r="AI619">
        <v>16.11</v>
      </c>
      <c r="AJ619" t="s">
        <v>52</v>
      </c>
      <c r="AK619" t="s">
        <v>53</v>
      </c>
      <c r="AM619" t="s">
        <v>88</v>
      </c>
      <c r="AN619" t="s">
        <v>55</v>
      </c>
      <c r="AQ619" t="s">
        <v>292</v>
      </c>
      <c r="AR619" t="s">
        <v>218</v>
      </c>
    </row>
    <row r="620" ht="15.75" customHeight="1">
      <c r="A620" t="s">
        <v>516</v>
      </c>
      <c r="C620" s="11" t="s">
        <v>517</v>
      </c>
      <c r="D620" s="11" t="s">
        <v>518</v>
      </c>
      <c r="E620" s="11" t="s">
        <v>519</v>
      </c>
      <c r="F620" s="12" t="str">
        <f t="shared" si="1"/>
        <v>2014</v>
      </c>
      <c r="G620" s="13">
        <v>41860.0</v>
      </c>
      <c r="H620" s="14">
        <v>0.3402777777777778</v>
      </c>
      <c r="I620" t="s">
        <v>48</v>
      </c>
      <c r="J620" s="15"/>
      <c r="L620" t="s">
        <v>49</v>
      </c>
      <c r="M620" s="15">
        <v>19.2</v>
      </c>
      <c r="N620" s="16">
        <v>8.15</v>
      </c>
      <c r="O620" s="16">
        <v>88.9</v>
      </c>
      <c r="P620" s="17">
        <v>109.7</v>
      </c>
      <c r="Q620" s="18"/>
      <c r="S620" s="17"/>
      <c r="V620" s="19">
        <v>325.5</v>
      </c>
      <c r="W620" s="17"/>
      <c r="AF620" t="s">
        <v>545</v>
      </c>
      <c r="AG620" t="s">
        <v>51</v>
      </c>
      <c r="AH620" t="s">
        <v>115</v>
      </c>
      <c r="AI620">
        <v>16.67</v>
      </c>
      <c r="AJ620" t="s">
        <v>61</v>
      </c>
      <c r="AK620" t="s">
        <v>53</v>
      </c>
      <c r="AM620" t="s">
        <v>88</v>
      </c>
      <c r="AN620" t="s">
        <v>55</v>
      </c>
      <c r="AQ620" t="s">
        <v>292</v>
      </c>
      <c r="AR620" t="s">
        <v>218</v>
      </c>
    </row>
    <row r="621" ht="15.75" customHeight="1">
      <c r="A621" t="s">
        <v>516</v>
      </c>
      <c r="C621" s="11" t="s">
        <v>517</v>
      </c>
      <c r="D621" s="11" t="s">
        <v>518</v>
      </c>
      <c r="E621" s="11" t="s">
        <v>519</v>
      </c>
      <c r="F621" s="12" t="str">
        <f t="shared" si="1"/>
        <v>2014</v>
      </c>
      <c r="G621" s="13">
        <v>41874.0</v>
      </c>
      <c r="H621" s="14">
        <v>0.3333333333333333</v>
      </c>
      <c r="I621" t="s">
        <v>48</v>
      </c>
      <c r="J621" s="15"/>
      <c r="L621" t="s">
        <v>49</v>
      </c>
      <c r="M621" s="15">
        <v>18.3</v>
      </c>
      <c r="N621" s="16">
        <v>8.04</v>
      </c>
      <c r="O621" s="16">
        <v>85.0</v>
      </c>
      <c r="P621" s="17">
        <v>96.2</v>
      </c>
      <c r="Q621" s="18"/>
      <c r="S621" s="17"/>
      <c r="V621" s="19">
        <v>198.9</v>
      </c>
      <c r="W621" s="17"/>
      <c r="AF621" t="s">
        <v>545</v>
      </c>
      <c r="AG621" t="s">
        <v>59</v>
      </c>
      <c r="AH621" t="s">
        <v>552</v>
      </c>
      <c r="AI621">
        <v>15.56</v>
      </c>
      <c r="AJ621" t="s">
        <v>61</v>
      </c>
      <c r="AK621" t="s">
        <v>53</v>
      </c>
      <c r="AM621" t="s">
        <v>62</v>
      </c>
      <c r="AN621" t="s">
        <v>55</v>
      </c>
      <c r="AQ621" t="s">
        <v>292</v>
      </c>
      <c r="AR621" t="s">
        <v>218</v>
      </c>
    </row>
    <row r="622" ht="15.75" customHeight="1">
      <c r="A622" t="s">
        <v>516</v>
      </c>
      <c r="C622" s="11" t="s">
        <v>517</v>
      </c>
      <c r="D622" s="11" t="s">
        <v>518</v>
      </c>
      <c r="E622" s="11" t="s">
        <v>519</v>
      </c>
      <c r="F622" s="12" t="str">
        <f t="shared" si="1"/>
        <v>2015</v>
      </c>
      <c r="G622" s="13">
        <v>42168.0</v>
      </c>
      <c r="H622" s="14">
        <v>0.3159722222222222</v>
      </c>
      <c r="I622" t="s">
        <v>48</v>
      </c>
      <c r="J622" s="15"/>
      <c r="L622" t="s">
        <v>49</v>
      </c>
      <c r="M622" s="15">
        <v>18.6</v>
      </c>
      <c r="N622" s="16">
        <v>7.78</v>
      </c>
      <c r="O622" s="16">
        <v>82.6</v>
      </c>
      <c r="P622" s="17">
        <v>159.0</v>
      </c>
      <c r="Q622" s="18"/>
      <c r="S622" s="17"/>
      <c r="V622" s="19">
        <v>1299.65</v>
      </c>
      <c r="W622" s="17"/>
      <c r="AF622" t="s">
        <v>279</v>
      </c>
      <c r="AG622" t="s">
        <v>115</v>
      </c>
      <c r="AH622" t="s">
        <v>85</v>
      </c>
      <c r="AI622">
        <v>15.56</v>
      </c>
      <c r="AJ622" t="s">
        <v>61</v>
      </c>
      <c r="AK622" t="s">
        <v>53</v>
      </c>
      <c r="AM622" t="s">
        <v>54</v>
      </c>
      <c r="AN622" t="s">
        <v>65</v>
      </c>
      <c r="AQ622" t="s">
        <v>51</v>
      </c>
      <c r="AR622" t="s">
        <v>218</v>
      </c>
    </row>
    <row r="623" ht="15.75" customHeight="1">
      <c r="A623" t="s">
        <v>516</v>
      </c>
      <c r="C623" s="11" t="s">
        <v>517</v>
      </c>
      <c r="D623" s="11" t="s">
        <v>518</v>
      </c>
      <c r="E623" s="11" t="s">
        <v>519</v>
      </c>
      <c r="F623" s="12" t="str">
        <f t="shared" si="1"/>
        <v>2015</v>
      </c>
      <c r="G623" s="13">
        <v>42182.0</v>
      </c>
      <c r="H623" s="14">
        <v>0.34375</v>
      </c>
      <c r="I623" t="s">
        <v>48</v>
      </c>
      <c r="J623" s="15"/>
      <c r="L623" t="s">
        <v>49</v>
      </c>
      <c r="M623" s="15">
        <v>17.3</v>
      </c>
      <c r="N623" s="16">
        <v>8.8</v>
      </c>
      <c r="O623" s="16">
        <v>92.3</v>
      </c>
      <c r="P623" s="17">
        <v>85.0</v>
      </c>
      <c r="Q623" s="18"/>
      <c r="S623" s="17"/>
      <c r="V623" s="19">
        <v>461.1</v>
      </c>
      <c r="W623" s="17"/>
      <c r="AF623" t="s">
        <v>545</v>
      </c>
      <c r="AG623" t="s">
        <v>51</v>
      </c>
      <c r="AH623" t="s">
        <v>86</v>
      </c>
      <c r="AI623">
        <v>10.0</v>
      </c>
      <c r="AJ623" t="s">
        <v>61</v>
      </c>
      <c r="AK623" t="s">
        <v>53</v>
      </c>
      <c r="AM623" t="s">
        <v>88</v>
      </c>
      <c r="AN623" t="s">
        <v>55</v>
      </c>
      <c r="AQ623" t="s">
        <v>51</v>
      </c>
      <c r="AR623" t="s">
        <v>218</v>
      </c>
    </row>
    <row r="624" ht="15.75" customHeight="1">
      <c r="A624" t="s">
        <v>516</v>
      </c>
      <c r="C624" s="11" t="s">
        <v>517</v>
      </c>
      <c r="D624" s="11" t="s">
        <v>518</v>
      </c>
      <c r="E624" s="11" t="s">
        <v>519</v>
      </c>
      <c r="F624" s="12" t="str">
        <f t="shared" si="1"/>
        <v>2015</v>
      </c>
      <c r="G624" s="13">
        <v>42196.0</v>
      </c>
      <c r="H624" s="14">
        <v>0.2986111111111111</v>
      </c>
      <c r="I624" t="s">
        <v>48</v>
      </c>
      <c r="J624" s="15"/>
      <c r="L624" t="s">
        <v>49</v>
      </c>
      <c r="M624" s="15">
        <v>19.4</v>
      </c>
      <c r="N624" s="16">
        <v>7.9</v>
      </c>
      <c r="O624" s="16">
        <v>84.6</v>
      </c>
      <c r="P624" s="17">
        <v>128.9</v>
      </c>
      <c r="Q624" s="18"/>
      <c r="S624" s="17"/>
      <c r="V624" s="19">
        <v>416.0</v>
      </c>
      <c r="W624" s="17"/>
      <c r="AF624" t="s">
        <v>279</v>
      </c>
      <c r="AG624" t="s">
        <v>51</v>
      </c>
      <c r="AH624" t="s">
        <v>51</v>
      </c>
      <c r="AI624">
        <v>18.33</v>
      </c>
      <c r="AJ624" t="s">
        <v>61</v>
      </c>
      <c r="AK624" t="s">
        <v>53</v>
      </c>
      <c r="AM624" t="s">
        <v>88</v>
      </c>
      <c r="AN624" t="s">
        <v>65</v>
      </c>
      <c r="AQ624" t="s">
        <v>51</v>
      </c>
      <c r="AR624" t="s">
        <v>229</v>
      </c>
    </row>
    <row r="625" ht="15.75" customHeight="1">
      <c r="A625" t="s">
        <v>516</v>
      </c>
      <c r="C625" s="11" t="s">
        <v>517</v>
      </c>
      <c r="D625" s="11" t="s">
        <v>518</v>
      </c>
      <c r="E625" s="11" t="s">
        <v>519</v>
      </c>
      <c r="F625" s="12" t="str">
        <f t="shared" si="1"/>
        <v>2015</v>
      </c>
      <c r="G625" s="13">
        <v>42196.0</v>
      </c>
      <c r="H625" s="14">
        <v>0.2986111111111111</v>
      </c>
      <c r="I625" t="s">
        <v>95</v>
      </c>
      <c r="J625" s="15"/>
      <c r="M625" s="15"/>
      <c r="N625" s="16"/>
      <c r="O625" s="16"/>
      <c r="P625" s="17"/>
      <c r="Q625" s="18"/>
      <c r="S625" s="17"/>
      <c r="V625" s="19">
        <v>325.5</v>
      </c>
      <c r="W625" s="17"/>
      <c r="AF625" t="s">
        <v>279</v>
      </c>
      <c r="AK625" t="s">
        <v>53</v>
      </c>
      <c r="AR625" t="s">
        <v>229</v>
      </c>
    </row>
    <row r="626" ht="15.75" customHeight="1">
      <c r="A626" t="s">
        <v>516</v>
      </c>
      <c r="C626" s="11" t="s">
        <v>517</v>
      </c>
      <c r="D626" s="11" t="s">
        <v>518</v>
      </c>
      <c r="E626" s="11" t="s">
        <v>519</v>
      </c>
      <c r="F626" s="12" t="str">
        <f t="shared" si="1"/>
        <v>2015</v>
      </c>
      <c r="G626" s="13">
        <v>42210.0</v>
      </c>
      <c r="H626" s="14">
        <v>0.2951388888888889</v>
      </c>
      <c r="I626" t="s">
        <v>48</v>
      </c>
      <c r="J626" s="15"/>
      <c r="L626" t="s">
        <v>49</v>
      </c>
      <c r="M626" s="15">
        <v>17.9</v>
      </c>
      <c r="N626" s="16">
        <v>8.53</v>
      </c>
      <c r="O626" s="16">
        <v>89.7</v>
      </c>
      <c r="P626" s="17">
        <v>103.1</v>
      </c>
      <c r="Q626" s="18"/>
      <c r="S626" s="17"/>
      <c r="V626" s="19">
        <v>547.5</v>
      </c>
      <c r="W626" s="17"/>
      <c r="AF626" t="s">
        <v>545</v>
      </c>
      <c r="AG626" t="s">
        <v>404</v>
      </c>
      <c r="AH626" t="s">
        <v>439</v>
      </c>
      <c r="AI626">
        <v>15.0</v>
      </c>
      <c r="AJ626" t="s">
        <v>61</v>
      </c>
      <c r="AK626" t="s">
        <v>53</v>
      </c>
      <c r="AM626" t="s">
        <v>88</v>
      </c>
      <c r="AN626" t="s">
        <v>55</v>
      </c>
      <c r="AQ626" t="s">
        <v>292</v>
      </c>
      <c r="AR626" t="s">
        <v>218</v>
      </c>
    </row>
    <row r="627" ht="15.75" customHeight="1">
      <c r="A627" t="s">
        <v>516</v>
      </c>
      <c r="C627" s="11" t="s">
        <v>517</v>
      </c>
      <c r="D627" s="11" t="s">
        <v>518</v>
      </c>
      <c r="E627" s="11" t="s">
        <v>519</v>
      </c>
      <c r="F627" s="12" t="str">
        <f t="shared" si="1"/>
        <v>2015</v>
      </c>
      <c r="G627" s="13">
        <v>42224.0</v>
      </c>
      <c r="H627" s="14">
        <v>0.3229166666666667</v>
      </c>
      <c r="I627" t="s">
        <v>48</v>
      </c>
      <c r="J627" s="15"/>
      <c r="L627" t="s">
        <v>49</v>
      </c>
      <c r="M627" s="15">
        <v>17.6</v>
      </c>
      <c r="N627" s="16">
        <v>7.8</v>
      </c>
      <c r="O627" s="16">
        <v>82.5</v>
      </c>
      <c r="P627" s="17">
        <v>120.4</v>
      </c>
      <c r="Q627" s="18"/>
      <c r="S627" s="17"/>
      <c r="V627" s="19">
        <v>770.1</v>
      </c>
      <c r="W627" s="17"/>
      <c r="AF627" t="s">
        <v>545</v>
      </c>
      <c r="AG627" t="s">
        <v>51</v>
      </c>
      <c r="AH627" t="s">
        <v>553</v>
      </c>
      <c r="AI627">
        <v>13.33</v>
      </c>
      <c r="AJ627" t="s">
        <v>61</v>
      </c>
      <c r="AK627" t="s">
        <v>53</v>
      </c>
      <c r="AM627" t="s">
        <v>54</v>
      </c>
      <c r="AN627" t="s">
        <v>55</v>
      </c>
      <c r="AQ627" t="s">
        <v>56</v>
      </c>
      <c r="AR627" t="s">
        <v>218</v>
      </c>
    </row>
    <row r="628" ht="15.75" customHeight="1">
      <c r="A628" t="s">
        <v>516</v>
      </c>
      <c r="C628" s="11" t="s">
        <v>517</v>
      </c>
      <c r="D628" s="11" t="s">
        <v>518</v>
      </c>
      <c r="E628" s="11" t="s">
        <v>519</v>
      </c>
      <c r="F628" s="12" t="str">
        <f t="shared" si="1"/>
        <v>2015</v>
      </c>
      <c r="G628" s="13">
        <v>42238.0</v>
      </c>
      <c r="H628" s="14">
        <v>0.3333333333333333</v>
      </c>
      <c r="I628" t="s">
        <v>48</v>
      </c>
      <c r="J628" s="15"/>
      <c r="L628" t="s">
        <v>58</v>
      </c>
      <c r="M628" s="15">
        <v>20.5</v>
      </c>
      <c r="N628" s="16">
        <v>7.82</v>
      </c>
      <c r="O628" s="16">
        <v>86.6</v>
      </c>
      <c r="P628" s="17">
        <v>103.5</v>
      </c>
      <c r="Q628" s="18"/>
      <c r="S628" s="17"/>
      <c r="V628" s="19" t="s">
        <v>149</v>
      </c>
      <c r="W628" s="17"/>
      <c r="AF628" t="s">
        <v>545</v>
      </c>
      <c r="AG628" t="s">
        <v>59</v>
      </c>
      <c r="AH628" t="s">
        <v>554</v>
      </c>
      <c r="AI628">
        <v>20.0</v>
      </c>
      <c r="AJ628" t="s">
        <v>61</v>
      </c>
      <c r="AK628" t="s">
        <v>53</v>
      </c>
      <c r="AM628" t="s">
        <v>54</v>
      </c>
      <c r="AN628" t="s">
        <v>55</v>
      </c>
      <c r="AQ628" t="s">
        <v>171</v>
      </c>
      <c r="AR628" t="s">
        <v>353</v>
      </c>
    </row>
    <row r="629" ht="15.75" customHeight="1">
      <c r="A629" t="s">
        <v>516</v>
      </c>
      <c r="C629" s="11" t="s">
        <v>517</v>
      </c>
      <c r="D629" s="11" t="s">
        <v>518</v>
      </c>
      <c r="E629" s="11" t="s">
        <v>519</v>
      </c>
      <c r="F629" s="12" t="str">
        <f t="shared" si="1"/>
        <v>2016</v>
      </c>
      <c r="G629" s="13">
        <v>42511.0</v>
      </c>
      <c r="H629" s="14">
        <v>0.2847222222222222</v>
      </c>
      <c r="I629" t="s">
        <v>48</v>
      </c>
      <c r="J629" s="15"/>
      <c r="L629" t="s">
        <v>49</v>
      </c>
      <c r="M629" s="15">
        <v>13.7</v>
      </c>
      <c r="N629" s="16">
        <v>9.13</v>
      </c>
      <c r="O629" s="16">
        <v>88.3</v>
      </c>
      <c r="P629" s="17">
        <v>131.0</v>
      </c>
      <c r="Q629" s="18"/>
      <c r="S629" s="17"/>
      <c r="V629" s="19">
        <v>78.9</v>
      </c>
      <c r="W629" s="17"/>
      <c r="AF629" t="s">
        <v>536</v>
      </c>
      <c r="AG629" t="s">
        <v>51</v>
      </c>
      <c r="AH629" t="s">
        <v>51</v>
      </c>
      <c r="AI629">
        <v>11.11</v>
      </c>
      <c r="AJ629" t="s">
        <v>61</v>
      </c>
      <c r="AK629" t="s">
        <v>53</v>
      </c>
      <c r="AM629" t="s">
        <v>88</v>
      </c>
      <c r="AN629" t="s">
        <v>55</v>
      </c>
      <c r="AQ629" t="s">
        <v>51</v>
      </c>
      <c r="AR629" t="s">
        <v>218</v>
      </c>
    </row>
    <row r="630" ht="15.75" customHeight="1">
      <c r="A630" t="s">
        <v>516</v>
      </c>
      <c r="C630" s="11" t="s">
        <v>517</v>
      </c>
      <c r="D630" s="11" t="s">
        <v>518</v>
      </c>
      <c r="E630" s="11" t="s">
        <v>519</v>
      </c>
      <c r="F630" s="12" t="str">
        <f t="shared" si="1"/>
        <v>2016</v>
      </c>
      <c r="G630" s="13">
        <v>42525.0</v>
      </c>
      <c r="H630" s="14">
        <v>0.2951388888888889</v>
      </c>
      <c r="I630" t="s">
        <v>48</v>
      </c>
      <c r="J630" s="15"/>
      <c r="L630" t="s">
        <v>49</v>
      </c>
      <c r="M630" s="15">
        <v>15.5</v>
      </c>
      <c r="N630" s="16">
        <v>8.52</v>
      </c>
      <c r="O630" s="16">
        <v>85.7</v>
      </c>
      <c r="P630" s="17"/>
      <c r="Q630" s="18"/>
      <c r="S630" s="17"/>
      <c r="V630" s="19">
        <v>648.8</v>
      </c>
      <c r="W630" s="17"/>
      <c r="AF630" t="s">
        <v>536</v>
      </c>
      <c r="AG630" t="s">
        <v>259</v>
      </c>
      <c r="AH630" t="s">
        <v>260</v>
      </c>
      <c r="AI630">
        <v>13.33</v>
      </c>
      <c r="AJ630" t="s">
        <v>61</v>
      </c>
      <c r="AK630" t="s">
        <v>53</v>
      </c>
      <c r="AM630" t="s">
        <v>88</v>
      </c>
      <c r="AN630" t="s">
        <v>65</v>
      </c>
      <c r="AQ630" t="s">
        <v>51</v>
      </c>
      <c r="AR630" t="s">
        <v>218</v>
      </c>
    </row>
    <row r="631" ht="15.75" customHeight="1">
      <c r="A631" t="s">
        <v>516</v>
      </c>
      <c r="C631" s="11" t="s">
        <v>517</v>
      </c>
      <c r="D631" s="11" t="s">
        <v>518</v>
      </c>
      <c r="E631" s="11" t="s">
        <v>519</v>
      </c>
      <c r="F631" s="12" t="str">
        <f t="shared" si="1"/>
        <v>2016</v>
      </c>
      <c r="G631" s="13">
        <v>42539.0</v>
      </c>
      <c r="H631" s="14">
        <v>0.3020833333333333</v>
      </c>
      <c r="I631" t="s">
        <v>48</v>
      </c>
      <c r="J631" s="15"/>
      <c r="L631" t="s">
        <v>49</v>
      </c>
      <c r="M631" s="15">
        <v>15.5</v>
      </c>
      <c r="N631" s="16">
        <v>8.71</v>
      </c>
      <c r="O631" s="16">
        <v>86.7</v>
      </c>
      <c r="P631" s="17">
        <v>137.8</v>
      </c>
      <c r="Q631" s="18"/>
      <c r="S631" s="17"/>
      <c r="V631" s="19">
        <v>727.0</v>
      </c>
      <c r="W631" s="17"/>
      <c r="AF631" t="s">
        <v>536</v>
      </c>
      <c r="AG631" t="s">
        <v>51</v>
      </c>
      <c r="AH631" t="s">
        <v>444</v>
      </c>
      <c r="AI631">
        <v>14.44</v>
      </c>
      <c r="AJ631" t="s">
        <v>61</v>
      </c>
      <c r="AK631" t="s">
        <v>53</v>
      </c>
      <c r="AM631" t="s">
        <v>88</v>
      </c>
      <c r="AN631" t="s">
        <v>65</v>
      </c>
      <c r="AQ631" t="s">
        <v>51</v>
      </c>
      <c r="AR631" t="s">
        <v>218</v>
      </c>
    </row>
    <row r="632" ht="15.75" customHeight="1">
      <c r="A632" t="s">
        <v>516</v>
      </c>
      <c r="C632" s="11" t="s">
        <v>517</v>
      </c>
      <c r="D632" s="11" t="s">
        <v>518</v>
      </c>
      <c r="E632" s="11" t="s">
        <v>519</v>
      </c>
      <c r="F632" s="12" t="str">
        <f t="shared" si="1"/>
        <v>2016</v>
      </c>
      <c r="G632" s="13">
        <v>42553.0</v>
      </c>
      <c r="H632" s="14">
        <v>0.3159722222222222</v>
      </c>
      <c r="I632" t="s">
        <v>48</v>
      </c>
      <c r="J632" s="15"/>
      <c r="L632" t="s">
        <v>58</v>
      </c>
      <c r="M632" s="15">
        <v>19.3</v>
      </c>
      <c r="N632" s="16">
        <v>7.81</v>
      </c>
      <c r="O632" s="16">
        <v>85.1</v>
      </c>
      <c r="P632" s="17">
        <v>142.6</v>
      </c>
      <c r="Q632" s="18"/>
      <c r="S632" s="17"/>
      <c r="V632" s="19">
        <v>517.2</v>
      </c>
      <c r="W632" s="17"/>
      <c r="AF632" t="s">
        <v>536</v>
      </c>
      <c r="AG632" t="s">
        <v>51</v>
      </c>
      <c r="AH632" t="s">
        <v>444</v>
      </c>
      <c r="AI632">
        <v>15.56</v>
      </c>
      <c r="AJ632" t="s">
        <v>61</v>
      </c>
      <c r="AK632" t="s">
        <v>53</v>
      </c>
      <c r="AM632" t="s">
        <v>54</v>
      </c>
      <c r="AN632" t="s">
        <v>65</v>
      </c>
      <c r="AQ632" t="s">
        <v>171</v>
      </c>
      <c r="AR632" t="s">
        <v>229</v>
      </c>
    </row>
    <row r="633" ht="15.75" customHeight="1">
      <c r="A633" t="s">
        <v>516</v>
      </c>
      <c r="C633" s="11" t="s">
        <v>517</v>
      </c>
      <c r="D633" s="11" t="s">
        <v>518</v>
      </c>
      <c r="E633" s="11" t="s">
        <v>519</v>
      </c>
      <c r="F633" s="12" t="str">
        <f t="shared" si="1"/>
        <v>2016</v>
      </c>
      <c r="G633" s="13">
        <v>42567.0</v>
      </c>
      <c r="H633" s="14">
        <v>0.2361111111111111</v>
      </c>
      <c r="I633" t="s">
        <v>48</v>
      </c>
      <c r="J633" s="15"/>
      <c r="L633" t="s">
        <v>49</v>
      </c>
      <c r="M633" s="15">
        <v>22.4</v>
      </c>
      <c r="N633" s="16">
        <v>6.67</v>
      </c>
      <c r="O633" s="16">
        <v>76.5</v>
      </c>
      <c r="P633" s="17"/>
      <c r="Q633" s="18"/>
      <c r="S633" s="17"/>
      <c r="V633" s="19">
        <v>920.8</v>
      </c>
      <c r="W633" s="17"/>
      <c r="AF633" t="s">
        <v>279</v>
      </c>
      <c r="AG633" t="s">
        <v>51</v>
      </c>
      <c r="AH633" t="s">
        <v>51</v>
      </c>
      <c r="AI633">
        <v>15.56</v>
      </c>
      <c r="AJ633" t="s">
        <v>61</v>
      </c>
      <c r="AK633" t="s">
        <v>53</v>
      </c>
      <c r="AM633" t="s">
        <v>88</v>
      </c>
      <c r="AN633" t="s">
        <v>65</v>
      </c>
      <c r="AQ633" t="s">
        <v>401</v>
      </c>
      <c r="AR633" t="s">
        <v>218</v>
      </c>
    </row>
    <row r="634" ht="15.75" customHeight="1">
      <c r="A634" t="s">
        <v>516</v>
      </c>
      <c r="C634" s="11" t="s">
        <v>517</v>
      </c>
      <c r="D634" s="11" t="s">
        <v>518</v>
      </c>
      <c r="E634" s="11" t="s">
        <v>519</v>
      </c>
      <c r="F634" s="12" t="str">
        <f t="shared" si="1"/>
        <v>2016</v>
      </c>
      <c r="G634" s="13">
        <v>42581.0</v>
      </c>
      <c r="H634" s="14">
        <v>0.2847222222222222</v>
      </c>
      <c r="I634" t="s">
        <v>48</v>
      </c>
      <c r="J634" s="15"/>
      <c r="L634" t="s">
        <v>49</v>
      </c>
      <c r="M634" s="15">
        <v>20.5</v>
      </c>
      <c r="N634" s="16">
        <v>7.11</v>
      </c>
      <c r="O634" s="16">
        <v>79.0</v>
      </c>
      <c r="P634" s="17">
        <v>162.6</v>
      </c>
      <c r="Q634" s="18"/>
      <c r="S634" s="17"/>
      <c r="V634" s="19">
        <v>1732.87</v>
      </c>
      <c r="W634" s="17"/>
      <c r="AF634" t="s">
        <v>279</v>
      </c>
      <c r="AG634" t="s">
        <v>51</v>
      </c>
      <c r="AH634" t="s">
        <v>51</v>
      </c>
      <c r="AI634">
        <v>18.33</v>
      </c>
      <c r="AJ634" t="s">
        <v>61</v>
      </c>
      <c r="AK634" t="s">
        <v>53</v>
      </c>
      <c r="AM634" t="s">
        <v>88</v>
      </c>
      <c r="AN634" t="s">
        <v>65</v>
      </c>
      <c r="AQ634" t="s">
        <v>51</v>
      </c>
      <c r="AR634" t="s">
        <v>218</v>
      </c>
    </row>
    <row r="635" ht="15.75" customHeight="1">
      <c r="A635" t="s">
        <v>516</v>
      </c>
      <c r="C635" s="11" t="s">
        <v>517</v>
      </c>
      <c r="D635" s="11" t="s">
        <v>518</v>
      </c>
      <c r="E635" s="11" t="s">
        <v>519</v>
      </c>
      <c r="F635" s="12" t="str">
        <f t="shared" si="1"/>
        <v>2016</v>
      </c>
      <c r="G635" s="13">
        <v>42595.0</v>
      </c>
      <c r="H635" s="14">
        <v>0.27152777777777776</v>
      </c>
      <c r="I635" t="s">
        <v>48</v>
      </c>
      <c r="J635" s="15"/>
      <c r="L635" t="s">
        <v>49</v>
      </c>
      <c r="M635" s="15"/>
      <c r="N635" s="16"/>
      <c r="O635" s="16"/>
      <c r="P635" s="17"/>
      <c r="Q635" s="18"/>
      <c r="S635" s="17"/>
      <c r="V635" s="19">
        <v>1986.28</v>
      </c>
      <c r="W635" s="17"/>
      <c r="AF635" t="s">
        <v>478</v>
      </c>
      <c r="AG635" t="s">
        <v>260</v>
      </c>
      <c r="AH635" t="s">
        <v>260</v>
      </c>
      <c r="AI635">
        <v>18.33</v>
      </c>
      <c r="AJ635" t="s">
        <v>61</v>
      </c>
      <c r="AK635" t="s">
        <v>53</v>
      </c>
      <c r="AM635" t="s">
        <v>88</v>
      </c>
      <c r="AN635" t="s">
        <v>55</v>
      </c>
      <c r="AQ635" t="s">
        <v>171</v>
      </c>
      <c r="AR635" t="s">
        <v>555</v>
      </c>
    </row>
    <row r="636" ht="15.75" customHeight="1">
      <c r="A636" t="s">
        <v>516</v>
      </c>
      <c r="C636" s="11" t="s">
        <v>517</v>
      </c>
      <c r="D636" s="11" t="s">
        <v>518</v>
      </c>
      <c r="E636" s="11" t="s">
        <v>519</v>
      </c>
      <c r="F636" s="12" t="str">
        <f t="shared" si="1"/>
        <v>2017</v>
      </c>
      <c r="G636" s="13">
        <v>42875.0</v>
      </c>
      <c r="H636" s="14">
        <v>0.3263888888888889</v>
      </c>
      <c r="I636" t="s">
        <v>48</v>
      </c>
      <c r="J636" s="15"/>
      <c r="L636" t="s">
        <v>49</v>
      </c>
      <c r="M636" s="15">
        <v>15.0</v>
      </c>
      <c r="N636" s="16">
        <v>9.15</v>
      </c>
      <c r="O636" s="16">
        <v>90.7</v>
      </c>
      <c r="P636" s="17">
        <v>88.1</v>
      </c>
      <c r="Q636" s="18"/>
      <c r="S636" s="17"/>
      <c r="V636" s="19">
        <v>228.2</v>
      </c>
      <c r="W636" s="17"/>
      <c r="AF636" t="s">
        <v>556</v>
      </c>
      <c r="AG636" t="s">
        <v>51</v>
      </c>
      <c r="AH636" t="s">
        <v>51</v>
      </c>
      <c r="AI636">
        <v>18.3</v>
      </c>
      <c r="AJ636" t="s">
        <v>52</v>
      </c>
      <c r="AK636" t="s">
        <v>97</v>
      </c>
      <c r="AM636" t="s">
        <v>54</v>
      </c>
      <c r="AN636" t="s">
        <v>55</v>
      </c>
      <c r="AQ636" t="s">
        <v>56</v>
      </c>
      <c r="AR636" t="s">
        <v>226</v>
      </c>
    </row>
    <row r="637" ht="15.75" customHeight="1">
      <c r="A637" t="s">
        <v>516</v>
      </c>
      <c r="C637" s="11" t="s">
        <v>517</v>
      </c>
      <c r="D637" s="11" t="s">
        <v>518</v>
      </c>
      <c r="E637" s="11" t="s">
        <v>519</v>
      </c>
      <c r="F637" s="12" t="str">
        <f t="shared" si="1"/>
        <v>2017</v>
      </c>
      <c r="G637" s="13">
        <v>42889.0</v>
      </c>
      <c r="H637" s="14">
        <v>0.3263888888888889</v>
      </c>
      <c r="I637" t="s">
        <v>48</v>
      </c>
      <c r="J637" s="15"/>
      <c r="L637" t="s">
        <v>58</v>
      </c>
      <c r="M637" s="15">
        <v>13.9</v>
      </c>
      <c r="N637" s="16">
        <v>10.6</v>
      </c>
      <c r="O637" s="16">
        <v>101.8</v>
      </c>
      <c r="P637" s="17">
        <v>104.3</v>
      </c>
      <c r="Q637" s="18"/>
      <c r="S637" s="17"/>
      <c r="V637" s="19">
        <v>67.0</v>
      </c>
      <c r="W637" s="17"/>
      <c r="AF637" t="s">
        <v>557</v>
      </c>
      <c r="AG637" t="s">
        <v>86</v>
      </c>
      <c r="AH637" t="s">
        <v>112</v>
      </c>
      <c r="AI637">
        <v>15.2</v>
      </c>
      <c r="AJ637" t="s">
        <v>61</v>
      </c>
      <c r="AK637" t="s">
        <v>97</v>
      </c>
      <c r="AM637" t="s">
        <v>54</v>
      </c>
      <c r="AN637" t="s">
        <v>55</v>
      </c>
      <c r="AQ637" t="s">
        <v>70</v>
      </c>
      <c r="AR637" t="s">
        <v>218</v>
      </c>
    </row>
    <row r="638" ht="15.75" customHeight="1">
      <c r="A638" t="s">
        <v>516</v>
      </c>
      <c r="C638" s="11" t="s">
        <v>517</v>
      </c>
      <c r="D638" s="11" t="s">
        <v>518</v>
      </c>
      <c r="E638" s="11" t="s">
        <v>519</v>
      </c>
      <c r="F638" s="12" t="str">
        <f t="shared" si="1"/>
        <v>2017</v>
      </c>
      <c r="G638" s="13">
        <v>42903.0</v>
      </c>
      <c r="H638" s="14">
        <v>0.2916666666666667</v>
      </c>
      <c r="I638" t="s">
        <v>48</v>
      </c>
      <c r="J638" s="15"/>
      <c r="L638" t="s">
        <v>49</v>
      </c>
      <c r="M638" s="15">
        <v>15.5</v>
      </c>
      <c r="N638" s="16">
        <v>8.97</v>
      </c>
      <c r="O638" s="16">
        <v>89.8</v>
      </c>
      <c r="P638" s="17">
        <v>160.0</v>
      </c>
      <c r="Q638" s="18"/>
      <c r="S638" s="17"/>
      <c r="V638" s="19">
        <v>866.4</v>
      </c>
      <c r="W638" s="17"/>
      <c r="AF638" t="s">
        <v>279</v>
      </c>
      <c r="AG638" t="s">
        <v>231</v>
      </c>
      <c r="AH638" t="s">
        <v>72</v>
      </c>
      <c r="AI638">
        <v>15.56</v>
      </c>
      <c r="AJ638" t="s">
        <v>61</v>
      </c>
      <c r="AK638" t="s">
        <v>100</v>
      </c>
      <c r="AM638" t="s">
        <v>54</v>
      </c>
      <c r="AN638" t="s">
        <v>55</v>
      </c>
      <c r="AQ638" t="s">
        <v>171</v>
      </c>
      <c r="AR638" t="s">
        <v>233</v>
      </c>
    </row>
    <row r="639" ht="15.75" customHeight="1">
      <c r="A639" t="s">
        <v>516</v>
      </c>
      <c r="C639" s="11" t="s">
        <v>517</v>
      </c>
      <c r="D639" s="11" t="s">
        <v>518</v>
      </c>
      <c r="E639" s="11" t="s">
        <v>519</v>
      </c>
      <c r="F639" s="12" t="str">
        <f t="shared" si="1"/>
        <v>2017</v>
      </c>
      <c r="G639" s="13">
        <v>42917.0</v>
      </c>
      <c r="H639" s="14">
        <v>0.34375</v>
      </c>
      <c r="I639" t="s">
        <v>48</v>
      </c>
      <c r="J639" s="15"/>
      <c r="L639" t="s">
        <v>58</v>
      </c>
      <c r="M639" s="15">
        <v>18.6</v>
      </c>
      <c r="N639" s="16">
        <v>8.03</v>
      </c>
      <c r="O639" s="16">
        <v>85.7</v>
      </c>
      <c r="P639" s="17">
        <v>160.6</v>
      </c>
      <c r="Q639" s="18"/>
      <c r="S639" s="17"/>
      <c r="V639" s="19">
        <v>579.4</v>
      </c>
      <c r="W639" s="17"/>
      <c r="AF639" t="s">
        <v>558</v>
      </c>
      <c r="AG639" t="s">
        <v>86</v>
      </c>
      <c r="AH639" t="s">
        <v>559</v>
      </c>
      <c r="AI639">
        <v>24.0</v>
      </c>
      <c r="AJ639" t="s">
        <v>61</v>
      </c>
      <c r="AK639" t="s">
        <v>100</v>
      </c>
      <c r="AM639" t="s">
        <v>88</v>
      </c>
      <c r="AN639" t="s">
        <v>55</v>
      </c>
      <c r="AQ639" t="s">
        <v>171</v>
      </c>
      <c r="AR639" t="s">
        <v>229</v>
      </c>
    </row>
    <row r="640" ht="15.75" customHeight="1">
      <c r="A640" t="s">
        <v>516</v>
      </c>
      <c r="C640" s="11" t="s">
        <v>517</v>
      </c>
      <c r="D640" s="11" t="s">
        <v>518</v>
      </c>
      <c r="E640" s="11" t="s">
        <v>519</v>
      </c>
      <c r="F640" s="12" t="str">
        <f t="shared" si="1"/>
        <v>2017</v>
      </c>
      <c r="G640" s="13">
        <v>42931.0</v>
      </c>
      <c r="H640" s="14">
        <v>0.34375</v>
      </c>
      <c r="I640" t="s">
        <v>48</v>
      </c>
      <c r="J640" s="15"/>
      <c r="L640" t="s">
        <v>49</v>
      </c>
      <c r="M640" s="15">
        <v>17.6</v>
      </c>
      <c r="N640" s="16">
        <v>7.62</v>
      </c>
      <c r="O640" s="16">
        <v>79.4</v>
      </c>
      <c r="P640" s="17">
        <v>166.3</v>
      </c>
      <c r="Q640" s="18"/>
      <c r="S640" s="17"/>
      <c r="V640" s="19">
        <v>980.4</v>
      </c>
      <c r="W640" s="17"/>
      <c r="AF640" t="s">
        <v>560</v>
      </c>
      <c r="AG640" t="s">
        <v>231</v>
      </c>
      <c r="AH640" t="s">
        <v>231</v>
      </c>
      <c r="AI640">
        <v>19.4</v>
      </c>
      <c r="AJ640" t="s">
        <v>61</v>
      </c>
      <c r="AK640" t="s">
        <v>100</v>
      </c>
      <c r="AM640" t="s">
        <v>88</v>
      </c>
      <c r="AN640" t="s">
        <v>55</v>
      </c>
      <c r="AQ640" t="s">
        <v>171</v>
      </c>
      <c r="AR640" t="s">
        <v>229</v>
      </c>
    </row>
    <row r="641" ht="15.75" customHeight="1">
      <c r="A641" t="s">
        <v>516</v>
      </c>
      <c r="C641" s="11" t="s">
        <v>517</v>
      </c>
      <c r="D641" s="11" t="s">
        <v>518</v>
      </c>
      <c r="E641" s="11" t="s">
        <v>519</v>
      </c>
      <c r="F641" s="12" t="str">
        <f t="shared" si="1"/>
        <v>2017</v>
      </c>
      <c r="G641" s="13">
        <v>42945.0</v>
      </c>
      <c r="H641" s="14">
        <v>0.3506944444444444</v>
      </c>
      <c r="I641" t="s">
        <v>48</v>
      </c>
      <c r="J641" s="15"/>
      <c r="L641" t="s">
        <v>49</v>
      </c>
      <c r="M641" s="15">
        <v>19.0</v>
      </c>
      <c r="N641" s="16">
        <v>5.4</v>
      </c>
      <c r="O641" s="16">
        <v>58.21</v>
      </c>
      <c r="P641" s="17">
        <v>189.3</v>
      </c>
      <c r="Q641" s="18"/>
      <c r="S641" s="17"/>
      <c r="V641" s="19">
        <v>1413.6</v>
      </c>
      <c r="W641" s="17"/>
      <c r="AF641" t="s">
        <v>556</v>
      </c>
      <c r="AG641" t="s">
        <v>86</v>
      </c>
      <c r="AH641" t="s">
        <v>86</v>
      </c>
      <c r="AI641">
        <v>18.0</v>
      </c>
      <c r="AJ641" t="s">
        <v>61</v>
      </c>
      <c r="AK641" t="s">
        <v>100</v>
      </c>
      <c r="AM641" t="s">
        <v>88</v>
      </c>
      <c r="AN641" t="s">
        <v>65</v>
      </c>
      <c r="AQ641" t="s">
        <v>171</v>
      </c>
      <c r="AR641" t="s">
        <v>561</v>
      </c>
    </row>
    <row r="642" ht="15.75" customHeight="1">
      <c r="A642" t="s">
        <v>516</v>
      </c>
      <c r="C642" s="11" t="s">
        <v>517</v>
      </c>
      <c r="D642" s="11" t="s">
        <v>518</v>
      </c>
      <c r="E642" s="11" t="s">
        <v>519</v>
      </c>
      <c r="F642" s="12" t="str">
        <f t="shared" si="1"/>
        <v>2017</v>
      </c>
      <c r="G642" s="13">
        <v>42959.0</v>
      </c>
      <c r="H642" s="14">
        <v>0.32083333333333336</v>
      </c>
      <c r="I642" t="s">
        <v>48</v>
      </c>
      <c r="J642" s="15"/>
      <c r="M642" s="15">
        <v>23.3</v>
      </c>
      <c r="N642" s="16">
        <v>7.17</v>
      </c>
      <c r="O642" s="16">
        <v>86.1</v>
      </c>
      <c r="P642" s="17">
        <v>63.4</v>
      </c>
      <c r="Q642" s="18"/>
      <c r="S642" s="17"/>
      <c r="V642" s="19">
        <v>23.1</v>
      </c>
      <c r="W642" s="17"/>
      <c r="AF642" t="s">
        <v>562</v>
      </c>
      <c r="AG642" t="s">
        <v>273</v>
      </c>
      <c r="AH642" t="s">
        <v>563</v>
      </c>
      <c r="AI642">
        <v>22.2</v>
      </c>
      <c r="AJ642" t="s">
        <v>61</v>
      </c>
      <c r="AK642" t="s">
        <v>119</v>
      </c>
      <c r="AR642" t="s">
        <v>229</v>
      </c>
    </row>
    <row r="643" ht="15.75" customHeight="1">
      <c r="A643" t="s">
        <v>516</v>
      </c>
      <c r="C643" s="11" t="s">
        <v>517</v>
      </c>
      <c r="D643" s="11" t="s">
        <v>518</v>
      </c>
      <c r="E643" s="11" t="s">
        <v>519</v>
      </c>
      <c r="F643" s="12" t="str">
        <f t="shared" si="1"/>
        <v>2017</v>
      </c>
      <c r="G643" s="13">
        <v>42959.0</v>
      </c>
      <c r="H643" s="14">
        <v>0.32083333333333336</v>
      </c>
      <c r="I643" t="s">
        <v>95</v>
      </c>
      <c r="J643" s="15"/>
      <c r="M643" s="15"/>
      <c r="N643" s="16"/>
      <c r="O643" s="16"/>
      <c r="P643" s="17"/>
      <c r="Q643" s="18"/>
      <c r="S643" s="17"/>
      <c r="V643" s="19">
        <v>24.0</v>
      </c>
      <c r="W643" s="17"/>
      <c r="AF643" t="s">
        <v>562</v>
      </c>
      <c r="AK643" t="s">
        <v>119</v>
      </c>
      <c r="AR643" t="s">
        <v>229</v>
      </c>
    </row>
    <row r="644" ht="15.75" customHeight="1">
      <c r="A644" t="s">
        <v>516</v>
      </c>
      <c r="C644" s="11" t="s">
        <v>517</v>
      </c>
      <c r="D644" s="11" t="s">
        <v>518</v>
      </c>
      <c r="E644" s="11" t="s">
        <v>519</v>
      </c>
      <c r="F644" s="12" t="str">
        <f t="shared" si="1"/>
        <v>2017</v>
      </c>
      <c r="G644" s="13">
        <v>42973.0</v>
      </c>
      <c r="H644" s="14">
        <v>0.3388888888888889</v>
      </c>
      <c r="I644" t="s">
        <v>48</v>
      </c>
      <c r="J644" s="15"/>
      <c r="L644" t="s">
        <v>49</v>
      </c>
      <c r="M644" s="15">
        <v>16.7</v>
      </c>
      <c r="N644" s="16">
        <v>7.09</v>
      </c>
      <c r="O644" s="16">
        <v>73.0</v>
      </c>
      <c r="P644" s="17">
        <v>218.7</v>
      </c>
      <c r="Q644" s="18"/>
      <c r="S644" s="17"/>
      <c r="V644" s="19">
        <v>435.2</v>
      </c>
      <c r="W644" s="17"/>
      <c r="AF644" t="s">
        <v>564</v>
      </c>
      <c r="AG644" t="s">
        <v>51</v>
      </c>
      <c r="AH644" t="s">
        <v>86</v>
      </c>
      <c r="AI644">
        <v>14.5</v>
      </c>
      <c r="AJ644" t="s">
        <v>61</v>
      </c>
      <c r="AK644" t="s">
        <v>100</v>
      </c>
      <c r="AM644" t="s">
        <v>88</v>
      </c>
      <c r="AN644" t="s">
        <v>55</v>
      </c>
      <c r="AQ644" t="s">
        <v>171</v>
      </c>
      <c r="AR644" t="s">
        <v>229</v>
      </c>
    </row>
    <row r="645" ht="15.75" customHeight="1">
      <c r="A645" t="s">
        <v>516</v>
      </c>
      <c r="C645" s="11" t="s">
        <v>517</v>
      </c>
      <c r="D645" s="11" t="s">
        <v>518</v>
      </c>
      <c r="E645" s="11" t="s">
        <v>519</v>
      </c>
      <c r="F645" s="12" t="str">
        <f t="shared" si="1"/>
        <v>2017</v>
      </c>
      <c r="G645" s="13">
        <v>42987.0</v>
      </c>
      <c r="H645" s="14">
        <v>0.3402777777777778</v>
      </c>
      <c r="I645" t="s">
        <v>48</v>
      </c>
      <c r="J645" s="15"/>
      <c r="L645" t="s">
        <v>49</v>
      </c>
      <c r="M645" s="15">
        <v>15.2</v>
      </c>
      <c r="N645" s="16">
        <v>8.33</v>
      </c>
      <c r="O645" s="16">
        <v>82.8</v>
      </c>
      <c r="P645" s="17">
        <v>8.0</v>
      </c>
      <c r="Q645" s="18"/>
      <c r="S645" s="17"/>
      <c r="V645" s="19">
        <v>847.5</v>
      </c>
      <c r="W645" s="17"/>
      <c r="AF645" t="s">
        <v>560</v>
      </c>
      <c r="AG645" t="s">
        <v>51</v>
      </c>
      <c r="AH645" t="s">
        <v>86</v>
      </c>
      <c r="AI645">
        <v>15.3</v>
      </c>
      <c r="AK645" t="s">
        <v>119</v>
      </c>
      <c r="AM645" t="s">
        <v>88</v>
      </c>
      <c r="AN645" t="s">
        <v>65</v>
      </c>
      <c r="AQ645" t="s">
        <v>51</v>
      </c>
      <c r="AR645" t="s">
        <v>218</v>
      </c>
    </row>
    <row r="646" ht="15.75" customHeight="1">
      <c r="A646" t="s">
        <v>516</v>
      </c>
      <c r="C646" s="11" t="s">
        <v>517</v>
      </c>
      <c r="D646" s="11" t="s">
        <v>518</v>
      </c>
      <c r="E646" s="11" t="s">
        <v>519</v>
      </c>
      <c r="F646" s="12" t="str">
        <f t="shared" si="1"/>
        <v>2017</v>
      </c>
      <c r="G646" s="13">
        <v>43001.0</v>
      </c>
      <c r="H646" s="14">
        <v>0.3402777777777778</v>
      </c>
      <c r="I646" t="s">
        <v>48</v>
      </c>
      <c r="J646" s="15"/>
      <c r="L646" t="s">
        <v>49</v>
      </c>
      <c r="M646" s="15">
        <v>16.3</v>
      </c>
      <c r="N646" s="16">
        <v>7.73</v>
      </c>
      <c r="O646" s="16">
        <v>77.8</v>
      </c>
      <c r="P646" s="17"/>
      <c r="Q646" s="18"/>
      <c r="S646" s="17"/>
      <c r="V646" s="19">
        <v>344.8</v>
      </c>
      <c r="W646" s="17"/>
      <c r="AF646" t="s">
        <v>560</v>
      </c>
      <c r="AG646" t="s">
        <v>51</v>
      </c>
      <c r="AH646" t="s">
        <v>59</v>
      </c>
      <c r="AI646">
        <v>18.0</v>
      </c>
      <c r="AJ646" t="s">
        <v>61</v>
      </c>
      <c r="AK646" t="s">
        <v>119</v>
      </c>
      <c r="AM646" t="s">
        <v>88</v>
      </c>
      <c r="AN646" t="s">
        <v>65</v>
      </c>
      <c r="AQ646" t="s">
        <v>51</v>
      </c>
      <c r="AR646" t="s">
        <v>218</v>
      </c>
    </row>
    <row r="647" ht="15.75" customHeight="1">
      <c r="A647" t="s">
        <v>516</v>
      </c>
      <c r="C647" s="11" t="s">
        <v>565</v>
      </c>
      <c r="D647" s="11" t="s">
        <v>566</v>
      </c>
      <c r="E647" s="11" t="s">
        <v>567</v>
      </c>
      <c r="F647" s="12" t="str">
        <f t="shared" si="1"/>
        <v>2009</v>
      </c>
      <c r="G647" s="13">
        <v>39949.0</v>
      </c>
      <c r="H647" s="14">
        <v>0.3194444444444444</v>
      </c>
      <c r="I647" t="s">
        <v>48</v>
      </c>
      <c r="J647" s="15"/>
      <c r="M647" s="15">
        <v>16.6</v>
      </c>
      <c r="N647" s="16">
        <v>9.7</v>
      </c>
      <c r="O647" s="16">
        <v>92.7</v>
      </c>
      <c r="P647" s="17"/>
      <c r="Q647" s="18"/>
      <c r="S647" s="17"/>
      <c r="V647" s="19">
        <v>22.8</v>
      </c>
      <c r="W647" s="17"/>
      <c r="AF647" t="s">
        <v>50</v>
      </c>
      <c r="AG647" t="s">
        <v>51</v>
      </c>
      <c r="AH647" t="s">
        <v>51</v>
      </c>
      <c r="AI647">
        <v>8.89</v>
      </c>
      <c r="AJ647" t="s">
        <v>52</v>
      </c>
      <c r="AK647" t="s">
        <v>53</v>
      </c>
      <c r="AR647" t="s">
        <v>63</v>
      </c>
    </row>
    <row r="648" ht="15.75" customHeight="1">
      <c r="A648" t="s">
        <v>516</v>
      </c>
      <c r="C648" s="11" t="s">
        <v>565</v>
      </c>
      <c r="D648" s="11" t="s">
        <v>566</v>
      </c>
      <c r="E648" s="11" t="s">
        <v>567</v>
      </c>
      <c r="F648" s="12" t="str">
        <f t="shared" si="1"/>
        <v>2009</v>
      </c>
      <c r="G648" s="13">
        <v>39949.0</v>
      </c>
      <c r="H648" s="14">
        <v>0.3194444444444444</v>
      </c>
      <c r="I648" t="s">
        <v>95</v>
      </c>
      <c r="J648" s="15"/>
      <c r="M648" s="15"/>
      <c r="N648" s="16"/>
      <c r="O648" s="16"/>
      <c r="P648" s="17"/>
      <c r="Q648" s="18"/>
      <c r="S648" s="17"/>
      <c r="V648" s="19">
        <v>16.1</v>
      </c>
      <c r="W648" s="17"/>
      <c r="AF648" t="s">
        <v>50</v>
      </c>
      <c r="AK648" t="s">
        <v>53</v>
      </c>
      <c r="AR648" t="s">
        <v>63</v>
      </c>
    </row>
    <row r="649" ht="15.75" customHeight="1">
      <c r="A649" t="s">
        <v>516</v>
      </c>
      <c r="C649" s="11" t="s">
        <v>565</v>
      </c>
      <c r="D649" s="11" t="s">
        <v>566</v>
      </c>
      <c r="E649" s="11" t="s">
        <v>567</v>
      </c>
      <c r="F649" s="12" t="str">
        <f t="shared" si="1"/>
        <v>2009</v>
      </c>
      <c r="G649" s="13">
        <v>39963.0</v>
      </c>
      <c r="H649" s="14">
        <v>0.2916666666666667</v>
      </c>
      <c r="I649" t="s">
        <v>48</v>
      </c>
      <c r="J649" s="15"/>
      <c r="L649" t="s">
        <v>58</v>
      </c>
      <c r="M649" s="15">
        <v>13.8</v>
      </c>
      <c r="N649" s="16">
        <v>9.7</v>
      </c>
      <c r="O649" s="16">
        <v>94.1</v>
      </c>
      <c r="P649" s="17"/>
      <c r="Q649" s="18"/>
      <c r="S649" s="17"/>
      <c r="V649" s="19"/>
      <c r="W649" s="17"/>
      <c r="AF649" t="s">
        <v>50</v>
      </c>
      <c r="AG649" t="s">
        <v>59</v>
      </c>
      <c r="AH649" t="s">
        <v>60</v>
      </c>
      <c r="AJ649" t="s">
        <v>61</v>
      </c>
      <c r="AK649" t="s">
        <v>53</v>
      </c>
      <c r="AM649" t="s">
        <v>62</v>
      </c>
      <c r="AN649" t="s">
        <v>212</v>
      </c>
      <c r="AQ649" t="s">
        <v>51</v>
      </c>
      <c r="AR649" t="s">
        <v>568</v>
      </c>
    </row>
    <row r="650" ht="15.75" customHeight="1">
      <c r="A650" t="s">
        <v>516</v>
      </c>
      <c r="C650" s="11" t="s">
        <v>565</v>
      </c>
      <c r="D650" s="11" t="s">
        <v>566</v>
      </c>
      <c r="E650" s="11" t="s">
        <v>567</v>
      </c>
      <c r="F650" s="12" t="str">
        <f t="shared" si="1"/>
        <v>2009</v>
      </c>
      <c r="G650" s="13">
        <v>39977.0</v>
      </c>
      <c r="H650" s="14">
        <v>0.3194444444444444</v>
      </c>
      <c r="I650" t="s">
        <v>48</v>
      </c>
      <c r="J650" s="15"/>
      <c r="L650" t="s">
        <v>49</v>
      </c>
      <c r="M650" s="15">
        <v>19.0</v>
      </c>
      <c r="N650" s="16">
        <v>8.8</v>
      </c>
      <c r="O650" s="16">
        <v>88.5</v>
      </c>
      <c r="P650" s="17"/>
      <c r="Q650" s="18"/>
      <c r="S650" s="17"/>
      <c r="V650" s="19">
        <v>69.1</v>
      </c>
      <c r="W650" s="17"/>
      <c r="AF650" t="s">
        <v>50</v>
      </c>
      <c r="AG650" t="s">
        <v>51</v>
      </c>
      <c r="AH650" t="s">
        <v>64</v>
      </c>
      <c r="AI650">
        <v>10.0</v>
      </c>
      <c r="AK650" t="s">
        <v>53</v>
      </c>
      <c r="AM650" t="s">
        <v>54</v>
      </c>
      <c r="AN650" t="s">
        <v>212</v>
      </c>
      <c r="AQ650" t="s">
        <v>51</v>
      </c>
      <c r="AR650" t="s">
        <v>63</v>
      </c>
    </row>
    <row r="651" ht="15.75" customHeight="1">
      <c r="A651" t="s">
        <v>516</v>
      </c>
      <c r="C651" s="11" t="s">
        <v>565</v>
      </c>
      <c r="D651" s="11" t="s">
        <v>566</v>
      </c>
      <c r="E651" s="11" t="s">
        <v>567</v>
      </c>
      <c r="F651" s="12" t="str">
        <f t="shared" si="1"/>
        <v>2009</v>
      </c>
      <c r="G651" s="13">
        <v>39991.0</v>
      </c>
      <c r="H651" s="14">
        <v>0.3263888888888889</v>
      </c>
      <c r="I651" t="s">
        <v>48</v>
      </c>
      <c r="J651" s="15"/>
      <c r="L651" t="s">
        <v>58</v>
      </c>
      <c r="M651" s="15">
        <v>19.6</v>
      </c>
      <c r="N651" s="16">
        <v>8.2</v>
      </c>
      <c r="O651" s="16">
        <v>92.3</v>
      </c>
      <c r="P651" s="17"/>
      <c r="Q651" s="18"/>
      <c r="S651" s="17"/>
      <c r="V651" s="19">
        <v>35.0</v>
      </c>
      <c r="W651" s="17"/>
      <c r="AF651" t="s">
        <v>50</v>
      </c>
      <c r="AG651" t="s">
        <v>59</v>
      </c>
      <c r="AH651" t="s">
        <v>67</v>
      </c>
      <c r="AI651">
        <v>21.11</v>
      </c>
      <c r="AK651" t="s">
        <v>53</v>
      </c>
      <c r="AM651" t="s">
        <v>62</v>
      </c>
      <c r="AN651" t="s">
        <v>212</v>
      </c>
      <c r="AQ651" t="s">
        <v>51</v>
      </c>
      <c r="AR651" t="s">
        <v>569</v>
      </c>
    </row>
    <row r="652" ht="15.75" customHeight="1">
      <c r="A652" t="s">
        <v>516</v>
      </c>
      <c r="C652" s="11" t="s">
        <v>565</v>
      </c>
      <c r="D652" s="11" t="s">
        <v>566</v>
      </c>
      <c r="E652" s="11" t="s">
        <v>567</v>
      </c>
      <c r="F652" s="12" t="str">
        <f t="shared" si="1"/>
        <v>2009</v>
      </c>
      <c r="G652" s="13">
        <v>40019.0</v>
      </c>
      <c r="H652" s="14">
        <v>0.3333333333333333</v>
      </c>
      <c r="I652" t="s">
        <v>48</v>
      </c>
      <c r="J652" s="15"/>
      <c r="L652" t="s">
        <v>58</v>
      </c>
      <c r="M652" s="15">
        <v>19.5</v>
      </c>
      <c r="N652" s="16">
        <v>8.0</v>
      </c>
      <c r="O652" s="16">
        <v>78.0</v>
      </c>
      <c r="P652" s="17"/>
      <c r="Q652" s="18"/>
      <c r="S652" s="17"/>
      <c r="V652" s="19">
        <v>27.9</v>
      </c>
      <c r="W652" s="17"/>
      <c r="AF652" t="s">
        <v>50</v>
      </c>
      <c r="AG652" t="s">
        <v>59</v>
      </c>
      <c r="AH652" t="s">
        <v>69</v>
      </c>
      <c r="AI652">
        <v>15.0</v>
      </c>
      <c r="AJ652" t="s">
        <v>61</v>
      </c>
      <c r="AK652" t="s">
        <v>119</v>
      </c>
      <c r="AM652" t="s">
        <v>62</v>
      </c>
      <c r="AN652" t="s">
        <v>212</v>
      </c>
      <c r="AQ652" t="s">
        <v>56</v>
      </c>
      <c r="AR652" t="s">
        <v>71</v>
      </c>
    </row>
    <row r="653" ht="15.75" customHeight="1">
      <c r="A653" t="s">
        <v>516</v>
      </c>
      <c r="C653" s="11" t="s">
        <v>565</v>
      </c>
      <c r="D653" s="11" t="s">
        <v>566</v>
      </c>
      <c r="E653" s="11" t="s">
        <v>567</v>
      </c>
      <c r="F653" s="12" t="str">
        <f t="shared" si="1"/>
        <v>2009</v>
      </c>
      <c r="G653" s="13">
        <v>40033.0</v>
      </c>
      <c r="H653" s="14">
        <v>0.3055555555555556</v>
      </c>
      <c r="I653" t="s">
        <v>48</v>
      </c>
      <c r="J653" s="15"/>
      <c r="L653" t="s">
        <v>49</v>
      </c>
      <c r="M653" s="15">
        <v>22.3</v>
      </c>
      <c r="N653" s="16">
        <v>6.4</v>
      </c>
      <c r="O653" s="16">
        <v>72.0</v>
      </c>
      <c r="P653" s="17"/>
      <c r="Q653" s="18"/>
      <c r="S653" s="17"/>
      <c r="V653" s="19">
        <v>10.9</v>
      </c>
      <c r="W653" s="17"/>
      <c r="AF653" t="s">
        <v>50</v>
      </c>
      <c r="AG653" t="s">
        <v>51</v>
      </c>
      <c r="AH653" t="s">
        <v>72</v>
      </c>
      <c r="AI653">
        <v>8.89</v>
      </c>
      <c r="AJ653" t="s">
        <v>61</v>
      </c>
      <c r="AK653" t="s">
        <v>119</v>
      </c>
      <c r="AM653" t="s">
        <v>54</v>
      </c>
      <c r="AN653" t="s">
        <v>65</v>
      </c>
      <c r="AQ653" t="s">
        <v>51</v>
      </c>
      <c r="AR653" t="s">
        <v>570</v>
      </c>
    </row>
    <row r="654" ht="15.75" customHeight="1">
      <c r="A654" t="s">
        <v>516</v>
      </c>
      <c r="C654" s="11" t="s">
        <v>565</v>
      </c>
      <c r="D654" s="11" t="s">
        <v>566</v>
      </c>
      <c r="E654" s="11" t="s">
        <v>567</v>
      </c>
      <c r="F654" s="12" t="str">
        <f t="shared" si="1"/>
        <v>2010</v>
      </c>
      <c r="G654" s="13">
        <v>40348.0</v>
      </c>
      <c r="H654" s="14">
        <v>0.3020833333333333</v>
      </c>
      <c r="I654" t="s">
        <v>48</v>
      </c>
      <c r="J654" s="15"/>
      <c r="L654" t="s">
        <v>49</v>
      </c>
      <c r="M654" s="15">
        <v>21.5</v>
      </c>
      <c r="N654" s="16"/>
      <c r="O654" s="16"/>
      <c r="P654" s="17"/>
      <c r="Q654" s="18"/>
      <c r="S654" s="17"/>
      <c r="V654" s="19">
        <v>17.3</v>
      </c>
      <c r="W654" s="17"/>
      <c r="AF654" t="s">
        <v>50</v>
      </c>
      <c r="AG654" t="s">
        <v>51</v>
      </c>
      <c r="AH654" t="s">
        <v>51</v>
      </c>
      <c r="AI654">
        <v>10.0</v>
      </c>
      <c r="AJ654" t="s">
        <v>61</v>
      </c>
      <c r="AK654" t="s">
        <v>53</v>
      </c>
      <c r="AM654" t="s">
        <v>88</v>
      </c>
      <c r="AN654" t="s">
        <v>65</v>
      </c>
      <c r="AQ654" t="s">
        <v>51</v>
      </c>
      <c r="AR654" t="s">
        <v>216</v>
      </c>
    </row>
    <row r="655" ht="15.75" customHeight="1">
      <c r="A655" t="s">
        <v>516</v>
      </c>
      <c r="C655" s="11" t="s">
        <v>565</v>
      </c>
      <c r="D655" s="11" t="s">
        <v>566</v>
      </c>
      <c r="E655" s="11" t="s">
        <v>567</v>
      </c>
      <c r="F655" s="12" t="str">
        <f t="shared" si="1"/>
        <v>2010</v>
      </c>
      <c r="G655" s="13">
        <v>40362.0</v>
      </c>
      <c r="H655" s="14">
        <v>0.2743055555555556</v>
      </c>
      <c r="I655" t="s">
        <v>48</v>
      </c>
      <c r="J655" s="15"/>
      <c r="L655" t="s">
        <v>49</v>
      </c>
      <c r="M655" s="15">
        <v>23.3</v>
      </c>
      <c r="N655" s="16">
        <v>8.3</v>
      </c>
      <c r="O655" s="16">
        <v>95.4</v>
      </c>
      <c r="P655" s="17"/>
      <c r="Q655" s="18"/>
      <c r="S655" s="17"/>
      <c r="V655" s="19">
        <v>16.0</v>
      </c>
      <c r="W655" s="17"/>
      <c r="AF655" t="s">
        <v>217</v>
      </c>
      <c r="AG655" t="s">
        <v>86</v>
      </c>
      <c r="AH655" t="s">
        <v>115</v>
      </c>
      <c r="AI655">
        <v>11.67</v>
      </c>
      <c r="AJ655" t="s">
        <v>61</v>
      </c>
      <c r="AK655" t="s">
        <v>53</v>
      </c>
      <c r="AM655" t="s">
        <v>54</v>
      </c>
      <c r="AN655" t="s">
        <v>55</v>
      </c>
      <c r="AQ655" t="s">
        <v>51</v>
      </c>
      <c r="AR655" t="s">
        <v>218</v>
      </c>
    </row>
    <row r="656" ht="15.75" customHeight="1">
      <c r="A656" t="s">
        <v>516</v>
      </c>
      <c r="C656" s="11" t="s">
        <v>565</v>
      </c>
      <c r="D656" s="11" t="s">
        <v>566</v>
      </c>
      <c r="E656" s="11" t="s">
        <v>567</v>
      </c>
      <c r="F656" s="12" t="str">
        <f t="shared" si="1"/>
        <v>2010</v>
      </c>
      <c r="G656" s="13">
        <v>40376.0</v>
      </c>
      <c r="H656" s="14"/>
      <c r="I656" t="s">
        <v>48</v>
      </c>
      <c r="J656" s="15"/>
      <c r="L656" t="s">
        <v>49</v>
      </c>
      <c r="M656" s="15">
        <v>26.5</v>
      </c>
      <c r="N656" s="16">
        <v>7.04</v>
      </c>
      <c r="O656" s="16">
        <v>87.6</v>
      </c>
      <c r="P656" s="17"/>
      <c r="Q656" s="18"/>
      <c r="S656" s="17"/>
      <c r="V656" s="19">
        <v>6.0</v>
      </c>
      <c r="W656" s="17"/>
      <c r="AF656" t="s">
        <v>217</v>
      </c>
      <c r="AG656" t="s">
        <v>51</v>
      </c>
      <c r="AH656" t="s">
        <v>51</v>
      </c>
      <c r="AI656">
        <v>21.67</v>
      </c>
      <c r="AJ656" t="s">
        <v>61</v>
      </c>
      <c r="AK656" t="s">
        <v>53</v>
      </c>
      <c r="AM656" t="s">
        <v>54</v>
      </c>
      <c r="AN656" t="s">
        <v>55</v>
      </c>
      <c r="AQ656" t="s">
        <v>51</v>
      </c>
      <c r="AR656" t="s">
        <v>219</v>
      </c>
    </row>
    <row r="657" ht="15.75" customHeight="1">
      <c r="A657" t="s">
        <v>516</v>
      </c>
      <c r="C657" s="11" t="s">
        <v>565</v>
      </c>
      <c r="D657" s="11" t="s">
        <v>566</v>
      </c>
      <c r="E657" s="11" t="s">
        <v>567</v>
      </c>
      <c r="F657" s="12" t="str">
        <f t="shared" si="1"/>
        <v>2010</v>
      </c>
      <c r="G657" s="13">
        <v>40390.0</v>
      </c>
      <c r="H657" s="14">
        <v>0.2604166666666667</v>
      </c>
      <c r="I657" t="s">
        <v>48</v>
      </c>
      <c r="J657" s="15"/>
      <c r="L657" t="s">
        <v>49</v>
      </c>
      <c r="M657" s="15">
        <v>23.9</v>
      </c>
      <c r="N657" s="16">
        <v>7.28</v>
      </c>
      <c r="O657" s="16">
        <v>73.1</v>
      </c>
      <c r="P657" s="17"/>
      <c r="Q657" s="18"/>
      <c r="S657" s="17"/>
      <c r="V657" s="19">
        <v>11.0</v>
      </c>
      <c r="W657" s="17"/>
      <c r="AF657" t="s">
        <v>217</v>
      </c>
      <c r="AG657" t="s">
        <v>51</v>
      </c>
      <c r="AH657" t="s">
        <v>51</v>
      </c>
      <c r="AI657">
        <v>13.33</v>
      </c>
      <c r="AJ657" t="s">
        <v>61</v>
      </c>
      <c r="AK657" t="s">
        <v>53</v>
      </c>
      <c r="AM657" t="s">
        <v>54</v>
      </c>
      <c r="AN657" t="s">
        <v>55</v>
      </c>
      <c r="AQ657" t="s">
        <v>51</v>
      </c>
      <c r="AR657" t="s">
        <v>218</v>
      </c>
    </row>
    <row r="658" ht="15.75" customHeight="1">
      <c r="A658" t="s">
        <v>516</v>
      </c>
      <c r="C658" s="11" t="s">
        <v>565</v>
      </c>
      <c r="D658" s="11" t="s">
        <v>566</v>
      </c>
      <c r="E658" s="11" t="s">
        <v>567</v>
      </c>
      <c r="F658" s="12" t="str">
        <f t="shared" si="1"/>
        <v>2010</v>
      </c>
      <c r="G658" s="13">
        <v>40404.0</v>
      </c>
      <c r="H658" s="14">
        <v>0.2604166666666667</v>
      </c>
      <c r="I658" t="s">
        <v>48</v>
      </c>
      <c r="J658" s="15"/>
      <c r="L658" t="s">
        <v>49</v>
      </c>
      <c r="M658" s="15">
        <v>23.8</v>
      </c>
      <c r="N658" s="16">
        <v>7.89</v>
      </c>
      <c r="O658" s="16">
        <v>93.2</v>
      </c>
      <c r="P658" s="17"/>
      <c r="Q658" s="18"/>
      <c r="S658" s="17"/>
      <c r="V658" s="19">
        <v>10.9</v>
      </c>
      <c r="W658" s="17"/>
      <c r="AF658" t="s">
        <v>221</v>
      </c>
      <c r="AG658" t="s">
        <v>51</v>
      </c>
      <c r="AH658" t="s">
        <v>51</v>
      </c>
      <c r="AI658">
        <v>12.22</v>
      </c>
      <c r="AJ658" t="s">
        <v>61</v>
      </c>
      <c r="AK658" t="s">
        <v>53</v>
      </c>
      <c r="AM658" t="s">
        <v>54</v>
      </c>
      <c r="AN658" t="s">
        <v>55</v>
      </c>
      <c r="AQ658" t="s">
        <v>51</v>
      </c>
      <c r="AR658" t="s">
        <v>218</v>
      </c>
    </row>
    <row r="659" ht="15.75" customHeight="1">
      <c r="A659" t="s">
        <v>516</v>
      </c>
      <c r="C659" s="11" t="s">
        <v>565</v>
      </c>
      <c r="D659" s="11" t="s">
        <v>566</v>
      </c>
      <c r="E659" s="11" t="s">
        <v>567</v>
      </c>
      <c r="F659" s="12" t="str">
        <f t="shared" si="1"/>
        <v>2010</v>
      </c>
      <c r="G659" s="13">
        <v>40418.0</v>
      </c>
      <c r="H659" s="14">
        <v>0.25</v>
      </c>
      <c r="I659" t="s">
        <v>48</v>
      </c>
      <c r="J659" s="15"/>
      <c r="L659" t="s">
        <v>49</v>
      </c>
      <c r="M659" s="15">
        <v>21.0</v>
      </c>
      <c r="N659" s="16">
        <v>9.11</v>
      </c>
      <c r="O659" s="16">
        <v>101.6</v>
      </c>
      <c r="P659" s="17"/>
      <c r="Q659" s="18"/>
      <c r="S659" s="17"/>
      <c r="V659" s="19">
        <v>14.0</v>
      </c>
      <c r="W659" s="17"/>
      <c r="AF659" t="s">
        <v>221</v>
      </c>
      <c r="AG659" t="s">
        <v>51</v>
      </c>
      <c r="AH659" t="s">
        <v>51</v>
      </c>
      <c r="AI659">
        <v>13.89</v>
      </c>
      <c r="AJ659" t="s">
        <v>61</v>
      </c>
      <c r="AK659" t="s">
        <v>53</v>
      </c>
      <c r="AM659" t="s">
        <v>54</v>
      </c>
      <c r="AN659" t="s">
        <v>55</v>
      </c>
      <c r="AQ659" t="s">
        <v>51</v>
      </c>
      <c r="AR659" t="s">
        <v>243</v>
      </c>
    </row>
    <row r="660" ht="15.75" customHeight="1">
      <c r="A660" t="s">
        <v>516</v>
      </c>
      <c r="C660" s="11" t="s">
        <v>565</v>
      </c>
      <c r="D660" s="11" t="s">
        <v>566</v>
      </c>
      <c r="E660" s="11" t="s">
        <v>567</v>
      </c>
      <c r="F660" s="12" t="str">
        <f t="shared" si="1"/>
        <v>2010</v>
      </c>
      <c r="G660" s="13">
        <v>40418.0</v>
      </c>
      <c r="H660" s="14">
        <v>0.25</v>
      </c>
      <c r="I660" t="s">
        <v>95</v>
      </c>
      <c r="J660" s="15"/>
      <c r="M660" s="15"/>
      <c r="N660" s="16"/>
      <c r="O660" s="16"/>
      <c r="P660" s="17"/>
      <c r="Q660" s="18"/>
      <c r="S660" s="17"/>
      <c r="V660" s="19">
        <v>17.0</v>
      </c>
      <c r="W660" s="17"/>
      <c r="AF660" t="s">
        <v>221</v>
      </c>
      <c r="AK660" t="s">
        <v>53</v>
      </c>
      <c r="AR660" t="s">
        <v>243</v>
      </c>
    </row>
    <row r="661" ht="15.75" customHeight="1">
      <c r="A661" t="s">
        <v>516</v>
      </c>
      <c r="C661" s="11" t="s">
        <v>565</v>
      </c>
      <c r="D661" s="11" t="s">
        <v>566</v>
      </c>
      <c r="E661" s="11" t="s">
        <v>567</v>
      </c>
      <c r="F661" s="12" t="str">
        <f t="shared" si="1"/>
        <v>2010</v>
      </c>
      <c r="G661" s="13">
        <v>40432.0</v>
      </c>
      <c r="H661" s="14">
        <v>0.23958333333333334</v>
      </c>
      <c r="I661" t="s">
        <v>48</v>
      </c>
      <c r="J661" s="15"/>
      <c r="L661" t="s">
        <v>49</v>
      </c>
      <c r="M661" s="15"/>
      <c r="N661" s="16">
        <v>7.2</v>
      </c>
      <c r="O661" s="16"/>
      <c r="P661" s="17"/>
      <c r="Q661" s="18"/>
      <c r="S661" s="17"/>
      <c r="V661" s="19">
        <v>23.0</v>
      </c>
      <c r="W661" s="17"/>
      <c r="AF661" t="s">
        <v>221</v>
      </c>
      <c r="AG661" t="s">
        <v>86</v>
      </c>
      <c r="AH661" t="s">
        <v>86</v>
      </c>
      <c r="AI661">
        <v>13.33</v>
      </c>
      <c r="AJ661" t="s">
        <v>61</v>
      </c>
      <c r="AK661" t="s">
        <v>53</v>
      </c>
      <c r="AM661" t="s">
        <v>88</v>
      </c>
      <c r="AN661" t="s">
        <v>65</v>
      </c>
      <c r="AQ661" t="s">
        <v>51</v>
      </c>
      <c r="AR661" t="s">
        <v>222</v>
      </c>
    </row>
    <row r="662" ht="15.75" customHeight="1">
      <c r="A662" t="s">
        <v>516</v>
      </c>
      <c r="C662" s="11" t="s">
        <v>565</v>
      </c>
      <c r="D662" s="11" t="s">
        <v>566</v>
      </c>
      <c r="E662" s="11" t="s">
        <v>567</v>
      </c>
      <c r="F662" s="12" t="str">
        <f t="shared" si="1"/>
        <v>2011</v>
      </c>
      <c r="G662" s="13">
        <v>40712.0</v>
      </c>
      <c r="H662" s="14">
        <v>0.3020833333333333</v>
      </c>
      <c r="I662" t="s">
        <v>48</v>
      </c>
      <c r="J662" s="15"/>
      <c r="L662" t="s">
        <v>49</v>
      </c>
      <c r="M662" s="15"/>
      <c r="N662" s="16"/>
      <c r="O662" s="16"/>
      <c r="P662" s="17"/>
      <c r="Q662" s="18"/>
      <c r="S662" s="17"/>
      <c r="V662" s="19">
        <v>35.0</v>
      </c>
      <c r="W662" s="17"/>
      <c r="AF662" t="s">
        <v>279</v>
      </c>
      <c r="AG662" t="s">
        <v>280</v>
      </c>
      <c r="AH662" t="s">
        <v>281</v>
      </c>
      <c r="AI662">
        <v>15.56</v>
      </c>
      <c r="AJ662" t="s">
        <v>61</v>
      </c>
      <c r="AK662" t="s">
        <v>53</v>
      </c>
      <c r="AM662" t="s">
        <v>54</v>
      </c>
      <c r="AN662" t="s">
        <v>65</v>
      </c>
      <c r="AQ662" t="s">
        <v>51</v>
      </c>
      <c r="AR662" t="s">
        <v>226</v>
      </c>
    </row>
    <row r="663" ht="15.75" customHeight="1">
      <c r="A663" t="s">
        <v>516</v>
      </c>
      <c r="C663" s="11" t="s">
        <v>565</v>
      </c>
      <c r="D663" s="11" t="s">
        <v>566</v>
      </c>
      <c r="E663" s="11" t="s">
        <v>567</v>
      </c>
      <c r="F663" s="12" t="str">
        <f t="shared" si="1"/>
        <v>2011</v>
      </c>
      <c r="G663" s="13">
        <v>40726.0</v>
      </c>
      <c r="H663" s="14">
        <v>0.2847222222222222</v>
      </c>
      <c r="I663" t="s">
        <v>48</v>
      </c>
      <c r="J663" s="15"/>
      <c r="L663" t="s">
        <v>49</v>
      </c>
      <c r="M663" s="15"/>
      <c r="N663" s="16">
        <v>6.8</v>
      </c>
      <c r="O663" s="16"/>
      <c r="P663" s="17"/>
      <c r="Q663" s="18"/>
      <c r="S663" s="17"/>
      <c r="V663" s="19">
        <v>137.6</v>
      </c>
      <c r="W663" s="17"/>
      <c r="AF663" t="s">
        <v>282</v>
      </c>
      <c r="AG663" t="s">
        <v>51</v>
      </c>
      <c r="AH663" t="s">
        <v>87</v>
      </c>
      <c r="AJ663" t="s">
        <v>61</v>
      </c>
      <c r="AK663" t="s">
        <v>119</v>
      </c>
      <c r="AM663" t="s">
        <v>54</v>
      </c>
      <c r="AN663" t="s">
        <v>55</v>
      </c>
      <c r="AQ663" t="s">
        <v>51</v>
      </c>
      <c r="AR663" t="s">
        <v>571</v>
      </c>
    </row>
    <row r="664" ht="15.75" customHeight="1">
      <c r="A664" t="s">
        <v>516</v>
      </c>
      <c r="C664" s="11" t="s">
        <v>565</v>
      </c>
      <c r="D664" s="11" t="s">
        <v>566</v>
      </c>
      <c r="E664" s="11" t="s">
        <v>567</v>
      </c>
      <c r="F664" s="12" t="str">
        <f t="shared" si="1"/>
        <v>2011</v>
      </c>
      <c r="G664" s="13">
        <v>40740.0</v>
      </c>
      <c r="H664" s="14">
        <v>0.2847222222222222</v>
      </c>
      <c r="I664" t="s">
        <v>48</v>
      </c>
      <c r="J664" s="15"/>
      <c r="L664" t="s">
        <v>49</v>
      </c>
      <c r="M664" s="15"/>
      <c r="N664" s="16">
        <v>6.4</v>
      </c>
      <c r="O664" s="16"/>
      <c r="P664" s="17"/>
      <c r="Q664" s="18"/>
      <c r="S664" s="17"/>
      <c r="V664" s="19"/>
      <c r="W664" s="17"/>
      <c r="AF664" t="s">
        <v>282</v>
      </c>
      <c r="AG664" t="s">
        <v>51</v>
      </c>
      <c r="AH664" t="s">
        <v>115</v>
      </c>
      <c r="AJ664" t="s">
        <v>61</v>
      </c>
      <c r="AK664" t="s">
        <v>53</v>
      </c>
      <c r="AM664" t="s">
        <v>54</v>
      </c>
      <c r="AN664" t="s">
        <v>65</v>
      </c>
      <c r="AQ664" t="s">
        <v>51</v>
      </c>
      <c r="AR664" t="s">
        <v>572</v>
      </c>
    </row>
    <row r="665" ht="15.75" customHeight="1">
      <c r="A665" t="s">
        <v>516</v>
      </c>
      <c r="C665" s="11" t="s">
        <v>565</v>
      </c>
      <c r="D665" s="11" t="s">
        <v>566</v>
      </c>
      <c r="E665" s="11" t="s">
        <v>567</v>
      </c>
      <c r="F665" s="12" t="str">
        <f t="shared" si="1"/>
        <v>2011</v>
      </c>
      <c r="G665" s="13">
        <v>40768.0</v>
      </c>
      <c r="H665" s="14">
        <v>0.2847222222222222</v>
      </c>
      <c r="I665" t="s">
        <v>48</v>
      </c>
      <c r="J665" s="15"/>
      <c r="L665" t="s">
        <v>49</v>
      </c>
      <c r="M665" s="15"/>
      <c r="N665" s="16">
        <v>6.8</v>
      </c>
      <c r="O665" s="16"/>
      <c r="P665" s="17"/>
      <c r="Q665" s="18"/>
      <c r="S665" s="17"/>
      <c r="V665" s="19">
        <v>18.9</v>
      </c>
      <c r="W665" s="17"/>
      <c r="AF665" t="s">
        <v>282</v>
      </c>
      <c r="AG665" t="s">
        <v>51</v>
      </c>
      <c r="AH665" t="s">
        <v>115</v>
      </c>
      <c r="AJ665" t="s">
        <v>61</v>
      </c>
      <c r="AK665" t="s">
        <v>53</v>
      </c>
      <c r="AM665" t="s">
        <v>54</v>
      </c>
      <c r="AN665" t="s">
        <v>65</v>
      </c>
      <c r="AQ665" t="s">
        <v>51</v>
      </c>
      <c r="AR665" t="s">
        <v>218</v>
      </c>
    </row>
    <row r="666" ht="15.75" customHeight="1">
      <c r="A666" t="s">
        <v>516</v>
      </c>
      <c r="C666" s="11" t="s">
        <v>565</v>
      </c>
      <c r="D666" s="11" t="s">
        <v>566</v>
      </c>
      <c r="E666" s="11" t="s">
        <v>567</v>
      </c>
      <c r="F666" s="12" t="str">
        <f t="shared" si="1"/>
        <v>2013</v>
      </c>
      <c r="G666" s="13">
        <v>41412.0</v>
      </c>
      <c r="H666" s="14">
        <v>0.3229166666666667</v>
      </c>
      <c r="I666" t="s">
        <v>48</v>
      </c>
      <c r="J666" s="15"/>
      <c r="L666" t="s">
        <v>49</v>
      </c>
      <c r="M666" s="15">
        <v>16.6</v>
      </c>
      <c r="N666" s="16">
        <v>8.97</v>
      </c>
      <c r="O666" s="16">
        <v>93.3</v>
      </c>
      <c r="P666" s="17">
        <v>47.9</v>
      </c>
      <c r="Q666" s="18"/>
      <c r="S666" s="17"/>
      <c r="V666" s="19">
        <v>39.3</v>
      </c>
      <c r="W666" s="17"/>
      <c r="AF666" t="s">
        <v>573</v>
      </c>
      <c r="AG666" t="s">
        <v>51</v>
      </c>
      <c r="AH666" t="s">
        <v>86</v>
      </c>
      <c r="AI666">
        <v>12.7777777777778</v>
      </c>
      <c r="AK666" t="s">
        <v>53</v>
      </c>
      <c r="AM666" t="s">
        <v>88</v>
      </c>
      <c r="AN666" t="s">
        <v>65</v>
      </c>
      <c r="AQ666" t="s">
        <v>51</v>
      </c>
      <c r="AR666" t="s">
        <v>218</v>
      </c>
    </row>
    <row r="667" ht="15.75" customHeight="1">
      <c r="A667" t="s">
        <v>516</v>
      </c>
      <c r="C667" s="11" t="s">
        <v>565</v>
      </c>
      <c r="D667" s="11" t="s">
        <v>566</v>
      </c>
      <c r="E667" s="11" t="s">
        <v>567</v>
      </c>
      <c r="F667" s="12" t="str">
        <f t="shared" si="1"/>
        <v>2013</v>
      </c>
      <c r="G667" s="13">
        <v>41426.0</v>
      </c>
      <c r="H667" s="14">
        <v>0.3159722222222222</v>
      </c>
      <c r="I667" t="s">
        <v>48</v>
      </c>
      <c r="J667" s="15"/>
      <c r="L667" t="s">
        <v>49</v>
      </c>
      <c r="M667" s="15">
        <v>21.5</v>
      </c>
      <c r="N667" s="16">
        <v>7.92</v>
      </c>
      <c r="O667" s="16">
        <v>89.7</v>
      </c>
      <c r="P667" s="17">
        <v>46.7</v>
      </c>
      <c r="Q667" s="18"/>
      <c r="S667" s="17"/>
      <c r="V667" s="19">
        <v>74.4</v>
      </c>
      <c r="W667" s="17"/>
      <c r="AF667" t="s">
        <v>411</v>
      </c>
      <c r="AG667" t="s">
        <v>51</v>
      </c>
      <c r="AH667" t="s">
        <v>51</v>
      </c>
      <c r="AI667">
        <v>19.4444444444444</v>
      </c>
      <c r="AJ667" t="s">
        <v>61</v>
      </c>
      <c r="AK667" t="s">
        <v>53</v>
      </c>
      <c r="AM667" t="s">
        <v>54</v>
      </c>
      <c r="AN667" t="s">
        <v>65</v>
      </c>
      <c r="AQ667" t="s">
        <v>51</v>
      </c>
      <c r="AR667" t="s">
        <v>574</v>
      </c>
    </row>
    <row r="668" ht="15.75" customHeight="1">
      <c r="A668" t="s">
        <v>516</v>
      </c>
      <c r="C668" s="11" t="s">
        <v>565</v>
      </c>
      <c r="D668" s="11" t="s">
        <v>566</v>
      </c>
      <c r="E668" s="11" t="s">
        <v>567</v>
      </c>
      <c r="F668" s="12" t="str">
        <f t="shared" si="1"/>
        <v>2013</v>
      </c>
      <c r="G668" s="13">
        <v>41440.0</v>
      </c>
      <c r="H668" s="14">
        <v>0.3090277777777778</v>
      </c>
      <c r="I668" t="s">
        <v>48</v>
      </c>
      <c r="J668" s="15"/>
      <c r="L668" t="s">
        <v>49</v>
      </c>
      <c r="M668" s="15">
        <v>19.7</v>
      </c>
      <c r="N668" s="16">
        <v>8.11</v>
      </c>
      <c r="O668" s="16">
        <v>84.7</v>
      </c>
      <c r="P668" s="17">
        <v>45.8</v>
      </c>
      <c r="Q668" s="18"/>
      <c r="S668" s="17"/>
      <c r="V668" s="19">
        <v>61.3</v>
      </c>
      <c r="W668" s="17"/>
      <c r="AF668" t="s">
        <v>413</v>
      </c>
      <c r="AG668" t="s">
        <v>51</v>
      </c>
      <c r="AH668" t="s">
        <v>414</v>
      </c>
      <c r="AI668">
        <v>12.7777777777778</v>
      </c>
      <c r="AJ668" t="s">
        <v>52</v>
      </c>
      <c r="AK668" t="s">
        <v>53</v>
      </c>
      <c r="AM668" t="s">
        <v>54</v>
      </c>
      <c r="AN668" t="s">
        <v>65</v>
      </c>
      <c r="AQ668" t="s">
        <v>51</v>
      </c>
      <c r="AR668" t="s">
        <v>218</v>
      </c>
    </row>
    <row r="669" ht="15.75" customHeight="1">
      <c r="A669" t="s">
        <v>516</v>
      </c>
      <c r="C669" s="11" t="s">
        <v>565</v>
      </c>
      <c r="D669" s="11" t="s">
        <v>566</v>
      </c>
      <c r="E669" s="11" t="s">
        <v>567</v>
      </c>
      <c r="F669" s="12" t="str">
        <f t="shared" si="1"/>
        <v>2013</v>
      </c>
      <c r="G669" s="13">
        <v>41468.0</v>
      </c>
      <c r="H669" s="14">
        <v>0.3055555555555556</v>
      </c>
      <c r="I669" t="s">
        <v>48</v>
      </c>
      <c r="J669" s="15"/>
      <c r="L669" t="s">
        <v>49</v>
      </c>
      <c r="M669" s="15">
        <v>24.1</v>
      </c>
      <c r="N669" s="16">
        <v>7.02</v>
      </c>
      <c r="O669" s="16">
        <v>83.7</v>
      </c>
      <c r="P669" s="17">
        <v>80.0</v>
      </c>
      <c r="Q669" s="18"/>
      <c r="S669" s="17"/>
      <c r="V669" s="19">
        <v>24.3</v>
      </c>
      <c r="W669" s="17"/>
      <c r="AF669" t="s">
        <v>422</v>
      </c>
      <c r="AG669" t="s">
        <v>51</v>
      </c>
      <c r="AH669" t="s">
        <v>51</v>
      </c>
      <c r="AK669" t="s">
        <v>53</v>
      </c>
      <c r="AM669" t="s">
        <v>88</v>
      </c>
      <c r="AN669" t="s">
        <v>65</v>
      </c>
      <c r="AQ669" t="s">
        <v>51</v>
      </c>
      <c r="AR669" t="s">
        <v>575</v>
      </c>
    </row>
    <row r="670" ht="15.75" customHeight="1">
      <c r="A670" t="s">
        <v>516</v>
      </c>
      <c r="C670" s="11" t="s">
        <v>565</v>
      </c>
      <c r="D670" s="11" t="s">
        <v>566</v>
      </c>
      <c r="E670" s="11" t="s">
        <v>567</v>
      </c>
      <c r="F670" s="12" t="str">
        <f t="shared" si="1"/>
        <v>2013</v>
      </c>
      <c r="G670" s="13">
        <v>41482.0</v>
      </c>
      <c r="H670" s="14">
        <v>0.2916666666666667</v>
      </c>
      <c r="I670" t="s">
        <v>48</v>
      </c>
      <c r="J670" s="15"/>
      <c r="L670" t="s">
        <v>49</v>
      </c>
      <c r="M670" s="15">
        <v>21.8</v>
      </c>
      <c r="N670" s="16">
        <v>7.69</v>
      </c>
      <c r="O670" s="16">
        <v>87.6</v>
      </c>
      <c r="P670" s="17">
        <v>80.0</v>
      </c>
      <c r="Q670" s="18"/>
      <c r="S670" s="17"/>
      <c r="V670" s="19">
        <v>37.3</v>
      </c>
      <c r="W670" s="17"/>
      <c r="AF670" t="s">
        <v>411</v>
      </c>
      <c r="AG670" t="s">
        <v>115</v>
      </c>
      <c r="AH670" t="s">
        <v>231</v>
      </c>
      <c r="AK670" t="s">
        <v>53</v>
      </c>
      <c r="AM670" t="s">
        <v>88</v>
      </c>
      <c r="AN670" t="s">
        <v>65</v>
      </c>
      <c r="AQ670" t="s">
        <v>51</v>
      </c>
      <c r="AR670" s="21" t="s">
        <v>576</v>
      </c>
      <c r="AS670" s="21"/>
      <c r="AT670" s="21"/>
      <c r="AU670" s="21"/>
      <c r="AV670" s="21"/>
      <c r="AW670" s="21"/>
      <c r="AX670" s="21"/>
      <c r="AY670" s="21"/>
      <c r="AZ670" s="21"/>
      <c r="BA670" s="21"/>
      <c r="BB670" s="21"/>
      <c r="BC670" s="21"/>
      <c r="BD670" s="21"/>
      <c r="BE670" s="21"/>
      <c r="BF670" s="21"/>
    </row>
    <row r="671" ht="15.75" customHeight="1">
      <c r="A671" t="s">
        <v>516</v>
      </c>
      <c r="C671" s="11" t="s">
        <v>565</v>
      </c>
      <c r="D671" s="11" t="s">
        <v>566</v>
      </c>
      <c r="E671" s="11" t="s">
        <v>567</v>
      </c>
      <c r="F671" s="12" t="str">
        <f t="shared" si="1"/>
        <v>2013</v>
      </c>
      <c r="G671" s="13">
        <v>41496.0</v>
      </c>
      <c r="H671" s="14">
        <v>0.3125</v>
      </c>
      <c r="I671" t="s">
        <v>48</v>
      </c>
      <c r="J671" s="15"/>
      <c r="L671" t="s">
        <v>49</v>
      </c>
      <c r="M671" s="15">
        <v>21.3</v>
      </c>
      <c r="N671" s="16">
        <v>8.11</v>
      </c>
      <c r="O671" s="16">
        <v>77.8</v>
      </c>
      <c r="P671" s="17">
        <v>90.0</v>
      </c>
      <c r="Q671" s="18"/>
      <c r="S671" s="17"/>
      <c r="V671" s="19">
        <v>85.7</v>
      </c>
      <c r="W671" s="17"/>
      <c r="AF671" t="s">
        <v>413</v>
      </c>
      <c r="AG671" t="s">
        <v>51</v>
      </c>
      <c r="AH671" t="s">
        <v>419</v>
      </c>
      <c r="AI671">
        <v>17.2222222222222</v>
      </c>
      <c r="AJ671" t="s">
        <v>61</v>
      </c>
      <c r="AK671" t="s">
        <v>53</v>
      </c>
      <c r="AM671" t="s">
        <v>54</v>
      </c>
      <c r="AN671" t="s">
        <v>65</v>
      </c>
      <c r="AQ671" t="s">
        <v>51</v>
      </c>
      <c r="AR671" t="s">
        <v>577</v>
      </c>
    </row>
    <row r="672" ht="15.75" customHeight="1">
      <c r="A672" t="s">
        <v>516</v>
      </c>
      <c r="C672" s="11" t="s">
        <v>565</v>
      </c>
      <c r="D672" s="11" t="s">
        <v>566</v>
      </c>
      <c r="E672" s="11" t="s">
        <v>567</v>
      </c>
      <c r="F672" s="12" t="str">
        <f t="shared" si="1"/>
        <v>2013</v>
      </c>
      <c r="G672" s="13">
        <v>41510.0</v>
      </c>
      <c r="H672" s="14">
        <v>0.3055555555555556</v>
      </c>
      <c r="I672" t="s">
        <v>48</v>
      </c>
      <c r="J672" s="15"/>
      <c r="L672" t="s">
        <v>49</v>
      </c>
      <c r="M672" s="15"/>
      <c r="N672" s="16"/>
      <c r="O672" s="16"/>
      <c r="P672" s="17">
        <v>90.0</v>
      </c>
      <c r="Q672" s="18"/>
      <c r="S672" s="17"/>
      <c r="V672" s="19">
        <v>71.7</v>
      </c>
      <c r="W672" s="17"/>
      <c r="AF672" t="s">
        <v>422</v>
      </c>
      <c r="AG672" t="s">
        <v>51</v>
      </c>
      <c r="AH672" t="s">
        <v>51</v>
      </c>
      <c r="AJ672" t="s">
        <v>61</v>
      </c>
      <c r="AK672" t="s">
        <v>53</v>
      </c>
      <c r="AM672" t="s">
        <v>88</v>
      </c>
      <c r="AN672" t="s">
        <v>65</v>
      </c>
      <c r="AQ672" t="s">
        <v>51</v>
      </c>
      <c r="AR672" t="s">
        <v>578</v>
      </c>
    </row>
    <row r="673" ht="15.75" customHeight="1">
      <c r="A673" t="s">
        <v>516</v>
      </c>
      <c r="C673" s="11" t="s">
        <v>565</v>
      </c>
      <c r="D673" s="11" t="s">
        <v>566</v>
      </c>
      <c r="E673" s="11" t="s">
        <v>567</v>
      </c>
      <c r="F673" s="12" t="str">
        <f t="shared" si="1"/>
        <v>2014</v>
      </c>
      <c r="G673" s="13">
        <v>41776.0</v>
      </c>
      <c r="H673" s="14">
        <v>0.3645833333333333</v>
      </c>
      <c r="I673" t="s">
        <v>48</v>
      </c>
      <c r="J673" s="15"/>
      <c r="L673" t="s">
        <v>58</v>
      </c>
      <c r="M673" s="15">
        <v>16.6</v>
      </c>
      <c r="N673" s="16"/>
      <c r="O673" s="16">
        <v>89.0</v>
      </c>
      <c r="P673" s="17"/>
      <c r="Q673" s="18"/>
      <c r="S673" s="17"/>
      <c r="V673" s="19">
        <v>686.7</v>
      </c>
      <c r="W673" s="17"/>
      <c r="AF673" t="s">
        <v>424</v>
      </c>
      <c r="AG673" t="s">
        <v>85</v>
      </c>
      <c r="AH673" t="s">
        <v>273</v>
      </c>
      <c r="AI673">
        <v>13.33</v>
      </c>
      <c r="AJ673" t="s">
        <v>52</v>
      </c>
      <c r="AK673" t="s">
        <v>119</v>
      </c>
      <c r="AM673" t="s">
        <v>62</v>
      </c>
      <c r="AN673" t="s">
        <v>65</v>
      </c>
      <c r="AQ673" t="s">
        <v>171</v>
      </c>
      <c r="AR673" t="s">
        <v>425</v>
      </c>
    </row>
    <row r="674" ht="15.75" customHeight="1">
      <c r="A674" t="s">
        <v>516</v>
      </c>
      <c r="C674" s="11" t="s">
        <v>565</v>
      </c>
      <c r="D674" s="11" t="s">
        <v>566</v>
      </c>
      <c r="E674" s="11" t="s">
        <v>567</v>
      </c>
      <c r="F674" s="12" t="str">
        <f t="shared" si="1"/>
        <v>2014</v>
      </c>
      <c r="G674" s="13">
        <v>41790.0</v>
      </c>
      <c r="H674" s="14">
        <v>0.3402777777777778</v>
      </c>
      <c r="I674" t="s">
        <v>48</v>
      </c>
      <c r="J674" s="15"/>
      <c r="L674" t="s">
        <v>49</v>
      </c>
      <c r="M674" s="15">
        <v>16.3</v>
      </c>
      <c r="N674" s="16">
        <v>8.75</v>
      </c>
      <c r="O674" s="16">
        <v>89.21</v>
      </c>
      <c r="P674" s="17">
        <v>64.5</v>
      </c>
      <c r="Q674" s="18"/>
      <c r="S674" s="17"/>
      <c r="V674" s="19">
        <v>48.1</v>
      </c>
      <c r="W674" s="17"/>
      <c r="AF674" t="s">
        <v>424</v>
      </c>
      <c r="AG674" t="s">
        <v>59</v>
      </c>
      <c r="AH674" t="s">
        <v>254</v>
      </c>
      <c r="AI674">
        <v>11.67</v>
      </c>
      <c r="AK674" t="s">
        <v>119</v>
      </c>
      <c r="AM674" t="s">
        <v>54</v>
      </c>
      <c r="AN674" t="s">
        <v>55</v>
      </c>
      <c r="AQ674" t="s">
        <v>51</v>
      </c>
      <c r="AR674" t="s">
        <v>426</v>
      </c>
    </row>
    <row r="675" ht="15.75" customHeight="1">
      <c r="A675" t="s">
        <v>516</v>
      </c>
      <c r="C675" s="11" t="s">
        <v>565</v>
      </c>
      <c r="D675" s="11" t="s">
        <v>566</v>
      </c>
      <c r="E675" s="11" t="s">
        <v>567</v>
      </c>
      <c r="F675" s="12" t="str">
        <f t="shared" si="1"/>
        <v>2014</v>
      </c>
      <c r="G675" s="13">
        <v>41804.0</v>
      </c>
      <c r="H675" s="14">
        <v>0.3333333333333333</v>
      </c>
      <c r="I675" t="s">
        <v>48</v>
      </c>
      <c r="J675" s="15"/>
      <c r="L675" t="s">
        <v>58</v>
      </c>
      <c r="M675" s="15">
        <v>17.2</v>
      </c>
      <c r="N675" s="16">
        <v>7.89</v>
      </c>
      <c r="O675" s="16">
        <v>82.0</v>
      </c>
      <c r="P675" s="17">
        <v>63.1</v>
      </c>
      <c r="Q675" s="18"/>
      <c r="S675" s="17"/>
      <c r="V675" s="19">
        <v>275.5</v>
      </c>
      <c r="W675" s="17"/>
      <c r="AF675" t="s">
        <v>424</v>
      </c>
      <c r="AG675" t="s">
        <v>59</v>
      </c>
      <c r="AH675" t="s">
        <v>85</v>
      </c>
      <c r="AI675">
        <v>15.0</v>
      </c>
      <c r="AK675" t="s">
        <v>119</v>
      </c>
      <c r="AM675" t="s">
        <v>62</v>
      </c>
      <c r="AN675" t="s">
        <v>55</v>
      </c>
      <c r="AQ675" t="s">
        <v>51</v>
      </c>
      <c r="AR675" t="s">
        <v>229</v>
      </c>
    </row>
    <row r="676" ht="15.75" customHeight="1">
      <c r="A676" t="s">
        <v>516</v>
      </c>
      <c r="C676" s="11" t="s">
        <v>565</v>
      </c>
      <c r="D676" s="11" t="s">
        <v>566</v>
      </c>
      <c r="E676" s="11" t="s">
        <v>567</v>
      </c>
      <c r="F676" s="12" t="str">
        <f t="shared" si="1"/>
        <v>2014</v>
      </c>
      <c r="G676" s="13">
        <v>41818.0</v>
      </c>
      <c r="H676" s="14">
        <v>0.3680555555555556</v>
      </c>
      <c r="I676" t="s">
        <v>48</v>
      </c>
      <c r="J676" s="15"/>
      <c r="L676" t="s">
        <v>49</v>
      </c>
      <c r="M676" s="15">
        <v>21.8</v>
      </c>
      <c r="N676" s="16">
        <v>9.42</v>
      </c>
      <c r="O676" s="16">
        <v>107.8</v>
      </c>
      <c r="P676" s="17"/>
      <c r="Q676" s="18"/>
      <c r="S676" s="17"/>
      <c r="V676" s="19">
        <v>54.5</v>
      </c>
      <c r="W676" s="17"/>
      <c r="AF676" t="s">
        <v>424</v>
      </c>
      <c r="AG676" t="s">
        <v>51</v>
      </c>
      <c r="AH676" t="s">
        <v>51</v>
      </c>
      <c r="AI676">
        <v>20.56</v>
      </c>
      <c r="AK676" t="s">
        <v>119</v>
      </c>
      <c r="AM676" t="s">
        <v>54</v>
      </c>
      <c r="AN676" t="s">
        <v>55</v>
      </c>
      <c r="AQ676" t="s">
        <v>51</v>
      </c>
      <c r="AR676" t="s">
        <v>229</v>
      </c>
    </row>
    <row r="677" ht="15.75" customHeight="1">
      <c r="A677" t="s">
        <v>516</v>
      </c>
      <c r="C677" s="11" t="s">
        <v>565</v>
      </c>
      <c r="D677" s="11" t="s">
        <v>566</v>
      </c>
      <c r="E677" s="11" t="s">
        <v>567</v>
      </c>
      <c r="F677" s="12" t="str">
        <f t="shared" si="1"/>
        <v>2014</v>
      </c>
      <c r="G677" s="13">
        <v>41832.0</v>
      </c>
      <c r="H677" s="14">
        <v>0.3472222222222222</v>
      </c>
      <c r="I677" t="s">
        <v>48</v>
      </c>
      <c r="J677" s="15"/>
      <c r="L677" t="s">
        <v>49</v>
      </c>
      <c r="M677" s="15">
        <v>24.4</v>
      </c>
      <c r="N677" s="16">
        <v>9.96</v>
      </c>
      <c r="O677" s="16">
        <v>119.4</v>
      </c>
      <c r="P677" s="17">
        <v>78.1</v>
      </c>
      <c r="Q677" s="18"/>
      <c r="S677" s="17"/>
      <c r="V677" s="19">
        <v>42.2</v>
      </c>
      <c r="W677" s="17"/>
      <c r="AF677" t="s">
        <v>424</v>
      </c>
      <c r="AG677" t="s">
        <v>51</v>
      </c>
      <c r="AH677" t="s">
        <v>51</v>
      </c>
      <c r="AI677">
        <v>21.11</v>
      </c>
      <c r="AJ677" t="s">
        <v>61</v>
      </c>
      <c r="AK677" t="s">
        <v>119</v>
      </c>
      <c r="AM677" t="s">
        <v>54</v>
      </c>
      <c r="AN677" t="s">
        <v>55</v>
      </c>
      <c r="AQ677" t="s">
        <v>51</v>
      </c>
      <c r="AR677" t="s">
        <v>229</v>
      </c>
    </row>
    <row r="678" ht="15.75" customHeight="1">
      <c r="A678" t="s">
        <v>516</v>
      </c>
      <c r="C678" s="11" t="s">
        <v>565</v>
      </c>
      <c r="D678" s="11" t="s">
        <v>566</v>
      </c>
      <c r="E678" s="11" t="s">
        <v>567</v>
      </c>
      <c r="F678" s="12" t="str">
        <f t="shared" si="1"/>
        <v>2014</v>
      </c>
      <c r="G678" s="13">
        <v>41832.0</v>
      </c>
      <c r="H678" s="14">
        <v>0.3472222222222222</v>
      </c>
      <c r="I678" t="s">
        <v>95</v>
      </c>
      <c r="J678" s="15"/>
      <c r="M678" s="15">
        <v>24.5</v>
      </c>
      <c r="N678" s="16">
        <v>9.92</v>
      </c>
      <c r="O678" s="16">
        <v>119.2</v>
      </c>
      <c r="P678" s="17">
        <v>78.1</v>
      </c>
      <c r="Q678" s="18"/>
      <c r="S678" s="17"/>
      <c r="V678" s="19">
        <v>43.5</v>
      </c>
      <c r="W678" s="17"/>
      <c r="AF678" t="s">
        <v>424</v>
      </c>
      <c r="AK678" t="s">
        <v>119</v>
      </c>
      <c r="AR678" t="s">
        <v>229</v>
      </c>
    </row>
    <row r="679" ht="15.75" customHeight="1">
      <c r="A679" t="s">
        <v>516</v>
      </c>
      <c r="C679" s="11" t="s">
        <v>565</v>
      </c>
      <c r="D679" s="11" t="s">
        <v>566</v>
      </c>
      <c r="E679" s="11" t="s">
        <v>567</v>
      </c>
      <c r="F679" s="12" t="str">
        <f t="shared" si="1"/>
        <v>2014</v>
      </c>
      <c r="G679" s="13">
        <v>41846.0</v>
      </c>
      <c r="H679" s="14">
        <v>0.34375</v>
      </c>
      <c r="I679" t="s">
        <v>48</v>
      </c>
      <c r="J679" s="15"/>
      <c r="L679" t="s">
        <v>49</v>
      </c>
      <c r="M679" s="15">
        <v>24.2</v>
      </c>
      <c r="N679" s="16">
        <v>8.65</v>
      </c>
      <c r="O679" s="16">
        <v>103.0</v>
      </c>
      <c r="P679" s="17">
        <v>77.5</v>
      </c>
      <c r="Q679" s="18"/>
      <c r="S679" s="17"/>
      <c r="V679" s="19">
        <v>11.9</v>
      </c>
      <c r="W679" s="17"/>
      <c r="AF679" t="s">
        <v>424</v>
      </c>
      <c r="AG679" t="s">
        <v>86</v>
      </c>
      <c r="AH679" t="s">
        <v>86</v>
      </c>
      <c r="AI679">
        <v>18.89</v>
      </c>
      <c r="AK679" t="s">
        <v>119</v>
      </c>
      <c r="AM679" t="s">
        <v>54</v>
      </c>
      <c r="AN679" t="s">
        <v>55</v>
      </c>
      <c r="AQ679" t="s">
        <v>94</v>
      </c>
      <c r="AR679" t="s">
        <v>229</v>
      </c>
    </row>
    <row r="680" ht="15.75" customHeight="1">
      <c r="A680" t="s">
        <v>516</v>
      </c>
      <c r="C680" s="11" t="s">
        <v>565</v>
      </c>
      <c r="D680" s="11" t="s">
        <v>566</v>
      </c>
      <c r="E680" s="11" t="s">
        <v>567</v>
      </c>
      <c r="F680" s="12" t="str">
        <f t="shared" si="1"/>
        <v>2014</v>
      </c>
      <c r="G680" s="13">
        <v>41860.0</v>
      </c>
      <c r="H680" s="14">
        <v>0.3680555555555556</v>
      </c>
      <c r="I680" t="s">
        <v>48</v>
      </c>
      <c r="J680" s="15"/>
      <c r="L680" t="s">
        <v>49</v>
      </c>
      <c r="M680" s="15">
        <v>23.0</v>
      </c>
      <c r="N680" s="16">
        <v>7.72</v>
      </c>
      <c r="O680" s="16">
        <v>90.0</v>
      </c>
      <c r="P680" s="17">
        <v>75.4</v>
      </c>
      <c r="Q680" s="18"/>
      <c r="S680" s="17"/>
      <c r="V680" s="19">
        <v>18.7</v>
      </c>
      <c r="W680" s="17"/>
      <c r="AF680" t="s">
        <v>424</v>
      </c>
      <c r="AG680" t="s">
        <v>51</v>
      </c>
      <c r="AH680" t="s">
        <v>51</v>
      </c>
      <c r="AI680">
        <v>22.22</v>
      </c>
      <c r="AJ680" t="s">
        <v>61</v>
      </c>
      <c r="AK680" t="s">
        <v>119</v>
      </c>
      <c r="AM680" t="s">
        <v>54</v>
      </c>
      <c r="AN680" t="s">
        <v>55</v>
      </c>
      <c r="AQ680" t="s">
        <v>51</v>
      </c>
      <c r="AR680" t="s">
        <v>229</v>
      </c>
    </row>
    <row r="681" ht="15.75" customHeight="1">
      <c r="A681" t="s">
        <v>516</v>
      </c>
      <c r="C681" s="11" t="s">
        <v>565</v>
      </c>
      <c r="D681" s="11" t="s">
        <v>566</v>
      </c>
      <c r="E681" s="11" t="s">
        <v>567</v>
      </c>
      <c r="F681" s="12" t="str">
        <f t="shared" si="1"/>
        <v>2014</v>
      </c>
      <c r="G681" s="13">
        <v>41874.0</v>
      </c>
      <c r="H681" s="14">
        <v>0.3333333333333333</v>
      </c>
      <c r="I681" t="s">
        <v>48</v>
      </c>
      <c r="J681" s="15"/>
      <c r="L681" t="s">
        <v>49</v>
      </c>
      <c r="M681" s="15">
        <v>21.3</v>
      </c>
      <c r="N681" s="16">
        <v>7.42</v>
      </c>
      <c r="O681" s="16">
        <v>83.7</v>
      </c>
      <c r="P681" s="17">
        <v>76.3</v>
      </c>
      <c r="Q681" s="18"/>
      <c r="S681" s="17"/>
      <c r="V681" s="19">
        <v>29.5</v>
      </c>
      <c r="W681" s="17"/>
      <c r="AF681" t="s">
        <v>424</v>
      </c>
      <c r="AG681" t="s">
        <v>59</v>
      </c>
      <c r="AH681" t="s">
        <v>86</v>
      </c>
      <c r="AI681">
        <v>17.78</v>
      </c>
      <c r="AJ681" t="s">
        <v>61</v>
      </c>
      <c r="AK681" t="s">
        <v>119</v>
      </c>
      <c r="AM681" t="s">
        <v>54</v>
      </c>
      <c r="AN681" t="s">
        <v>55</v>
      </c>
      <c r="AQ681" t="s">
        <v>51</v>
      </c>
      <c r="AR681" t="s">
        <v>218</v>
      </c>
    </row>
    <row r="682" ht="15.75" customHeight="1">
      <c r="A682" t="s">
        <v>516</v>
      </c>
      <c r="C682" s="11" t="s">
        <v>565</v>
      </c>
      <c r="D682" s="11" t="s">
        <v>566</v>
      </c>
      <c r="E682" s="11" t="s">
        <v>567</v>
      </c>
      <c r="F682" s="12" t="str">
        <f t="shared" si="1"/>
        <v>2015</v>
      </c>
      <c r="G682" s="13">
        <v>42154.0</v>
      </c>
      <c r="H682" s="14">
        <v>0.33958333333333335</v>
      </c>
      <c r="I682" t="s">
        <v>48</v>
      </c>
      <c r="J682" s="15"/>
      <c r="L682" t="s">
        <v>49</v>
      </c>
      <c r="M682" s="15">
        <v>22.3</v>
      </c>
      <c r="N682" s="16">
        <v>7.21</v>
      </c>
      <c r="O682" s="16">
        <v>83.0</v>
      </c>
      <c r="P682" s="17">
        <v>81.7</v>
      </c>
      <c r="Q682" s="18"/>
      <c r="S682" s="17"/>
      <c r="V682" s="19">
        <v>145.5</v>
      </c>
      <c r="W682" s="17"/>
      <c r="AF682" t="s">
        <v>424</v>
      </c>
      <c r="AG682" t="s">
        <v>284</v>
      </c>
      <c r="AH682" t="s">
        <v>259</v>
      </c>
      <c r="AI682">
        <v>14.44</v>
      </c>
      <c r="AK682" t="s">
        <v>119</v>
      </c>
      <c r="AM682" t="s">
        <v>54</v>
      </c>
      <c r="AN682" t="s">
        <v>55</v>
      </c>
      <c r="AQ682" t="s">
        <v>51</v>
      </c>
      <c r="AR682" t="s">
        <v>229</v>
      </c>
    </row>
    <row r="683" ht="15.75" customHeight="1">
      <c r="A683" t="s">
        <v>516</v>
      </c>
      <c r="C683" s="11" t="s">
        <v>565</v>
      </c>
      <c r="D683" s="11" t="s">
        <v>566</v>
      </c>
      <c r="E683" s="11" t="s">
        <v>567</v>
      </c>
      <c r="F683" s="12" t="str">
        <f t="shared" si="1"/>
        <v>2015</v>
      </c>
      <c r="G683" s="13">
        <v>42168.0</v>
      </c>
      <c r="H683" s="14">
        <v>0.3333333333333333</v>
      </c>
      <c r="I683" t="s">
        <v>48</v>
      </c>
      <c r="J683" s="15"/>
      <c r="L683" t="s">
        <v>49</v>
      </c>
      <c r="M683" s="15"/>
      <c r="N683" s="16"/>
      <c r="O683" s="16"/>
      <c r="P683" s="17"/>
      <c r="Q683" s="18"/>
      <c r="S683" s="17"/>
      <c r="V683" s="19">
        <v>261.3</v>
      </c>
      <c r="W683" s="17"/>
      <c r="AF683" t="s">
        <v>424</v>
      </c>
      <c r="AG683" t="s">
        <v>51</v>
      </c>
      <c r="AH683" t="s">
        <v>352</v>
      </c>
      <c r="AI683">
        <v>20.56</v>
      </c>
      <c r="AJ683" t="s">
        <v>61</v>
      </c>
      <c r="AK683" t="s">
        <v>119</v>
      </c>
      <c r="AM683" t="s">
        <v>54</v>
      </c>
      <c r="AN683" t="s">
        <v>55</v>
      </c>
      <c r="AQ683" t="s">
        <v>51</v>
      </c>
      <c r="AR683" t="s">
        <v>579</v>
      </c>
    </row>
    <row r="684" ht="15.75" customHeight="1">
      <c r="A684" t="s">
        <v>516</v>
      </c>
      <c r="C684" s="11" t="s">
        <v>565</v>
      </c>
      <c r="D684" s="11" t="s">
        <v>566</v>
      </c>
      <c r="E684" s="11" t="s">
        <v>567</v>
      </c>
      <c r="F684" s="12" t="str">
        <f t="shared" si="1"/>
        <v>2015</v>
      </c>
      <c r="G684" s="13">
        <v>42182.0</v>
      </c>
      <c r="H684" s="14">
        <v>0.33958333333333335</v>
      </c>
      <c r="I684" t="s">
        <v>48</v>
      </c>
      <c r="J684" s="15"/>
      <c r="L684" t="s">
        <v>49</v>
      </c>
      <c r="M684" s="15">
        <v>22.6</v>
      </c>
      <c r="N684" s="16">
        <v>8.22</v>
      </c>
      <c r="O684" s="16">
        <v>95.2</v>
      </c>
      <c r="P684" s="17">
        <v>84.3</v>
      </c>
      <c r="Q684" s="18"/>
      <c r="S684" s="17"/>
      <c r="V684" s="19">
        <v>33.1</v>
      </c>
      <c r="W684" s="17"/>
      <c r="AF684" t="s">
        <v>424</v>
      </c>
      <c r="AG684" t="s">
        <v>51</v>
      </c>
      <c r="AH684" t="s">
        <v>51</v>
      </c>
      <c r="AI684">
        <v>15.56</v>
      </c>
      <c r="AJ684" t="s">
        <v>61</v>
      </c>
      <c r="AK684" t="s">
        <v>119</v>
      </c>
      <c r="AM684" t="s">
        <v>54</v>
      </c>
      <c r="AN684" t="s">
        <v>55</v>
      </c>
      <c r="AQ684" t="s">
        <v>79</v>
      </c>
      <c r="AR684" t="s">
        <v>229</v>
      </c>
    </row>
    <row r="685" ht="15.75" customHeight="1">
      <c r="A685" t="s">
        <v>516</v>
      </c>
      <c r="C685" s="11" t="s">
        <v>565</v>
      </c>
      <c r="D685" s="11" t="s">
        <v>566</v>
      </c>
      <c r="E685" s="11" t="s">
        <v>567</v>
      </c>
      <c r="F685" s="12" t="str">
        <f t="shared" si="1"/>
        <v>2015</v>
      </c>
      <c r="G685" s="13">
        <v>42196.0</v>
      </c>
      <c r="H685" s="14">
        <v>0.3298611111111111</v>
      </c>
      <c r="I685" t="s">
        <v>48</v>
      </c>
      <c r="J685" s="15"/>
      <c r="L685" t="s">
        <v>49</v>
      </c>
      <c r="M685" s="15">
        <v>23.9</v>
      </c>
      <c r="N685" s="16">
        <v>7.52</v>
      </c>
      <c r="O685" s="16">
        <v>89.3</v>
      </c>
      <c r="P685" s="17">
        <v>76.7</v>
      </c>
      <c r="Q685" s="18"/>
      <c r="S685" s="17"/>
      <c r="V685" s="19">
        <v>8.5</v>
      </c>
      <c r="W685" s="17"/>
      <c r="AF685" t="s">
        <v>424</v>
      </c>
      <c r="AG685" t="s">
        <v>51</v>
      </c>
      <c r="AH685" t="s">
        <v>51</v>
      </c>
      <c r="AI685">
        <v>20.56</v>
      </c>
      <c r="AJ685" t="s">
        <v>61</v>
      </c>
      <c r="AK685" t="s">
        <v>53</v>
      </c>
      <c r="AM685" t="s">
        <v>54</v>
      </c>
      <c r="AN685" t="s">
        <v>55</v>
      </c>
      <c r="AQ685" t="s">
        <v>51</v>
      </c>
      <c r="AR685" t="s">
        <v>580</v>
      </c>
    </row>
    <row r="686" ht="15.75" customHeight="1">
      <c r="A686" t="s">
        <v>516</v>
      </c>
      <c r="C686" s="11" t="s">
        <v>565</v>
      </c>
      <c r="D686" s="11" t="s">
        <v>566</v>
      </c>
      <c r="E686" s="11" t="s">
        <v>567</v>
      </c>
      <c r="F686" s="12" t="str">
        <f t="shared" si="1"/>
        <v>2015</v>
      </c>
      <c r="G686" s="13">
        <v>42196.0</v>
      </c>
      <c r="H686" s="14">
        <v>0.3298611111111111</v>
      </c>
      <c r="I686" t="s">
        <v>95</v>
      </c>
      <c r="J686" s="15"/>
      <c r="M686" s="15">
        <v>24.0</v>
      </c>
      <c r="N686" s="16">
        <v>7.53</v>
      </c>
      <c r="O686" s="16">
        <v>89.3</v>
      </c>
      <c r="P686" s="17">
        <v>51.7</v>
      </c>
      <c r="Q686" s="18"/>
      <c r="S686" s="17"/>
      <c r="V686" s="19">
        <v>14.3</v>
      </c>
      <c r="W686" s="17"/>
      <c r="AF686" t="s">
        <v>424</v>
      </c>
      <c r="AK686" t="s">
        <v>53</v>
      </c>
      <c r="AR686" t="s">
        <v>580</v>
      </c>
    </row>
    <row r="687" ht="15.75" customHeight="1">
      <c r="A687" t="s">
        <v>516</v>
      </c>
      <c r="C687" s="11" t="s">
        <v>565</v>
      </c>
      <c r="D687" s="11" t="s">
        <v>566</v>
      </c>
      <c r="E687" s="11" t="s">
        <v>567</v>
      </c>
      <c r="F687" s="12" t="str">
        <f t="shared" si="1"/>
        <v>2015</v>
      </c>
      <c r="G687" s="13">
        <v>42210.0</v>
      </c>
      <c r="H687" s="14">
        <v>0.3298611111111111</v>
      </c>
      <c r="I687" t="s">
        <v>48</v>
      </c>
      <c r="J687" s="15"/>
      <c r="L687" t="s">
        <v>49</v>
      </c>
      <c r="M687" s="15">
        <v>22.6</v>
      </c>
      <c r="N687" s="16">
        <v>7.56</v>
      </c>
      <c r="O687" s="16">
        <v>87.6</v>
      </c>
      <c r="P687" s="17">
        <v>82.1</v>
      </c>
      <c r="Q687" s="18"/>
      <c r="S687" s="17"/>
      <c r="V687" s="19">
        <v>26.2</v>
      </c>
      <c r="W687" s="17"/>
      <c r="AF687" t="s">
        <v>424</v>
      </c>
      <c r="AG687" t="s">
        <v>231</v>
      </c>
      <c r="AH687" t="s">
        <v>64</v>
      </c>
      <c r="AI687">
        <v>18.33</v>
      </c>
      <c r="AJ687" t="s">
        <v>61</v>
      </c>
      <c r="AK687" t="s">
        <v>119</v>
      </c>
      <c r="AM687" t="s">
        <v>88</v>
      </c>
      <c r="AN687" t="s">
        <v>55</v>
      </c>
      <c r="AQ687" t="s">
        <v>51</v>
      </c>
      <c r="AR687" t="s">
        <v>581</v>
      </c>
    </row>
    <row r="688" ht="15.75" customHeight="1">
      <c r="A688" t="s">
        <v>516</v>
      </c>
      <c r="C688" s="11" t="s">
        <v>565</v>
      </c>
      <c r="D688" s="11" t="s">
        <v>566</v>
      </c>
      <c r="E688" s="11" t="s">
        <v>567</v>
      </c>
      <c r="F688" s="12" t="str">
        <f t="shared" si="1"/>
        <v>2015</v>
      </c>
      <c r="G688" s="13">
        <v>42224.0</v>
      </c>
      <c r="H688" s="14">
        <v>0.33194444444444443</v>
      </c>
      <c r="I688" t="s">
        <v>48</v>
      </c>
      <c r="J688" s="15"/>
      <c r="L688" t="s">
        <v>49</v>
      </c>
      <c r="M688" s="15">
        <v>22.2</v>
      </c>
      <c r="N688" s="16">
        <v>7.09</v>
      </c>
      <c r="O688" s="16">
        <v>81.4</v>
      </c>
      <c r="P688" s="17"/>
      <c r="Q688" s="18"/>
      <c r="S688" s="17"/>
      <c r="V688" s="19">
        <v>7.0</v>
      </c>
      <c r="W688" s="17"/>
      <c r="AF688" t="s">
        <v>424</v>
      </c>
      <c r="AG688" t="s">
        <v>51</v>
      </c>
      <c r="AH688" t="s">
        <v>435</v>
      </c>
      <c r="AI688">
        <v>15.56</v>
      </c>
      <c r="AJ688" t="s">
        <v>61</v>
      </c>
      <c r="AK688" t="s">
        <v>119</v>
      </c>
      <c r="AM688" t="s">
        <v>88</v>
      </c>
      <c r="AN688" t="s">
        <v>55</v>
      </c>
      <c r="AQ688" t="s">
        <v>51</v>
      </c>
      <c r="AR688" t="s">
        <v>229</v>
      </c>
    </row>
    <row r="689" ht="15.75" customHeight="1">
      <c r="A689" t="s">
        <v>516</v>
      </c>
      <c r="C689" s="11" t="s">
        <v>565</v>
      </c>
      <c r="D689" s="11" t="s">
        <v>566</v>
      </c>
      <c r="E689" s="11" t="s">
        <v>567</v>
      </c>
      <c r="F689" s="12" t="str">
        <f t="shared" si="1"/>
        <v>2015</v>
      </c>
      <c r="G689" s="13">
        <v>42238.0</v>
      </c>
      <c r="H689" s="14">
        <v>0.34375</v>
      </c>
      <c r="I689" t="s">
        <v>48</v>
      </c>
      <c r="J689" s="15"/>
      <c r="L689" t="s">
        <v>58</v>
      </c>
      <c r="M689" s="15">
        <v>23.9</v>
      </c>
      <c r="N689" s="16">
        <v>7.37</v>
      </c>
      <c r="O689" s="16">
        <v>87.4</v>
      </c>
      <c r="P689" s="17">
        <v>22.4</v>
      </c>
      <c r="Q689" s="18"/>
      <c r="S689" s="17"/>
      <c r="V689" s="19">
        <v>63.1</v>
      </c>
      <c r="W689" s="17"/>
      <c r="AF689" t="s">
        <v>424</v>
      </c>
      <c r="AG689" t="s">
        <v>59</v>
      </c>
      <c r="AH689" t="s">
        <v>260</v>
      </c>
      <c r="AI689">
        <v>20.0</v>
      </c>
      <c r="AK689" t="s">
        <v>119</v>
      </c>
      <c r="AM689" t="s">
        <v>62</v>
      </c>
      <c r="AN689" t="s">
        <v>55</v>
      </c>
      <c r="AQ689" t="s">
        <v>51</v>
      </c>
      <c r="AR689" t="s">
        <v>229</v>
      </c>
    </row>
    <row r="690" ht="15.75" customHeight="1">
      <c r="A690" t="s">
        <v>516</v>
      </c>
      <c r="C690" s="11" t="s">
        <v>565</v>
      </c>
      <c r="D690" s="11" t="s">
        <v>566</v>
      </c>
      <c r="E690" s="11" t="s">
        <v>567</v>
      </c>
      <c r="F690" s="12" t="str">
        <f t="shared" si="1"/>
        <v>2016</v>
      </c>
      <c r="G690" s="13">
        <v>42511.0</v>
      </c>
      <c r="H690" s="14">
        <v>0.3472222222222222</v>
      </c>
      <c r="I690" t="s">
        <v>48</v>
      </c>
      <c r="J690" s="15"/>
      <c r="L690" t="s">
        <v>49</v>
      </c>
      <c r="M690" s="15">
        <v>18.2</v>
      </c>
      <c r="N690" s="16"/>
      <c r="O690" s="16">
        <v>95.0</v>
      </c>
      <c r="P690" s="17">
        <v>90.0</v>
      </c>
      <c r="Q690" s="18"/>
      <c r="S690" s="17"/>
      <c r="V690" s="19">
        <v>7.4</v>
      </c>
      <c r="W690" s="17"/>
      <c r="AF690" t="s">
        <v>424</v>
      </c>
      <c r="AG690" t="s">
        <v>51</v>
      </c>
      <c r="AH690" t="s">
        <v>86</v>
      </c>
      <c r="AI690">
        <v>15.56</v>
      </c>
      <c r="AJ690" t="s">
        <v>61</v>
      </c>
      <c r="AK690" t="s">
        <v>119</v>
      </c>
      <c r="AM690" t="s">
        <v>54</v>
      </c>
      <c r="AN690" t="s">
        <v>55</v>
      </c>
      <c r="AQ690" t="s">
        <v>51</v>
      </c>
      <c r="AR690" t="s">
        <v>425</v>
      </c>
    </row>
    <row r="691" ht="15.75" customHeight="1">
      <c r="A691" t="s">
        <v>516</v>
      </c>
      <c r="C691" s="11" t="s">
        <v>565</v>
      </c>
      <c r="D691" s="11" t="s">
        <v>566</v>
      </c>
      <c r="E691" s="11" t="s">
        <v>567</v>
      </c>
      <c r="F691" s="12" t="str">
        <f t="shared" si="1"/>
        <v>2016</v>
      </c>
      <c r="G691" s="13">
        <v>42525.0</v>
      </c>
      <c r="H691" s="14">
        <v>0.3506944444444444</v>
      </c>
      <c r="I691" t="s">
        <v>48</v>
      </c>
      <c r="J691" s="15"/>
      <c r="L691" t="s">
        <v>49</v>
      </c>
      <c r="M691" s="15">
        <v>18.3</v>
      </c>
      <c r="N691" s="16">
        <v>8.13</v>
      </c>
      <c r="O691" s="16">
        <v>89.1</v>
      </c>
      <c r="P691" s="17">
        <v>100.0</v>
      </c>
      <c r="Q691" s="18"/>
      <c r="S691" s="17"/>
      <c r="V691" s="19">
        <v>141.7</v>
      </c>
      <c r="W691" s="17"/>
      <c r="AF691" t="s">
        <v>424</v>
      </c>
      <c r="AG691" t="s">
        <v>280</v>
      </c>
      <c r="AH691" t="s">
        <v>287</v>
      </c>
      <c r="AI691">
        <v>17.22</v>
      </c>
      <c r="AJ691" t="s">
        <v>61</v>
      </c>
      <c r="AK691" t="s">
        <v>119</v>
      </c>
      <c r="AM691" t="s">
        <v>54</v>
      </c>
      <c r="AN691" t="s">
        <v>55</v>
      </c>
      <c r="AQ691" t="s">
        <v>51</v>
      </c>
      <c r="AR691" t="s">
        <v>582</v>
      </c>
    </row>
    <row r="692" ht="15.75" customHeight="1">
      <c r="A692" t="s">
        <v>516</v>
      </c>
      <c r="C692" s="11" t="s">
        <v>565</v>
      </c>
      <c r="D692" s="11" t="s">
        <v>566</v>
      </c>
      <c r="E692" s="11" t="s">
        <v>567</v>
      </c>
      <c r="F692" s="12" t="str">
        <f t="shared" si="1"/>
        <v>2016</v>
      </c>
      <c r="G692" s="13">
        <v>42539.0</v>
      </c>
      <c r="H692" s="14">
        <v>0.33958333333333335</v>
      </c>
      <c r="I692" t="s">
        <v>48</v>
      </c>
      <c r="J692" s="15"/>
      <c r="L692" t="s">
        <v>49</v>
      </c>
      <c r="M692" s="15">
        <v>21.8</v>
      </c>
      <c r="N692" s="16">
        <v>7.78</v>
      </c>
      <c r="O692" s="16">
        <v>88.6</v>
      </c>
      <c r="P692" s="17">
        <v>83.9</v>
      </c>
      <c r="Q692" s="18"/>
      <c r="S692" s="17"/>
      <c r="V692" s="19">
        <v>63.8</v>
      </c>
      <c r="W692" s="17"/>
      <c r="AF692" t="s">
        <v>424</v>
      </c>
      <c r="AG692" t="s">
        <v>51</v>
      </c>
      <c r="AH692" t="s">
        <v>51</v>
      </c>
      <c r="AI692">
        <v>17.22</v>
      </c>
      <c r="AK692" t="s">
        <v>119</v>
      </c>
      <c r="AM692" t="s">
        <v>54</v>
      </c>
      <c r="AN692" t="s">
        <v>55</v>
      </c>
      <c r="AQ692" t="s">
        <v>51</v>
      </c>
      <c r="AR692" t="s">
        <v>229</v>
      </c>
    </row>
    <row r="693" ht="15.75" customHeight="1">
      <c r="A693" t="s">
        <v>516</v>
      </c>
      <c r="C693" s="11" t="s">
        <v>565</v>
      </c>
      <c r="D693" s="11" t="s">
        <v>566</v>
      </c>
      <c r="E693" s="11" t="s">
        <v>567</v>
      </c>
      <c r="F693" s="12" t="str">
        <f t="shared" si="1"/>
        <v>2016</v>
      </c>
      <c r="G693" s="13">
        <v>42553.0</v>
      </c>
      <c r="H693" s="14">
        <v>0.3402777777777778</v>
      </c>
      <c r="I693" t="s">
        <v>48</v>
      </c>
      <c r="J693" s="15"/>
      <c r="L693" t="s">
        <v>49</v>
      </c>
      <c r="M693" s="15">
        <v>23.5</v>
      </c>
      <c r="N693" s="16">
        <v>7.44</v>
      </c>
      <c r="O693" s="16">
        <v>87.6</v>
      </c>
      <c r="P693" s="17">
        <v>53.4</v>
      </c>
      <c r="Q693" s="18"/>
      <c r="S693" s="17"/>
      <c r="V693" s="19">
        <v>12.1</v>
      </c>
      <c r="W693" s="17"/>
      <c r="AF693" t="s">
        <v>424</v>
      </c>
      <c r="AG693" t="s">
        <v>51</v>
      </c>
      <c r="AH693" t="s">
        <v>254</v>
      </c>
      <c r="AI693">
        <v>19.44</v>
      </c>
      <c r="AJ693" t="s">
        <v>61</v>
      </c>
      <c r="AK693" t="s">
        <v>119</v>
      </c>
      <c r="AM693" t="s">
        <v>54</v>
      </c>
      <c r="AN693" t="s">
        <v>55</v>
      </c>
      <c r="AQ693" t="s">
        <v>51</v>
      </c>
      <c r="AR693" t="s">
        <v>229</v>
      </c>
    </row>
    <row r="694" ht="15.75" customHeight="1">
      <c r="A694" t="s">
        <v>516</v>
      </c>
      <c r="C694" s="11" t="s">
        <v>565</v>
      </c>
      <c r="D694" s="11" t="s">
        <v>566</v>
      </c>
      <c r="E694" s="11" t="s">
        <v>567</v>
      </c>
      <c r="F694" s="12" t="str">
        <f t="shared" si="1"/>
        <v>2016</v>
      </c>
      <c r="G694" s="13">
        <v>42567.0</v>
      </c>
      <c r="H694" s="14">
        <v>0.3402777777777778</v>
      </c>
      <c r="I694" t="s">
        <v>48</v>
      </c>
      <c r="J694" s="15"/>
      <c r="L694" t="s">
        <v>49</v>
      </c>
      <c r="M694" s="15">
        <v>25.6</v>
      </c>
      <c r="N694" s="16">
        <v>6.96</v>
      </c>
      <c r="O694" s="16">
        <v>85.3</v>
      </c>
      <c r="P694" s="17">
        <v>77.2</v>
      </c>
      <c r="Q694" s="18"/>
      <c r="S694" s="17"/>
      <c r="V694" s="19">
        <v>6.3</v>
      </c>
      <c r="W694" s="17"/>
      <c r="AF694" t="s">
        <v>424</v>
      </c>
      <c r="AG694" t="s">
        <v>51</v>
      </c>
      <c r="AH694" t="s">
        <v>51</v>
      </c>
      <c r="AI694">
        <v>23.89</v>
      </c>
      <c r="AK694" t="s">
        <v>119</v>
      </c>
      <c r="AM694" t="s">
        <v>88</v>
      </c>
      <c r="AN694" t="s">
        <v>55</v>
      </c>
      <c r="AQ694" t="s">
        <v>51</v>
      </c>
      <c r="AR694" t="s">
        <v>229</v>
      </c>
    </row>
    <row r="695" ht="15.75" customHeight="1">
      <c r="A695" t="s">
        <v>516</v>
      </c>
      <c r="C695" s="11" t="s">
        <v>565</v>
      </c>
      <c r="D695" s="11" t="s">
        <v>566</v>
      </c>
      <c r="E695" s="11" t="s">
        <v>567</v>
      </c>
      <c r="F695" s="12" t="str">
        <f t="shared" si="1"/>
        <v>2016</v>
      </c>
      <c r="G695" s="13">
        <v>42581.0</v>
      </c>
      <c r="H695" s="14">
        <v>0.3284722222222222</v>
      </c>
      <c r="I695" t="s">
        <v>48</v>
      </c>
      <c r="J695" s="15"/>
      <c r="L695" t="s">
        <v>49</v>
      </c>
      <c r="M695" s="15">
        <v>25.1</v>
      </c>
      <c r="N695" s="16">
        <v>6.02</v>
      </c>
      <c r="O695" s="16">
        <v>82.7</v>
      </c>
      <c r="P695" s="17">
        <v>85.0</v>
      </c>
      <c r="Q695" s="18"/>
      <c r="S695" s="17"/>
      <c r="V695" s="19">
        <v>9.4</v>
      </c>
      <c r="W695" s="17"/>
      <c r="AF695" t="s">
        <v>424</v>
      </c>
      <c r="AI695">
        <v>22.22</v>
      </c>
      <c r="AK695" t="s">
        <v>119</v>
      </c>
      <c r="AM695" t="s">
        <v>54</v>
      </c>
      <c r="AN695" t="s">
        <v>55</v>
      </c>
      <c r="AQ695" t="s">
        <v>51</v>
      </c>
      <c r="AR695" t="s">
        <v>583</v>
      </c>
    </row>
    <row r="696" ht="15.75" customHeight="1">
      <c r="A696" t="s">
        <v>516</v>
      </c>
      <c r="C696" s="11" t="s">
        <v>565</v>
      </c>
      <c r="D696" s="11" t="s">
        <v>566</v>
      </c>
      <c r="E696" s="11" t="s">
        <v>567</v>
      </c>
      <c r="F696" s="12" t="str">
        <f t="shared" si="1"/>
        <v>2016</v>
      </c>
      <c r="G696" s="13">
        <v>42595.0</v>
      </c>
      <c r="H696" s="14">
        <v>0.3645833333333333</v>
      </c>
      <c r="I696" t="s">
        <v>48</v>
      </c>
      <c r="J696" s="15"/>
      <c r="L696" t="s">
        <v>49</v>
      </c>
      <c r="M696" s="15">
        <v>23.9</v>
      </c>
      <c r="N696" s="16">
        <v>6.35</v>
      </c>
      <c r="O696" s="16">
        <v>75.4</v>
      </c>
      <c r="P696" s="17">
        <v>48.4</v>
      </c>
      <c r="Q696" s="18"/>
      <c r="S696" s="17"/>
      <c r="V696" s="19">
        <v>209.6</v>
      </c>
      <c r="W696" s="17"/>
      <c r="AF696" t="s">
        <v>424</v>
      </c>
      <c r="AG696" t="s">
        <v>273</v>
      </c>
      <c r="AH696" t="s">
        <v>85</v>
      </c>
      <c r="AI696">
        <v>18.33</v>
      </c>
      <c r="AJ696" t="s">
        <v>61</v>
      </c>
      <c r="AK696" t="s">
        <v>119</v>
      </c>
      <c r="AM696" t="s">
        <v>88</v>
      </c>
      <c r="AN696" t="s">
        <v>55</v>
      </c>
      <c r="AQ696" t="s">
        <v>51</v>
      </c>
      <c r="AR696" t="s">
        <v>218</v>
      </c>
    </row>
    <row r="697" ht="15.75" customHeight="1">
      <c r="A697" t="s">
        <v>516</v>
      </c>
      <c r="C697" s="11" t="s">
        <v>565</v>
      </c>
      <c r="D697" s="11" t="s">
        <v>566</v>
      </c>
      <c r="E697" s="11" t="s">
        <v>567</v>
      </c>
      <c r="F697" s="12" t="str">
        <f t="shared" si="1"/>
        <v>2016</v>
      </c>
      <c r="G697" s="13">
        <v>42609.0</v>
      </c>
      <c r="H697" s="14">
        <v>0.3402777777777778</v>
      </c>
      <c r="I697" t="s">
        <v>48</v>
      </c>
      <c r="J697" s="15"/>
      <c r="L697" t="s">
        <v>49</v>
      </c>
      <c r="M697" s="15">
        <v>22.6</v>
      </c>
      <c r="N697" s="16">
        <v>6.52</v>
      </c>
      <c r="O697" s="16">
        <v>75.4</v>
      </c>
      <c r="P697" s="17">
        <v>91.5</v>
      </c>
      <c r="Q697" s="18"/>
      <c r="S697" s="17"/>
      <c r="V697" s="19">
        <v>24.3</v>
      </c>
      <c r="W697" s="17"/>
      <c r="AF697" t="s">
        <v>424</v>
      </c>
      <c r="AG697" t="s">
        <v>51</v>
      </c>
      <c r="AH697" t="s">
        <v>64</v>
      </c>
      <c r="AI697">
        <v>21.11</v>
      </c>
      <c r="AJ697" t="s">
        <v>61</v>
      </c>
      <c r="AK697" t="s">
        <v>119</v>
      </c>
      <c r="AM697" t="s">
        <v>88</v>
      </c>
      <c r="AN697" t="s">
        <v>55</v>
      </c>
      <c r="AQ697" t="s">
        <v>51</v>
      </c>
      <c r="AR697" t="s">
        <v>584</v>
      </c>
    </row>
    <row r="698" ht="15.75" customHeight="1">
      <c r="A698" t="s">
        <v>516</v>
      </c>
      <c r="C698" s="11" t="s">
        <v>565</v>
      </c>
      <c r="D698" s="11" t="s">
        <v>566</v>
      </c>
      <c r="E698" s="11" t="s">
        <v>567</v>
      </c>
      <c r="F698" s="12" t="str">
        <f t="shared" si="1"/>
        <v>2017</v>
      </c>
      <c r="G698" s="13">
        <v>42875.0</v>
      </c>
      <c r="H698" s="14">
        <v>0.3680555555555556</v>
      </c>
      <c r="I698" t="s">
        <v>48</v>
      </c>
      <c r="J698" s="15"/>
      <c r="L698" t="s">
        <v>49</v>
      </c>
      <c r="M698" s="15">
        <v>16.6</v>
      </c>
      <c r="N698" s="16">
        <v>9.23</v>
      </c>
      <c r="O698" s="16">
        <v>94.4</v>
      </c>
      <c r="P698" s="17">
        <v>77.7</v>
      </c>
      <c r="Q698" s="18"/>
      <c r="S698" s="17"/>
      <c r="V698" s="19">
        <v>17.1</v>
      </c>
      <c r="W698" s="17"/>
      <c r="AF698" t="s">
        <v>556</v>
      </c>
      <c r="AG698" t="s">
        <v>51</v>
      </c>
      <c r="AH698" t="s">
        <v>51</v>
      </c>
      <c r="AI698">
        <v>18.3</v>
      </c>
      <c r="AJ698" t="s">
        <v>52</v>
      </c>
      <c r="AK698" t="s">
        <v>53</v>
      </c>
      <c r="AM698" t="s">
        <v>54</v>
      </c>
      <c r="AN698" t="s">
        <v>212</v>
      </c>
      <c r="AQ698" t="s">
        <v>51</v>
      </c>
    </row>
    <row r="699" ht="15.75" customHeight="1">
      <c r="A699" t="s">
        <v>516</v>
      </c>
      <c r="C699" s="11" t="s">
        <v>565</v>
      </c>
      <c r="D699" s="11" t="s">
        <v>566</v>
      </c>
      <c r="E699" s="11" t="s">
        <v>567</v>
      </c>
      <c r="F699" s="12" t="str">
        <f t="shared" si="1"/>
        <v>2017</v>
      </c>
      <c r="G699" s="13">
        <v>42889.0</v>
      </c>
      <c r="H699" s="14">
        <v>0.3055555555555556</v>
      </c>
      <c r="I699" t="s">
        <v>48</v>
      </c>
      <c r="J699" s="15"/>
      <c r="L699" t="s">
        <v>49</v>
      </c>
      <c r="M699" s="15">
        <v>16.3</v>
      </c>
      <c r="N699" s="16">
        <v>9.19</v>
      </c>
      <c r="O699" s="16">
        <v>92.9</v>
      </c>
      <c r="P699" s="17">
        <v>77.2</v>
      </c>
      <c r="Q699" s="18"/>
      <c r="S699" s="17"/>
      <c r="V699" s="19">
        <v>33.5</v>
      </c>
      <c r="W699" s="17"/>
      <c r="AF699" t="s">
        <v>557</v>
      </c>
      <c r="AG699" t="s">
        <v>86</v>
      </c>
      <c r="AH699" t="s">
        <v>112</v>
      </c>
      <c r="AI699">
        <v>15.2</v>
      </c>
      <c r="AJ699" t="s">
        <v>61</v>
      </c>
      <c r="AK699" t="s">
        <v>119</v>
      </c>
      <c r="AM699" t="s">
        <v>54</v>
      </c>
      <c r="AN699" t="s">
        <v>65</v>
      </c>
      <c r="AQ699" t="s">
        <v>51</v>
      </c>
      <c r="AR699" t="s">
        <v>229</v>
      </c>
    </row>
    <row r="700" ht="15.75" customHeight="1">
      <c r="A700" t="s">
        <v>516</v>
      </c>
      <c r="C700" s="11" t="s">
        <v>565</v>
      </c>
      <c r="D700" s="11" t="s">
        <v>566</v>
      </c>
      <c r="E700" s="11" t="s">
        <v>567</v>
      </c>
      <c r="F700" s="12" t="str">
        <f t="shared" si="1"/>
        <v>2017</v>
      </c>
      <c r="G700" s="13">
        <v>42903.0</v>
      </c>
      <c r="H700" s="14">
        <v>0.3055555555555556</v>
      </c>
      <c r="I700" t="s">
        <v>48</v>
      </c>
      <c r="J700" s="15"/>
      <c r="L700" t="s">
        <v>49</v>
      </c>
      <c r="M700" s="15">
        <v>20.2</v>
      </c>
      <c r="N700" s="16">
        <v>7.82</v>
      </c>
      <c r="O700" s="16">
        <v>86.3</v>
      </c>
      <c r="P700" s="17">
        <v>87.0</v>
      </c>
      <c r="Q700" s="18"/>
      <c r="S700" s="17"/>
      <c r="V700" s="19">
        <v>88.2</v>
      </c>
      <c r="W700" s="17"/>
      <c r="AF700" t="s">
        <v>279</v>
      </c>
      <c r="AG700" t="s">
        <v>231</v>
      </c>
      <c r="AH700" t="s">
        <v>72</v>
      </c>
      <c r="AI700">
        <v>15.56</v>
      </c>
      <c r="AJ700" t="s">
        <v>61</v>
      </c>
      <c r="AK700" t="s">
        <v>53</v>
      </c>
      <c r="AM700" t="s">
        <v>54</v>
      </c>
      <c r="AN700" t="s">
        <v>65</v>
      </c>
      <c r="AQ700" t="s">
        <v>51</v>
      </c>
      <c r="AR700" t="s">
        <v>218</v>
      </c>
    </row>
    <row r="701" ht="15.75" customHeight="1">
      <c r="A701" t="s">
        <v>516</v>
      </c>
      <c r="C701" s="11" t="s">
        <v>565</v>
      </c>
      <c r="D701" s="11" t="s">
        <v>566</v>
      </c>
      <c r="E701" s="11" t="s">
        <v>567</v>
      </c>
      <c r="F701" s="12" t="str">
        <f t="shared" si="1"/>
        <v>2017</v>
      </c>
      <c r="G701" s="13">
        <v>42917.0</v>
      </c>
      <c r="H701" s="14">
        <v>0.30694444444444446</v>
      </c>
      <c r="I701" t="s">
        <v>48</v>
      </c>
      <c r="J701" s="15"/>
      <c r="L701" t="s">
        <v>58</v>
      </c>
      <c r="M701" s="15">
        <v>23.1</v>
      </c>
      <c r="N701" s="16">
        <v>8.3</v>
      </c>
      <c r="O701" s="16">
        <v>97.1</v>
      </c>
      <c r="P701" s="17">
        <v>77.2</v>
      </c>
      <c r="Q701" s="18"/>
      <c r="S701" s="17"/>
      <c r="V701" s="19">
        <v>33.1</v>
      </c>
      <c r="W701" s="17"/>
      <c r="AF701" t="s">
        <v>558</v>
      </c>
      <c r="AG701" t="s">
        <v>86</v>
      </c>
      <c r="AH701" t="s">
        <v>559</v>
      </c>
      <c r="AI701">
        <v>24.0</v>
      </c>
      <c r="AJ701" t="s">
        <v>61</v>
      </c>
      <c r="AK701" t="s">
        <v>119</v>
      </c>
      <c r="AM701" t="s">
        <v>88</v>
      </c>
      <c r="AN701" t="s">
        <v>55</v>
      </c>
      <c r="AQ701" t="s">
        <v>51</v>
      </c>
      <c r="AR701" t="s">
        <v>229</v>
      </c>
    </row>
    <row r="702" ht="15.75" customHeight="1">
      <c r="A702" t="s">
        <v>516</v>
      </c>
      <c r="C702" s="11" t="s">
        <v>565</v>
      </c>
      <c r="D702" s="11" t="s">
        <v>566</v>
      </c>
      <c r="E702" s="11" t="s">
        <v>567</v>
      </c>
      <c r="F702" s="12" t="str">
        <f t="shared" si="1"/>
        <v>2017</v>
      </c>
      <c r="G702" s="13">
        <v>42931.0</v>
      </c>
      <c r="H702" s="14">
        <v>0.3159722222222222</v>
      </c>
      <c r="I702" t="s">
        <v>48</v>
      </c>
      <c r="J702" s="15"/>
      <c r="L702" t="s">
        <v>49</v>
      </c>
      <c r="M702" s="15">
        <v>21.5</v>
      </c>
      <c r="N702" s="16">
        <v>7.64</v>
      </c>
      <c r="O702" s="16">
        <v>86.5</v>
      </c>
      <c r="P702" s="17"/>
      <c r="Q702" s="18"/>
      <c r="S702" s="17"/>
      <c r="V702" s="19">
        <v>63.8</v>
      </c>
      <c r="W702" s="17"/>
      <c r="AF702" t="s">
        <v>560</v>
      </c>
      <c r="AG702" t="s">
        <v>231</v>
      </c>
      <c r="AH702" t="s">
        <v>231</v>
      </c>
      <c r="AI702">
        <v>19.4</v>
      </c>
      <c r="AJ702" t="s">
        <v>61</v>
      </c>
      <c r="AK702" t="s">
        <v>119</v>
      </c>
      <c r="AM702" t="s">
        <v>88</v>
      </c>
      <c r="AN702" t="s">
        <v>65</v>
      </c>
      <c r="AQ702" t="s">
        <v>51</v>
      </c>
      <c r="AR702" t="s">
        <v>218</v>
      </c>
    </row>
    <row r="703" ht="15.75" customHeight="1">
      <c r="A703" t="s">
        <v>516</v>
      </c>
      <c r="C703" s="11" t="s">
        <v>565</v>
      </c>
      <c r="D703" s="11" t="s">
        <v>566</v>
      </c>
      <c r="E703" s="11" t="s">
        <v>567</v>
      </c>
      <c r="F703" s="12" t="str">
        <f t="shared" si="1"/>
        <v>2017</v>
      </c>
      <c r="G703" s="13">
        <v>42945.0</v>
      </c>
      <c r="H703" s="14">
        <v>0.325</v>
      </c>
      <c r="I703" t="s">
        <v>48</v>
      </c>
      <c r="J703" s="15"/>
      <c r="L703" t="s">
        <v>49</v>
      </c>
      <c r="M703" s="15">
        <v>21.9</v>
      </c>
      <c r="N703" s="16">
        <v>7.33</v>
      </c>
      <c r="O703" s="16">
        <v>83.67</v>
      </c>
      <c r="P703" s="17">
        <v>78.6</v>
      </c>
      <c r="Q703" s="18"/>
      <c r="S703" s="17"/>
      <c r="V703" s="19">
        <v>17.5</v>
      </c>
      <c r="W703" s="17"/>
      <c r="AF703" t="s">
        <v>556</v>
      </c>
      <c r="AG703" t="s">
        <v>86</v>
      </c>
      <c r="AH703" t="s">
        <v>86</v>
      </c>
      <c r="AI703">
        <v>18.0</v>
      </c>
      <c r="AJ703" t="s">
        <v>61</v>
      </c>
      <c r="AK703" t="s">
        <v>119</v>
      </c>
      <c r="AM703" t="s">
        <v>88</v>
      </c>
      <c r="AN703" t="s">
        <v>65</v>
      </c>
      <c r="AQ703" t="s">
        <v>51</v>
      </c>
      <c r="AR703" t="s">
        <v>561</v>
      </c>
    </row>
    <row r="704" ht="15.75" customHeight="1">
      <c r="A704" t="s">
        <v>516</v>
      </c>
      <c r="C704" s="11" t="s">
        <v>565</v>
      </c>
      <c r="D704" s="11" t="s">
        <v>566</v>
      </c>
      <c r="E704" s="11" t="s">
        <v>567</v>
      </c>
      <c r="F704" s="12" t="str">
        <f t="shared" si="1"/>
        <v>2017</v>
      </c>
      <c r="G704" s="13">
        <v>42959.0</v>
      </c>
      <c r="H704" s="14">
        <v>0.3020833333333333</v>
      </c>
      <c r="I704" t="s">
        <v>48</v>
      </c>
      <c r="J704" s="15"/>
      <c r="L704" t="s">
        <v>49</v>
      </c>
      <c r="M704" s="15">
        <v>23.4</v>
      </c>
      <c r="N704" s="16">
        <v>6.91</v>
      </c>
      <c r="O704" s="16">
        <v>81.3</v>
      </c>
      <c r="P704" s="17">
        <v>61.2</v>
      </c>
      <c r="Q704" s="18"/>
      <c r="S704" s="17"/>
      <c r="V704" s="19">
        <v>307.6</v>
      </c>
      <c r="W704" s="17"/>
      <c r="AF704" t="s">
        <v>562</v>
      </c>
      <c r="AG704" t="s">
        <v>273</v>
      </c>
      <c r="AH704" t="s">
        <v>563</v>
      </c>
      <c r="AI704">
        <v>22.2</v>
      </c>
      <c r="AJ704" t="s">
        <v>61</v>
      </c>
      <c r="AK704" t="s">
        <v>119</v>
      </c>
      <c r="AM704" t="s">
        <v>88</v>
      </c>
      <c r="AN704" t="s">
        <v>65</v>
      </c>
      <c r="AQ704" t="s">
        <v>51</v>
      </c>
      <c r="AR704" t="s">
        <v>229</v>
      </c>
    </row>
    <row r="705" ht="15.75" customHeight="1">
      <c r="A705" t="s">
        <v>516</v>
      </c>
      <c r="C705" s="11" t="s">
        <v>565</v>
      </c>
      <c r="D705" s="11" t="s">
        <v>566</v>
      </c>
      <c r="E705" s="11" t="s">
        <v>567</v>
      </c>
      <c r="F705" s="12" t="str">
        <f t="shared" si="1"/>
        <v>2017</v>
      </c>
      <c r="G705" s="13">
        <v>42973.0</v>
      </c>
      <c r="H705" s="14">
        <v>0.30694444444444446</v>
      </c>
      <c r="I705" t="s">
        <v>48</v>
      </c>
      <c r="J705" s="15"/>
      <c r="L705" t="s">
        <v>49</v>
      </c>
      <c r="M705" s="15">
        <v>21.5</v>
      </c>
      <c r="N705" s="16">
        <v>6.43</v>
      </c>
      <c r="O705" s="16">
        <v>72.7</v>
      </c>
      <c r="P705" s="17">
        <v>83.3</v>
      </c>
      <c r="Q705" s="18"/>
      <c r="S705" s="17"/>
      <c r="V705" s="19">
        <v>16.0</v>
      </c>
      <c r="W705" s="17"/>
      <c r="AF705" t="s">
        <v>564</v>
      </c>
      <c r="AG705" t="s">
        <v>51</v>
      </c>
      <c r="AH705" t="s">
        <v>86</v>
      </c>
      <c r="AI705">
        <v>14.5</v>
      </c>
      <c r="AJ705" t="s">
        <v>61</v>
      </c>
      <c r="AK705" t="s">
        <v>119</v>
      </c>
      <c r="AM705" t="s">
        <v>88</v>
      </c>
      <c r="AN705" t="s">
        <v>65</v>
      </c>
      <c r="AQ705" t="s">
        <v>51</v>
      </c>
      <c r="AR705" t="s">
        <v>229</v>
      </c>
    </row>
    <row r="706" ht="15.75" customHeight="1">
      <c r="A706" t="s">
        <v>516</v>
      </c>
      <c r="C706" s="11" t="s">
        <v>565</v>
      </c>
      <c r="D706" s="11" t="s">
        <v>566</v>
      </c>
      <c r="E706" s="11" t="s">
        <v>567</v>
      </c>
      <c r="F706" s="12" t="str">
        <f t="shared" si="1"/>
        <v>2017</v>
      </c>
      <c r="G706" s="13">
        <v>42987.0</v>
      </c>
      <c r="H706" s="14">
        <v>0.3125</v>
      </c>
      <c r="I706" t="s">
        <v>48</v>
      </c>
      <c r="J706" s="15"/>
      <c r="L706" t="s">
        <v>49</v>
      </c>
      <c r="M706" s="15">
        <v>18.7</v>
      </c>
      <c r="N706" s="16">
        <v>7.94</v>
      </c>
      <c r="O706" s="16">
        <v>85.1</v>
      </c>
      <c r="P706" s="17">
        <v>86.4</v>
      </c>
      <c r="Q706" s="18"/>
      <c r="S706" s="17"/>
      <c r="V706" s="19">
        <v>14.8</v>
      </c>
      <c r="W706" s="17"/>
      <c r="AF706" t="s">
        <v>585</v>
      </c>
      <c r="AG706" t="s">
        <v>51</v>
      </c>
      <c r="AH706" t="s">
        <v>86</v>
      </c>
      <c r="AI706">
        <v>15.3</v>
      </c>
      <c r="AK706" t="s">
        <v>119</v>
      </c>
      <c r="AM706" t="s">
        <v>88</v>
      </c>
      <c r="AN706" t="s">
        <v>65</v>
      </c>
      <c r="AQ706" t="s">
        <v>51</v>
      </c>
      <c r="AR706" t="s">
        <v>218</v>
      </c>
    </row>
    <row r="707" ht="15.75" customHeight="1">
      <c r="A707" t="s">
        <v>516</v>
      </c>
      <c r="C707" s="11" t="s">
        <v>565</v>
      </c>
      <c r="D707" s="11" t="s">
        <v>566</v>
      </c>
      <c r="E707" s="11" t="s">
        <v>567</v>
      </c>
      <c r="F707" s="12" t="str">
        <f t="shared" si="1"/>
        <v>2017</v>
      </c>
      <c r="G707" s="13">
        <v>43001.0</v>
      </c>
      <c r="H707" s="14">
        <v>0.3159722222222222</v>
      </c>
      <c r="I707" t="s">
        <v>48</v>
      </c>
      <c r="J707" s="15"/>
      <c r="L707" t="s">
        <v>49</v>
      </c>
      <c r="M707" s="15">
        <v>19.1</v>
      </c>
      <c r="N707" s="16">
        <v>6.32</v>
      </c>
      <c r="O707" s="16">
        <v>68.2</v>
      </c>
      <c r="P707" s="17">
        <v>44.7</v>
      </c>
      <c r="Q707" s="18"/>
      <c r="S707" s="17"/>
      <c r="V707" s="19">
        <v>29.2</v>
      </c>
      <c r="W707" s="17"/>
      <c r="AF707" t="s">
        <v>560</v>
      </c>
      <c r="AG707" t="s">
        <v>51</v>
      </c>
      <c r="AH707" t="s">
        <v>59</v>
      </c>
      <c r="AI707">
        <v>18.0</v>
      </c>
      <c r="AJ707" t="s">
        <v>61</v>
      </c>
      <c r="AK707" t="s">
        <v>119</v>
      </c>
      <c r="AM707" t="s">
        <v>88</v>
      </c>
      <c r="AN707" t="s">
        <v>65</v>
      </c>
      <c r="AQ707" t="s">
        <v>51</v>
      </c>
      <c r="AR707" t="s">
        <v>218</v>
      </c>
    </row>
    <row r="708" ht="15.75" customHeight="1">
      <c r="A708" t="s">
        <v>516</v>
      </c>
      <c r="C708" s="11" t="s">
        <v>586</v>
      </c>
      <c r="D708" s="11" t="s">
        <v>587</v>
      </c>
      <c r="E708" s="11" t="s">
        <v>588</v>
      </c>
      <c r="F708" s="12" t="str">
        <f t="shared" si="1"/>
        <v>2009</v>
      </c>
      <c r="G708" s="13">
        <v>39949.0</v>
      </c>
      <c r="H708" s="14">
        <v>0.2902777777777778</v>
      </c>
      <c r="I708" t="s">
        <v>48</v>
      </c>
      <c r="J708" s="15"/>
      <c r="L708" t="s">
        <v>49</v>
      </c>
      <c r="M708" s="15">
        <v>12.2</v>
      </c>
      <c r="N708" s="16">
        <v>9.3</v>
      </c>
      <c r="O708" s="16">
        <v>86.9</v>
      </c>
      <c r="P708" s="17"/>
      <c r="Q708" s="18"/>
      <c r="S708" s="17"/>
      <c r="V708" s="19">
        <v>44.8</v>
      </c>
      <c r="W708" s="17"/>
      <c r="AF708" t="s">
        <v>76</v>
      </c>
      <c r="AK708" t="s">
        <v>100</v>
      </c>
      <c r="AM708" t="s">
        <v>54</v>
      </c>
      <c r="AN708" t="s">
        <v>65</v>
      </c>
      <c r="AQ708" t="s">
        <v>51</v>
      </c>
      <c r="AR708" t="s">
        <v>78</v>
      </c>
    </row>
    <row r="709" ht="15.75" customHeight="1">
      <c r="A709" t="s">
        <v>516</v>
      </c>
      <c r="C709" s="11" t="s">
        <v>586</v>
      </c>
      <c r="D709" s="11" t="s">
        <v>587</v>
      </c>
      <c r="E709" s="11" t="s">
        <v>588</v>
      </c>
      <c r="F709" s="12" t="str">
        <f t="shared" si="1"/>
        <v>2009</v>
      </c>
      <c r="G709" s="13">
        <v>39963.0</v>
      </c>
      <c r="H709" s="14">
        <v>0.3013888888888889</v>
      </c>
      <c r="I709" t="s">
        <v>48</v>
      </c>
      <c r="J709" s="15"/>
      <c r="L709" t="s">
        <v>58</v>
      </c>
      <c r="M709" s="15">
        <v>10.1</v>
      </c>
      <c r="N709" s="16">
        <v>10.01</v>
      </c>
      <c r="O709" s="16">
        <v>90.6</v>
      </c>
      <c r="P709" s="17"/>
      <c r="Q709" s="18"/>
      <c r="S709" s="17"/>
      <c r="V709" s="19">
        <v>290.9</v>
      </c>
      <c r="W709" s="17"/>
      <c r="AF709" t="s">
        <v>76</v>
      </c>
      <c r="AG709" t="s">
        <v>59</v>
      </c>
      <c r="AH709" t="s">
        <v>77</v>
      </c>
      <c r="AJ709" t="s">
        <v>61</v>
      </c>
      <c r="AK709" t="s">
        <v>53</v>
      </c>
      <c r="AM709" t="s">
        <v>62</v>
      </c>
      <c r="AN709" t="s">
        <v>55</v>
      </c>
      <c r="AQ709" t="s">
        <v>51</v>
      </c>
      <c r="AR709" t="s">
        <v>78</v>
      </c>
    </row>
    <row r="710" ht="15.75" customHeight="1">
      <c r="A710" t="s">
        <v>516</v>
      </c>
      <c r="C710" s="11" t="s">
        <v>586</v>
      </c>
      <c r="D710" s="11" t="s">
        <v>587</v>
      </c>
      <c r="E710" s="11" t="s">
        <v>588</v>
      </c>
      <c r="F710" s="12" t="str">
        <f t="shared" si="1"/>
        <v>2009</v>
      </c>
      <c r="G710" s="13">
        <v>39963.0</v>
      </c>
      <c r="H710" s="14">
        <v>0.3013888888888889</v>
      </c>
      <c r="I710" t="s">
        <v>95</v>
      </c>
      <c r="J710" s="15"/>
      <c r="M710" s="15"/>
      <c r="N710" s="16"/>
      <c r="O710" s="16"/>
      <c r="P710" s="17"/>
      <c r="Q710" s="18"/>
      <c r="S710" s="17"/>
      <c r="V710" s="19">
        <v>365.4</v>
      </c>
      <c r="W710" s="17"/>
      <c r="AF710" t="s">
        <v>76</v>
      </c>
      <c r="AK710" t="s">
        <v>53</v>
      </c>
      <c r="AR710" t="s">
        <v>78</v>
      </c>
    </row>
    <row r="711" ht="15.75" customHeight="1">
      <c r="A711" t="s">
        <v>516</v>
      </c>
      <c r="C711" s="11" t="s">
        <v>586</v>
      </c>
      <c r="D711" s="11" t="s">
        <v>587</v>
      </c>
      <c r="E711" s="11" t="s">
        <v>588</v>
      </c>
      <c r="F711" s="12" t="str">
        <f t="shared" si="1"/>
        <v>2009</v>
      </c>
      <c r="G711" s="13">
        <v>39977.0</v>
      </c>
      <c r="H711" s="14">
        <v>0.29791666666666666</v>
      </c>
      <c r="I711" t="s">
        <v>48</v>
      </c>
      <c r="J711" s="15"/>
      <c r="L711" t="s">
        <v>58</v>
      </c>
      <c r="M711" s="15">
        <v>13.2</v>
      </c>
      <c r="N711" s="16">
        <v>10.1</v>
      </c>
      <c r="O711" s="16">
        <v>98.2</v>
      </c>
      <c r="P711" s="17"/>
      <c r="Q711" s="18"/>
      <c r="S711" s="17"/>
      <c r="V711" s="19">
        <v>1299.65</v>
      </c>
      <c r="W711" s="17"/>
      <c r="AF711" t="s">
        <v>76</v>
      </c>
      <c r="AG711" t="s">
        <v>51</v>
      </c>
      <c r="AH711" t="s">
        <v>60</v>
      </c>
      <c r="AI711">
        <v>21.7</v>
      </c>
      <c r="AJ711" t="s">
        <v>61</v>
      </c>
      <c r="AK711" t="s">
        <v>100</v>
      </c>
      <c r="AM711" t="s">
        <v>62</v>
      </c>
      <c r="AN711" t="s">
        <v>65</v>
      </c>
      <c r="AQ711" t="s">
        <v>51</v>
      </c>
      <c r="AR711" t="s">
        <v>78</v>
      </c>
    </row>
    <row r="712" ht="15.75" customHeight="1">
      <c r="A712" t="s">
        <v>516</v>
      </c>
      <c r="C712" s="11" t="s">
        <v>586</v>
      </c>
      <c r="D712" s="11" t="s">
        <v>587</v>
      </c>
      <c r="E712" s="11" t="s">
        <v>588</v>
      </c>
      <c r="F712" s="12" t="str">
        <f t="shared" si="1"/>
        <v>2009</v>
      </c>
      <c r="G712" s="13">
        <v>39977.0</v>
      </c>
      <c r="H712" s="14">
        <v>0.29791666666666666</v>
      </c>
      <c r="I712" t="s">
        <v>95</v>
      </c>
      <c r="J712" s="15"/>
      <c r="M712" s="15"/>
      <c r="N712" s="16"/>
      <c r="O712" s="16"/>
      <c r="P712" s="17"/>
      <c r="Q712" s="18"/>
      <c r="S712" s="17"/>
      <c r="V712" s="19">
        <v>1046.24</v>
      </c>
      <c r="W712" s="17"/>
      <c r="AF712" t="s">
        <v>76</v>
      </c>
      <c r="AK712" t="s">
        <v>100</v>
      </c>
      <c r="AR712" t="s">
        <v>78</v>
      </c>
    </row>
    <row r="713" ht="15.75" customHeight="1">
      <c r="A713" t="s">
        <v>516</v>
      </c>
      <c r="C713" s="11" t="s">
        <v>586</v>
      </c>
      <c r="D713" s="11" t="s">
        <v>587</v>
      </c>
      <c r="E713" s="11" t="s">
        <v>588</v>
      </c>
      <c r="F713" s="12" t="str">
        <f t="shared" si="1"/>
        <v>2009</v>
      </c>
      <c r="G713" s="13">
        <v>39991.0</v>
      </c>
      <c r="H713" s="14">
        <v>0.28402777777777777</v>
      </c>
      <c r="I713" t="s">
        <v>48</v>
      </c>
      <c r="J713" s="15"/>
      <c r="L713" t="s">
        <v>49</v>
      </c>
      <c r="M713" s="15">
        <v>16.8</v>
      </c>
      <c r="N713" s="16">
        <v>7.1</v>
      </c>
      <c r="O713" s="16">
        <v>73.8</v>
      </c>
      <c r="P713" s="17"/>
      <c r="Q713" s="18"/>
      <c r="S713" s="17"/>
      <c r="V713" s="19" t="s">
        <v>149</v>
      </c>
      <c r="W713" s="17"/>
      <c r="AF713" t="s">
        <v>76</v>
      </c>
      <c r="AG713" t="s">
        <v>59</v>
      </c>
      <c r="AH713" t="s">
        <v>589</v>
      </c>
      <c r="AI713">
        <v>20.0</v>
      </c>
      <c r="AJ713" t="s">
        <v>61</v>
      </c>
      <c r="AK713" t="s">
        <v>100</v>
      </c>
      <c r="AM713" t="s">
        <v>62</v>
      </c>
      <c r="AN713" t="s">
        <v>65</v>
      </c>
      <c r="AQ713" t="s">
        <v>171</v>
      </c>
      <c r="AR713" t="s">
        <v>590</v>
      </c>
    </row>
    <row r="714" ht="15.75" customHeight="1">
      <c r="A714" t="s">
        <v>516</v>
      </c>
      <c r="C714" s="11" t="s">
        <v>586</v>
      </c>
      <c r="D714" s="11" t="s">
        <v>587</v>
      </c>
      <c r="E714" s="11" t="s">
        <v>588</v>
      </c>
      <c r="F714" s="12" t="str">
        <f t="shared" si="1"/>
        <v>2009</v>
      </c>
      <c r="G714" s="13">
        <v>40019.0</v>
      </c>
      <c r="H714" s="14">
        <v>0.2951388888888889</v>
      </c>
      <c r="I714" t="s">
        <v>48</v>
      </c>
      <c r="J714" s="15"/>
      <c r="L714" t="s">
        <v>58</v>
      </c>
      <c r="M714" s="15">
        <v>15.7</v>
      </c>
      <c r="N714" s="16">
        <v>8.3</v>
      </c>
      <c r="O714" s="16">
        <v>83.4</v>
      </c>
      <c r="P714" s="17"/>
      <c r="Q714" s="18"/>
      <c r="S714" s="17"/>
      <c r="V714" s="19">
        <v>920.8</v>
      </c>
      <c r="W714" s="17"/>
      <c r="AF714" t="s">
        <v>76</v>
      </c>
      <c r="AG714" t="s">
        <v>84</v>
      </c>
      <c r="AH714" t="s">
        <v>85</v>
      </c>
      <c r="AJ714" t="s">
        <v>61</v>
      </c>
      <c r="AK714" t="s">
        <v>100</v>
      </c>
      <c r="AM714" t="s">
        <v>62</v>
      </c>
      <c r="AN714" t="s">
        <v>55</v>
      </c>
      <c r="AQ714" t="s">
        <v>70</v>
      </c>
      <c r="AR714" t="s">
        <v>152</v>
      </c>
    </row>
    <row r="715" ht="15.75" customHeight="1">
      <c r="A715" t="s">
        <v>516</v>
      </c>
      <c r="C715" s="11" t="s">
        <v>586</v>
      </c>
      <c r="D715" s="11" t="s">
        <v>587</v>
      </c>
      <c r="E715" s="11" t="s">
        <v>588</v>
      </c>
      <c r="F715" s="12" t="str">
        <f t="shared" si="1"/>
        <v>2009</v>
      </c>
      <c r="G715" s="13">
        <v>40021.0</v>
      </c>
      <c r="H715" s="14">
        <v>0.2652777777777778</v>
      </c>
      <c r="I715" t="s">
        <v>48</v>
      </c>
      <c r="J715" s="15"/>
      <c r="L715" t="s">
        <v>49</v>
      </c>
      <c r="M715" s="15"/>
      <c r="N715" s="16"/>
      <c r="O715" s="16"/>
      <c r="P715" s="17"/>
      <c r="Q715" s="18"/>
      <c r="S715" s="17"/>
      <c r="V715" s="19">
        <v>40.4</v>
      </c>
      <c r="W715" s="17"/>
      <c r="AF715" t="s">
        <v>76</v>
      </c>
      <c r="AG715" t="s">
        <v>51</v>
      </c>
      <c r="AH715" t="s">
        <v>51</v>
      </c>
      <c r="AJ715" t="s">
        <v>61</v>
      </c>
      <c r="AK715" t="s">
        <v>119</v>
      </c>
      <c r="AM715" t="s">
        <v>62</v>
      </c>
      <c r="AN715" t="s">
        <v>55</v>
      </c>
      <c r="AQ715" t="s">
        <v>56</v>
      </c>
      <c r="AR715" t="s">
        <v>591</v>
      </c>
    </row>
    <row r="716" ht="15.75" customHeight="1">
      <c r="A716" t="s">
        <v>516</v>
      </c>
      <c r="C716" s="11" t="s">
        <v>586</v>
      </c>
      <c r="D716" s="11" t="s">
        <v>587</v>
      </c>
      <c r="E716" s="11" t="s">
        <v>588</v>
      </c>
      <c r="F716" s="12" t="str">
        <f t="shared" si="1"/>
        <v>2009</v>
      </c>
      <c r="G716" s="13">
        <v>40033.0</v>
      </c>
      <c r="H716" s="14">
        <v>0.2847222222222222</v>
      </c>
      <c r="I716" t="s">
        <v>48</v>
      </c>
      <c r="J716" s="15"/>
      <c r="L716" t="s">
        <v>49</v>
      </c>
      <c r="M716" s="15">
        <v>14.9</v>
      </c>
      <c r="N716" s="16">
        <v>7.6</v>
      </c>
      <c r="O716" s="16">
        <v>75.3</v>
      </c>
      <c r="P716" s="17"/>
      <c r="Q716" s="18"/>
      <c r="S716" s="17"/>
      <c r="V716" s="19">
        <v>121.1</v>
      </c>
      <c r="W716" s="17"/>
      <c r="AF716" t="s">
        <v>76</v>
      </c>
      <c r="AG716" t="s">
        <v>86</v>
      </c>
      <c r="AH716" t="s">
        <v>87</v>
      </c>
      <c r="AK716" t="s">
        <v>100</v>
      </c>
      <c r="AM716" t="s">
        <v>88</v>
      </c>
      <c r="AN716" t="s">
        <v>65</v>
      </c>
      <c r="AO716" t="s">
        <v>88</v>
      </c>
      <c r="AQ716" t="s">
        <v>51</v>
      </c>
      <c r="AR716" t="s">
        <v>329</v>
      </c>
    </row>
    <row r="717" ht="15.75" customHeight="1">
      <c r="A717" t="s">
        <v>516</v>
      </c>
      <c r="C717" s="11" t="s">
        <v>586</v>
      </c>
      <c r="D717" s="11" t="s">
        <v>587</v>
      </c>
      <c r="E717" s="11" t="s">
        <v>588</v>
      </c>
      <c r="F717" s="12" t="str">
        <f t="shared" si="1"/>
        <v>2009</v>
      </c>
      <c r="G717" s="13">
        <v>40047.0</v>
      </c>
      <c r="H717" s="14">
        <v>0.2972222222222222</v>
      </c>
      <c r="I717" t="s">
        <v>48</v>
      </c>
      <c r="J717" s="15"/>
      <c r="L717" t="s">
        <v>49</v>
      </c>
      <c r="M717" s="15">
        <v>19.8</v>
      </c>
      <c r="N717" s="16">
        <v>6.6</v>
      </c>
      <c r="O717" s="16">
        <v>72.2</v>
      </c>
      <c r="P717" s="17"/>
      <c r="Q717" s="18"/>
      <c r="S717" s="17"/>
      <c r="V717" s="19" t="s">
        <v>149</v>
      </c>
      <c r="W717" s="17"/>
      <c r="AF717" t="s">
        <v>76</v>
      </c>
      <c r="AG717" t="s">
        <v>51</v>
      </c>
      <c r="AH717" t="s">
        <v>85</v>
      </c>
      <c r="AJ717" t="s">
        <v>61</v>
      </c>
      <c r="AK717" t="s">
        <v>100</v>
      </c>
      <c r="AM717" t="s">
        <v>54</v>
      </c>
      <c r="AN717" t="s">
        <v>65</v>
      </c>
      <c r="AQ717" t="s">
        <v>56</v>
      </c>
      <c r="AR717" t="s">
        <v>329</v>
      </c>
    </row>
    <row r="718" ht="15.75" customHeight="1">
      <c r="A718" t="s">
        <v>516</v>
      </c>
      <c r="C718" s="11" t="s">
        <v>586</v>
      </c>
      <c r="D718" s="11" t="s">
        <v>587</v>
      </c>
      <c r="E718" s="11" t="s">
        <v>588</v>
      </c>
      <c r="F718" s="12" t="str">
        <f t="shared" si="1"/>
        <v>2010</v>
      </c>
      <c r="G718" s="13">
        <v>40348.0</v>
      </c>
      <c r="H718" s="14">
        <v>0.30277777777777776</v>
      </c>
      <c r="I718" t="s">
        <v>48</v>
      </c>
      <c r="J718" s="15"/>
      <c r="L718" t="s">
        <v>49</v>
      </c>
      <c r="M718" s="15">
        <v>14.7</v>
      </c>
      <c r="N718" s="16">
        <v>9.33</v>
      </c>
      <c r="O718" s="16">
        <v>92.0</v>
      </c>
      <c r="P718" s="17"/>
      <c r="Q718" s="18"/>
      <c r="S718" s="17"/>
      <c r="V718" s="19">
        <v>980.4</v>
      </c>
      <c r="W718" s="17"/>
      <c r="AF718" t="s">
        <v>592</v>
      </c>
      <c r="AG718" t="s">
        <v>223</v>
      </c>
      <c r="AH718" t="s">
        <v>223</v>
      </c>
      <c r="AI718">
        <v>19.1</v>
      </c>
      <c r="AJ718" t="s">
        <v>61</v>
      </c>
      <c r="AK718" t="s">
        <v>100</v>
      </c>
      <c r="AM718" t="s">
        <v>88</v>
      </c>
      <c r="AN718" t="s">
        <v>55</v>
      </c>
      <c r="AQ718" t="s">
        <v>56</v>
      </c>
      <c r="AR718" t="s">
        <v>226</v>
      </c>
    </row>
    <row r="719" ht="15.75" customHeight="1">
      <c r="A719" t="s">
        <v>516</v>
      </c>
      <c r="C719" s="11" t="s">
        <v>586</v>
      </c>
      <c r="D719" s="11" t="s">
        <v>587</v>
      </c>
      <c r="E719" s="11" t="s">
        <v>588</v>
      </c>
      <c r="F719" s="12" t="str">
        <f t="shared" si="1"/>
        <v>2010</v>
      </c>
      <c r="G719" s="13">
        <v>40362.0</v>
      </c>
      <c r="H719" s="14">
        <v>0.2652777777777778</v>
      </c>
      <c r="I719" t="s">
        <v>48</v>
      </c>
      <c r="J719" s="15"/>
      <c r="L719" t="s">
        <v>49</v>
      </c>
      <c r="M719" s="15">
        <v>10.1</v>
      </c>
      <c r="N719" s="16">
        <v>8.7</v>
      </c>
      <c r="O719" s="16">
        <v>85.3</v>
      </c>
      <c r="P719" s="17"/>
      <c r="Q719" s="18"/>
      <c r="S719" s="17"/>
      <c r="V719" s="19">
        <v>613.1</v>
      </c>
      <c r="W719" s="17"/>
      <c r="AF719" t="s">
        <v>76</v>
      </c>
      <c r="AG719" t="s">
        <v>224</v>
      </c>
      <c r="AH719" t="s">
        <v>315</v>
      </c>
      <c r="AI719">
        <v>11.67</v>
      </c>
      <c r="AJ719" t="s">
        <v>61</v>
      </c>
      <c r="AK719" t="s">
        <v>100</v>
      </c>
      <c r="AM719" t="s">
        <v>88</v>
      </c>
      <c r="AN719" t="s">
        <v>65</v>
      </c>
      <c r="AQ719" t="s">
        <v>51</v>
      </c>
      <c r="AR719" t="s">
        <v>229</v>
      </c>
    </row>
    <row r="720" ht="15.75" customHeight="1">
      <c r="A720" t="s">
        <v>516</v>
      </c>
      <c r="C720" s="11" t="s">
        <v>586</v>
      </c>
      <c r="D720" s="11" t="s">
        <v>587</v>
      </c>
      <c r="E720" s="11" t="s">
        <v>588</v>
      </c>
      <c r="F720" s="12" t="str">
        <f t="shared" si="1"/>
        <v>2010</v>
      </c>
      <c r="G720" s="13">
        <v>40362.0</v>
      </c>
      <c r="H720" s="14">
        <v>0.2652777777777778</v>
      </c>
      <c r="I720" t="s">
        <v>95</v>
      </c>
      <c r="J720" s="15"/>
      <c r="M720" s="15"/>
      <c r="N720" s="16"/>
      <c r="O720" s="16"/>
      <c r="P720" s="17"/>
      <c r="Q720" s="18"/>
      <c r="S720" s="17"/>
      <c r="V720" s="19">
        <v>547.5</v>
      </c>
      <c r="W720" s="17"/>
      <c r="AF720" t="s">
        <v>76</v>
      </c>
      <c r="AK720" t="s">
        <v>100</v>
      </c>
      <c r="AR720" t="s">
        <v>229</v>
      </c>
    </row>
    <row r="721" ht="15.75" customHeight="1">
      <c r="A721" t="s">
        <v>516</v>
      </c>
      <c r="C721" s="11" t="s">
        <v>586</v>
      </c>
      <c r="D721" s="11" t="s">
        <v>587</v>
      </c>
      <c r="E721" s="11" t="s">
        <v>588</v>
      </c>
      <c r="F721" s="12" t="str">
        <f t="shared" si="1"/>
        <v>2010</v>
      </c>
      <c r="G721" s="13">
        <v>40376.0</v>
      </c>
      <c r="H721" s="14">
        <v>0.2708333333333333</v>
      </c>
      <c r="I721" t="s">
        <v>48</v>
      </c>
      <c r="J721" s="15"/>
      <c r="L721" t="s">
        <v>49</v>
      </c>
      <c r="M721" s="15">
        <v>19.5</v>
      </c>
      <c r="N721" s="16">
        <v>8.1</v>
      </c>
      <c r="O721" s="16">
        <v>88.2</v>
      </c>
      <c r="P721" s="17"/>
      <c r="Q721" s="18"/>
      <c r="S721" s="17"/>
      <c r="V721" s="19">
        <v>687.0</v>
      </c>
      <c r="W721" s="17"/>
      <c r="AF721" t="s">
        <v>593</v>
      </c>
      <c r="AG721" t="s">
        <v>223</v>
      </c>
      <c r="AH721" t="s">
        <v>72</v>
      </c>
      <c r="AI721">
        <v>25.7</v>
      </c>
      <c r="AK721" t="s">
        <v>100</v>
      </c>
      <c r="AM721" t="s">
        <v>88</v>
      </c>
      <c r="AN721" t="s">
        <v>65</v>
      </c>
      <c r="AQ721" t="s">
        <v>51</v>
      </c>
      <c r="AR721" t="s">
        <v>218</v>
      </c>
    </row>
    <row r="722" ht="15.75" customHeight="1">
      <c r="A722" t="s">
        <v>516</v>
      </c>
      <c r="C722" s="11" t="s">
        <v>586</v>
      </c>
      <c r="D722" s="11" t="s">
        <v>587</v>
      </c>
      <c r="E722" s="11" t="s">
        <v>588</v>
      </c>
      <c r="F722" s="12" t="str">
        <f t="shared" si="1"/>
        <v>2010</v>
      </c>
      <c r="G722" s="13">
        <v>40390.0</v>
      </c>
      <c r="H722" s="14">
        <v>0.2777777777777778</v>
      </c>
      <c r="I722" t="s">
        <v>48</v>
      </c>
      <c r="J722" s="15"/>
      <c r="L722" t="s">
        <v>49</v>
      </c>
      <c r="M722" s="15">
        <v>13.8</v>
      </c>
      <c r="N722" s="16">
        <v>10.6</v>
      </c>
      <c r="O722" s="16">
        <v>102.2</v>
      </c>
      <c r="P722" s="17"/>
      <c r="Q722" s="18"/>
      <c r="S722" s="17"/>
      <c r="V722" s="19">
        <v>197.0</v>
      </c>
      <c r="W722" s="17"/>
      <c r="AF722" t="s">
        <v>76</v>
      </c>
      <c r="AI722">
        <v>13.3</v>
      </c>
      <c r="AK722" t="s">
        <v>100</v>
      </c>
      <c r="AM722" t="s">
        <v>88</v>
      </c>
      <c r="AN722" t="s">
        <v>65</v>
      </c>
      <c r="AQ722" t="s">
        <v>51</v>
      </c>
      <c r="AR722" t="s">
        <v>594</v>
      </c>
    </row>
    <row r="723" ht="15.75" customHeight="1">
      <c r="A723" t="s">
        <v>516</v>
      </c>
      <c r="C723" s="11" t="s">
        <v>586</v>
      </c>
      <c r="D723" s="11" t="s">
        <v>587</v>
      </c>
      <c r="E723" s="11" t="s">
        <v>588</v>
      </c>
      <c r="F723" s="12" t="str">
        <f t="shared" si="1"/>
        <v>2010</v>
      </c>
      <c r="G723" s="13">
        <v>40404.0</v>
      </c>
      <c r="H723" s="14">
        <v>0.30833333333333335</v>
      </c>
      <c r="I723" t="s">
        <v>48</v>
      </c>
      <c r="J723" s="15"/>
      <c r="L723" t="s">
        <v>49</v>
      </c>
      <c r="M723" s="15">
        <v>15.2</v>
      </c>
      <c r="N723" s="16">
        <v>8.6</v>
      </c>
      <c r="O723" s="16">
        <v>86.6</v>
      </c>
      <c r="P723" s="17"/>
      <c r="Q723" s="18"/>
      <c r="S723" s="17"/>
      <c r="V723" s="19">
        <v>260.2</v>
      </c>
      <c r="W723" s="17"/>
      <c r="AF723" t="s">
        <v>76</v>
      </c>
      <c r="AG723" t="s">
        <v>51</v>
      </c>
      <c r="AH723" t="s">
        <v>51</v>
      </c>
      <c r="AK723" t="s">
        <v>100</v>
      </c>
      <c r="AM723" t="s">
        <v>88</v>
      </c>
      <c r="AN723" t="s">
        <v>65</v>
      </c>
      <c r="AQ723" t="s">
        <v>51</v>
      </c>
      <c r="AR723" t="s">
        <v>218</v>
      </c>
    </row>
    <row r="724" ht="15.75" customHeight="1">
      <c r="A724" t="s">
        <v>516</v>
      </c>
      <c r="C724" s="11" t="s">
        <v>586</v>
      </c>
      <c r="D724" s="11" t="s">
        <v>587</v>
      </c>
      <c r="E724" s="11" t="s">
        <v>588</v>
      </c>
      <c r="F724" s="12" t="str">
        <f t="shared" si="1"/>
        <v>2010</v>
      </c>
      <c r="G724" s="13">
        <v>40418.0</v>
      </c>
      <c r="H724" s="14">
        <v>0.2965277777777778</v>
      </c>
      <c r="I724" t="s">
        <v>48</v>
      </c>
      <c r="J724" s="15"/>
      <c r="L724" t="s">
        <v>49</v>
      </c>
      <c r="M724" s="15">
        <v>14.6</v>
      </c>
      <c r="N724" s="16">
        <v>8.3</v>
      </c>
      <c r="O724" s="16">
        <v>82.4</v>
      </c>
      <c r="P724" s="17"/>
      <c r="Q724" s="18"/>
      <c r="S724" s="17"/>
      <c r="V724" s="19">
        <v>816.0</v>
      </c>
      <c r="W724" s="17"/>
      <c r="AF724" t="s">
        <v>76</v>
      </c>
      <c r="AG724" t="s">
        <v>223</v>
      </c>
      <c r="AH724" t="s">
        <v>51</v>
      </c>
      <c r="AI724">
        <v>10.0</v>
      </c>
      <c r="AJ724" t="s">
        <v>61</v>
      </c>
      <c r="AK724" t="s">
        <v>100</v>
      </c>
      <c r="AM724" t="s">
        <v>88</v>
      </c>
      <c r="AN724" t="s">
        <v>65</v>
      </c>
      <c r="AQ724" t="s">
        <v>51</v>
      </c>
      <c r="AR724" t="s">
        <v>218</v>
      </c>
    </row>
    <row r="725" ht="15.75" customHeight="1">
      <c r="A725" t="s">
        <v>516</v>
      </c>
      <c r="C725" s="11" t="s">
        <v>586</v>
      </c>
      <c r="D725" s="11" t="s">
        <v>587</v>
      </c>
      <c r="E725" s="11" t="s">
        <v>588</v>
      </c>
      <c r="F725" s="12" t="str">
        <f t="shared" si="1"/>
        <v>2010</v>
      </c>
      <c r="G725" s="13">
        <v>40432.0</v>
      </c>
      <c r="H725" s="14">
        <v>0.2923611111111111</v>
      </c>
      <c r="I725" t="s">
        <v>48</v>
      </c>
      <c r="J725" s="15"/>
      <c r="L725" t="s">
        <v>49</v>
      </c>
      <c r="M725" s="15">
        <v>14.7</v>
      </c>
      <c r="N725" s="16">
        <v>8.0</v>
      </c>
      <c r="O725" s="16">
        <v>79.2</v>
      </c>
      <c r="P725" s="17"/>
      <c r="Q725" s="18"/>
      <c r="S725" s="17"/>
      <c r="V725" s="19">
        <v>225.0</v>
      </c>
      <c r="W725" s="17"/>
      <c r="AF725" t="s">
        <v>76</v>
      </c>
      <c r="AG725" t="s">
        <v>51</v>
      </c>
      <c r="AH725" t="s">
        <v>231</v>
      </c>
      <c r="AI725">
        <v>13.33</v>
      </c>
      <c r="AJ725" t="s">
        <v>61</v>
      </c>
      <c r="AK725" t="s">
        <v>100</v>
      </c>
      <c r="AM725" t="s">
        <v>88</v>
      </c>
      <c r="AN725" t="s">
        <v>65</v>
      </c>
      <c r="AQ725" t="s">
        <v>51</v>
      </c>
      <c r="AR725" t="s">
        <v>243</v>
      </c>
    </row>
    <row r="726" ht="15.75" customHeight="1">
      <c r="A726" t="s">
        <v>516</v>
      </c>
      <c r="C726" s="11" t="s">
        <v>586</v>
      </c>
      <c r="D726" s="11" t="s">
        <v>587</v>
      </c>
      <c r="E726" s="11" t="s">
        <v>588</v>
      </c>
      <c r="F726" s="12" t="str">
        <f t="shared" si="1"/>
        <v>2010</v>
      </c>
      <c r="G726" s="13">
        <v>40432.0</v>
      </c>
      <c r="H726" s="14">
        <v>0.2923611111111111</v>
      </c>
      <c r="I726" t="s">
        <v>95</v>
      </c>
      <c r="J726" s="15"/>
      <c r="M726" s="15"/>
      <c r="N726" s="16"/>
      <c r="O726" s="16"/>
      <c r="P726" s="17"/>
      <c r="Q726" s="18"/>
      <c r="S726" s="17"/>
      <c r="V726" s="19">
        <v>236.0</v>
      </c>
      <c r="W726" s="17"/>
      <c r="AF726" t="s">
        <v>76</v>
      </c>
      <c r="AK726" t="s">
        <v>100</v>
      </c>
      <c r="AR726" t="s">
        <v>243</v>
      </c>
    </row>
    <row r="727" ht="15.75" customHeight="1">
      <c r="A727" t="s">
        <v>516</v>
      </c>
      <c r="C727" s="11" t="s">
        <v>586</v>
      </c>
      <c r="D727" s="11" t="s">
        <v>587</v>
      </c>
      <c r="E727" s="11" t="s">
        <v>588</v>
      </c>
      <c r="F727" s="12" t="str">
        <f t="shared" si="1"/>
        <v>2011</v>
      </c>
      <c r="G727" s="13">
        <v>40684.0</v>
      </c>
      <c r="H727" s="14">
        <v>0.2708333333333333</v>
      </c>
      <c r="I727" t="s">
        <v>48</v>
      </c>
      <c r="J727" s="15"/>
      <c r="L727" t="s">
        <v>49</v>
      </c>
      <c r="M727" s="15">
        <v>11.33</v>
      </c>
      <c r="N727" s="16">
        <v>8.8</v>
      </c>
      <c r="O727" s="16">
        <v>80.41</v>
      </c>
      <c r="P727" s="17"/>
      <c r="Q727" s="18"/>
      <c r="S727" s="17"/>
      <c r="V727" s="19">
        <v>66.3</v>
      </c>
      <c r="W727" s="17"/>
      <c r="AF727" t="s">
        <v>76</v>
      </c>
      <c r="AG727" t="s">
        <v>284</v>
      </c>
      <c r="AH727" t="s">
        <v>285</v>
      </c>
      <c r="AI727">
        <v>12.22</v>
      </c>
      <c r="AJ727" t="s">
        <v>61</v>
      </c>
      <c r="AK727" t="s">
        <v>53</v>
      </c>
      <c r="AM727" t="s">
        <v>62</v>
      </c>
      <c r="AN727" t="s">
        <v>55</v>
      </c>
      <c r="AQ727" t="s">
        <v>56</v>
      </c>
      <c r="AR727" t="s">
        <v>595</v>
      </c>
    </row>
    <row r="728" ht="15.75" customHeight="1">
      <c r="A728" t="s">
        <v>516</v>
      </c>
      <c r="C728" s="11" t="s">
        <v>586</v>
      </c>
      <c r="D728" s="11" t="s">
        <v>587</v>
      </c>
      <c r="E728" s="11" t="s">
        <v>588</v>
      </c>
      <c r="F728" s="12" t="str">
        <f t="shared" si="1"/>
        <v>2011</v>
      </c>
      <c r="G728" s="13">
        <v>40698.0</v>
      </c>
      <c r="H728" s="14">
        <v>0.25555555555555554</v>
      </c>
      <c r="I728" t="s">
        <v>48</v>
      </c>
      <c r="J728" s="15"/>
      <c r="L728" t="s">
        <v>49</v>
      </c>
      <c r="M728" s="15"/>
      <c r="N728" s="16">
        <v>7.4</v>
      </c>
      <c r="O728" s="16"/>
      <c r="P728" s="17"/>
      <c r="Q728" s="18"/>
      <c r="S728" s="17"/>
      <c r="V728" s="19">
        <v>125.9</v>
      </c>
      <c r="W728" s="17"/>
      <c r="AF728" t="s">
        <v>76</v>
      </c>
      <c r="AG728" t="s">
        <v>51</v>
      </c>
      <c r="AH728" t="s">
        <v>59</v>
      </c>
      <c r="AI728">
        <v>8.33</v>
      </c>
      <c r="AK728" t="s">
        <v>100</v>
      </c>
      <c r="AM728" t="s">
        <v>88</v>
      </c>
      <c r="AN728" t="s">
        <v>55</v>
      </c>
      <c r="AQ728" t="s">
        <v>51</v>
      </c>
      <c r="AR728" t="s">
        <v>226</v>
      </c>
    </row>
    <row r="729" ht="15.75" customHeight="1">
      <c r="A729" t="s">
        <v>516</v>
      </c>
      <c r="C729" s="11" t="s">
        <v>586</v>
      </c>
      <c r="D729" s="11" t="s">
        <v>587</v>
      </c>
      <c r="E729" s="11" t="s">
        <v>588</v>
      </c>
      <c r="F729" s="12" t="str">
        <f t="shared" si="1"/>
        <v>2011</v>
      </c>
      <c r="G729" s="13">
        <v>40712.0</v>
      </c>
      <c r="H729" s="14">
        <v>0.2513888888888889</v>
      </c>
      <c r="I729" t="s">
        <v>48</v>
      </c>
      <c r="J729" s="15"/>
      <c r="L729" t="s">
        <v>49</v>
      </c>
      <c r="M729" s="15"/>
      <c r="N729" s="16">
        <v>6.5</v>
      </c>
      <c r="O729" s="16"/>
      <c r="P729" s="17"/>
      <c r="Q729" s="18"/>
      <c r="S729" s="17"/>
      <c r="V729" s="19">
        <v>178.2</v>
      </c>
      <c r="W729" s="17"/>
      <c r="AF729" t="s">
        <v>76</v>
      </c>
      <c r="AG729" t="s">
        <v>259</v>
      </c>
      <c r="AH729" t="s">
        <v>287</v>
      </c>
      <c r="AI729">
        <v>16.11</v>
      </c>
      <c r="AK729" t="s">
        <v>100</v>
      </c>
      <c r="AM729" t="s">
        <v>54</v>
      </c>
      <c r="AN729" t="s">
        <v>55</v>
      </c>
      <c r="AQ729" t="s">
        <v>56</v>
      </c>
      <c r="AR729" t="s">
        <v>218</v>
      </c>
    </row>
    <row r="730" ht="15.75" customHeight="1">
      <c r="A730" t="s">
        <v>516</v>
      </c>
      <c r="C730" s="11" t="s">
        <v>586</v>
      </c>
      <c r="D730" s="11" t="s">
        <v>587</v>
      </c>
      <c r="E730" s="11" t="s">
        <v>588</v>
      </c>
      <c r="F730" s="12" t="str">
        <f t="shared" si="1"/>
        <v>2011</v>
      </c>
      <c r="G730" s="13">
        <v>40740.0</v>
      </c>
      <c r="H730" s="14">
        <v>0.25972222222222224</v>
      </c>
      <c r="I730" t="s">
        <v>48</v>
      </c>
      <c r="J730" s="15"/>
      <c r="L730" t="s">
        <v>49</v>
      </c>
      <c r="M730" s="15"/>
      <c r="N730" s="16">
        <v>6.2</v>
      </c>
      <c r="O730" s="16"/>
      <c r="P730" s="17"/>
      <c r="Q730" s="18"/>
      <c r="S730" s="17"/>
      <c r="V730" s="19"/>
      <c r="W730" s="17"/>
      <c r="AF730" t="s">
        <v>76</v>
      </c>
      <c r="AG730" t="s">
        <v>51</v>
      </c>
      <c r="AH730" t="s">
        <v>59</v>
      </c>
      <c r="AI730">
        <v>14.44</v>
      </c>
      <c r="AJ730" t="s">
        <v>61</v>
      </c>
      <c r="AK730" t="s">
        <v>119</v>
      </c>
      <c r="AM730" t="s">
        <v>54</v>
      </c>
      <c r="AN730" t="s">
        <v>55</v>
      </c>
      <c r="AQ730" t="s">
        <v>56</v>
      </c>
      <c r="AR730" t="s">
        <v>288</v>
      </c>
    </row>
    <row r="731" ht="15.75" customHeight="1">
      <c r="A731" t="s">
        <v>516</v>
      </c>
      <c r="C731" s="11" t="s">
        <v>586</v>
      </c>
      <c r="D731" s="11" t="s">
        <v>587</v>
      </c>
      <c r="E731" s="11" t="s">
        <v>588</v>
      </c>
      <c r="F731" s="12" t="str">
        <f t="shared" si="1"/>
        <v>2011</v>
      </c>
      <c r="G731" s="13">
        <v>40754.0</v>
      </c>
      <c r="H731" s="14">
        <v>0.2638888888888889</v>
      </c>
      <c r="I731" t="s">
        <v>48</v>
      </c>
      <c r="J731" s="15"/>
      <c r="L731" t="s">
        <v>49</v>
      </c>
      <c r="M731" s="15"/>
      <c r="N731" s="16">
        <v>4.4</v>
      </c>
      <c r="O731" s="16"/>
      <c r="P731" s="17"/>
      <c r="Q731" s="18"/>
      <c r="S731" s="17"/>
      <c r="V731" s="19" t="s">
        <v>299</v>
      </c>
      <c r="W731" s="17"/>
      <c r="AF731" t="s">
        <v>76</v>
      </c>
      <c r="AG731" t="s">
        <v>563</v>
      </c>
      <c r="AH731" t="s">
        <v>291</v>
      </c>
      <c r="AI731">
        <v>20.0</v>
      </c>
      <c r="AJ731" t="s">
        <v>61</v>
      </c>
      <c r="AK731" t="s">
        <v>100</v>
      </c>
      <c r="AM731" t="s">
        <v>62</v>
      </c>
      <c r="AN731" t="s">
        <v>55</v>
      </c>
      <c r="AQ731" t="s">
        <v>56</v>
      </c>
      <c r="AR731" t="s">
        <v>409</v>
      </c>
    </row>
    <row r="732" ht="15.75" customHeight="1">
      <c r="A732" t="s">
        <v>516</v>
      </c>
      <c r="C732" s="11" t="s">
        <v>586</v>
      </c>
      <c r="D732" s="11" t="s">
        <v>587</v>
      </c>
      <c r="E732" s="11" t="s">
        <v>588</v>
      </c>
      <c r="F732" s="12" t="str">
        <f t="shared" si="1"/>
        <v>2011</v>
      </c>
      <c r="G732" s="13">
        <v>40768.0</v>
      </c>
      <c r="H732" s="14">
        <v>0.27847222222222223</v>
      </c>
      <c r="I732" t="s">
        <v>48</v>
      </c>
      <c r="J732" s="15"/>
      <c r="L732" t="s">
        <v>49</v>
      </c>
      <c r="M732" s="15"/>
      <c r="N732" s="16">
        <v>6.0</v>
      </c>
      <c r="O732" s="16"/>
      <c r="P732" s="17"/>
      <c r="Q732" s="18"/>
      <c r="S732" s="17"/>
      <c r="V732" s="19">
        <v>727.0</v>
      </c>
      <c r="W732" s="17"/>
      <c r="AF732" t="s">
        <v>76</v>
      </c>
      <c r="AG732" t="s">
        <v>115</v>
      </c>
      <c r="AH732" t="s">
        <v>115</v>
      </c>
      <c r="AI732">
        <v>12.78</v>
      </c>
      <c r="AK732" t="s">
        <v>100</v>
      </c>
      <c r="AM732" t="s">
        <v>54</v>
      </c>
      <c r="AN732" t="s">
        <v>55</v>
      </c>
      <c r="AQ732" t="s">
        <v>292</v>
      </c>
      <c r="AR732" t="s">
        <v>218</v>
      </c>
    </row>
    <row r="733" ht="15.75" customHeight="1">
      <c r="A733" t="s">
        <v>516</v>
      </c>
      <c r="C733" s="11" t="s">
        <v>586</v>
      </c>
      <c r="D733" s="11" t="s">
        <v>587</v>
      </c>
      <c r="E733" s="11" t="s">
        <v>588</v>
      </c>
      <c r="F733" s="12" t="str">
        <f t="shared" si="1"/>
        <v>2011</v>
      </c>
      <c r="G733" s="13">
        <v>40782.0</v>
      </c>
      <c r="H733" s="14">
        <v>0.2951388888888889</v>
      </c>
      <c r="I733" t="s">
        <v>48</v>
      </c>
      <c r="J733" s="15"/>
      <c r="L733" t="s">
        <v>49</v>
      </c>
      <c r="M733" s="15"/>
      <c r="N733" s="16"/>
      <c r="O733" s="16"/>
      <c r="P733" s="17"/>
      <c r="Q733" s="18"/>
      <c r="S733" s="17"/>
      <c r="V733" s="19">
        <v>727.0</v>
      </c>
      <c r="W733" s="17"/>
      <c r="AF733" t="s">
        <v>76</v>
      </c>
      <c r="AH733" t="s">
        <v>59</v>
      </c>
      <c r="AI733">
        <v>14.44</v>
      </c>
      <c r="AK733" t="s">
        <v>100</v>
      </c>
      <c r="AM733" t="s">
        <v>62</v>
      </c>
      <c r="AN733" t="s">
        <v>55</v>
      </c>
      <c r="AQ733" t="s">
        <v>56</v>
      </c>
      <c r="AR733" t="s">
        <v>596</v>
      </c>
    </row>
    <row r="734" ht="15.75" customHeight="1">
      <c r="A734" t="s">
        <v>516</v>
      </c>
      <c r="C734" s="11" t="s">
        <v>586</v>
      </c>
      <c r="D734" s="11" t="s">
        <v>587</v>
      </c>
      <c r="E734" s="11" t="s">
        <v>588</v>
      </c>
      <c r="F734" s="12" t="str">
        <f t="shared" si="1"/>
        <v>2012</v>
      </c>
      <c r="G734" s="13">
        <v>41048.0</v>
      </c>
      <c r="H734" s="14">
        <v>0.29791666666666666</v>
      </c>
      <c r="I734" t="s">
        <v>48</v>
      </c>
      <c r="J734" s="15"/>
      <c r="L734" t="s">
        <v>58</v>
      </c>
      <c r="M734" s="15">
        <v>11.0</v>
      </c>
      <c r="N734" s="16"/>
      <c r="O734" s="16">
        <v>94.2</v>
      </c>
      <c r="P734" s="17">
        <v>13.5</v>
      </c>
      <c r="Q734" s="18"/>
      <c r="S734" s="17"/>
      <c r="V734" s="19">
        <v>365.4</v>
      </c>
      <c r="W734" s="17"/>
      <c r="AF734" t="s">
        <v>76</v>
      </c>
      <c r="AG734" t="s">
        <v>51</v>
      </c>
      <c r="AH734" t="s">
        <v>51</v>
      </c>
      <c r="AI734">
        <v>6.67</v>
      </c>
      <c r="AK734" t="s">
        <v>100</v>
      </c>
      <c r="AM734" t="s">
        <v>54</v>
      </c>
      <c r="AN734" t="s">
        <v>55</v>
      </c>
      <c r="AQ734" t="s">
        <v>56</v>
      </c>
      <c r="AR734" t="s">
        <v>597</v>
      </c>
    </row>
    <row r="735" ht="15.75" customHeight="1">
      <c r="A735" t="s">
        <v>516</v>
      </c>
      <c r="C735" s="11" t="s">
        <v>586</v>
      </c>
      <c r="D735" s="11" t="s">
        <v>587</v>
      </c>
      <c r="E735" s="11" t="s">
        <v>588</v>
      </c>
      <c r="F735" s="12" t="str">
        <f t="shared" si="1"/>
        <v>2012</v>
      </c>
      <c r="G735" s="13">
        <v>41062.0</v>
      </c>
      <c r="H735" s="14">
        <v>0.2847222222222222</v>
      </c>
      <c r="I735" t="s">
        <v>48</v>
      </c>
      <c r="J735" s="15"/>
      <c r="L735" t="s">
        <v>49</v>
      </c>
      <c r="M735" s="15">
        <v>13.6</v>
      </c>
      <c r="N735" s="16"/>
      <c r="O735" s="16">
        <v>90.1</v>
      </c>
      <c r="P735" s="17"/>
      <c r="Q735" s="18"/>
      <c r="S735" s="17"/>
      <c r="V735" s="19">
        <v>285.1</v>
      </c>
      <c r="W735" s="17"/>
      <c r="AF735" t="s">
        <v>76</v>
      </c>
      <c r="AG735" t="s">
        <v>59</v>
      </c>
      <c r="AH735" t="s">
        <v>51</v>
      </c>
      <c r="AI735">
        <v>12.22</v>
      </c>
      <c r="AJ735" t="s">
        <v>52</v>
      </c>
      <c r="AK735" t="s">
        <v>53</v>
      </c>
      <c r="AM735" t="s">
        <v>88</v>
      </c>
      <c r="AN735" t="s">
        <v>55</v>
      </c>
      <c r="AQ735" t="s">
        <v>56</v>
      </c>
      <c r="AR735" t="s">
        <v>425</v>
      </c>
    </row>
    <row r="736" ht="15.75" customHeight="1">
      <c r="A736" t="s">
        <v>516</v>
      </c>
      <c r="C736" s="11" t="s">
        <v>586</v>
      </c>
      <c r="D736" s="11" t="s">
        <v>587</v>
      </c>
      <c r="E736" s="11" t="s">
        <v>588</v>
      </c>
      <c r="F736" s="12" t="str">
        <f t="shared" si="1"/>
        <v>2012</v>
      </c>
      <c r="G736" s="13">
        <v>41076.0</v>
      </c>
      <c r="H736" s="14">
        <v>0.2722222222222222</v>
      </c>
      <c r="I736" t="s">
        <v>48</v>
      </c>
      <c r="J736" s="15"/>
      <c r="L736" t="s">
        <v>49</v>
      </c>
      <c r="M736" s="15">
        <v>13.6</v>
      </c>
      <c r="N736" s="16">
        <v>9.3</v>
      </c>
      <c r="O736" s="16">
        <v>90.6</v>
      </c>
      <c r="P736" s="17"/>
      <c r="Q736" s="18"/>
      <c r="S736" s="17"/>
      <c r="V736" s="19">
        <v>11.0</v>
      </c>
      <c r="W736" s="17"/>
      <c r="AF736" t="s">
        <v>76</v>
      </c>
      <c r="AG736" t="s">
        <v>51</v>
      </c>
      <c r="AH736" t="s">
        <v>435</v>
      </c>
      <c r="AI736">
        <v>11.11</v>
      </c>
      <c r="AK736" t="s">
        <v>100</v>
      </c>
      <c r="AM736" t="s">
        <v>54</v>
      </c>
      <c r="AN736" t="s">
        <v>55</v>
      </c>
      <c r="AQ736" t="s">
        <v>56</v>
      </c>
      <c r="AR736" t="s">
        <v>218</v>
      </c>
    </row>
    <row r="737" ht="15.75" customHeight="1">
      <c r="A737" t="s">
        <v>516</v>
      </c>
      <c r="C737" s="11" t="s">
        <v>586</v>
      </c>
      <c r="D737" s="11" t="s">
        <v>587</v>
      </c>
      <c r="E737" s="11" t="s">
        <v>588</v>
      </c>
      <c r="F737" s="12" t="str">
        <f t="shared" si="1"/>
        <v>2012</v>
      </c>
      <c r="G737" s="13">
        <v>41090.0</v>
      </c>
      <c r="H737" s="14">
        <v>0.27708333333333335</v>
      </c>
      <c r="I737" t="s">
        <v>48</v>
      </c>
      <c r="J737" s="15"/>
      <c r="L737" t="s">
        <v>49</v>
      </c>
      <c r="M737" s="15">
        <v>16.5</v>
      </c>
      <c r="N737" s="16">
        <v>8.2</v>
      </c>
      <c r="O737" s="16">
        <v>84.7</v>
      </c>
      <c r="P737" s="17"/>
      <c r="Q737" s="18"/>
      <c r="S737" s="17"/>
      <c r="V737" s="19">
        <v>150.0</v>
      </c>
      <c r="W737" s="17"/>
      <c r="AF737" t="s">
        <v>76</v>
      </c>
      <c r="AG737" t="s">
        <v>51</v>
      </c>
      <c r="AH737" t="s">
        <v>444</v>
      </c>
      <c r="AI737">
        <v>20.0</v>
      </c>
      <c r="AJ737" t="s">
        <v>61</v>
      </c>
      <c r="AK737" t="s">
        <v>53</v>
      </c>
      <c r="AM737" t="s">
        <v>88</v>
      </c>
      <c r="AN737" t="s">
        <v>55</v>
      </c>
      <c r="AQ737" t="s">
        <v>56</v>
      </c>
      <c r="AR737" t="s">
        <v>218</v>
      </c>
    </row>
    <row r="738" ht="15.75" customHeight="1">
      <c r="A738" t="s">
        <v>516</v>
      </c>
      <c r="C738" s="11" t="s">
        <v>586</v>
      </c>
      <c r="D738" s="11" t="s">
        <v>587</v>
      </c>
      <c r="E738" s="11" t="s">
        <v>588</v>
      </c>
      <c r="F738" s="12" t="str">
        <f t="shared" si="1"/>
        <v>2012</v>
      </c>
      <c r="G738" s="13">
        <v>41104.0</v>
      </c>
      <c r="H738" s="14">
        <v>0.27847222222222223</v>
      </c>
      <c r="I738" t="s">
        <v>48</v>
      </c>
      <c r="J738" s="15"/>
      <c r="L738" t="s">
        <v>49</v>
      </c>
      <c r="M738" s="15">
        <v>17.5</v>
      </c>
      <c r="N738" s="16">
        <v>7.7</v>
      </c>
      <c r="O738" s="16">
        <v>80.6</v>
      </c>
      <c r="P738" s="17"/>
      <c r="Q738" s="18"/>
      <c r="S738" s="17"/>
      <c r="V738" s="19">
        <v>222.4</v>
      </c>
      <c r="W738" s="17"/>
      <c r="AF738" t="s">
        <v>76</v>
      </c>
      <c r="AG738" t="s">
        <v>280</v>
      </c>
      <c r="AH738" t="s">
        <v>86</v>
      </c>
      <c r="AJ738" t="s">
        <v>61</v>
      </c>
      <c r="AK738" t="s">
        <v>100</v>
      </c>
      <c r="AM738" t="s">
        <v>88</v>
      </c>
      <c r="AN738" t="s">
        <v>55</v>
      </c>
      <c r="AQ738" t="s">
        <v>56</v>
      </c>
      <c r="AR738" t="s">
        <v>218</v>
      </c>
    </row>
    <row r="739" ht="15.75" customHeight="1">
      <c r="A739" t="s">
        <v>516</v>
      </c>
      <c r="C739" s="11" t="s">
        <v>586</v>
      </c>
      <c r="D739" s="11" t="s">
        <v>587</v>
      </c>
      <c r="E739" s="11" t="s">
        <v>588</v>
      </c>
      <c r="F739" s="12" t="str">
        <f t="shared" si="1"/>
        <v>2013</v>
      </c>
      <c r="G739" s="13">
        <v>41412.0</v>
      </c>
      <c r="H739" s="14">
        <v>0.2708333333333333</v>
      </c>
      <c r="I739" t="s">
        <v>48</v>
      </c>
      <c r="J739" s="15"/>
      <c r="L739" t="s">
        <v>49</v>
      </c>
      <c r="M739" s="15">
        <v>10.5</v>
      </c>
      <c r="N739" s="16">
        <v>9.5</v>
      </c>
      <c r="O739" s="16">
        <v>85.5</v>
      </c>
      <c r="P739" s="17">
        <v>90.0</v>
      </c>
      <c r="Q739" s="18"/>
      <c r="S739" s="17"/>
      <c r="V739" s="19">
        <v>129.6</v>
      </c>
      <c r="W739" s="17"/>
      <c r="AF739" t="s">
        <v>598</v>
      </c>
      <c r="AG739" t="s">
        <v>223</v>
      </c>
      <c r="AH739" t="s">
        <v>51</v>
      </c>
      <c r="AI739">
        <v>4.44444444444444</v>
      </c>
      <c r="AJ739" t="s">
        <v>61</v>
      </c>
      <c r="AK739" t="s">
        <v>119</v>
      </c>
      <c r="AM739" t="s">
        <v>88</v>
      </c>
      <c r="AN739" t="s">
        <v>55</v>
      </c>
      <c r="AQ739" t="s">
        <v>171</v>
      </c>
      <c r="AR739" t="s">
        <v>218</v>
      </c>
    </row>
    <row r="740" ht="15.75" customHeight="1">
      <c r="A740" t="s">
        <v>516</v>
      </c>
      <c r="C740" s="11" t="s">
        <v>586</v>
      </c>
      <c r="D740" s="11" t="s">
        <v>587</v>
      </c>
      <c r="E740" s="11" t="s">
        <v>588</v>
      </c>
      <c r="F740" s="12" t="str">
        <f t="shared" si="1"/>
        <v>2013</v>
      </c>
      <c r="G740" s="13">
        <v>41426.0</v>
      </c>
      <c r="H740" s="14">
        <v>0.2763888888888889</v>
      </c>
      <c r="I740" t="s">
        <v>48</v>
      </c>
      <c r="J740" s="15"/>
      <c r="L740" t="s">
        <v>49</v>
      </c>
      <c r="M740" s="15">
        <v>16.2</v>
      </c>
      <c r="N740" s="16">
        <v>8.1</v>
      </c>
      <c r="O740" s="16">
        <v>82.7</v>
      </c>
      <c r="P740" s="17"/>
      <c r="Q740" s="18"/>
      <c r="S740" s="17"/>
      <c r="V740" s="19">
        <v>75.4</v>
      </c>
      <c r="W740" s="17"/>
      <c r="AF740" t="s">
        <v>76</v>
      </c>
      <c r="AG740" t="s">
        <v>223</v>
      </c>
      <c r="AH740" t="s">
        <v>51</v>
      </c>
      <c r="AI740">
        <v>17.7777777777778</v>
      </c>
      <c r="AK740" t="s">
        <v>53</v>
      </c>
      <c r="AM740" t="s">
        <v>88</v>
      </c>
      <c r="AN740" t="s">
        <v>55</v>
      </c>
      <c r="AQ740" t="s">
        <v>56</v>
      </c>
      <c r="AR740" t="s">
        <v>218</v>
      </c>
    </row>
    <row r="741" ht="15.75" customHeight="1">
      <c r="A741" t="s">
        <v>516</v>
      </c>
      <c r="C741" s="11" t="s">
        <v>586</v>
      </c>
      <c r="D741" s="11" t="s">
        <v>587</v>
      </c>
      <c r="E741" s="11" t="s">
        <v>588</v>
      </c>
      <c r="F741" s="12" t="str">
        <f t="shared" si="1"/>
        <v>2013</v>
      </c>
      <c r="G741" s="13">
        <v>41440.0</v>
      </c>
      <c r="H741" s="14">
        <v>0.2604166666666667</v>
      </c>
      <c r="I741" t="s">
        <v>48</v>
      </c>
      <c r="J741" s="15"/>
      <c r="L741" t="s">
        <v>49</v>
      </c>
      <c r="M741" s="15">
        <v>13.5</v>
      </c>
      <c r="N741" s="16">
        <v>8.9</v>
      </c>
      <c r="O741" s="16">
        <v>86.4</v>
      </c>
      <c r="P741" s="17">
        <v>90.0</v>
      </c>
      <c r="Q741" s="18"/>
      <c r="S741" s="17"/>
      <c r="V741" s="19">
        <v>191.8</v>
      </c>
      <c r="W741" s="17"/>
      <c r="AF741" t="s">
        <v>598</v>
      </c>
      <c r="AG741" t="s">
        <v>223</v>
      </c>
      <c r="AH741" t="s">
        <v>115</v>
      </c>
      <c r="AI741">
        <v>11.6666666666667</v>
      </c>
      <c r="AJ741" t="s">
        <v>61</v>
      </c>
      <c r="AK741" t="s">
        <v>100</v>
      </c>
      <c r="AM741" t="s">
        <v>88</v>
      </c>
      <c r="AN741" t="s">
        <v>55</v>
      </c>
      <c r="AQ741" t="s">
        <v>171</v>
      </c>
      <c r="AR741" t="s">
        <v>218</v>
      </c>
    </row>
    <row r="742" ht="15.75" customHeight="1">
      <c r="A742" t="s">
        <v>516</v>
      </c>
      <c r="C742" s="11" t="s">
        <v>586</v>
      </c>
      <c r="D742" s="11" t="s">
        <v>587</v>
      </c>
      <c r="E742" s="11" t="s">
        <v>588</v>
      </c>
      <c r="F742" s="12" t="str">
        <f t="shared" si="1"/>
        <v>2013</v>
      </c>
      <c r="G742" s="13">
        <v>41454.0</v>
      </c>
      <c r="H742" s="14">
        <v>0.2743055555555556</v>
      </c>
      <c r="I742" t="s">
        <v>48</v>
      </c>
      <c r="J742" s="15"/>
      <c r="L742" t="s">
        <v>58</v>
      </c>
      <c r="M742" s="15">
        <v>16.3</v>
      </c>
      <c r="N742" s="16">
        <v>8.5</v>
      </c>
      <c r="O742" s="16">
        <v>87.5</v>
      </c>
      <c r="P742" s="17">
        <v>60.0</v>
      </c>
      <c r="Q742" s="18"/>
      <c r="S742" s="17"/>
      <c r="V742" s="19">
        <v>920.8</v>
      </c>
      <c r="W742" s="17"/>
      <c r="AF742" t="s">
        <v>598</v>
      </c>
      <c r="AG742" t="s">
        <v>259</v>
      </c>
      <c r="AH742" t="s">
        <v>72</v>
      </c>
      <c r="AI742">
        <v>17.2222222222222</v>
      </c>
      <c r="AJ742" t="s">
        <v>61</v>
      </c>
      <c r="AK742" t="s">
        <v>119</v>
      </c>
      <c r="AM742" t="s">
        <v>62</v>
      </c>
      <c r="AN742" t="s">
        <v>55</v>
      </c>
      <c r="AQ742" t="s">
        <v>171</v>
      </c>
      <c r="AR742" t="s">
        <v>599</v>
      </c>
    </row>
    <row r="743" ht="15.75" customHeight="1">
      <c r="A743" t="s">
        <v>516</v>
      </c>
      <c r="C743" s="11" t="s">
        <v>586</v>
      </c>
      <c r="D743" s="11" t="s">
        <v>587</v>
      </c>
      <c r="E743" s="11" t="s">
        <v>588</v>
      </c>
      <c r="F743" s="12" t="str">
        <f t="shared" si="1"/>
        <v>2013</v>
      </c>
      <c r="G743" s="13">
        <v>41454.0</v>
      </c>
      <c r="H743" s="14">
        <v>0.2743055555555556</v>
      </c>
      <c r="I743" t="s">
        <v>95</v>
      </c>
      <c r="J743" s="15"/>
      <c r="M743" s="15">
        <v>16.3</v>
      </c>
      <c r="N743" s="16">
        <v>8.5</v>
      </c>
      <c r="O743" s="16">
        <v>86.9</v>
      </c>
      <c r="P743" s="17">
        <v>70.0</v>
      </c>
      <c r="Q743" s="18"/>
      <c r="S743" s="17"/>
      <c r="V743" s="19">
        <v>1119.85</v>
      </c>
      <c r="W743" s="17"/>
      <c r="AF743" t="s">
        <v>598</v>
      </c>
      <c r="AK743" t="s">
        <v>119</v>
      </c>
      <c r="AR743" t="s">
        <v>599</v>
      </c>
    </row>
    <row r="744" ht="15.75" customHeight="1">
      <c r="A744" t="s">
        <v>516</v>
      </c>
      <c r="C744" s="11" t="s">
        <v>586</v>
      </c>
      <c r="D744" s="11" t="s">
        <v>587</v>
      </c>
      <c r="E744" s="11" t="s">
        <v>588</v>
      </c>
      <c r="F744" s="12" t="str">
        <f t="shared" si="1"/>
        <v>2013</v>
      </c>
      <c r="G744" s="13">
        <v>41468.0</v>
      </c>
      <c r="H744" s="14">
        <v>0.26319444444444445</v>
      </c>
      <c r="I744" t="s">
        <v>48</v>
      </c>
      <c r="J744" s="15"/>
      <c r="L744" t="s">
        <v>49</v>
      </c>
      <c r="M744" s="15">
        <v>16.7</v>
      </c>
      <c r="N744" s="16">
        <v>8.6</v>
      </c>
      <c r="O744" s="16">
        <v>89.6</v>
      </c>
      <c r="P744" s="17"/>
      <c r="Q744" s="18"/>
      <c r="S744" s="17"/>
      <c r="V744" s="19">
        <v>172.2</v>
      </c>
      <c r="W744" s="17"/>
      <c r="AF744" t="s">
        <v>76</v>
      </c>
      <c r="AG744" t="s">
        <v>115</v>
      </c>
      <c r="AH744" t="s">
        <v>115</v>
      </c>
      <c r="AI744">
        <v>16.6666666666667</v>
      </c>
      <c r="AJ744" t="s">
        <v>61</v>
      </c>
      <c r="AK744" t="s">
        <v>53</v>
      </c>
      <c r="AM744" t="s">
        <v>88</v>
      </c>
      <c r="AN744" t="s">
        <v>55</v>
      </c>
      <c r="AQ744" t="s">
        <v>56</v>
      </c>
      <c r="AR744" t="s">
        <v>218</v>
      </c>
    </row>
    <row r="745" ht="15.75" customHeight="1">
      <c r="A745" t="s">
        <v>516</v>
      </c>
      <c r="C745" s="11" t="s">
        <v>586</v>
      </c>
      <c r="D745" s="11" t="s">
        <v>587</v>
      </c>
      <c r="E745" s="11" t="s">
        <v>588</v>
      </c>
      <c r="F745" s="12" t="str">
        <f t="shared" si="1"/>
        <v>2013</v>
      </c>
      <c r="G745" s="13">
        <v>41482.0</v>
      </c>
      <c r="H745" s="14">
        <v>0.2777777777777778</v>
      </c>
      <c r="I745" t="s">
        <v>48</v>
      </c>
      <c r="J745" s="15"/>
      <c r="L745" t="s">
        <v>49</v>
      </c>
      <c r="M745" s="15">
        <v>16.5</v>
      </c>
      <c r="N745" s="16">
        <v>8.4</v>
      </c>
      <c r="O745" s="16">
        <v>87.0</v>
      </c>
      <c r="P745" s="17"/>
      <c r="Q745" s="18"/>
      <c r="S745" s="17"/>
      <c r="V745" s="19">
        <v>275.5</v>
      </c>
      <c r="W745" s="17"/>
      <c r="AF745" t="s">
        <v>76</v>
      </c>
      <c r="AG745" t="s">
        <v>51</v>
      </c>
      <c r="AH745" t="s">
        <v>85</v>
      </c>
      <c r="AI745">
        <v>14.4444444444444</v>
      </c>
      <c r="AJ745" t="s">
        <v>61</v>
      </c>
      <c r="AK745" t="s">
        <v>119</v>
      </c>
      <c r="AM745" t="s">
        <v>54</v>
      </c>
      <c r="AN745" t="s">
        <v>55</v>
      </c>
      <c r="AQ745" t="s">
        <v>56</v>
      </c>
      <c r="AR745" t="s">
        <v>548</v>
      </c>
    </row>
    <row r="746" ht="15.75" customHeight="1">
      <c r="A746" t="s">
        <v>516</v>
      </c>
      <c r="C746" s="11" t="s">
        <v>586</v>
      </c>
      <c r="D746" s="11" t="s">
        <v>587</v>
      </c>
      <c r="E746" s="11" t="s">
        <v>588</v>
      </c>
      <c r="F746" s="12" t="str">
        <f t="shared" si="1"/>
        <v>2013</v>
      </c>
      <c r="G746" s="13">
        <v>41496.0</v>
      </c>
      <c r="H746" s="14">
        <v>0.2916666666666667</v>
      </c>
      <c r="I746" t="s">
        <v>48</v>
      </c>
      <c r="J746" s="15"/>
      <c r="L746" t="s">
        <v>58</v>
      </c>
      <c r="M746" s="15">
        <v>17.4</v>
      </c>
      <c r="N746" s="16">
        <v>8.4</v>
      </c>
      <c r="O746" s="16">
        <v>88.6</v>
      </c>
      <c r="P746" s="17">
        <v>80.0</v>
      </c>
      <c r="Q746" s="18"/>
      <c r="S746" s="17"/>
      <c r="V746" s="19">
        <v>1046.24</v>
      </c>
      <c r="W746" s="17"/>
      <c r="AF746" t="s">
        <v>600</v>
      </c>
      <c r="AG746" t="s">
        <v>51</v>
      </c>
      <c r="AH746" t="s">
        <v>457</v>
      </c>
      <c r="AI746">
        <v>17.2222222222222</v>
      </c>
      <c r="AJ746" t="s">
        <v>61</v>
      </c>
      <c r="AK746" t="s">
        <v>100</v>
      </c>
      <c r="AM746" t="s">
        <v>62</v>
      </c>
      <c r="AN746" t="s">
        <v>55</v>
      </c>
      <c r="AQ746" t="s">
        <v>171</v>
      </c>
      <c r="AR746" t="s">
        <v>229</v>
      </c>
    </row>
    <row r="747" ht="15.75" customHeight="1">
      <c r="A747" t="s">
        <v>516</v>
      </c>
      <c r="C747" s="11" t="s">
        <v>586</v>
      </c>
      <c r="D747" s="11" t="s">
        <v>587</v>
      </c>
      <c r="E747" s="11" t="s">
        <v>588</v>
      </c>
      <c r="F747" s="12" t="str">
        <f t="shared" si="1"/>
        <v>2013</v>
      </c>
      <c r="G747" s="13">
        <v>41510.0</v>
      </c>
      <c r="H747" s="14">
        <v>0.2902777777777778</v>
      </c>
      <c r="I747" t="s">
        <v>48</v>
      </c>
      <c r="J747" s="15"/>
      <c r="L747" t="s">
        <v>49</v>
      </c>
      <c r="M747" s="15">
        <v>14.0</v>
      </c>
      <c r="N747" s="16">
        <v>8.0</v>
      </c>
      <c r="O747" s="16">
        <v>78.1</v>
      </c>
      <c r="P747" s="17">
        <v>110.0</v>
      </c>
      <c r="Q747" s="18"/>
      <c r="S747" s="17"/>
      <c r="V747" s="19">
        <v>93.3</v>
      </c>
      <c r="W747" s="17"/>
      <c r="AF747" t="s">
        <v>600</v>
      </c>
      <c r="AG747" t="s">
        <v>51</v>
      </c>
      <c r="AH747" t="s">
        <v>51</v>
      </c>
      <c r="AI747">
        <v>10.5555555555556</v>
      </c>
      <c r="AJ747" t="s">
        <v>61</v>
      </c>
      <c r="AK747" t="s">
        <v>53</v>
      </c>
      <c r="AM747" t="s">
        <v>88</v>
      </c>
      <c r="AN747" t="s">
        <v>55</v>
      </c>
      <c r="AQ747" t="s">
        <v>51</v>
      </c>
      <c r="AR747" t="s">
        <v>218</v>
      </c>
    </row>
    <row r="748" ht="15.75" customHeight="1">
      <c r="A748" t="s">
        <v>516</v>
      </c>
      <c r="C748" s="11" t="s">
        <v>586</v>
      </c>
      <c r="D748" s="11" t="s">
        <v>587</v>
      </c>
      <c r="E748" s="11" t="s">
        <v>588</v>
      </c>
      <c r="F748" s="12" t="str">
        <f t="shared" si="1"/>
        <v>2014</v>
      </c>
      <c r="G748" s="13">
        <v>41776.0</v>
      </c>
      <c r="H748" s="14">
        <v>0.29097222222222224</v>
      </c>
      <c r="I748" t="s">
        <v>48</v>
      </c>
      <c r="J748" s="15"/>
      <c r="L748" t="s">
        <v>58</v>
      </c>
      <c r="M748" s="15">
        <v>13.8</v>
      </c>
      <c r="N748" s="16">
        <v>8.0</v>
      </c>
      <c r="O748" s="16">
        <v>84.0</v>
      </c>
      <c r="P748" s="17"/>
      <c r="Q748" s="18"/>
      <c r="S748" s="17"/>
      <c r="V748" s="19">
        <v>461.1</v>
      </c>
      <c r="W748" s="17"/>
      <c r="AF748" t="s">
        <v>76</v>
      </c>
      <c r="AG748" t="s">
        <v>254</v>
      </c>
      <c r="AH748" t="s">
        <v>254</v>
      </c>
      <c r="AI748">
        <v>14.44</v>
      </c>
      <c r="AJ748" t="s">
        <v>52</v>
      </c>
      <c r="AK748" t="s">
        <v>119</v>
      </c>
      <c r="AM748" t="s">
        <v>54</v>
      </c>
      <c r="AN748" t="s">
        <v>55</v>
      </c>
      <c r="AQ748" t="s">
        <v>56</v>
      </c>
      <c r="AR748" t="s">
        <v>601</v>
      </c>
    </row>
    <row r="749" ht="15.75" customHeight="1">
      <c r="A749" t="s">
        <v>516</v>
      </c>
      <c r="C749" s="11" t="s">
        <v>586</v>
      </c>
      <c r="D749" s="11" t="s">
        <v>587</v>
      </c>
      <c r="E749" s="11" t="s">
        <v>588</v>
      </c>
      <c r="F749" s="12" t="str">
        <f t="shared" si="1"/>
        <v>2014</v>
      </c>
      <c r="G749" s="13">
        <v>41790.0</v>
      </c>
      <c r="H749" s="14">
        <v>0.29097222222222224</v>
      </c>
      <c r="I749" t="s">
        <v>48</v>
      </c>
      <c r="J749" s="15"/>
      <c r="L749" t="s">
        <v>49</v>
      </c>
      <c r="M749" s="15">
        <v>11.5</v>
      </c>
      <c r="N749" s="16">
        <v>10.1</v>
      </c>
      <c r="O749" s="16">
        <v>93.2</v>
      </c>
      <c r="P749" s="17"/>
      <c r="Q749" s="18"/>
      <c r="S749" s="17"/>
      <c r="V749" s="19">
        <v>193.5</v>
      </c>
      <c r="W749" s="17"/>
      <c r="AF749" t="s">
        <v>76</v>
      </c>
      <c r="AG749" t="s">
        <v>280</v>
      </c>
      <c r="AH749" t="s">
        <v>254</v>
      </c>
      <c r="AI749">
        <v>10.56</v>
      </c>
      <c r="AJ749" t="s">
        <v>61</v>
      </c>
      <c r="AK749" t="s">
        <v>100</v>
      </c>
      <c r="AM749" t="s">
        <v>88</v>
      </c>
      <c r="AN749" t="s">
        <v>55</v>
      </c>
      <c r="AQ749" t="s">
        <v>56</v>
      </c>
      <c r="AR749" t="s">
        <v>218</v>
      </c>
    </row>
    <row r="750" ht="15.75" customHeight="1">
      <c r="A750" t="s">
        <v>516</v>
      </c>
      <c r="C750" s="11" t="s">
        <v>586</v>
      </c>
      <c r="D750" s="11" t="s">
        <v>587</v>
      </c>
      <c r="E750" s="11" t="s">
        <v>588</v>
      </c>
      <c r="F750" s="12" t="str">
        <f t="shared" si="1"/>
        <v>2014</v>
      </c>
      <c r="G750" s="13">
        <v>41804.0</v>
      </c>
      <c r="H750" s="14">
        <v>0.28055555555555556</v>
      </c>
      <c r="I750" t="s">
        <v>48</v>
      </c>
      <c r="J750" s="15"/>
      <c r="L750" t="s">
        <v>58</v>
      </c>
      <c r="M750" s="15">
        <v>13.5</v>
      </c>
      <c r="N750" s="16">
        <v>9.6</v>
      </c>
      <c r="O750" s="16">
        <v>92.1</v>
      </c>
      <c r="P750" s="17"/>
      <c r="Q750" s="18"/>
      <c r="S750" s="17"/>
      <c r="V750" s="19">
        <v>1986.28</v>
      </c>
      <c r="W750" s="17"/>
      <c r="AF750" t="s">
        <v>76</v>
      </c>
      <c r="AG750" t="s">
        <v>231</v>
      </c>
      <c r="AH750" t="s">
        <v>189</v>
      </c>
      <c r="AI750">
        <v>13.33</v>
      </c>
      <c r="AJ750" t="s">
        <v>61</v>
      </c>
      <c r="AK750" t="s">
        <v>100</v>
      </c>
      <c r="AM750" t="s">
        <v>62</v>
      </c>
      <c r="AN750" t="s">
        <v>55</v>
      </c>
      <c r="AQ750" t="s">
        <v>51</v>
      </c>
      <c r="AR750" t="s">
        <v>602</v>
      </c>
    </row>
    <row r="751" ht="15.75" customHeight="1">
      <c r="A751" t="s">
        <v>516</v>
      </c>
      <c r="C751" s="11" t="s">
        <v>586</v>
      </c>
      <c r="D751" s="11" t="s">
        <v>587</v>
      </c>
      <c r="E751" s="11" t="s">
        <v>588</v>
      </c>
      <c r="F751" s="12" t="str">
        <f t="shared" si="1"/>
        <v>2014</v>
      </c>
      <c r="G751" s="13">
        <v>41818.0</v>
      </c>
      <c r="H751" s="14">
        <v>0.28541666666666665</v>
      </c>
      <c r="I751" t="s">
        <v>48</v>
      </c>
      <c r="J751" s="15"/>
      <c r="L751" t="s">
        <v>58</v>
      </c>
      <c r="M751" s="15">
        <v>13.7</v>
      </c>
      <c r="N751" s="16">
        <v>9.0</v>
      </c>
      <c r="O751" s="16">
        <v>84.7</v>
      </c>
      <c r="P751" s="17"/>
      <c r="Q751" s="18"/>
      <c r="S751" s="17"/>
      <c r="V751" s="19">
        <v>344.8</v>
      </c>
      <c r="W751" s="17"/>
      <c r="AF751" t="s">
        <v>76</v>
      </c>
      <c r="AG751" t="s">
        <v>51</v>
      </c>
      <c r="AH751" t="s">
        <v>435</v>
      </c>
      <c r="AI751">
        <v>11.11</v>
      </c>
      <c r="AK751" t="s">
        <v>100</v>
      </c>
      <c r="AM751" t="s">
        <v>88</v>
      </c>
      <c r="AN751" t="s">
        <v>55</v>
      </c>
      <c r="AQ751" t="s">
        <v>56</v>
      </c>
      <c r="AR751" t="s">
        <v>218</v>
      </c>
    </row>
    <row r="752" ht="15.75" customHeight="1">
      <c r="A752" t="s">
        <v>516</v>
      </c>
      <c r="C752" s="11" t="s">
        <v>586</v>
      </c>
      <c r="D752" s="11" t="s">
        <v>587</v>
      </c>
      <c r="E752" s="11" t="s">
        <v>588</v>
      </c>
      <c r="F752" s="12" t="str">
        <f t="shared" si="1"/>
        <v>2014</v>
      </c>
      <c r="G752" s="13">
        <v>41818.0</v>
      </c>
      <c r="H752" s="14">
        <v>0.28541666666666665</v>
      </c>
      <c r="I752" t="s">
        <v>95</v>
      </c>
      <c r="J752" s="15"/>
      <c r="M752" s="15"/>
      <c r="N752" s="16"/>
      <c r="O752" s="16"/>
      <c r="P752" s="17"/>
      <c r="Q752" s="18"/>
      <c r="S752" s="17"/>
      <c r="V752" s="19">
        <v>461.1</v>
      </c>
      <c r="W752" s="17"/>
      <c r="AF752" t="s">
        <v>76</v>
      </c>
      <c r="AK752" t="s">
        <v>100</v>
      </c>
      <c r="AR752" t="s">
        <v>218</v>
      </c>
    </row>
    <row r="753" ht="15.75" customHeight="1">
      <c r="A753" t="s">
        <v>516</v>
      </c>
      <c r="C753" s="11" t="s">
        <v>586</v>
      </c>
      <c r="D753" s="11" t="s">
        <v>587</v>
      </c>
      <c r="E753" s="11" t="s">
        <v>588</v>
      </c>
      <c r="F753" s="12" t="str">
        <f t="shared" si="1"/>
        <v>2014</v>
      </c>
      <c r="G753" s="13">
        <v>41832.0</v>
      </c>
      <c r="H753" s="14">
        <v>0.27291666666666664</v>
      </c>
      <c r="I753" t="s">
        <v>48</v>
      </c>
      <c r="J753" s="15"/>
      <c r="L753" t="s">
        <v>49</v>
      </c>
      <c r="M753" s="15">
        <v>15.1</v>
      </c>
      <c r="N753" s="16">
        <v>8.8</v>
      </c>
      <c r="O753" s="16">
        <v>88.1</v>
      </c>
      <c r="P753" s="17"/>
      <c r="Q753" s="18"/>
      <c r="S753" s="17"/>
      <c r="V753" s="19">
        <v>248.1</v>
      </c>
      <c r="W753" s="17"/>
      <c r="AF753" t="s">
        <v>76</v>
      </c>
      <c r="AG753" t="s">
        <v>51</v>
      </c>
      <c r="AH753" t="s">
        <v>51</v>
      </c>
      <c r="AI753">
        <v>13.33</v>
      </c>
      <c r="AK753" t="s">
        <v>100</v>
      </c>
      <c r="AM753" t="s">
        <v>88</v>
      </c>
      <c r="AN753" t="s">
        <v>55</v>
      </c>
      <c r="AQ753" t="s">
        <v>56</v>
      </c>
      <c r="AR753" t="s">
        <v>218</v>
      </c>
    </row>
    <row r="754" ht="15.75" customHeight="1">
      <c r="A754" t="s">
        <v>516</v>
      </c>
      <c r="C754" s="11" t="s">
        <v>586</v>
      </c>
      <c r="D754" s="11" t="s">
        <v>587</v>
      </c>
      <c r="E754" s="11" t="s">
        <v>588</v>
      </c>
      <c r="F754" s="12" t="str">
        <f t="shared" si="1"/>
        <v>2014</v>
      </c>
      <c r="G754" s="13">
        <v>41846.0</v>
      </c>
      <c r="H754" s="14">
        <v>0.28888888888888886</v>
      </c>
      <c r="I754" t="s">
        <v>48</v>
      </c>
      <c r="J754" s="15"/>
      <c r="L754" t="s">
        <v>49</v>
      </c>
      <c r="M754" s="15">
        <v>15.5</v>
      </c>
      <c r="N754" s="16">
        <v>8.7</v>
      </c>
      <c r="O754" s="16">
        <v>87.9</v>
      </c>
      <c r="P754" s="17"/>
      <c r="Q754" s="18"/>
      <c r="S754" s="17"/>
      <c r="V754" s="19">
        <v>195.6</v>
      </c>
      <c r="W754" s="17"/>
      <c r="AF754" t="s">
        <v>76</v>
      </c>
      <c r="AG754" t="s">
        <v>86</v>
      </c>
      <c r="AH754" t="s">
        <v>86</v>
      </c>
      <c r="AI754">
        <v>16.67</v>
      </c>
      <c r="AJ754" t="s">
        <v>61</v>
      </c>
      <c r="AK754" t="s">
        <v>100</v>
      </c>
      <c r="AM754" t="s">
        <v>88</v>
      </c>
      <c r="AN754" t="s">
        <v>55</v>
      </c>
      <c r="AQ754" t="s">
        <v>56</v>
      </c>
      <c r="AR754" t="s">
        <v>218</v>
      </c>
    </row>
    <row r="755" ht="15.75" customHeight="1">
      <c r="A755" t="s">
        <v>516</v>
      </c>
      <c r="C755" s="11" t="s">
        <v>586</v>
      </c>
      <c r="D755" s="11" t="s">
        <v>587</v>
      </c>
      <c r="E755" s="11" t="s">
        <v>588</v>
      </c>
      <c r="F755" s="12" t="str">
        <f t="shared" si="1"/>
        <v>2014</v>
      </c>
      <c r="G755" s="13">
        <v>41860.0</v>
      </c>
      <c r="H755" s="14">
        <v>0.2881944444444444</v>
      </c>
      <c r="I755" t="s">
        <v>48</v>
      </c>
      <c r="J755" s="15"/>
      <c r="L755" t="s">
        <v>49</v>
      </c>
      <c r="M755" s="15">
        <v>15.3</v>
      </c>
      <c r="N755" s="16">
        <v>8.9</v>
      </c>
      <c r="O755" s="16">
        <v>89.1</v>
      </c>
      <c r="P755" s="17"/>
      <c r="Q755" s="18"/>
      <c r="S755" s="17"/>
      <c r="V755" s="19">
        <v>151.5</v>
      </c>
      <c r="W755" s="17"/>
      <c r="AF755" t="s">
        <v>76</v>
      </c>
      <c r="AG755" t="s">
        <v>435</v>
      </c>
      <c r="AH755" t="s">
        <v>64</v>
      </c>
      <c r="AI755">
        <v>15.0</v>
      </c>
      <c r="AJ755" t="s">
        <v>61</v>
      </c>
      <c r="AK755" t="s">
        <v>100</v>
      </c>
      <c r="AM755" t="s">
        <v>88</v>
      </c>
      <c r="AN755" t="s">
        <v>55</v>
      </c>
      <c r="AQ755" t="s">
        <v>56</v>
      </c>
      <c r="AR755" t="s">
        <v>218</v>
      </c>
    </row>
    <row r="756" ht="15.75" customHeight="1">
      <c r="A756" t="s">
        <v>516</v>
      </c>
      <c r="C756" s="11" t="s">
        <v>586</v>
      </c>
      <c r="D756" s="11" t="s">
        <v>587</v>
      </c>
      <c r="E756" s="11" t="s">
        <v>588</v>
      </c>
      <c r="F756" s="12" t="str">
        <f t="shared" si="1"/>
        <v>2014</v>
      </c>
      <c r="G756" s="13">
        <v>41874.0</v>
      </c>
      <c r="H756" s="14">
        <v>0.2847222222222222</v>
      </c>
      <c r="I756" t="s">
        <v>48</v>
      </c>
      <c r="J756" s="15"/>
      <c r="L756" t="s">
        <v>49</v>
      </c>
      <c r="M756" s="15">
        <v>15.1</v>
      </c>
      <c r="N756" s="16">
        <v>9.07</v>
      </c>
      <c r="O756" s="16">
        <v>90.7</v>
      </c>
      <c r="P756" s="17"/>
      <c r="Q756" s="18"/>
      <c r="S756" s="17"/>
      <c r="V756" s="19">
        <v>105.0</v>
      </c>
      <c r="W756" s="17"/>
      <c r="AF756" t="s">
        <v>76</v>
      </c>
      <c r="AG756" t="s">
        <v>59</v>
      </c>
      <c r="AH756" t="s">
        <v>59</v>
      </c>
      <c r="AI756">
        <v>15.0</v>
      </c>
      <c r="AJ756" t="s">
        <v>61</v>
      </c>
      <c r="AK756" t="s">
        <v>100</v>
      </c>
      <c r="AM756" t="s">
        <v>54</v>
      </c>
      <c r="AN756" t="s">
        <v>65</v>
      </c>
      <c r="AQ756" t="s">
        <v>70</v>
      </c>
      <c r="AR756" t="s">
        <v>218</v>
      </c>
    </row>
    <row r="757" ht="15.75" customHeight="1">
      <c r="A757" t="s">
        <v>516</v>
      </c>
      <c r="C757" s="11" t="s">
        <v>586</v>
      </c>
      <c r="D757" s="11" t="s">
        <v>587</v>
      </c>
      <c r="E757" s="11" t="s">
        <v>588</v>
      </c>
      <c r="F757" s="12" t="str">
        <f t="shared" si="1"/>
        <v>2015</v>
      </c>
      <c r="G757" s="13">
        <v>42154.0</v>
      </c>
      <c r="H757" s="14">
        <v>0.2951388888888889</v>
      </c>
      <c r="I757" t="s">
        <v>48</v>
      </c>
      <c r="J757" s="15"/>
      <c r="L757" t="s">
        <v>49</v>
      </c>
      <c r="M757" s="15">
        <v>16.4</v>
      </c>
      <c r="N757" s="16">
        <v>7.9</v>
      </c>
      <c r="O757" s="16">
        <v>80.1</v>
      </c>
      <c r="P757" s="17"/>
      <c r="Q757" s="18"/>
      <c r="S757" s="17"/>
      <c r="V757" s="19">
        <v>2419.17</v>
      </c>
      <c r="W757" s="17"/>
      <c r="AF757" t="s">
        <v>76</v>
      </c>
      <c r="AG757" t="s">
        <v>259</v>
      </c>
      <c r="AH757" t="s">
        <v>86</v>
      </c>
      <c r="AI757">
        <v>14.0</v>
      </c>
      <c r="AK757" t="s">
        <v>119</v>
      </c>
      <c r="AM757" t="s">
        <v>88</v>
      </c>
      <c r="AN757" t="s">
        <v>55</v>
      </c>
      <c r="AQ757" t="s">
        <v>56</v>
      </c>
      <c r="AR757" t="s">
        <v>218</v>
      </c>
    </row>
    <row r="758" ht="15.75" customHeight="1">
      <c r="A758" t="s">
        <v>516</v>
      </c>
      <c r="C758" s="11" t="s">
        <v>586</v>
      </c>
      <c r="D758" s="11" t="s">
        <v>587</v>
      </c>
      <c r="E758" s="11" t="s">
        <v>588</v>
      </c>
      <c r="F758" s="12" t="str">
        <f t="shared" si="1"/>
        <v>2015</v>
      </c>
      <c r="G758" s="13">
        <v>42168.0</v>
      </c>
      <c r="H758" s="14">
        <v>0.2916666666666667</v>
      </c>
      <c r="I758" t="s">
        <v>48</v>
      </c>
      <c r="J758" s="15"/>
      <c r="L758" t="s">
        <v>49</v>
      </c>
      <c r="M758" s="15"/>
      <c r="N758" s="16"/>
      <c r="O758" s="16"/>
      <c r="P758" s="17"/>
      <c r="Q758" s="18"/>
      <c r="S758" s="17"/>
      <c r="V758" s="19">
        <v>547.5</v>
      </c>
      <c r="W758" s="17"/>
      <c r="AF758" t="s">
        <v>76</v>
      </c>
      <c r="AG758" t="s">
        <v>59</v>
      </c>
      <c r="AH758" t="s">
        <v>254</v>
      </c>
      <c r="AI758">
        <v>16.11</v>
      </c>
      <c r="AK758" t="s">
        <v>100</v>
      </c>
      <c r="AM758" t="s">
        <v>54</v>
      </c>
      <c r="AN758" t="s">
        <v>55</v>
      </c>
      <c r="AQ758" t="s">
        <v>51</v>
      </c>
      <c r="AR758" t="s">
        <v>603</v>
      </c>
    </row>
    <row r="759" ht="15.75" customHeight="1">
      <c r="A759" t="s">
        <v>516</v>
      </c>
      <c r="C759" s="11" t="s">
        <v>586</v>
      </c>
      <c r="D759" s="11" t="s">
        <v>587</v>
      </c>
      <c r="E759" s="11" t="s">
        <v>588</v>
      </c>
      <c r="F759" s="12" t="str">
        <f t="shared" si="1"/>
        <v>2015</v>
      </c>
      <c r="G759" s="13">
        <v>42182.0</v>
      </c>
      <c r="H759" s="14">
        <v>0.24791666666666667</v>
      </c>
      <c r="I759" t="s">
        <v>48</v>
      </c>
      <c r="J759" s="15"/>
      <c r="L759" t="s">
        <v>49</v>
      </c>
      <c r="M759" s="15">
        <v>14.0</v>
      </c>
      <c r="N759" s="16"/>
      <c r="O759" s="16">
        <v>83.3</v>
      </c>
      <c r="P759" s="17"/>
      <c r="Q759" s="18"/>
      <c r="S759" s="17"/>
      <c r="V759" s="19"/>
      <c r="W759" s="17"/>
      <c r="AF759" t="s">
        <v>76</v>
      </c>
      <c r="AG759" t="s">
        <v>51</v>
      </c>
      <c r="AH759" t="s">
        <v>364</v>
      </c>
      <c r="AI759">
        <v>9.44</v>
      </c>
      <c r="AJ759" t="s">
        <v>61</v>
      </c>
      <c r="AK759" t="s">
        <v>119</v>
      </c>
      <c r="AM759" t="s">
        <v>88</v>
      </c>
      <c r="AN759" t="s">
        <v>55</v>
      </c>
      <c r="AQ759" t="s">
        <v>56</v>
      </c>
      <c r="AR759" t="s">
        <v>604</v>
      </c>
    </row>
    <row r="760" ht="15.75" customHeight="1">
      <c r="A760" t="s">
        <v>516</v>
      </c>
      <c r="C760" s="11" t="s">
        <v>586</v>
      </c>
      <c r="D760" s="11" t="s">
        <v>587</v>
      </c>
      <c r="E760" s="11" t="s">
        <v>588</v>
      </c>
      <c r="F760" s="12" t="str">
        <f t="shared" si="1"/>
        <v>2015</v>
      </c>
      <c r="G760" s="13">
        <v>42196.0</v>
      </c>
      <c r="H760" s="14">
        <v>0.2847222222222222</v>
      </c>
      <c r="I760" t="s">
        <v>48</v>
      </c>
      <c r="J760" s="15"/>
      <c r="L760" t="s">
        <v>49</v>
      </c>
      <c r="M760" s="15">
        <v>16.0</v>
      </c>
      <c r="N760" s="16"/>
      <c r="O760" s="16">
        <v>70.9</v>
      </c>
      <c r="P760" s="17"/>
      <c r="Q760" s="18"/>
      <c r="S760" s="17"/>
      <c r="V760" s="19">
        <v>167.4</v>
      </c>
      <c r="W760" s="17"/>
      <c r="AF760" t="s">
        <v>76</v>
      </c>
      <c r="AG760" t="s">
        <v>86</v>
      </c>
      <c r="AH760" t="s">
        <v>51</v>
      </c>
      <c r="AI760">
        <v>15.0</v>
      </c>
      <c r="AK760" t="s">
        <v>100</v>
      </c>
      <c r="AM760" t="s">
        <v>88</v>
      </c>
      <c r="AN760" t="s">
        <v>55</v>
      </c>
      <c r="AQ760" t="s">
        <v>56</v>
      </c>
      <c r="AR760" t="s">
        <v>317</v>
      </c>
    </row>
    <row r="761" ht="15.75" customHeight="1">
      <c r="A761" t="s">
        <v>516</v>
      </c>
      <c r="C761" s="11" t="s">
        <v>586</v>
      </c>
      <c r="D761" s="11" t="s">
        <v>587</v>
      </c>
      <c r="E761" s="11" t="s">
        <v>588</v>
      </c>
      <c r="F761" s="12" t="str">
        <f t="shared" si="1"/>
        <v>2015</v>
      </c>
      <c r="G761" s="13">
        <v>42210.0</v>
      </c>
      <c r="H761" s="14">
        <v>0.2951388888888889</v>
      </c>
      <c r="I761" t="s">
        <v>48</v>
      </c>
      <c r="J761" s="15"/>
      <c r="L761" t="s">
        <v>49</v>
      </c>
      <c r="M761" s="15"/>
      <c r="N761" s="16"/>
      <c r="O761" s="16"/>
      <c r="P761" s="17"/>
      <c r="Q761" s="18"/>
      <c r="S761" s="17"/>
      <c r="V761" s="19">
        <v>204.6</v>
      </c>
      <c r="W761" s="17"/>
      <c r="AF761" t="s">
        <v>76</v>
      </c>
      <c r="AG761" t="s">
        <v>284</v>
      </c>
      <c r="AH761" t="s">
        <v>254</v>
      </c>
      <c r="AI761">
        <v>15.56</v>
      </c>
      <c r="AJ761" t="s">
        <v>61</v>
      </c>
      <c r="AK761" t="s">
        <v>53</v>
      </c>
      <c r="AM761" t="s">
        <v>88</v>
      </c>
      <c r="AN761" t="s">
        <v>55</v>
      </c>
      <c r="AQ761" t="s">
        <v>51</v>
      </c>
      <c r="AR761" t="s">
        <v>605</v>
      </c>
    </row>
    <row r="762" ht="15.75" customHeight="1">
      <c r="A762" t="s">
        <v>516</v>
      </c>
      <c r="C762" s="11" t="s">
        <v>586</v>
      </c>
      <c r="D762" s="11" t="s">
        <v>587</v>
      </c>
      <c r="E762" s="11" t="s">
        <v>588</v>
      </c>
      <c r="F762" s="12" t="str">
        <f t="shared" si="1"/>
        <v>2015</v>
      </c>
      <c r="G762" s="13">
        <v>42210.0</v>
      </c>
      <c r="H762" s="14">
        <v>0.2951388888888889</v>
      </c>
      <c r="I762" t="s">
        <v>95</v>
      </c>
      <c r="J762" s="15"/>
      <c r="M762" s="15"/>
      <c r="N762" s="16"/>
      <c r="O762" s="16"/>
      <c r="P762" s="17"/>
      <c r="Q762" s="18"/>
      <c r="S762" s="17"/>
      <c r="V762" s="19">
        <v>172.3</v>
      </c>
      <c r="W762" s="17"/>
      <c r="AF762" t="s">
        <v>76</v>
      </c>
      <c r="AK762" t="s">
        <v>53</v>
      </c>
      <c r="AR762" t="s">
        <v>605</v>
      </c>
    </row>
    <row r="763" ht="15.75" customHeight="1">
      <c r="A763" t="s">
        <v>516</v>
      </c>
      <c r="C763" s="11" t="s">
        <v>586</v>
      </c>
      <c r="D763" s="11" t="s">
        <v>587</v>
      </c>
      <c r="E763" s="11" t="s">
        <v>588</v>
      </c>
      <c r="F763" s="12" t="str">
        <f t="shared" si="1"/>
        <v>2015</v>
      </c>
      <c r="G763" s="13">
        <v>42224.0</v>
      </c>
      <c r="H763" s="14">
        <v>0.29930555555555555</v>
      </c>
      <c r="I763" t="s">
        <v>48</v>
      </c>
      <c r="J763" s="15"/>
      <c r="L763" t="s">
        <v>49</v>
      </c>
      <c r="M763" s="15">
        <v>15.9</v>
      </c>
      <c r="N763" s="16">
        <v>9.25</v>
      </c>
      <c r="O763" s="16">
        <v>93.5</v>
      </c>
      <c r="P763" s="17"/>
      <c r="Q763" s="18"/>
      <c r="S763" s="17"/>
      <c r="V763" s="19">
        <v>115.3</v>
      </c>
      <c r="W763" s="17"/>
      <c r="AF763" t="s">
        <v>76</v>
      </c>
      <c r="AG763" t="s">
        <v>51</v>
      </c>
      <c r="AH763" t="s">
        <v>86</v>
      </c>
      <c r="AI763">
        <v>12.78</v>
      </c>
      <c r="AJ763" t="s">
        <v>61</v>
      </c>
      <c r="AK763" t="s">
        <v>119</v>
      </c>
      <c r="AM763" t="s">
        <v>88</v>
      </c>
      <c r="AN763" t="s">
        <v>55</v>
      </c>
      <c r="AQ763" t="s">
        <v>51</v>
      </c>
      <c r="AR763" t="s">
        <v>218</v>
      </c>
    </row>
    <row r="764" ht="15.75" customHeight="1">
      <c r="A764" t="s">
        <v>516</v>
      </c>
      <c r="C764" s="11" t="s">
        <v>586</v>
      </c>
      <c r="D764" s="11" t="s">
        <v>587</v>
      </c>
      <c r="E764" s="11" t="s">
        <v>588</v>
      </c>
      <c r="F764" s="12" t="str">
        <f t="shared" si="1"/>
        <v>2015</v>
      </c>
      <c r="G764" s="13">
        <v>42238.0</v>
      </c>
      <c r="H764" s="14">
        <v>0.29444444444444445</v>
      </c>
      <c r="I764" t="s">
        <v>48</v>
      </c>
      <c r="J764" s="15"/>
      <c r="L764" t="s">
        <v>49</v>
      </c>
      <c r="M764" s="15"/>
      <c r="N764" s="16"/>
      <c r="O764" s="16"/>
      <c r="P764" s="17"/>
      <c r="Q764" s="18"/>
      <c r="S764" s="17"/>
      <c r="V764" s="19">
        <v>365.4</v>
      </c>
      <c r="W764" s="17"/>
      <c r="AF764" t="s">
        <v>76</v>
      </c>
      <c r="AG764" t="s">
        <v>59</v>
      </c>
      <c r="AH764" t="s">
        <v>189</v>
      </c>
      <c r="AI764">
        <v>20.0</v>
      </c>
      <c r="AJ764" t="s">
        <v>52</v>
      </c>
      <c r="AK764" t="s">
        <v>100</v>
      </c>
      <c r="AM764" t="s">
        <v>54</v>
      </c>
      <c r="AN764" t="s">
        <v>65</v>
      </c>
      <c r="AQ764" t="s">
        <v>51</v>
      </c>
      <c r="AR764" t="s">
        <v>606</v>
      </c>
    </row>
    <row r="765" ht="15.75" customHeight="1">
      <c r="A765" t="s">
        <v>516</v>
      </c>
      <c r="C765" s="11" t="s">
        <v>586</v>
      </c>
      <c r="D765" s="11" t="s">
        <v>587</v>
      </c>
      <c r="E765" s="11" t="s">
        <v>588</v>
      </c>
      <c r="F765" s="12" t="str">
        <f t="shared" si="1"/>
        <v>2016</v>
      </c>
      <c r="G765" s="13">
        <v>42525.0</v>
      </c>
      <c r="H765" s="14">
        <v>0.2743055555555556</v>
      </c>
      <c r="I765" t="s">
        <v>48</v>
      </c>
      <c r="J765" s="15"/>
      <c r="L765" t="s">
        <v>49</v>
      </c>
      <c r="M765" s="15">
        <v>14.0</v>
      </c>
      <c r="N765" s="16">
        <v>8.78</v>
      </c>
      <c r="O765" s="16">
        <v>85.2</v>
      </c>
      <c r="P765" s="17">
        <v>90.0</v>
      </c>
      <c r="Q765" s="18"/>
      <c r="S765" s="17"/>
      <c r="V765" s="19">
        <v>2419.17</v>
      </c>
      <c r="W765" s="17"/>
      <c r="AF765" t="s">
        <v>607</v>
      </c>
      <c r="AG765" t="s">
        <v>254</v>
      </c>
      <c r="AH765" t="s">
        <v>287</v>
      </c>
      <c r="AI765">
        <v>14.44</v>
      </c>
      <c r="AK765" t="s">
        <v>119</v>
      </c>
      <c r="AM765" t="s">
        <v>88</v>
      </c>
      <c r="AN765" t="s">
        <v>55</v>
      </c>
      <c r="AQ765" t="s">
        <v>56</v>
      </c>
      <c r="AR765" t="s">
        <v>218</v>
      </c>
    </row>
    <row r="766" ht="15.75" customHeight="1">
      <c r="A766" t="s">
        <v>516</v>
      </c>
      <c r="C766" s="11" t="s">
        <v>586</v>
      </c>
      <c r="D766" s="11" t="s">
        <v>587</v>
      </c>
      <c r="E766" s="11" t="s">
        <v>588</v>
      </c>
      <c r="F766" s="12" t="str">
        <f t="shared" si="1"/>
        <v>2016</v>
      </c>
      <c r="G766" s="13">
        <v>42539.0</v>
      </c>
      <c r="H766" s="14">
        <v>0.2743055555555556</v>
      </c>
      <c r="I766" t="s">
        <v>48</v>
      </c>
      <c r="J766" s="15"/>
      <c r="L766" t="s">
        <v>49</v>
      </c>
      <c r="M766" s="15">
        <v>12.5</v>
      </c>
      <c r="N766" s="16">
        <v>8.7</v>
      </c>
      <c r="O766" s="16">
        <v>82.0</v>
      </c>
      <c r="P766" s="17">
        <v>110.0</v>
      </c>
      <c r="Q766" s="18"/>
      <c r="S766" s="17"/>
      <c r="V766" s="19">
        <v>461.1</v>
      </c>
      <c r="W766" s="17"/>
      <c r="AF766" t="s">
        <v>607</v>
      </c>
      <c r="AG766" t="s">
        <v>51</v>
      </c>
      <c r="AH766" t="s">
        <v>51</v>
      </c>
      <c r="AI766">
        <v>10.0</v>
      </c>
      <c r="AJ766" t="s">
        <v>61</v>
      </c>
      <c r="AK766" t="s">
        <v>119</v>
      </c>
      <c r="AM766" t="s">
        <v>88</v>
      </c>
      <c r="AN766" t="s">
        <v>55</v>
      </c>
      <c r="AQ766" t="s">
        <v>56</v>
      </c>
      <c r="AR766" t="s">
        <v>218</v>
      </c>
    </row>
    <row r="767" ht="15.75" customHeight="1">
      <c r="A767" t="s">
        <v>516</v>
      </c>
      <c r="C767" s="11" t="s">
        <v>586</v>
      </c>
      <c r="D767" s="11" t="s">
        <v>587</v>
      </c>
      <c r="E767" s="11" t="s">
        <v>588</v>
      </c>
      <c r="F767" s="12" t="str">
        <f t="shared" si="1"/>
        <v>2016</v>
      </c>
      <c r="G767" s="13">
        <v>42553.0</v>
      </c>
      <c r="H767" s="14">
        <v>0.2847222222222222</v>
      </c>
      <c r="I767" t="s">
        <v>48</v>
      </c>
      <c r="J767" s="15"/>
      <c r="L767" t="s">
        <v>58</v>
      </c>
      <c r="M767" s="15"/>
      <c r="N767" s="16">
        <v>7.22</v>
      </c>
      <c r="O767" s="16">
        <v>76.2</v>
      </c>
      <c r="P767" s="17">
        <v>80.0</v>
      </c>
      <c r="Q767" s="18"/>
      <c r="S767" s="17"/>
      <c r="V767" s="19" t="s">
        <v>149</v>
      </c>
      <c r="W767" s="17"/>
      <c r="AF767" t="s">
        <v>607</v>
      </c>
      <c r="AG767" t="s">
        <v>51</v>
      </c>
      <c r="AH767" t="s">
        <v>85</v>
      </c>
      <c r="AI767">
        <v>17.22</v>
      </c>
      <c r="AJ767" t="s">
        <v>61</v>
      </c>
      <c r="AK767" t="s">
        <v>100</v>
      </c>
      <c r="AM767" t="s">
        <v>62</v>
      </c>
      <c r="AN767" t="s">
        <v>55</v>
      </c>
      <c r="AQ767" t="s">
        <v>171</v>
      </c>
      <c r="AR767" t="s">
        <v>608</v>
      </c>
    </row>
    <row r="768" ht="15.75" customHeight="1">
      <c r="A768" t="s">
        <v>516</v>
      </c>
      <c r="C768" s="11" t="s">
        <v>586</v>
      </c>
      <c r="D768" s="11" t="s">
        <v>587</v>
      </c>
      <c r="E768" s="11" t="s">
        <v>588</v>
      </c>
      <c r="F768" s="12" t="str">
        <f t="shared" si="1"/>
        <v>2016</v>
      </c>
      <c r="G768" s="13">
        <v>42567.0</v>
      </c>
      <c r="H768" s="14">
        <v>0.28125</v>
      </c>
      <c r="I768" t="s">
        <v>48</v>
      </c>
      <c r="J768" s="15"/>
      <c r="L768" t="s">
        <v>49</v>
      </c>
      <c r="M768" s="15">
        <v>18.3</v>
      </c>
      <c r="N768" s="16">
        <v>6.8</v>
      </c>
      <c r="O768" s="16">
        <v>72.9</v>
      </c>
      <c r="P768" s="17"/>
      <c r="Q768" s="18"/>
      <c r="S768" s="17"/>
      <c r="V768" s="19">
        <v>435.2</v>
      </c>
      <c r="W768" s="17"/>
      <c r="AF768" t="s">
        <v>607</v>
      </c>
      <c r="AH768" t="s">
        <v>59</v>
      </c>
      <c r="AI768">
        <v>19.44</v>
      </c>
      <c r="AK768" t="s">
        <v>119</v>
      </c>
      <c r="AM768" t="s">
        <v>88</v>
      </c>
      <c r="AN768" t="s">
        <v>55</v>
      </c>
      <c r="AQ768" t="s">
        <v>56</v>
      </c>
      <c r="AR768" t="s">
        <v>609</v>
      </c>
    </row>
    <row r="769" ht="15.75" customHeight="1">
      <c r="A769" t="s">
        <v>516</v>
      </c>
      <c r="C769" s="11" t="s">
        <v>586</v>
      </c>
      <c r="D769" s="11" t="s">
        <v>587</v>
      </c>
      <c r="E769" s="11" t="s">
        <v>588</v>
      </c>
      <c r="F769" s="12" t="str">
        <f t="shared" si="1"/>
        <v>2016</v>
      </c>
      <c r="G769" s="13">
        <v>42581.0</v>
      </c>
      <c r="H769" s="14">
        <v>0.2881944444444444</v>
      </c>
      <c r="I769" t="s">
        <v>48</v>
      </c>
      <c r="J769" s="15"/>
      <c r="L769" t="s">
        <v>49</v>
      </c>
      <c r="M769" s="15">
        <v>17.23</v>
      </c>
      <c r="N769" s="16">
        <v>7.16</v>
      </c>
      <c r="O769" s="16">
        <v>74.3</v>
      </c>
      <c r="P769" s="17">
        <v>130.0</v>
      </c>
      <c r="Q769" s="18"/>
      <c r="S769" s="17"/>
      <c r="V769" s="19">
        <v>435.2</v>
      </c>
      <c r="W769" s="17"/>
      <c r="AF769" t="s">
        <v>607</v>
      </c>
      <c r="AG769" t="s">
        <v>51</v>
      </c>
      <c r="AH769" t="s">
        <v>86</v>
      </c>
      <c r="AI769">
        <v>19.44</v>
      </c>
      <c r="AJ769" t="s">
        <v>61</v>
      </c>
      <c r="AK769" t="s">
        <v>119</v>
      </c>
      <c r="AM769" t="s">
        <v>88</v>
      </c>
      <c r="AN769" t="s">
        <v>55</v>
      </c>
      <c r="AQ769" t="s">
        <v>56</v>
      </c>
      <c r="AR769" t="s">
        <v>610</v>
      </c>
    </row>
    <row r="770" ht="15.75" customHeight="1">
      <c r="A770" t="s">
        <v>516</v>
      </c>
      <c r="C770" s="11" t="s">
        <v>586</v>
      </c>
      <c r="D770" s="11" t="s">
        <v>587</v>
      </c>
      <c r="E770" s="11" t="s">
        <v>588</v>
      </c>
      <c r="F770" s="12" t="str">
        <f t="shared" si="1"/>
        <v>2016</v>
      </c>
      <c r="G770" s="13">
        <v>42595.0</v>
      </c>
      <c r="H770" s="14">
        <v>0.3076388888888889</v>
      </c>
      <c r="I770" t="s">
        <v>48</v>
      </c>
      <c r="J770" s="15"/>
      <c r="L770" t="s">
        <v>49</v>
      </c>
      <c r="M770" s="15">
        <v>18.8</v>
      </c>
      <c r="N770" s="16">
        <v>6.75</v>
      </c>
      <c r="O770" s="16">
        <v>72.6</v>
      </c>
      <c r="P770" s="17">
        <v>130.0</v>
      </c>
      <c r="Q770" s="18"/>
      <c r="S770" s="17"/>
      <c r="V770" s="19">
        <v>1203.31</v>
      </c>
      <c r="W770" s="17"/>
      <c r="AF770" t="s">
        <v>607</v>
      </c>
      <c r="AG770" t="s">
        <v>273</v>
      </c>
      <c r="AH770" t="s">
        <v>611</v>
      </c>
      <c r="AI770">
        <v>17.78</v>
      </c>
      <c r="AJ770" t="s">
        <v>61</v>
      </c>
      <c r="AK770" t="s">
        <v>100</v>
      </c>
      <c r="AM770" t="s">
        <v>88</v>
      </c>
      <c r="AN770" t="s">
        <v>55</v>
      </c>
      <c r="AQ770" t="s">
        <v>56</v>
      </c>
      <c r="AR770" t="s">
        <v>612</v>
      </c>
    </row>
    <row r="771" ht="15.75" customHeight="1">
      <c r="A771" t="s">
        <v>516</v>
      </c>
      <c r="C771" s="11" t="s">
        <v>586</v>
      </c>
      <c r="D771" s="11" t="s">
        <v>587</v>
      </c>
      <c r="E771" s="11" t="s">
        <v>588</v>
      </c>
      <c r="F771" s="12" t="str">
        <f t="shared" si="1"/>
        <v>2016</v>
      </c>
      <c r="G771" s="13">
        <v>42609.0</v>
      </c>
      <c r="H771" s="14">
        <v>0.3055555555555556</v>
      </c>
      <c r="I771" t="s">
        <v>48</v>
      </c>
      <c r="J771" s="15"/>
      <c r="L771" t="s">
        <v>49</v>
      </c>
      <c r="M771" s="15">
        <v>15.9</v>
      </c>
      <c r="N771" s="16">
        <v>7.5</v>
      </c>
      <c r="O771" s="16">
        <v>75.7</v>
      </c>
      <c r="P771" s="17">
        <v>120.0</v>
      </c>
      <c r="Q771" s="18"/>
      <c r="S771" s="17"/>
      <c r="V771" s="19">
        <v>1046.24</v>
      </c>
      <c r="W771" s="17"/>
      <c r="AF771" t="s">
        <v>607</v>
      </c>
      <c r="AG771" t="s">
        <v>51</v>
      </c>
      <c r="AH771" t="s">
        <v>59</v>
      </c>
      <c r="AI771">
        <v>15.56</v>
      </c>
      <c r="AJ771" t="s">
        <v>61</v>
      </c>
      <c r="AK771" t="s">
        <v>100</v>
      </c>
      <c r="AM771" t="s">
        <v>88</v>
      </c>
      <c r="AN771" t="s">
        <v>55</v>
      </c>
      <c r="AQ771" t="s">
        <v>51</v>
      </c>
      <c r="AR771" t="s">
        <v>218</v>
      </c>
    </row>
    <row r="772" ht="15.75" customHeight="1">
      <c r="A772" t="s">
        <v>44</v>
      </c>
      <c r="B772" s="20" t="s">
        <v>104</v>
      </c>
      <c r="C772" s="11" t="s">
        <v>105</v>
      </c>
      <c r="D772" s="11" t="s">
        <v>303</v>
      </c>
      <c r="E772" s="11" t="s">
        <v>304</v>
      </c>
      <c r="F772" s="12" t="str">
        <f t="shared" si="1"/>
        <v>2012</v>
      </c>
      <c r="G772" s="13">
        <v>41132.0</v>
      </c>
      <c r="H772" s="14">
        <v>0.26458333333333334</v>
      </c>
      <c r="I772" t="s">
        <v>48</v>
      </c>
      <c r="J772" s="15"/>
      <c r="L772" t="s">
        <v>58</v>
      </c>
      <c r="M772" s="15">
        <v>21.0</v>
      </c>
      <c r="N772" s="16">
        <v>8.25</v>
      </c>
      <c r="O772" s="16">
        <v>92.8</v>
      </c>
      <c r="P772" s="17"/>
      <c r="Q772" s="18"/>
      <c r="S772" s="17"/>
      <c r="V772" s="19" t="s">
        <v>149</v>
      </c>
      <c r="W772" s="17"/>
      <c r="AF772" t="s">
        <v>512</v>
      </c>
      <c r="AH772" t="s">
        <v>349</v>
      </c>
      <c r="AI772">
        <v>20.0</v>
      </c>
      <c r="AJ772" t="s">
        <v>61</v>
      </c>
      <c r="AK772" t="s">
        <v>97</v>
      </c>
      <c r="AM772" t="s">
        <v>62</v>
      </c>
      <c r="AN772" t="s">
        <v>55</v>
      </c>
      <c r="AQ772" t="s">
        <v>56</v>
      </c>
      <c r="AR772" t="s">
        <v>613</v>
      </c>
    </row>
    <row r="773" ht="15.75" customHeight="1">
      <c r="A773" t="s">
        <v>44</v>
      </c>
      <c r="B773" s="20" t="s">
        <v>104</v>
      </c>
      <c r="C773" s="11" t="s">
        <v>105</v>
      </c>
      <c r="D773" s="11" t="s">
        <v>303</v>
      </c>
      <c r="E773" s="11" t="s">
        <v>304</v>
      </c>
      <c r="F773" s="12" t="str">
        <f t="shared" si="1"/>
        <v>2012</v>
      </c>
      <c r="G773" s="13">
        <v>41146.0</v>
      </c>
      <c r="H773" s="14">
        <v>0.2708333333333333</v>
      </c>
      <c r="I773" t="s">
        <v>48</v>
      </c>
      <c r="J773" s="15"/>
      <c r="L773" t="s">
        <v>49</v>
      </c>
      <c r="M773" s="15">
        <v>23.0</v>
      </c>
      <c r="N773" s="16">
        <v>7.91</v>
      </c>
      <c r="O773" s="16">
        <v>92.5</v>
      </c>
      <c r="P773" s="17"/>
      <c r="Q773" s="18"/>
      <c r="S773" s="17"/>
      <c r="V773" s="19">
        <v>137.6</v>
      </c>
      <c r="W773" s="17"/>
      <c r="AF773" t="s">
        <v>217</v>
      </c>
      <c r="AG773" t="s">
        <v>259</v>
      </c>
      <c r="AH773" t="s">
        <v>236</v>
      </c>
      <c r="AI773">
        <v>18.89</v>
      </c>
      <c r="AJ773" t="s">
        <v>61</v>
      </c>
      <c r="AK773" t="s">
        <v>97</v>
      </c>
      <c r="AM773" t="s">
        <v>54</v>
      </c>
      <c r="AN773" t="s">
        <v>55</v>
      </c>
      <c r="AQ773" t="s">
        <v>51</v>
      </c>
      <c r="AR773" t="s">
        <v>233</v>
      </c>
    </row>
    <row r="774" ht="15.75" customHeight="1">
      <c r="A774" t="s">
        <v>44</v>
      </c>
      <c r="B774" s="20" t="s">
        <v>104</v>
      </c>
      <c r="C774" s="11" t="s">
        <v>145</v>
      </c>
      <c r="D774" s="11" t="s">
        <v>146</v>
      </c>
      <c r="E774" s="11" t="s">
        <v>147</v>
      </c>
      <c r="F774" s="12" t="str">
        <f t="shared" si="1"/>
        <v>2012</v>
      </c>
      <c r="G774" s="13">
        <v>41048.0</v>
      </c>
      <c r="H774" s="14">
        <v>0.26944444444444443</v>
      </c>
      <c r="I774" t="s">
        <v>48</v>
      </c>
      <c r="J774" s="15"/>
      <c r="L774" t="s">
        <v>58</v>
      </c>
      <c r="M774" s="15">
        <v>14.3</v>
      </c>
      <c r="N774" s="16"/>
      <c r="O774" s="16">
        <v>88.7</v>
      </c>
      <c r="P774" s="17">
        <v>88.5</v>
      </c>
      <c r="Q774" s="18"/>
      <c r="S774" s="17"/>
      <c r="V774" s="19">
        <v>228.2</v>
      </c>
      <c r="W774" s="17"/>
      <c r="AF774" t="s">
        <v>76</v>
      </c>
      <c r="AG774" t="s">
        <v>51</v>
      </c>
      <c r="AH774" t="s">
        <v>51</v>
      </c>
      <c r="AI774">
        <v>6.67</v>
      </c>
      <c r="AJ774" t="s">
        <v>61</v>
      </c>
      <c r="AK774" t="s">
        <v>119</v>
      </c>
      <c r="AM774" t="s">
        <v>62</v>
      </c>
      <c r="AN774" t="s">
        <v>55</v>
      </c>
      <c r="AQ774" t="s">
        <v>70</v>
      </c>
      <c r="AR774" t="s">
        <v>614</v>
      </c>
    </row>
    <row r="775" ht="15.75" customHeight="1">
      <c r="A775" t="s">
        <v>44</v>
      </c>
      <c r="B775" s="20" t="s">
        <v>104</v>
      </c>
      <c r="C775" s="11" t="s">
        <v>145</v>
      </c>
      <c r="D775" s="11" t="s">
        <v>146</v>
      </c>
      <c r="E775" s="11" t="s">
        <v>147</v>
      </c>
      <c r="F775" s="12" t="str">
        <f t="shared" si="1"/>
        <v>2012</v>
      </c>
      <c r="G775" s="13">
        <v>41062.0</v>
      </c>
      <c r="H775" s="14">
        <v>0.2534722222222222</v>
      </c>
      <c r="I775" t="s">
        <v>48</v>
      </c>
      <c r="J775" s="15"/>
      <c r="L775" t="s">
        <v>49</v>
      </c>
      <c r="M775" s="15">
        <v>17.0</v>
      </c>
      <c r="N775" s="16"/>
      <c r="O775" s="16">
        <v>83.7</v>
      </c>
      <c r="P775" s="17"/>
      <c r="Q775" s="18"/>
      <c r="S775" s="17"/>
      <c r="V775" s="19">
        <v>435.2</v>
      </c>
      <c r="W775" s="17"/>
      <c r="AF775" t="s">
        <v>76</v>
      </c>
      <c r="AG775" t="s">
        <v>59</v>
      </c>
      <c r="AH775" t="s">
        <v>51</v>
      </c>
      <c r="AI775">
        <v>12.22</v>
      </c>
      <c r="AJ775" t="s">
        <v>61</v>
      </c>
      <c r="AK775" t="s">
        <v>119</v>
      </c>
      <c r="AM775" t="s">
        <v>54</v>
      </c>
      <c r="AN775" t="s">
        <v>55</v>
      </c>
      <c r="AQ775" t="s">
        <v>70</v>
      </c>
      <c r="AR775" t="s">
        <v>317</v>
      </c>
    </row>
    <row r="776" ht="15.75" customHeight="1">
      <c r="A776" t="s">
        <v>44</v>
      </c>
      <c r="B776" s="20" t="s">
        <v>104</v>
      </c>
      <c r="C776" s="11" t="s">
        <v>145</v>
      </c>
      <c r="D776" s="11" t="s">
        <v>146</v>
      </c>
      <c r="E776" s="11" t="s">
        <v>147</v>
      </c>
      <c r="F776" s="12" t="str">
        <f t="shared" si="1"/>
        <v>2012</v>
      </c>
      <c r="G776" s="13">
        <v>41076.0</v>
      </c>
      <c r="H776" s="14">
        <v>0.2513888888888889</v>
      </c>
      <c r="I776" t="s">
        <v>48</v>
      </c>
      <c r="J776" s="15"/>
      <c r="L776" t="s">
        <v>49</v>
      </c>
      <c r="M776" s="15">
        <v>17.0</v>
      </c>
      <c r="N776" s="16">
        <v>8.3</v>
      </c>
      <c r="O776" s="16">
        <v>86.6</v>
      </c>
      <c r="P776" s="17"/>
      <c r="Q776" s="18"/>
      <c r="S776" s="17"/>
      <c r="V776" s="19">
        <v>167.8</v>
      </c>
      <c r="W776" s="17"/>
      <c r="AF776" t="s">
        <v>76</v>
      </c>
      <c r="AG776" t="s">
        <v>51</v>
      </c>
      <c r="AH776" t="s">
        <v>443</v>
      </c>
      <c r="AI776">
        <v>11.11</v>
      </c>
      <c r="AK776" t="s">
        <v>53</v>
      </c>
      <c r="AM776" t="s">
        <v>62</v>
      </c>
      <c r="AN776" t="s">
        <v>55</v>
      </c>
      <c r="AQ776" t="s">
        <v>70</v>
      </c>
      <c r="AR776" t="s">
        <v>218</v>
      </c>
    </row>
    <row r="777" ht="15.75" customHeight="1">
      <c r="A777" t="s">
        <v>44</v>
      </c>
      <c r="B777" s="20" t="s">
        <v>104</v>
      </c>
      <c r="C777" s="11" t="s">
        <v>145</v>
      </c>
      <c r="D777" s="11" t="s">
        <v>146</v>
      </c>
      <c r="E777" s="11" t="s">
        <v>147</v>
      </c>
      <c r="F777" s="12" t="str">
        <f t="shared" si="1"/>
        <v>2012</v>
      </c>
      <c r="G777" s="13">
        <v>41090.0</v>
      </c>
      <c r="H777" s="14">
        <v>0.25277777777777777</v>
      </c>
      <c r="I777" t="s">
        <v>48</v>
      </c>
      <c r="J777" s="15"/>
      <c r="L777" t="s">
        <v>49</v>
      </c>
      <c r="M777" s="15">
        <v>19.9</v>
      </c>
      <c r="N777" s="16">
        <v>7.2</v>
      </c>
      <c r="O777" s="16">
        <v>81.2</v>
      </c>
      <c r="P777" s="17"/>
      <c r="Q777" s="18"/>
      <c r="S777" s="17"/>
      <c r="V777" s="19">
        <v>261.3</v>
      </c>
      <c r="W777" s="17"/>
      <c r="AF777" t="s">
        <v>76</v>
      </c>
      <c r="AG777" t="s">
        <v>51</v>
      </c>
      <c r="AH777" t="s">
        <v>444</v>
      </c>
      <c r="AI777">
        <v>20.0</v>
      </c>
      <c r="AJ777" t="s">
        <v>61</v>
      </c>
      <c r="AK777" t="s">
        <v>100</v>
      </c>
      <c r="AM777" t="s">
        <v>54</v>
      </c>
      <c r="AN777" t="s">
        <v>55</v>
      </c>
      <c r="AQ777" t="s">
        <v>56</v>
      </c>
      <c r="AR777" t="s">
        <v>218</v>
      </c>
    </row>
    <row r="778" ht="15.75" customHeight="1">
      <c r="A778" t="s">
        <v>44</v>
      </c>
      <c r="B778" s="20" t="s">
        <v>104</v>
      </c>
      <c r="C778" s="11" t="s">
        <v>145</v>
      </c>
      <c r="D778" s="11" t="s">
        <v>146</v>
      </c>
      <c r="E778" s="11" t="s">
        <v>147</v>
      </c>
      <c r="F778" s="12" t="str">
        <f t="shared" si="1"/>
        <v>2012</v>
      </c>
      <c r="G778" s="13">
        <v>41104.0</v>
      </c>
      <c r="H778" s="14">
        <v>0.2520833333333333</v>
      </c>
      <c r="I778" t="s">
        <v>48</v>
      </c>
      <c r="J778" s="15"/>
      <c r="L778" t="s">
        <v>49</v>
      </c>
      <c r="M778" s="15">
        <v>21.2</v>
      </c>
      <c r="N778" s="16">
        <v>6.2</v>
      </c>
      <c r="O778" s="16">
        <v>69.82</v>
      </c>
      <c r="P778" s="17"/>
      <c r="Q778" s="18"/>
      <c r="S778" s="17"/>
      <c r="V778" s="19">
        <v>238.2</v>
      </c>
      <c r="W778" s="17"/>
      <c r="AF778" t="s">
        <v>76</v>
      </c>
      <c r="AG778" t="s">
        <v>280</v>
      </c>
      <c r="AH778" t="s">
        <v>86</v>
      </c>
      <c r="AJ778" t="s">
        <v>61</v>
      </c>
      <c r="AK778" t="s">
        <v>119</v>
      </c>
      <c r="AM778" t="s">
        <v>54</v>
      </c>
      <c r="AN778" t="s">
        <v>65</v>
      </c>
      <c r="AQ778" t="s">
        <v>56</v>
      </c>
      <c r="AR778" t="s">
        <v>615</v>
      </c>
    </row>
    <row r="779" ht="15.75" customHeight="1">
      <c r="A779" t="s">
        <v>44</v>
      </c>
      <c r="B779" s="20" t="s">
        <v>154</v>
      </c>
      <c r="C779" s="11" t="s">
        <v>184</v>
      </c>
      <c r="D779" s="11" t="s">
        <v>185</v>
      </c>
      <c r="E779" s="11" t="s">
        <v>186</v>
      </c>
      <c r="F779" s="12" t="str">
        <f t="shared" si="1"/>
        <v>2012</v>
      </c>
      <c r="G779" s="13">
        <v>41048.0</v>
      </c>
      <c r="H779" s="14">
        <v>0.30833333333333335</v>
      </c>
      <c r="I779" t="s">
        <v>48</v>
      </c>
      <c r="J779" s="15"/>
      <c r="L779" t="s">
        <v>49</v>
      </c>
      <c r="M779" s="15">
        <v>15.2</v>
      </c>
      <c r="N779" s="16"/>
      <c r="O779" s="16">
        <v>84.5</v>
      </c>
      <c r="P779" s="17">
        <v>51.8</v>
      </c>
      <c r="Q779" s="18"/>
      <c r="S779" s="17"/>
      <c r="V779" s="19">
        <v>4.1</v>
      </c>
      <c r="W779" s="17"/>
      <c r="AF779" t="s">
        <v>616</v>
      </c>
      <c r="AG779" t="s">
        <v>51</v>
      </c>
      <c r="AH779" t="s">
        <v>51</v>
      </c>
      <c r="AJ779" t="s">
        <v>52</v>
      </c>
      <c r="AK779" t="s">
        <v>119</v>
      </c>
      <c r="AM779" t="s">
        <v>54</v>
      </c>
      <c r="AN779" t="s">
        <v>55</v>
      </c>
      <c r="AQ779" t="s">
        <v>51</v>
      </c>
      <c r="AR779" t="s">
        <v>617</v>
      </c>
    </row>
    <row r="780" ht="15.75" customHeight="1">
      <c r="A780" t="s">
        <v>44</v>
      </c>
      <c r="B780" s="20" t="s">
        <v>154</v>
      </c>
      <c r="C780" s="11" t="s">
        <v>184</v>
      </c>
      <c r="D780" s="11" t="s">
        <v>185</v>
      </c>
      <c r="E780" s="11" t="s">
        <v>186</v>
      </c>
      <c r="F780" s="12" t="str">
        <f t="shared" si="1"/>
        <v>2012</v>
      </c>
      <c r="G780" s="13">
        <v>41062.0</v>
      </c>
      <c r="H780" s="14">
        <v>0.29791666666666666</v>
      </c>
      <c r="I780" t="s">
        <v>48</v>
      </c>
      <c r="J780" s="15"/>
      <c r="L780" t="s">
        <v>49</v>
      </c>
      <c r="M780" s="15">
        <v>19.3</v>
      </c>
      <c r="N780" s="16">
        <v>8.27</v>
      </c>
      <c r="O780" s="16">
        <v>89.6</v>
      </c>
      <c r="P780" s="17">
        <v>50.6</v>
      </c>
      <c r="Q780" s="18"/>
      <c r="S780" s="17"/>
      <c r="V780" s="19">
        <v>20.1</v>
      </c>
      <c r="W780" s="17"/>
      <c r="AF780" t="s">
        <v>618</v>
      </c>
      <c r="AG780" t="s">
        <v>59</v>
      </c>
      <c r="AH780" t="s">
        <v>435</v>
      </c>
      <c r="AI780">
        <v>12.78</v>
      </c>
      <c r="AJ780" t="s">
        <v>52</v>
      </c>
      <c r="AK780" t="s">
        <v>119</v>
      </c>
      <c r="AM780" t="s">
        <v>88</v>
      </c>
      <c r="AN780" t="s">
        <v>55</v>
      </c>
      <c r="AQ780" t="s">
        <v>51</v>
      </c>
      <c r="AR780" t="s">
        <v>233</v>
      </c>
    </row>
    <row r="781" ht="15.75" customHeight="1">
      <c r="A781" t="s">
        <v>44</v>
      </c>
      <c r="B781" s="20" t="s">
        <v>154</v>
      </c>
      <c r="C781" s="11" t="s">
        <v>184</v>
      </c>
      <c r="D781" s="11" t="s">
        <v>185</v>
      </c>
      <c r="E781" s="11" t="s">
        <v>186</v>
      </c>
      <c r="F781" s="12" t="str">
        <f t="shared" si="1"/>
        <v>2012</v>
      </c>
      <c r="G781" s="13">
        <v>41076.0</v>
      </c>
      <c r="H781" s="14">
        <v>0.2833333333333333</v>
      </c>
      <c r="I781" t="s">
        <v>48</v>
      </c>
      <c r="J781" s="15"/>
      <c r="L781" t="s">
        <v>49</v>
      </c>
      <c r="M781" s="15">
        <v>18.0</v>
      </c>
      <c r="N781" s="16">
        <v>9.23</v>
      </c>
      <c r="O781" s="16">
        <v>97.6</v>
      </c>
      <c r="P781" s="17">
        <v>44.7</v>
      </c>
      <c r="Q781" s="18"/>
      <c r="S781" s="17"/>
      <c r="V781" s="19">
        <v>5.2</v>
      </c>
      <c r="W781" s="17"/>
      <c r="AF781" t="s">
        <v>187</v>
      </c>
      <c r="AG781" t="s">
        <v>51</v>
      </c>
      <c r="AH781" t="s">
        <v>51</v>
      </c>
      <c r="AI781">
        <v>11.67</v>
      </c>
      <c r="AJ781" t="s">
        <v>52</v>
      </c>
      <c r="AK781" t="s">
        <v>53</v>
      </c>
      <c r="AM781" t="s">
        <v>62</v>
      </c>
      <c r="AN781" t="s">
        <v>55</v>
      </c>
      <c r="AQ781" t="s">
        <v>51</v>
      </c>
      <c r="AR781" t="s">
        <v>218</v>
      </c>
    </row>
    <row r="782" ht="15.75" customHeight="1">
      <c r="A782" t="s">
        <v>44</v>
      </c>
      <c r="B782" s="20" t="s">
        <v>154</v>
      </c>
      <c r="C782" s="11" t="s">
        <v>184</v>
      </c>
      <c r="D782" s="11" t="s">
        <v>185</v>
      </c>
      <c r="E782" s="11" t="s">
        <v>186</v>
      </c>
      <c r="F782" s="12" t="str">
        <f t="shared" si="1"/>
        <v>2012</v>
      </c>
      <c r="G782" s="13">
        <v>41090.0</v>
      </c>
      <c r="H782" s="14">
        <v>0.30277777777777776</v>
      </c>
      <c r="I782" t="s">
        <v>48</v>
      </c>
      <c r="J782" s="15"/>
      <c r="L782" t="s">
        <v>49</v>
      </c>
      <c r="M782" s="15">
        <v>22.0</v>
      </c>
      <c r="N782" s="16">
        <v>8.46</v>
      </c>
      <c r="O782" s="16">
        <v>97.0</v>
      </c>
      <c r="P782" s="17">
        <v>45.1</v>
      </c>
      <c r="Q782" s="18"/>
      <c r="S782" s="17"/>
      <c r="V782" s="19">
        <v>5.2</v>
      </c>
      <c r="W782" s="17"/>
      <c r="AF782" t="s">
        <v>616</v>
      </c>
      <c r="AG782" t="s">
        <v>51</v>
      </c>
      <c r="AH782" t="s">
        <v>444</v>
      </c>
      <c r="AJ782" t="s">
        <v>52</v>
      </c>
      <c r="AK782" t="s">
        <v>119</v>
      </c>
      <c r="AM782" t="s">
        <v>54</v>
      </c>
      <c r="AN782" t="s">
        <v>55</v>
      </c>
      <c r="AQ782" t="s">
        <v>51</v>
      </c>
      <c r="AR782" t="s">
        <v>233</v>
      </c>
    </row>
    <row r="783" ht="15.75" customHeight="1">
      <c r="A783" t="s">
        <v>44</v>
      </c>
      <c r="B783" s="20" t="s">
        <v>154</v>
      </c>
      <c r="C783" s="11" t="s">
        <v>184</v>
      </c>
      <c r="D783" s="11" t="s">
        <v>185</v>
      </c>
      <c r="E783" s="11" t="s">
        <v>186</v>
      </c>
      <c r="F783" s="12" t="str">
        <f t="shared" si="1"/>
        <v>2012</v>
      </c>
      <c r="G783" s="13">
        <v>41104.0</v>
      </c>
      <c r="H783" s="14">
        <v>0.3</v>
      </c>
      <c r="I783" t="s">
        <v>48</v>
      </c>
      <c r="J783" s="15"/>
      <c r="L783" t="s">
        <v>49</v>
      </c>
      <c r="M783" s="15">
        <v>25.4</v>
      </c>
      <c r="N783" s="16">
        <v>7.3</v>
      </c>
      <c r="O783" s="16">
        <v>88.5</v>
      </c>
      <c r="P783" s="17"/>
      <c r="Q783" s="18"/>
      <c r="S783" s="17"/>
      <c r="V783" s="19">
        <v>13.4</v>
      </c>
      <c r="W783" s="17"/>
      <c r="AF783" t="s">
        <v>619</v>
      </c>
      <c r="AG783" t="s">
        <v>115</v>
      </c>
      <c r="AH783" t="s">
        <v>435</v>
      </c>
      <c r="AK783" t="s">
        <v>119</v>
      </c>
      <c r="AM783" t="s">
        <v>54</v>
      </c>
      <c r="AN783" t="s">
        <v>55</v>
      </c>
      <c r="AQ783" t="s">
        <v>51</v>
      </c>
      <c r="AR783" t="s">
        <v>233</v>
      </c>
    </row>
    <row r="784" ht="15.75" customHeight="1">
      <c r="A784" t="s">
        <v>44</v>
      </c>
      <c r="B784" s="20" t="s">
        <v>154</v>
      </c>
      <c r="C784" s="11" t="s">
        <v>184</v>
      </c>
      <c r="D784" s="11" t="s">
        <v>185</v>
      </c>
      <c r="E784" s="11" t="s">
        <v>186</v>
      </c>
      <c r="F784" s="12" t="str">
        <f t="shared" si="1"/>
        <v>2012</v>
      </c>
      <c r="G784" s="13">
        <v>41132.0</v>
      </c>
      <c r="H784" s="14">
        <v>0.2916666666666667</v>
      </c>
      <c r="I784" t="s">
        <v>48</v>
      </c>
      <c r="J784" s="15"/>
      <c r="L784" t="s">
        <v>58</v>
      </c>
      <c r="M784" s="15">
        <v>25.4</v>
      </c>
      <c r="N784" s="16">
        <v>6.65</v>
      </c>
      <c r="O784" s="16">
        <v>80.4</v>
      </c>
      <c r="P784" s="17">
        <v>49.6</v>
      </c>
      <c r="Q784" s="18"/>
      <c r="S784" s="17"/>
      <c r="V784" s="19">
        <v>248.1</v>
      </c>
      <c r="W784" s="17"/>
      <c r="AF784" t="s">
        <v>187</v>
      </c>
      <c r="AG784" t="s">
        <v>84</v>
      </c>
      <c r="AH784" t="s">
        <v>281</v>
      </c>
      <c r="AJ784" t="s">
        <v>52</v>
      </c>
      <c r="AK784" t="s">
        <v>119</v>
      </c>
      <c r="AM784" t="s">
        <v>54</v>
      </c>
      <c r="AN784" t="s">
        <v>55</v>
      </c>
      <c r="AQ784" t="s">
        <v>94</v>
      </c>
      <c r="AR784" t="s">
        <v>233</v>
      </c>
    </row>
    <row r="785" ht="15.75" customHeight="1">
      <c r="A785" t="s">
        <v>44</v>
      </c>
      <c r="B785" s="20" t="s">
        <v>154</v>
      </c>
      <c r="C785" s="11" t="s">
        <v>184</v>
      </c>
      <c r="D785" s="11" t="s">
        <v>185</v>
      </c>
      <c r="E785" s="11" t="s">
        <v>186</v>
      </c>
      <c r="F785" s="12" t="str">
        <f t="shared" si="1"/>
        <v>2012</v>
      </c>
      <c r="G785" s="13">
        <v>41146.0</v>
      </c>
      <c r="H785" s="14">
        <v>0.28958333333333336</v>
      </c>
      <c r="I785" t="s">
        <v>48</v>
      </c>
      <c r="J785" s="15"/>
      <c r="M785" s="15">
        <v>24.4</v>
      </c>
      <c r="N785" s="16">
        <v>7.21</v>
      </c>
      <c r="O785" s="16">
        <v>86.5</v>
      </c>
      <c r="P785" s="17">
        <v>48.1</v>
      </c>
      <c r="Q785" s="18"/>
      <c r="S785" s="17"/>
      <c r="V785" s="19">
        <v>10.9</v>
      </c>
      <c r="W785" s="17"/>
      <c r="AF785" t="s">
        <v>616</v>
      </c>
      <c r="AG785" t="s">
        <v>280</v>
      </c>
      <c r="AH785" t="s">
        <v>115</v>
      </c>
      <c r="AJ785" t="s">
        <v>61</v>
      </c>
      <c r="AK785" t="s">
        <v>119</v>
      </c>
      <c r="AM785" t="s">
        <v>54</v>
      </c>
      <c r="AN785" t="s">
        <v>55</v>
      </c>
      <c r="AQ785" t="s">
        <v>51</v>
      </c>
      <c r="AR785" t="s">
        <v>233</v>
      </c>
    </row>
    <row r="786" ht="15.75" customHeight="1">
      <c r="A786" t="s">
        <v>44</v>
      </c>
      <c r="B786" s="20" t="s">
        <v>154</v>
      </c>
      <c r="C786" s="11" t="s">
        <v>197</v>
      </c>
      <c r="D786" s="11" t="s">
        <v>198</v>
      </c>
      <c r="E786" s="11" t="s">
        <v>199</v>
      </c>
      <c r="F786" s="12" t="str">
        <f t="shared" si="1"/>
        <v>2012</v>
      </c>
      <c r="G786" s="13">
        <v>41048.0</v>
      </c>
      <c r="H786" s="14">
        <v>0.2916666666666667</v>
      </c>
      <c r="I786" t="s">
        <v>48</v>
      </c>
      <c r="J786" s="15"/>
      <c r="L786" t="s">
        <v>49</v>
      </c>
      <c r="M786" s="15">
        <v>15.5</v>
      </c>
      <c r="N786" s="16">
        <v>8.8</v>
      </c>
      <c r="O786" s="16">
        <v>88.2</v>
      </c>
      <c r="P786" s="17">
        <v>51.6</v>
      </c>
      <c r="Q786" s="18"/>
      <c r="S786" s="17"/>
      <c r="V786" s="19">
        <v>6.3</v>
      </c>
      <c r="W786" s="17"/>
      <c r="AF786" t="s">
        <v>616</v>
      </c>
      <c r="AG786" t="s">
        <v>51</v>
      </c>
      <c r="AH786" t="s">
        <v>51</v>
      </c>
      <c r="AJ786" t="s">
        <v>52</v>
      </c>
      <c r="AK786" t="s">
        <v>119</v>
      </c>
      <c r="AM786" t="s">
        <v>88</v>
      </c>
      <c r="AN786" t="s">
        <v>55</v>
      </c>
      <c r="AQ786" t="s">
        <v>51</v>
      </c>
      <c r="AR786" t="s">
        <v>620</v>
      </c>
    </row>
    <row r="787" ht="15.75" customHeight="1">
      <c r="A787" t="s">
        <v>44</v>
      </c>
      <c r="B787" s="20" t="s">
        <v>154</v>
      </c>
      <c r="C787" s="11" t="s">
        <v>197</v>
      </c>
      <c r="D787" s="11" t="s">
        <v>198</v>
      </c>
      <c r="E787" s="11" t="s">
        <v>199</v>
      </c>
      <c r="F787" s="12" t="str">
        <f t="shared" si="1"/>
        <v>2012</v>
      </c>
      <c r="G787" s="13">
        <v>41062.0</v>
      </c>
      <c r="H787" s="14">
        <v>0.2833333333333333</v>
      </c>
      <c r="I787" t="s">
        <v>48</v>
      </c>
      <c r="J787" s="15"/>
      <c r="L787" t="s">
        <v>49</v>
      </c>
      <c r="M787" s="15">
        <v>19.7</v>
      </c>
      <c r="N787" s="16">
        <v>8.54</v>
      </c>
      <c r="O787" s="16">
        <v>93.6</v>
      </c>
      <c r="P787" s="17">
        <v>50.3</v>
      </c>
      <c r="Q787" s="18"/>
      <c r="S787" s="17"/>
      <c r="V787" s="19">
        <v>6.2</v>
      </c>
      <c r="W787" s="17"/>
      <c r="AF787" t="s">
        <v>618</v>
      </c>
      <c r="AG787" t="s">
        <v>59</v>
      </c>
      <c r="AH787" t="s">
        <v>435</v>
      </c>
      <c r="AI787">
        <v>12.78</v>
      </c>
      <c r="AJ787" t="s">
        <v>52</v>
      </c>
      <c r="AK787" t="s">
        <v>119</v>
      </c>
      <c r="AM787" t="s">
        <v>88</v>
      </c>
      <c r="AN787" t="s">
        <v>55</v>
      </c>
      <c r="AQ787" t="s">
        <v>51</v>
      </c>
      <c r="AR787" t="s">
        <v>229</v>
      </c>
    </row>
    <row r="788" ht="15.75" customHeight="1">
      <c r="A788" t="s">
        <v>44</v>
      </c>
      <c r="B788" s="20" t="s">
        <v>154</v>
      </c>
      <c r="C788" s="11" t="s">
        <v>197</v>
      </c>
      <c r="D788" s="11" t="s">
        <v>198</v>
      </c>
      <c r="E788" s="11" t="s">
        <v>199</v>
      </c>
      <c r="F788" s="12" t="str">
        <f t="shared" si="1"/>
        <v>2012</v>
      </c>
      <c r="G788" s="13">
        <v>41072.0</v>
      </c>
      <c r="H788" s="14">
        <v>0.26944444444444443</v>
      </c>
      <c r="I788" t="s">
        <v>48</v>
      </c>
      <c r="J788" s="15"/>
      <c r="L788" t="s">
        <v>49</v>
      </c>
      <c r="M788" s="15">
        <v>17.5</v>
      </c>
      <c r="N788" s="16">
        <v>9.35</v>
      </c>
      <c r="O788" s="16">
        <v>97.5</v>
      </c>
      <c r="P788" s="17">
        <v>44.5</v>
      </c>
      <c r="Q788" s="18"/>
      <c r="S788" s="17"/>
      <c r="V788" s="19">
        <v>1.0</v>
      </c>
      <c r="W788" s="17"/>
      <c r="AF788" t="s">
        <v>187</v>
      </c>
      <c r="AG788" t="s">
        <v>51</v>
      </c>
      <c r="AH788" t="s">
        <v>51</v>
      </c>
      <c r="AI788">
        <v>11.67</v>
      </c>
      <c r="AJ788" t="s">
        <v>52</v>
      </c>
      <c r="AK788" t="s">
        <v>53</v>
      </c>
      <c r="AM788" t="s">
        <v>62</v>
      </c>
      <c r="AN788" t="s">
        <v>55</v>
      </c>
      <c r="AQ788" t="s">
        <v>51</v>
      </c>
      <c r="AR788" t="s">
        <v>621</v>
      </c>
    </row>
    <row r="789" ht="15.75" customHeight="1">
      <c r="A789" t="s">
        <v>44</v>
      </c>
      <c r="B789" s="20" t="s">
        <v>154</v>
      </c>
      <c r="C789" s="11" t="s">
        <v>197</v>
      </c>
      <c r="D789" s="11" t="s">
        <v>198</v>
      </c>
      <c r="E789" s="11" t="s">
        <v>199</v>
      </c>
      <c r="F789" s="12" t="str">
        <f t="shared" si="1"/>
        <v>2012</v>
      </c>
      <c r="G789" s="13">
        <v>41090.0</v>
      </c>
      <c r="H789" s="14">
        <v>0.2861111111111111</v>
      </c>
      <c r="I789" t="s">
        <v>48</v>
      </c>
      <c r="J789" s="15"/>
      <c r="L789" t="s">
        <v>49</v>
      </c>
      <c r="M789" s="15">
        <v>21.8</v>
      </c>
      <c r="N789" s="16">
        <v>8.16</v>
      </c>
      <c r="O789" s="16">
        <v>92.7</v>
      </c>
      <c r="P789" s="17">
        <v>45.8</v>
      </c>
      <c r="Q789" s="18"/>
      <c r="S789" s="17"/>
      <c r="V789" s="19">
        <v>9.6</v>
      </c>
      <c r="W789" s="17"/>
      <c r="AF789" t="s">
        <v>616</v>
      </c>
      <c r="AG789" t="s">
        <v>51</v>
      </c>
      <c r="AH789" t="s">
        <v>444</v>
      </c>
      <c r="AJ789" t="s">
        <v>52</v>
      </c>
      <c r="AK789" t="s">
        <v>119</v>
      </c>
      <c r="AM789" t="s">
        <v>88</v>
      </c>
      <c r="AN789" t="s">
        <v>55</v>
      </c>
      <c r="AQ789" t="s">
        <v>51</v>
      </c>
      <c r="AR789" t="s">
        <v>229</v>
      </c>
    </row>
    <row r="790" ht="15.75" customHeight="1">
      <c r="A790" t="s">
        <v>44</v>
      </c>
      <c r="B790" s="20" t="s">
        <v>154</v>
      </c>
      <c r="C790" s="11" t="s">
        <v>197</v>
      </c>
      <c r="D790" s="11" t="s">
        <v>198</v>
      </c>
      <c r="E790" s="11" t="s">
        <v>199</v>
      </c>
      <c r="F790" s="12" t="str">
        <f t="shared" si="1"/>
        <v>2012</v>
      </c>
      <c r="G790" s="13">
        <v>41104.0</v>
      </c>
      <c r="H790" s="14">
        <v>0.2826388888888889</v>
      </c>
      <c r="I790" t="s">
        <v>48</v>
      </c>
      <c r="J790" s="15"/>
      <c r="L790" t="s">
        <v>49</v>
      </c>
      <c r="M790" s="15">
        <v>26.1</v>
      </c>
      <c r="N790" s="16">
        <v>7.46</v>
      </c>
      <c r="O790" s="16">
        <v>92.7</v>
      </c>
      <c r="P790" s="17">
        <v>48.4</v>
      </c>
      <c r="Q790" s="18"/>
      <c r="S790" s="17"/>
      <c r="V790" s="19">
        <v>6.3</v>
      </c>
      <c r="W790" s="17"/>
      <c r="AF790" t="s">
        <v>619</v>
      </c>
      <c r="AG790" t="s">
        <v>115</v>
      </c>
      <c r="AH790" t="s">
        <v>435</v>
      </c>
      <c r="AK790" t="s">
        <v>119</v>
      </c>
      <c r="AM790" t="s">
        <v>88</v>
      </c>
      <c r="AN790" t="s">
        <v>55</v>
      </c>
      <c r="AQ790" t="s">
        <v>51</v>
      </c>
      <c r="AR790" t="s">
        <v>218</v>
      </c>
    </row>
    <row r="791" ht="15.75" customHeight="1">
      <c r="A791" t="s">
        <v>44</v>
      </c>
      <c r="B791" s="20" t="s">
        <v>154</v>
      </c>
      <c r="C791" s="11" t="s">
        <v>197</v>
      </c>
      <c r="D791" s="11" t="s">
        <v>198</v>
      </c>
      <c r="E791" s="11" t="s">
        <v>199</v>
      </c>
      <c r="F791" s="12" t="str">
        <f t="shared" si="1"/>
        <v>2012</v>
      </c>
      <c r="G791" s="13">
        <v>41132.0</v>
      </c>
      <c r="H791" s="14">
        <v>0.2777777777777778</v>
      </c>
      <c r="I791" t="s">
        <v>48</v>
      </c>
      <c r="J791" s="15"/>
      <c r="L791" t="s">
        <v>58</v>
      </c>
      <c r="M791" s="15">
        <v>24.9</v>
      </c>
      <c r="N791" s="16">
        <v>7.22</v>
      </c>
      <c r="O791" s="16">
        <v>87.8</v>
      </c>
      <c r="P791" s="17">
        <v>49.3</v>
      </c>
      <c r="Q791" s="18"/>
      <c r="S791" s="17"/>
      <c r="V791" s="19">
        <v>344.8</v>
      </c>
      <c r="W791" s="17"/>
      <c r="AF791" t="s">
        <v>187</v>
      </c>
      <c r="AG791" t="s">
        <v>84</v>
      </c>
      <c r="AH791" t="s">
        <v>281</v>
      </c>
      <c r="AJ791" t="s">
        <v>52</v>
      </c>
      <c r="AK791" t="s">
        <v>119</v>
      </c>
      <c r="AM791" t="s">
        <v>88</v>
      </c>
      <c r="AN791" t="s">
        <v>55</v>
      </c>
      <c r="AQ791" t="s">
        <v>51</v>
      </c>
      <c r="AR791" t="s">
        <v>233</v>
      </c>
    </row>
    <row r="792" ht="15.75" customHeight="1">
      <c r="A792" t="s">
        <v>44</v>
      </c>
      <c r="B792" s="20" t="s">
        <v>154</v>
      </c>
      <c r="C792" s="11" t="s">
        <v>197</v>
      </c>
      <c r="D792" s="11" t="s">
        <v>198</v>
      </c>
      <c r="E792" s="11" t="s">
        <v>199</v>
      </c>
      <c r="F792" s="12" t="str">
        <f t="shared" si="1"/>
        <v>2012</v>
      </c>
      <c r="G792" s="13">
        <v>41146.0</v>
      </c>
      <c r="H792" s="14">
        <v>0.2763888888888889</v>
      </c>
      <c r="I792" t="s">
        <v>48</v>
      </c>
      <c r="J792" s="15"/>
      <c r="M792" s="15">
        <v>24.8</v>
      </c>
      <c r="N792" s="16">
        <v>7.72</v>
      </c>
      <c r="O792" s="16">
        <v>92.2</v>
      </c>
      <c r="P792" s="17">
        <v>48.9</v>
      </c>
      <c r="Q792" s="18"/>
      <c r="S792" s="17"/>
      <c r="V792" s="19">
        <v>16.1</v>
      </c>
      <c r="W792" s="17"/>
      <c r="AF792" t="s">
        <v>616</v>
      </c>
      <c r="AG792" t="s">
        <v>280</v>
      </c>
      <c r="AH792" t="s">
        <v>115</v>
      </c>
      <c r="AJ792" t="s">
        <v>61</v>
      </c>
      <c r="AK792" t="s">
        <v>119</v>
      </c>
      <c r="AM792" t="s">
        <v>88</v>
      </c>
      <c r="AN792" t="s">
        <v>55</v>
      </c>
      <c r="AQ792" t="s">
        <v>79</v>
      </c>
      <c r="AR792" t="s">
        <v>229</v>
      </c>
    </row>
    <row r="793" ht="15.75" customHeight="1">
      <c r="A793" t="s">
        <v>44</v>
      </c>
      <c r="B793" s="20" t="s">
        <v>154</v>
      </c>
      <c r="C793" s="11" t="s">
        <v>203</v>
      </c>
      <c r="D793" s="11" t="s">
        <v>204</v>
      </c>
      <c r="E793" s="11" t="s">
        <v>205</v>
      </c>
      <c r="F793" s="12" t="str">
        <f t="shared" si="1"/>
        <v>2012</v>
      </c>
      <c r="G793" s="13">
        <v>41048.0</v>
      </c>
      <c r="H793" s="14">
        <v>0.27361111111111114</v>
      </c>
      <c r="I793" t="s">
        <v>48</v>
      </c>
      <c r="J793" s="15"/>
      <c r="L793" t="s">
        <v>49</v>
      </c>
      <c r="M793" s="15">
        <v>15.9</v>
      </c>
      <c r="N793" s="16">
        <v>9.14</v>
      </c>
      <c r="O793" s="16">
        <v>91.9</v>
      </c>
      <c r="P793" s="17">
        <v>48.3</v>
      </c>
      <c r="Q793" s="18"/>
      <c r="S793" s="17"/>
      <c r="V793" s="19">
        <v>3.1</v>
      </c>
      <c r="W793" s="17"/>
      <c r="AF793" t="s">
        <v>616</v>
      </c>
      <c r="AG793" t="s">
        <v>51</v>
      </c>
      <c r="AH793" t="s">
        <v>51</v>
      </c>
      <c r="AJ793" t="s">
        <v>52</v>
      </c>
      <c r="AK793" t="s">
        <v>119</v>
      </c>
      <c r="AM793" t="s">
        <v>88</v>
      </c>
      <c r="AN793" t="s">
        <v>65</v>
      </c>
      <c r="AQ793" t="s">
        <v>51</v>
      </c>
      <c r="AR793" t="s">
        <v>622</v>
      </c>
    </row>
    <row r="794" ht="15.75" customHeight="1">
      <c r="A794" t="s">
        <v>44</v>
      </c>
      <c r="B794" s="20" t="s">
        <v>154</v>
      </c>
      <c r="C794" s="11" t="s">
        <v>203</v>
      </c>
      <c r="D794" s="11" t="s">
        <v>204</v>
      </c>
      <c r="E794" s="11" t="s">
        <v>205</v>
      </c>
      <c r="F794" s="12" t="str">
        <f t="shared" si="1"/>
        <v>2012</v>
      </c>
      <c r="G794" s="13">
        <v>41062.0</v>
      </c>
      <c r="H794" s="14">
        <v>0.2673611111111111</v>
      </c>
      <c r="I794" t="s">
        <v>48</v>
      </c>
      <c r="J794" s="15"/>
      <c r="L794" t="s">
        <v>49</v>
      </c>
      <c r="M794" s="15">
        <v>20.0</v>
      </c>
      <c r="N794" s="16">
        <v>8.94</v>
      </c>
      <c r="O794" s="16">
        <v>98.2</v>
      </c>
      <c r="P794" s="17">
        <v>47.9</v>
      </c>
      <c r="Q794" s="18"/>
      <c r="S794" s="17"/>
      <c r="V794" s="19">
        <v>4.1</v>
      </c>
      <c r="W794" s="17"/>
      <c r="AF794" t="s">
        <v>618</v>
      </c>
      <c r="AG794" t="s">
        <v>59</v>
      </c>
      <c r="AH794" t="s">
        <v>435</v>
      </c>
      <c r="AI794">
        <v>12.78</v>
      </c>
      <c r="AJ794" t="s">
        <v>52</v>
      </c>
      <c r="AK794" t="s">
        <v>53</v>
      </c>
      <c r="AM794" t="s">
        <v>88</v>
      </c>
      <c r="AN794" t="s">
        <v>65</v>
      </c>
      <c r="AQ794" t="s">
        <v>51</v>
      </c>
      <c r="AR794" t="s">
        <v>218</v>
      </c>
    </row>
    <row r="795" ht="15.75" customHeight="1">
      <c r="A795" t="s">
        <v>44</v>
      </c>
      <c r="B795" s="20" t="s">
        <v>154</v>
      </c>
      <c r="C795" s="11" t="s">
        <v>203</v>
      </c>
      <c r="D795" s="11" t="s">
        <v>204</v>
      </c>
      <c r="E795" s="11" t="s">
        <v>205</v>
      </c>
      <c r="F795" s="12" t="str">
        <f t="shared" si="1"/>
        <v>2012</v>
      </c>
      <c r="G795" s="13">
        <v>41076.0</v>
      </c>
      <c r="H795" s="14">
        <v>0.25416666666666665</v>
      </c>
      <c r="I795" t="s">
        <v>48</v>
      </c>
      <c r="J795" s="15"/>
      <c r="L795" t="s">
        <v>49</v>
      </c>
      <c r="M795" s="15">
        <v>17.5</v>
      </c>
      <c r="N795" s="16">
        <v>9.44</v>
      </c>
      <c r="O795" s="16">
        <v>98.8</v>
      </c>
      <c r="P795" s="17">
        <v>44.3</v>
      </c>
      <c r="Q795" s="18"/>
      <c r="S795" s="17"/>
      <c r="V795" s="19">
        <v>5.2</v>
      </c>
      <c r="W795" s="17"/>
      <c r="AF795" t="s">
        <v>187</v>
      </c>
      <c r="AG795" t="s">
        <v>51</v>
      </c>
      <c r="AH795" t="s">
        <v>51</v>
      </c>
      <c r="AI795">
        <v>11.67</v>
      </c>
      <c r="AJ795" t="s">
        <v>52</v>
      </c>
      <c r="AK795" t="s">
        <v>53</v>
      </c>
      <c r="AM795" t="s">
        <v>62</v>
      </c>
      <c r="AN795" t="s">
        <v>65</v>
      </c>
      <c r="AQ795" t="s">
        <v>51</v>
      </c>
      <c r="AR795" t="s">
        <v>226</v>
      </c>
    </row>
    <row r="796" ht="15.75" customHeight="1">
      <c r="A796" t="s">
        <v>44</v>
      </c>
      <c r="B796" s="20" t="s">
        <v>154</v>
      </c>
      <c r="C796" s="11" t="s">
        <v>203</v>
      </c>
      <c r="D796" s="11" t="s">
        <v>204</v>
      </c>
      <c r="E796" s="11" t="s">
        <v>205</v>
      </c>
      <c r="F796" s="12" t="str">
        <f t="shared" si="1"/>
        <v>2012</v>
      </c>
      <c r="G796" s="13">
        <v>41090.0</v>
      </c>
      <c r="H796" s="14">
        <v>0.2708333333333333</v>
      </c>
      <c r="I796" t="s">
        <v>48</v>
      </c>
      <c r="J796" s="15"/>
      <c r="L796" t="s">
        <v>49</v>
      </c>
      <c r="M796" s="15">
        <v>22.0</v>
      </c>
      <c r="N796" s="16">
        <v>8.4</v>
      </c>
      <c r="O796" s="16">
        <v>96.0</v>
      </c>
      <c r="P796" s="17">
        <v>44.7</v>
      </c>
      <c r="Q796" s="18"/>
      <c r="S796" s="17"/>
      <c r="V796" s="19">
        <v>10.9</v>
      </c>
      <c r="W796" s="17"/>
      <c r="AF796" t="s">
        <v>616</v>
      </c>
      <c r="AG796" t="s">
        <v>51</v>
      </c>
      <c r="AH796" t="s">
        <v>444</v>
      </c>
      <c r="AJ796" t="s">
        <v>52</v>
      </c>
      <c r="AK796" t="s">
        <v>53</v>
      </c>
      <c r="AM796" t="s">
        <v>88</v>
      </c>
      <c r="AN796" t="s">
        <v>65</v>
      </c>
      <c r="AQ796" t="s">
        <v>51</v>
      </c>
      <c r="AR796" t="s">
        <v>229</v>
      </c>
    </row>
    <row r="797" ht="15.75" customHeight="1">
      <c r="A797" t="s">
        <v>44</v>
      </c>
      <c r="B797" s="20" t="s">
        <v>154</v>
      </c>
      <c r="C797" s="11" t="s">
        <v>203</v>
      </c>
      <c r="D797" s="11" t="s">
        <v>204</v>
      </c>
      <c r="E797" s="11" t="s">
        <v>205</v>
      </c>
      <c r="F797" s="12" t="str">
        <f t="shared" si="1"/>
        <v>2012</v>
      </c>
      <c r="G797" s="13">
        <v>41104.0</v>
      </c>
      <c r="H797" s="14">
        <v>0.2638888888888889</v>
      </c>
      <c r="I797" t="s">
        <v>48</v>
      </c>
      <c r="J797" s="15"/>
      <c r="L797" t="s">
        <v>49</v>
      </c>
      <c r="M797" s="15">
        <v>26.2</v>
      </c>
      <c r="N797" s="16">
        <v>7.71</v>
      </c>
      <c r="O797" s="16">
        <v>95.2</v>
      </c>
      <c r="P797" s="17">
        <v>46.1</v>
      </c>
      <c r="Q797" s="18"/>
      <c r="S797" s="17"/>
      <c r="V797" s="19">
        <v>14.8</v>
      </c>
      <c r="W797" s="17"/>
      <c r="AF797" t="s">
        <v>619</v>
      </c>
      <c r="AG797" t="s">
        <v>115</v>
      </c>
      <c r="AH797" t="s">
        <v>435</v>
      </c>
      <c r="AK797" t="s">
        <v>53</v>
      </c>
      <c r="AM797" t="s">
        <v>88</v>
      </c>
      <c r="AN797" t="s">
        <v>65</v>
      </c>
      <c r="AQ797" t="s">
        <v>51</v>
      </c>
      <c r="AR797" t="s">
        <v>218</v>
      </c>
    </row>
    <row r="798" ht="15.75" customHeight="1">
      <c r="A798" t="s">
        <v>44</v>
      </c>
      <c r="B798" s="20" t="s">
        <v>154</v>
      </c>
      <c r="C798" s="11" t="s">
        <v>203</v>
      </c>
      <c r="D798" s="11" t="s">
        <v>204</v>
      </c>
      <c r="E798" s="11" t="s">
        <v>205</v>
      </c>
      <c r="F798" s="12" t="str">
        <f t="shared" si="1"/>
        <v>2012</v>
      </c>
      <c r="G798" s="13">
        <v>41104.0</v>
      </c>
      <c r="H798" s="14">
        <v>0.2638888888888889</v>
      </c>
      <c r="I798" t="s">
        <v>95</v>
      </c>
      <c r="J798" s="15"/>
      <c r="M798" s="15">
        <v>26.2</v>
      </c>
      <c r="N798" s="16">
        <v>7.54</v>
      </c>
      <c r="O798" s="16">
        <v>94.1</v>
      </c>
      <c r="P798" s="17">
        <v>46.0</v>
      </c>
      <c r="Q798" s="18"/>
      <c r="S798" s="17"/>
      <c r="V798" s="19">
        <v>10.9</v>
      </c>
      <c r="W798" s="17"/>
      <c r="AF798" t="s">
        <v>619</v>
      </c>
      <c r="AK798" t="s">
        <v>53</v>
      </c>
      <c r="AR798" t="s">
        <v>218</v>
      </c>
    </row>
    <row r="799" ht="15.75" customHeight="1">
      <c r="A799" t="s">
        <v>44</v>
      </c>
      <c r="B799" s="20" t="s">
        <v>154</v>
      </c>
      <c r="C799" s="11" t="s">
        <v>203</v>
      </c>
      <c r="D799" s="11" t="s">
        <v>204</v>
      </c>
      <c r="E799" s="11" t="s">
        <v>205</v>
      </c>
      <c r="F799" s="12" t="str">
        <f t="shared" si="1"/>
        <v>2012</v>
      </c>
      <c r="G799" s="13">
        <v>41132.0</v>
      </c>
      <c r="H799" s="14">
        <v>0.2638888888888889</v>
      </c>
      <c r="I799" t="s">
        <v>48</v>
      </c>
      <c r="J799" s="15"/>
      <c r="L799" t="s">
        <v>58</v>
      </c>
      <c r="M799" s="15">
        <v>25.2</v>
      </c>
      <c r="N799" s="16">
        <v>7.66</v>
      </c>
      <c r="O799" s="16">
        <v>92.0</v>
      </c>
      <c r="P799" s="17">
        <v>46.2</v>
      </c>
      <c r="Q799" s="18"/>
      <c r="S799" s="17"/>
      <c r="V799" s="19">
        <v>275.5</v>
      </c>
      <c r="W799" s="17"/>
      <c r="AF799" t="s">
        <v>187</v>
      </c>
      <c r="AG799" t="s">
        <v>84</v>
      </c>
      <c r="AH799" t="s">
        <v>281</v>
      </c>
      <c r="AJ799" t="s">
        <v>52</v>
      </c>
      <c r="AK799" t="s">
        <v>119</v>
      </c>
      <c r="AM799" t="s">
        <v>88</v>
      </c>
      <c r="AN799" t="s">
        <v>65</v>
      </c>
      <c r="AQ799" t="s">
        <v>51</v>
      </c>
      <c r="AR799" t="s">
        <v>229</v>
      </c>
    </row>
    <row r="800" ht="15.75" customHeight="1">
      <c r="A800" t="s">
        <v>44</v>
      </c>
      <c r="B800" s="20" t="s">
        <v>154</v>
      </c>
      <c r="C800" s="11" t="s">
        <v>203</v>
      </c>
      <c r="D800" s="11" t="s">
        <v>204</v>
      </c>
      <c r="E800" s="11" t="s">
        <v>205</v>
      </c>
      <c r="F800" s="12" t="str">
        <f t="shared" si="1"/>
        <v>2012</v>
      </c>
      <c r="G800" s="13">
        <v>41146.0</v>
      </c>
      <c r="H800" s="14">
        <v>0.2638888888888889</v>
      </c>
      <c r="I800" t="s">
        <v>48</v>
      </c>
      <c r="J800" s="15"/>
      <c r="M800" s="15">
        <v>24.9</v>
      </c>
      <c r="N800" s="16">
        <v>8.02</v>
      </c>
      <c r="O800" s="16">
        <v>97.4</v>
      </c>
      <c r="P800" s="17">
        <v>44.2</v>
      </c>
      <c r="Q800" s="18"/>
      <c r="S800" s="17"/>
      <c r="V800" s="19">
        <v>5.2</v>
      </c>
      <c r="W800" s="17"/>
      <c r="AF800" t="s">
        <v>616</v>
      </c>
      <c r="AG800" t="s">
        <v>280</v>
      </c>
      <c r="AH800" t="s">
        <v>115</v>
      </c>
      <c r="AJ800" t="s">
        <v>61</v>
      </c>
      <c r="AK800" t="s">
        <v>53</v>
      </c>
      <c r="AM800" t="s">
        <v>88</v>
      </c>
      <c r="AN800" t="s">
        <v>65</v>
      </c>
      <c r="AQ800" t="s">
        <v>79</v>
      </c>
      <c r="AR800" t="s">
        <v>218</v>
      </c>
    </row>
    <row r="801" ht="15.75" customHeight="1">
      <c r="A801" t="s">
        <v>44</v>
      </c>
      <c r="C801" s="11" t="s">
        <v>45</v>
      </c>
      <c r="D801" s="11" t="s">
        <v>46</v>
      </c>
      <c r="E801" s="11" t="s">
        <v>47</v>
      </c>
      <c r="F801" s="12" t="str">
        <f t="shared" si="1"/>
        <v>2013</v>
      </c>
      <c r="G801" s="13">
        <v>41412.0</v>
      </c>
      <c r="H801" s="14">
        <v>0.2777777777777778</v>
      </c>
      <c r="I801" t="s">
        <v>48</v>
      </c>
      <c r="J801" s="15"/>
      <c r="L801" t="s">
        <v>49</v>
      </c>
      <c r="M801" s="15">
        <v>11.3</v>
      </c>
      <c r="N801" s="16">
        <v>9.43</v>
      </c>
      <c r="O801" s="16">
        <v>86.6</v>
      </c>
      <c r="P801" s="17">
        <v>30.0</v>
      </c>
      <c r="Q801" s="18"/>
      <c r="S801" s="17"/>
      <c r="V801" s="19">
        <v>15.8</v>
      </c>
      <c r="W801" s="17"/>
      <c r="AF801" t="s">
        <v>623</v>
      </c>
      <c r="AG801" t="s">
        <v>51</v>
      </c>
      <c r="AH801" t="s">
        <v>86</v>
      </c>
      <c r="AI801">
        <v>7.77777777777778</v>
      </c>
      <c r="AJ801" t="s">
        <v>61</v>
      </c>
      <c r="AK801" t="s">
        <v>53</v>
      </c>
      <c r="AM801" t="s">
        <v>54</v>
      </c>
      <c r="AN801" t="s">
        <v>55</v>
      </c>
      <c r="AQ801" t="s">
        <v>56</v>
      </c>
      <c r="AR801" t="s">
        <v>229</v>
      </c>
    </row>
    <row r="802" ht="15.75" customHeight="1">
      <c r="A802" t="s">
        <v>44</v>
      </c>
      <c r="C802" s="11" t="s">
        <v>45</v>
      </c>
      <c r="D802" s="11" t="s">
        <v>46</v>
      </c>
      <c r="E802" s="11" t="s">
        <v>47</v>
      </c>
      <c r="F802" s="12" t="str">
        <f t="shared" si="1"/>
        <v>2013</v>
      </c>
      <c r="G802" s="13">
        <v>41426.0</v>
      </c>
      <c r="H802" s="14">
        <v>0.2708333333333333</v>
      </c>
      <c r="I802" t="s">
        <v>48</v>
      </c>
      <c r="J802" s="15"/>
      <c r="L802" t="s">
        <v>49</v>
      </c>
      <c r="M802" s="15">
        <v>19.1</v>
      </c>
      <c r="N802" s="16">
        <v>8.18</v>
      </c>
      <c r="O802" s="16">
        <v>88.6</v>
      </c>
      <c r="P802" s="17">
        <v>30.0</v>
      </c>
      <c r="Q802" s="18"/>
      <c r="S802" s="17"/>
      <c r="V802" s="19">
        <v>365.4</v>
      </c>
      <c r="W802" s="17"/>
      <c r="AF802" t="s">
        <v>624</v>
      </c>
      <c r="AG802" t="s">
        <v>51</v>
      </c>
      <c r="AH802" t="s">
        <v>51</v>
      </c>
      <c r="AJ802" t="s">
        <v>61</v>
      </c>
      <c r="AK802" t="s">
        <v>53</v>
      </c>
      <c r="AM802" t="s">
        <v>54</v>
      </c>
      <c r="AN802" t="s">
        <v>55</v>
      </c>
      <c r="AQ802" t="s">
        <v>56</v>
      </c>
      <c r="AR802" t="s">
        <v>229</v>
      </c>
    </row>
    <row r="803" ht="15.75" customHeight="1">
      <c r="A803" t="s">
        <v>44</v>
      </c>
      <c r="C803" s="11" t="s">
        <v>45</v>
      </c>
      <c r="D803" s="11" t="s">
        <v>46</v>
      </c>
      <c r="E803" s="11" t="s">
        <v>47</v>
      </c>
      <c r="F803" s="12" t="str">
        <f t="shared" si="1"/>
        <v>2013</v>
      </c>
      <c r="G803" s="13">
        <v>41426.0</v>
      </c>
      <c r="H803" s="14">
        <v>0.2708333333333333</v>
      </c>
      <c r="I803" t="s">
        <v>95</v>
      </c>
      <c r="J803" s="15"/>
      <c r="M803" s="15"/>
      <c r="N803" s="16"/>
      <c r="O803" s="16"/>
      <c r="P803" s="17"/>
      <c r="Q803" s="18"/>
      <c r="S803" s="17"/>
      <c r="V803" s="19">
        <v>248.1</v>
      </c>
      <c r="W803" s="17"/>
      <c r="AF803" t="s">
        <v>624</v>
      </c>
      <c r="AK803" t="s">
        <v>53</v>
      </c>
      <c r="AR803" t="s">
        <v>229</v>
      </c>
    </row>
    <row r="804" ht="15.75" customHeight="1">
      <c r="A804" t="s">
        <v>44</v>
      </c>
      <c r="C804" s="11" t="s">
        <v>45</v>
      </c>
      <c r="D804" s="11" t="s">
        <v>46</v>
      </c>
      <c r="E804" s="11" t="s">
        <v>47</v>
      </c>
      <c r="F804" s="12" t="str">
        <f t="shared" si="1"/>
        <v>2013</v>
      </c>
      <c r="G804" s="13">
        <v>41440.0</v>
      </c>
      <c r="H804" s="14">
        <v>0.28125</v>
      </c>
      <c r="I804" t="s">
        <v>48</v>
      </c>
      <c r="J804" s="15"/>
      <c r="L804" t="s">
        <v>49</v>
      </c>
      <c r="M804" s="15">
        <v>15.6</v>
      </c>
      <c r="N804" s="16">
        <v>9.02</v>
      </c>
      <c r="O804" s="16">
        <v>90.9</v>
      </c>
      <c r="P804" s="17">
        <v>30.0</v>
      </c>
      <c r="Q804" s="18"/>
      <c r="S804" s="17"/>
      <c r="V804" s="19">
        <v>37.3</v>
      </c>
      <c r="W804" s="17"/>
      <c r="AF804" t="s">
        <v>356</v>
      </c>
      <c r="AG804" t="s">
        <v>51</v>
      </c>
      <c r="AH804" t="s">
        <v>444</v>
      </c>
      <c r="AJ804" t="s">
        <v>61</v>
      </c>
      <c r="AK804" t="s">
        <v>53</v>
      </c>
      <c r="AM804" t="s">
        <v>54</v>
      </c>
      <c r="AN804" t="s">
        <v>55</v>
      </c>
      <c r="AQ804" t="s">
        <v>56</v>
      </c>
      <c r="AR804" t="s">
        <v>218</v>
      </c>
    </row>
    <row r="805" ht="15.75" customHeight="1">
      <c r="A805" t="s">
        <v>44</v>
      </c>
      <c r="C805" s="11" t="s">
        <v>45</v>
      </c>
      <c r="D805" s="11" t="s">
        <v>46</v>
      </c>
      <c r="E805" s="11" t="s">
        <v>47</v>
      </c>
      <c r="F805" s="12" t="str">
        <f t="shared" si="1"/>
        <v>2013</v>
      </c>
      <c r="G805" s="13">
        <v>41454.0</v>
      </c>
      <c r="H805" s="14">
        <v>0.2777777777777778</v>
      </c>
      <c r="I805" t="s">
        <v>48</v>
      </c>
      <c r="J805" s="15"/>
      <c r="L805" t="s">
        <v>58</v>
      </c>
      <c r="M805" s="15">
        <v>17.7</v>
      </c>
      <c r="N805" s="16">
        <v>7.13</v>
      </c>
      <c r="O805" s="16">
        <v>75.1</v>
      </c>
      <c r="P805" s="17">
        <v>30.0</v>
      </c>
      <c r="Q805" s="18"/>
      <c r="S805" s="17"/>
      <c r="V805" s="19"/>
      <c r="W805" s="17"/>
      <c r="AF805" t="s">
        <v>350</v>
      </c>
      <c r="AG805" t="s">
        <v>280</v>
      </c>
      <c r="AH805" t="s">
        <v>287</v>
      </c>
      <c r="AK805" t="s">
        <v>53</v>
      </c>
      <c r="AM805" t="s">
        <v>62</v>
      </c>
      <c r="AN805" t="s">
        <v>65</v>
      </c>
      <c r="AQ805" t="s">
        <v>56</v>
      </c>
      <c r="AR805" t="s">
        <v>625</v>
      </c>
    </row>
    <row r="806" ht="15.75" customHeight="1">
      <c r="A806" t="s">
        <v>44</v>
      </c>
      <c r="C806" s="11" t="s">
        <v>45</v>
      </c>
      <c r="D806" s="11" t="s">
        <v>46</v>
      </c>
      <c r="E806" s="11" t="s">
        <v>47</v>
      </c>
      <c r="F806" s="12" t="str">
        <f t="shared" si="1"/>
        <v>2013</v>
      </c>
      <c r="G806" s="13">
        <v>41468.0</v>
      </c>
      <c r="H806" s="14">
        <v>0.2638888888888889</v>
      </c>
      <c r="I806" t="s">
        <v>48</v>
      </c>
      <c r="J806" s="15"/>
      <c r="L806" t="s">
        <v>49</v>
      </c>
      <c r="M806" s="15">
        <v>19.0</v>
      </c>
      <c r="N806" s="16">
        <v>8.39</v>
      </c>
      <c r="O806" s="16">
        <v>90.3</v>
      </c>
      <c r="P806" s="17">
        <v>40.0</v>
      </c>
      <c r="Q806" s="18"/>
      <c r="S806" s="17"/>
      <c r="V806" s="19">
        <v>48.7</v>
      </c>
      <c r="W806" s="17"/>
      <c r="AF806" t="s">
        <v>350</v>
      </c>
      <c r="AG806" t="s">
        <v>51</v>
      </c>
      <c r="AH806" t="s">
        <v>115</v>
      </c>
      <c r="AK806" t="s">
        <v>53</v>
      </c>
      <c r="AM806" t="s">
        <v>54</v>
      </c>
      <c r="AN806" t="s">
        <v>55</v>
      </c>
      <c r="AQ806" t="s">
        <v>56</v>
      </c>
      <c r="AR806" t="s">
        <v>626</v>
      </c>
    </row>
    <row r="807" ht="15.75" customHeight="1">
      <c r="A807" t="s">
        <v>44</v>
      </c>
      <c r="C807" s="11" t="s">
        <v>45</v>
      </c>
      <c r="D807" s="11" t="s">
        <v>46</v>
      </c>
      <c r="E807" s="11" t="s">
        <v>47</v>
      </c>
      <c r="F807" s="12" t="str">
        <f t="shared" si="1"/>
        <v>2013</v>
      </c>
      <c r="G807" s="13">
        <v>41482.0</v>
      </c>
      <c r="H807" s="14">
        <v>0.2673611111111111</v>
      </c>
      <c r="I807" t="s">
        <v>48</v>
      </c>
      <c r="J807" s="15"/>
      <c r="L807" t="s">
        <v>49</v>
      </c>
      <c r="M807" s="15">
        <v>18.6</v>
      </c>
      <c r="N807" s="16">
        <v>8.22</v>
      </c>
      <c r="O807" s="16">
        <v>85.3</v>
      </c>
      <c r="P807" s="17">
        <v>40.0</v>
      </c>
      <c r="Q807" s="18"/>
      <c r="S807" s="17"/>
      <c r="V807" s="19">
        <v>98.8</v>
      </c>
      <c r="W807" s="17"/>
      <c r="AF807" t="s">
        <v>350</v>
      </c>
      <c r="AG807" t="s">
        <v>51</v>
      </c>
      <c r="AH807" t="s">
        <v>364</v>
      </c>
      <c r="AK807" t="s">
        <v>53</v>
      </c>
      <c r="AM807" t="s">
        <v>54</v>
      </c>
      <c r="AN807" t="s">
        <v>55</v>
      </c>
      <c r="AQ807" t="s">
        <v>56</v>
      </c>
      <c r="AR807" t="s">
        <v>218</v>
      </c>
    </row>
    <row r="808" ht="15.75" customHeight="1">
      <c r="A808" t="s">
        <v>44</v>
      </c>
      <c r="C808" s="11" t="s">
        <v>45</v>
      </c>
      <c r="D808" s="11" t="s">
        <v>46</v>
      </c>
      <c r="E808" s="11" t="s">
        <v>47</v>
      </c>
      <c r="F808" s="12" t="str">
        <f t="shared" si="1"/>
        <v>2013</v>
      </c>
      <c r="G808" s="13">
        <v>41496.0</v>
      </c>
      <c r="H808" s="14">
        <v>0.275</v>
      </c>
      <c r="I808" t="s">
        <v>48</v>
      </c>
      <c r="J808" s="15"/>
      <c r="L808" t="s">
        <v>49</v>
      </c>
      <c r="M808" s="15">
        <v>18.2</v>
      </c>
      <c r="N808" s="16">
        <v>7.85</v>
      </c>
      <c r="O808" s="16">
        <v>83.4</v>
      </c>
      <c r="P808" s="17">
        <v>40.0</v>
      </c>
      <c r="Q808" s="18"/>
      <c r="S808" s="17"/>
      <c r="V808" s="19">
        <v>235.9</v>
      </c>
      <c r="W808" s="17"/>
      <c r="AF808" t="s">
        <v>350</v>
      </c>
      <c r="AG808" t="s">
        <v>223</v>
      </c>
      <c r="AH808" t="s">
        <v>269</v>
      </c>
      <c r="AJ808" t="s">
        <v>61</v>
      </c>
      <c r="AK808" t="s">
        <v>53</v>
      </c>
      <c r="AM808" t="s">
        <v>54</v>
      </c>
      <c r="AN808" t="s">
        <v>55</v>
      </c>
      <c r="AQ808" t="s">
        <v>56</v>
      </c>
      <c r="AR808" t="s">
        <v>218</v>
      </c>
    </row>
    <row r="809" ht="15.75" customHeight="1">
      <c r="A809" t="s">
        <v>44</v>
      </c>
      <c r="C809" s="11" t="s">
        <v>45</v>
      </c>
      <c r="D809" s="11" t="s">
        <v>46</v>
      </c>
      <c r="E809" s="11" t="s">
        <v>47</v>
      </c>
      <c r="F809" s="12" t="str">
        <f t="shared" si="1"/>
        <v>2013</v>
      </c>
      <c r="G809" s="13">
        <v>41510.0</v>
      </c>
      <c r="H809" s="14">
        <v>0.275</v>
      </c>
      <c r="I809" t="s">
        <v>48</v>
      </c>
      <c r="J809" s="15"/>
      <c r="L809" t="s">
        <v>49</v>
      </c>
      <c r="M809" s="15">
        <v>15.6</v>
      </c>
      <c r="N809" s="16">
        <v>9.49</v>
      </c>
      <c r="O809" s="16">
        <v>96.1</v>
      </c>
      <c r="P809" s="17">
        <v>40.0</v>
      </c>
      <c r="Q809" s="18"/>
      <c r="S809" s="17"/>
      <c r="V809" s="19">
        <v>73.8</v>
      </c>
      <c r="W809" s="17"/>
      <c r="AF809" t="s">
        <v>350</v>
      </c>
      <c r="AG809" t="s">
        <v>51</v>
      </c>
      <c r="AH809" t="s">
        <v>51</v>
      </c>
      <c r="AJ809" t="s">
        <v>61</v>
      </c>
      <c r="AK809" t="s">
        <v>53</v>
      </c>
      <c r="AM809" t="s">
        <v>88</v>
      </c>
      <c r="AN809" t="s">
        <v>55</v>
      </c>
      <c r="AQ809" t="s">
        <v>56</v>
      </c>
      <c r="AR809" t="s">
        <v>218</v>
      </c>
    </row>
    <row r="810" ht="15.75" customHeight="1">
      <c r="A810" t="s">
        <v>44</v>
      </c>
      <c r="C810" s="11" t="s">
        <v>256</v>
      </c>
      <c r="D810" s="11" t="s">
        <v>257</v>
      </c>
      <c r="E810" s="11" t="s">
        <v>258</v>
      </c>
      <c r="F810" s="12" t="str">
        <f t="shared" si="1"/>
        <v>2013</v>
      </c>
      <c r="G810" s="13">
        <v>41412.0</v>
      </c>
      <c r="H810" s="14">
        <v>0.3125</v>
      </c>
      <c r="I810" t="s">
        <v>48</v>
      </c>
      <c r="J810" s="15"/>
      <c r="L810" t="s">
        <v>49</v>
      </c>
      <c r="M810" s="15">
        <v>9.65</v>
      </c>
      <c r="N810" s="16">
        <v>8.13</v>
      </c>
      <c r="O810" s="16">
        <v>74.0</v>
      </c>
      <c r="P810" s="17">
        <v>154.0</v>
      </c>
      <c r="Q810" s="18"/>
      <c r="S810" s="17"/>
      <c r="V810" s="19">
        <v>63.1</v>
      </c>
      <c r="W810" s="17"/>
      <c r="AF810" t="s">
        <v>627</v>
      </c>
      <c r="AG810" t="s">
        <v>51</v>
      </c>
      <c r="AH810" t="s">
        <v>51</v>
      </c>
      <c r="AI810">
        <v>8.88888888888889</v>
      </c>
      <c r="AK810" t="s">
        <v>53</v>
      </c>
      <c r="AM810" t="s">
        <v>88</v>
      </c>
      <c r="AN810" t="s">
        <v>55</v>
      </c>
      <c r="AQ810" t="s">
        <v>51</v>
      </c>
      <c r="AR810" t="s">
        <v>218</v>
      </c>
    </row>
    <row r="811" ht="15.75" customHeight="1">
      <c r="A811" t="s">
        <v>44</v>
      </c>
      <c r="C811" s="11" t="s">
        <v>256</v>
      </c>
      <c r="D811" s="11" t="s">
        <v>257</v>
      </c>
      <c r="E811" s="11" t="s">
        <v>258</v>
      </c>
      <c r="F811" s="12" t="str">
        <f t="shared" si="1"/>
        <v>2013</v>
      </c>
      <c r="G811" s="13">
        <v>41426.0</v>
      </c>
      <c r="H811" s="14">
        <v>0.3090277777777778</v>
      </c>
      <c r="I811" t="s">
        <v>48</v>
      </c>
      <c r="J811" s="15"/>
      <c r="L811" t="s">
        <v>49</v>
      </c>
      <c r="M811" s="15">
        <v>17.12</v>
      </c>
      <c r="N811" s="16">
        <v>6.49</v>
      </c>
      <c r="O811" s="16">
        <v>69.3</v>
      </c>
      <c r="P811" s="17">
        <v>172.0</v>
      </c>
      <c r="Q811" s="18"/>
      <c r="S811" s="17"/>
      <c r="V811" s="19">
        <v>45.5</v>
      </c>
      <c r="W811" s="17"/>
      <c r="AF811" t="s">
        <v>627</v>
      </c>
      <c r="AG811" t="s">
        <v>51</v>
      </c>
      <c r="AH811" t="s">
        <v>51</v>
      </c>
      <c r="AI811">
        <v>20.0</v>
      </c>
      <c r="AJ811" t="s">
        <v>61</v>
      </c>
      <c r="AK811" t="s">
        <v>53</v>
      </c>
      <c r="AM811" t="s">
        <v>54</v>
      </c>
      <c r="AN811" t="s">
        <v>55</v>
      </c>
      <c r="AQ811" t="s">
        <v>51</v>
      </c>
      <c r="AR811" t="s">
        <v>218</v>
      </c>
    </row>
    <row r="812" ht="15.75" customHeight="1">
      <c r="A812" t="s">
        <v>44</v>
      </c>
      <c r="C812" s="11" t="s">
        <v>256</v>
      </c>
      <c r="D812" s="11" t="s">
        <v>257</v>
      </c>
      <c r="E812" s="11" t="s">
        <v>258</v>
      </c>
      <c r="F812" s="12" t="str">
        <f t="shared" si="1"/>
        <v>2013</v>
      </c>
      <c r="G812" s="13">
        <v>41440.0</v>
      </c>
      <c r="H812" s="14">
        <v>0.3229166666666667</v>
      </c>
      <c r="I812" t="s">
        <v>48</v>
      </c>
      <c r="J812" s="15"/>
      <c r="L812" t="s">
        <v>49</v>
      </c>
      <c r="M812" s="15">
        <v>13.67</v>
      </c>
      <c r="N812" s="16">
        <v>6.77</v>
      </c>
      <c r="O812" s="16">
        <v>67.0</v>
      </c>
      <c r="P812" s="17">
        <v>187.0</v>
      </c>
      <c r="Q812" s="18"/>
      <c r="S812" s="17"/>
      <c r="V812" s="19">
        <v>127.4</v>
      </c>
      <c r="W812" s="17"/>
      <c r="AF812" t="s">
        <v>628</v>
      </c>
      <c r="AG812" t="s">
        <v>51</v>
      </c>
      <c r="AH812" t="s">
        <v>51</v>
      </c>
      <c r="AI812">
        <v>17.6</v>
      </c>
      <c r="AJ812" t="s">
        <v>61</v>
      </c>
      <c r="AK812" t="s">
        <v>53</v>
      </c>
      <c r="AM812" t="s">
        <v>54</v>
      </c>
      <c r="AN812" t="s">
        <v>55</v>
      </c>
      <c r="AQ812" t="s">
        <v>51</v>
      </c>
      <c r="AR812" t="s">
        <v>218</v>
      </c>
    </row>
    <row r="813" ht="15.75" customHeight="1">
      <c r="A813" t="s">
        <v>44</v>
      </c>
      <c r="C813" s="11" t="s">
        <v>256</v>
      </c>
      <c r="D813" s="11" t="s">
        <v>257</v>
      </c>
      <c r="E813" s="11" t="s">
        <v>258</v>
      </c>
      <c r="F813" s="12" t="str">
        <f t="shared" si="1"/>
        <v>2013</v>
      </c>
      <c r="G813" s="13">
        <v>41454.0</v>
      </c>
      <c r="H813" s="14">
        <v>0.3125</v>
      </c>
      <c r="I813" t="s">
        <v>48</v>
      </c>
      <c r="J813" s="15"/>
      <c r="L813" t="s">
        <v>58</v>
      </c>
      <c r="M813" s="15">
        <v>16.2</v>
      </c>
      <c r="N813" s="16">
        <v>9.47</v>
      </c>
      <c r="O813" s="16">
        <v>97.6</v>
      </c>
      <c r="P813" s="17">
        <v>130.0</v>
      </c>
      <c r="Q813" s="18"/>
      <c r="S813" s="17"/>
      <c r="V813" s="19"/>
      <c r="W813" s="17"/>
      <c r="AF813" t="s">
        <v>629</v>
      </c>
      <c r="AG813" t="s">
        <v>254</v>
      </c>
      <c r="AI813">
        <v>20.0</v>
      </c>
      <c r="AK813" t="s">
        <v>53</v>
      </c>
      <c r="AM813" t="s">
        <v>62</v>
      </c>
      <c r="AN813" t="s">
        <v>55</v>
      </c>
      <c r="AQ813" t="s">
        <v>171</v>
      </c>
      <c r="AR813" t="s">
        <v>630</v>
      </c>
    </row>
    <row r="814" ht="15.75" customHeight="1">
      <c r="A814" t="s">
        <v>44</v>
      </c>
      <c r="C814" s="11" t="s">
        <v>256</v>
      </c>
      <c r="D814" s="11" t="s">
        <v>257</v>
      </c>
      <c r="E814" s="11" t="s">
        <v>258</v>
      </c>
      <c r="F814" s="12" t="str">
        <f t="shared" si="1"/>
        <v>2013</v>
      </c>
      <c r="G814" s="13">
        <v>41468.0</v>
      </c>
      <c r="H814" s="14">
        <v>0.3090277777777778</v>
      </c>
      <c r="I814" t="s">
        <v>48</v>
      </c>
      <c r="J814" s="15"/>
      <c r="L814" t="s">
        <v>49</v>
      </c>
      <c r="M814" s="15">
        <v>17.6</v>
      </c>
      <c r="N814" s="16">
        <v>8.8</v>
      </c>
      <c r="O814" s="16">
        <v>91.5</v>
      </c>
      <c r="P814" s="17"/>
      <c r="Q814" s="18"/>
      <c r="S814" s="17"/>
      <c r="V814" s="19">
        <v>78.9</v>
      </c>
      <c r="W814" s="17"/>
      <c r="AF814" t="s">
        <v>627</v>
      </c>
      <c r="AG814" t="s">
        <v>51</v>
      </c>
      <c r="AH814" t="s">
        <v>51</v>
      </c>
      <c r="AI814">
        <v>18.3333333333333</v>
      </c>
      <c r="AK814" t="s">
        <v>53</v>
      </c>
      <c r="AM814" t="s">
        <v>54</v>
      </c>
      <c r="AN814" t="s">
        <v>55</v>
      </c>
      <c r="AQ814" t="s">
        <v>56</v>
      </c>
      <c r="AR814" t="s">
        <v>218</v>
      </c>
    </row>
    <row r="815" ht="15.75" customHeight="1">
      <c r="A815" t="s">
        <v>44</v>
      </c>
      <c r="C815" s="11" t="s">
        <v>256</v>
      </c>
      <c r="D815" s="11" t="s">
        <v>257</v>
      </c>
      <c r="E815" s="11" t="s">
        <v>258</v>
      </c>
      <c r="F815" s="12" t="str">
        <f t="shared" si="1"/>
        <v>2013</v>
      </c>
      <c r="G815" s="13">
        <v>41482.0</v>
      </c>
      <c r="H815" s="14">
        <v>0.3055555555555556</v>
      </c>
      <c r="I815" t="s">
        <v>48</v>
      </c>
      <c r="J815" s="15"/>
      <c r="L815" t="s">
        <v>49</v>
      </c>
      <c r="M815" s="15">
        <v>17.6</v>
      </c>
      <c r="N815" s="16">
        <v>8.31</v>
      </c>
      <c r="O815" s="16">
        <v>87.1</v>
      </c>
      <c r="P815" s="17">
        <v>240.0</v>
      </c>
      <c r="Q815" s="18"/>
      <c r="S815" s="17"/>
      <c r="V815" s="19">
        <v>125.9</v>
      </c>
      <c r="W815" s="17"/>
      <c r="AF815" t="s">
        <v>631</v>
      </c>
      <c r="AG815" t="s">
        <v>51</v>
      </c>
      <c r="AH815" t="s">
        <v>632</v>
      </c>
      <c r="AI815">
        <v>20.0</v>
      </c>
      <c r="AJ815" t="s">
        <v>61</v>
      </c>
      <c r="AK815" t="s">
        <v>53</v>
      </c>
      <c r="AM815" t="s">
        <v>54</v>
      </c>
      <c r="AN815" t="s">
        <v>55</v>
      </c>
      <c r="AQ815" t="s">
        <v>51</v>
      </c>
      <c r="AR815" t="s">
        <v>633</v>
      </c>
    </row>
    <row r="816" ht="15.75" customHeight="1">
      <c r="A816" t="s">
        <v>44</v>
      </c>
      <c r="C816" s="11" t="s">
        <v>256</v>
      </c>
      <c r="D816" s="11" t="s">
        <v>257</v>
      </c>
      <c r="E816" s="11" t="s">
        <v>258</v>
      </c>
      <c r="F816" s="12" t="str">
        <f t="shared" si="1"/>
        <v>2013</v>
      </c>
      <c r="G816" s="13">
        <v>41496.0</v>
      </c>
      <c r="H816" s="14">
        <v>0.3055555555555556</v>
      </c>
      <c r="I816" t="s">
        <v>48</v>
      </c>
      <c r="J816" s="15"/>
      <c r="L816" t="s">
        <v>58</v>
      </c>
      <c r="M816" s="15">
        <v>18.2</v>
      </c>
      <c r="N816" s="16">
        <v>8.69</v>
      </c>
      <c r="O816" s="16">
        <v>92.1</v>
      </c>
      <c r="P816" s="17">
        <v>190.0</v>
      </c>
      <c r="Q816" s="18"/>
      <c r="S816" s="17"/>
      <c r="V816" s="19" t="s">
        <v>149</v>
      </c>
      <c r="W816" s="17"/>
      <c r="AF816" t="s">
        <v>634</v>
      </c>
      <c r="AG816" t="s">
        <v>223</v>
      </c>
      <c r="AH816" t="s">
        <v>635</v>
      </c>
      <c r="AI816">
        <v>17.7777777777778</v>
      </c>
      <c r="AK816" t="s">
        <v>53</v>
      </c>
      <c r="AM816" t="s">
        <v>62</v>
      </c>
      <c r="AN816" t="s">
        <v>55</v>
      </c>
      <c r="AQ816" t="s">
        <v>171</v>
      </c>
      <c r="AR816" t="s">
        <v>409</v>
      </c>
    </row>
    <row r="817" ht="15.75" customHeight="1">
      <c r="A817" t="s">
        <v>44</v>
      </c>
      <c r="C817" s="11" t="s">
        <v>256</v>
      </c>
      <c r="D817" s="11" t="s">
        <v>257</v>
      </c>
      <c r="E817" s="11" t="s">
        <v>258</v>
      </c>
      <c r="F817" s="12" t="str">
        <f t="shared" si="1"/>
        <v>2013</v>
      </c>
      <c r="G817" s="13">
        <v>41510.0</v>
      </c>
      <c r="H817" s="14">
        <v>0.3055555555555556</v>
      </c>
      <c r="I817" t="s">
        <v>48</v>
      </c>
      <c r="J817" s="15"/>
      <c r="L817" t="s">
        <v>49</v>
      </c>
      <c r="M817" s="15">
        <v>14.4</v>
      </c>
      <c r="N817" s="16">
        <v>7.72</v>
      </c>
      <c r="O817" s="16">
        <v>77.6</v>
      </c>
      <c r="P817" s="17">
        <v>260.0</v>
      </c>
      <c r="Q817" s="18"/>
      <c r="S817" s="17"/>
      <c r="V817" s="19">
        <v>1732.87</v>
      </c>
      <c r="W817" s="17"/>
      <c r="AF817" t="s">
        <v>634</v>
      </c>
      <c r="AG817" t="s">
        <v>51</v>
      </c>
      <c r="AH817" t="s">
        <v>51</v>
      </c>
      <c r="AI817">
        <v>18.3333333333333</v>
      </c>
      <c r="AJ817" t="s">
        <v>61</v>
      </c>
      <c r="AK817" t="s">
        <v>53</v>
      </c>
      <c r="AM817" t="s">
        <v>88</v>
      </c>
      <c r="AN817" t="s">
        <v>55</v>
      </c>
      <c r="AQ817" t="s">
        <v>51</v>
      </c>
      <c r="AR817" t="s">
        <v>636</v>
      </c>
    </row>
    <row r="818" ht="15.75" customHeight="1">
      <c r="A818" t="s">
        <v>44</v>
      </c>
      <c r="C818" s="11" t="s">
        <v>265</v>
      </c>
      <c r="D818" s="11" t="s">
        <v>266</v>
      </c>
      <c r="E818" s="11" t="s">
        <v>267</v>
      </c>
      <c r="F818" s="12" t="str">
        <f t="shared" si="1"/>
        <v>2013</v>
      </c>
      <c r="G818" s="13">
        <v>41426.0</v>
      </c>
      <c r="H818" s="14">
        <v>0.2986111111111111</v>
      </c>
      <c r="I818" t="s">
        <v>48</v>
      </c>
      <c r="J818" s="15"/>
      <c r="L818" t="s">
        <v>49</v>
      </c>
      <c r="M818" s="15">
        <v>18.15</v>
      </c>
      <c r="N818" s="16">
        <v>5.76</v>
      </c>
      <c r="O818" s="16">
        <v>63.3</v>
      </c>
      <c r="P818" s="17">
        <v>110.0</v>
      </c>
      <c r="Q818" s="18"/>
      <c r="S818" s="17"/>
      <c r="V818" s="19">
        <v>109.2</v>
      </c>
      <c r="W818" s="17"/>
      <c r="AF818" t="s">
        <v>627</v>
      </c>
      <c r="AG818" t="s">
        <v>51</v>
      </c>
      <c r="AH818" t="s">
        <v>51</v>
      </c>
      <c r="AI818">
        <v>20.0</v>
      </c>
      <c r="AJ818" t="s">
        <v>61</v>
      </c>
      <c r="AK818" t="s">
        <v>53</v>
      </c>
      <c r="AM818" t="s">
        <v>54</v>
      </c>
      <c r="AN818" t="s">
        <v>55</v>
      </c>
      <c r="AQ818" t="s">
        <v>171</v>
      </c>
      <c r="AR818" t="s">
        <v>226</v>
      </c>
    </row>
    <row r="819" ht="15.75" customHeight="1">
      <c r="A819" t="s">
        <v>44</v>
      </c>
      <c r="C819" s="11" t="s">
        <v>265</v>
      </c>
      <c r="D819" s="11" t="s">
        <v>266</v>
      </c>
      <c r="E819" s="11" t="s">
        <v>267</v>
      </c>
      <c r="F819" s="12" t="str">
        <f t="shared" si="1"/>
        <v>2013</v>
      </c>
      <c r="G819" s="13">
        <v>41440.0</v>
      </c>
      <c r="H819" s="14">
        <v>0.3090277777777778</v>
      </c>
      <c r="I819" t="s">
        <v>48</v>
      </c>
      <c r="J819" s="15"/>
      <c r="L819" t="s">
        <v>58</v>
      </c>
      <c r="M819" s="15">
        <v>14.38</v>
      </c>
      <c r="N819" s="16">
        <v>5.37</v>
      </c>
      <c r="O819" s="16">
        <v>54.4</v>
      </c>
      <c r="P819" s="17">
        <v>131.0</v>
      </c>
      <c r="Q819" s="18"/>
      <c r="S819" s="17"/>
      <c r="V819" s="19">
        <v>121.1</v>
      </c>
      <c r="W819" s="17"/>
      <c r="AF819" t="s">
        <v>628</v>
      </c>
      <c r="AG819" t="s">
        <v>51</v>
      </c>
      <c r="AH819" t="s">
        <v>51</v>
      </c>
      <c r="AI819">
        <v>17.6</v>
      </c>
      <c r="AJ819" t="s">
        <v>61</v>
      </c>
      <c r="AK819" t="s">
        <v>53</v>
      </c>
      <c r="AM819" t="s">
        <v>62</v>
      </c>
      <c r="AN819" t="s">
        <v>55</v>
      </c>
      <c r="AQ819" t="s">
        <v>171</v>
      </c>
      <c r="AR819" t="s">
        <v>218</v>
      </c>
    </row>
    <row r="820" ht="15.75" customHeight="1">
      <c r="A820" t="s">
        <v>44</v>
      </c>
      <c r="C820" s="11" t="s">
        <v>265</v>
      </c>
      <c r="D820" s="11" t="s">
        <v>266</v>
      </c>
      <c r="E820" s="11" t="s">
        <v>267</v>
      </c>
      <c r="F820" s="12" t="str">
        <f t="shared" si="1"/>
        <v>2013</v>
      </c>
      <c r="G820" s="13">
        <v>41440.0</v>
      </c>
      <c r="H820" s="14">
        <v>0.3090277777777778</v>
      </c>
      <c r="I820" t="s">
        <v>95</v>
      </c>
      <c r="J820" s="15"/>
      <c r="M820" s="15">
        <v>14.39</v>
      </c>
      <c r="N820" s="16">
        <v>5.37</v>
      </c>
      <c r="O820" s="16">
        <v>54.4</v>
      </c>
      <c r="P820" s="17">
        <v>131.0</v>
      </c>
      <c r="Q820" s="18"/>
      <c r="S820" s="17"/>
      <c r="V820" s="19"/>
      <c r="W820" s="17"/>
      <c r="AF820" t="s">
        <v>628</v>
      </c>
      <c r="AK820" t="s">
        <v>53</v>
      </c>
      <c r="AR820" t="s">
        <v>218</v>
      </c>
    </row>
    <row r="821" ht="15.75" customHeight="1">
      <c r="A821" t="s">
        <v>44</v>
      </c>
      <c r="C821" s="11" t="s">
        <v>265</v>
      </c>
      <c r="D821" s="11" t="s">
        <v>266</v>
      </c>
      <c r="E821" s="11" t="s">
        <v>267</v>
      </c>
      <c r="F821" s="12" t="str">
        <f t="shared" si="1"/>
        <v>2013</v>
      </c>
      <c r="G821" s="13">
        <v>41454.0</v>
      </c>
      <c r="H821" s="14">
        <v>0.2986111111111111</v>
      </c>
      <c r="I821" t="s">
        <v>48</v>
      </c>
      <c r="J821" s="15"/>
      <c r="L821" t="s">
        <v>58</v>
      </c>
      <c r="M821" s="15">
        <v>16.4</v>
      </c>
      <c r="N821" s="16">
        <v>9.22</v>
      </c>
      <c r="O821" s="16">
        <v>95.3</v>
      </c>
      <c r="P821" s="17">
        <v>80.0</v>
      </c>
      <c r="Q821" s="18"/>
      <c r="S821" s="17"/>
      <c r="V821" s="19">
        <v>1553.07</v>
      </c>
      <c r="W821" s="17"/>
      <c r="AF821" t="s">
        <v>629</v>
      </c>
      <c r="AG821" t="s">
        <v>254</v>
      </c>
      <c r="AI821">
        <v>20.0</v>
      </c>
      <c r="AK821" t="s">
        <v>53</v>
      </c>
      <c r="AM821" t="s">
        <v>62</v>
      </c>
      <c r="AN821" t="s">
        <v>55</v>
      </c>
      <c r="AQ821" t="s">
        <v>171</v>
      </c>
      <c r="AR821" t="s">
        <v>226</v>
      </c>
    </row>
    <row r="822" ht="15.75" customHeight="1">
      <c r="A822" t="s">
        <v>44</v>
      </c>
      <c r="C822" s="11" t="s">
        <v>265</v>
      </c>
      <c r="D822" s="11" t="s">
        <v>266</v>
      </c>
      <c r="E822" s="11" t="s">
        <v>267</v>
      </c>
      <c r="F822" s="12" t="str">
        <f t="shared" si="1"/>
        <v>2013</v>
      </c>
      <c r="G822" s="13">
        <v>41468.0</v>
      </c>
      <c r="H822" s="14">
        <v>0.3020833333333333</v>
      </c>
      <c r="I822" t="s">
        <v>48</v>
      </c>
      <c r="J822" s="15"/>
      <c r="L822" t="s">
        <v>49</v>
      </c>
      <c r="M822" s="15">
        <v>18.6</v>
      </c>
      <c r="N822" s="16">
        <v>7.54</v>
      </c>
      <c r="O822" s="16">
        <v>79.8</v>
      </c>
      <c r="P822" s="17"/>
      <c r="Q822" s="18"/>
      <c r="S822" s="17"/>
      <c r="V822" s="19">
        <v>648.8</v>
      </c>
      <c r="W822" s="17"/>
      <c r="AF822" t="s">
        <v>627</v>
      </c>
      <c r="AG822" t="s">
        <v>51</v>
      </c>
      <c r="AH822" t="s">
        <v>51</v>
      </c>
      <c r="AI822">
        <v>18.3333333333333</v>
      </c>
      <c r="AK822" t="s">
        <v>53</v>
      </c>
      <c r="AM822" t="s">
        <v>54</v>
      </c>
      <c r="AN822" t="s">
        <v>55</v>
      </c>
      <c r="AQ822" t="s">
        <v>171</v>
      </c>
      <c r="AR822" t="s">
        <v>218</v>
      </c>
    </row>
    <row r="823" ht="15.75" customHeight="1">
      <c r="A823" t="s">
        <v>44</v>
      </c>
      <c r="C823" s="11" t="s">
        <v>265</v>
      </c>
      <c r="D823" s="11" t="s">
        <v>266</v>
      </c>
      <c r="E823" s="11" t="s">
        <v>267</v>
      </c>
      <c r="F823" s="12" t="str">
        <f t="shared" si="1"/>
        <v>2013</v>
      </c>
      <c r="G823" s="13">
        <v>41482.0</v>
      </c>
      <c r="H823" s="14">
        <v>0.2986111111111111</v>
      </c>
      <c r="I823" t="s">
        <v>48</v>
      </c>
      <c r="J823" s="15"/>
      <c r="L823" t="s">
        <v>49</v>
      </c>
      <c r="M823" s="15">
        <v>18.5</v>
      </c>
      <c r="N823" s="16">
        <v>7.21</v>
      </c>
      <c r="O823" s="16">
        <v>77.1</v>
      </c>
      <c r="P823" s="17">
        <v>170.0</v>
      </c>
      <c r="Q823" s="18"/>
      <c r="S823" s="17"/>
      <c r="V823" s="19">
        <v>387.3</v>
      </c>
      <c r="W823" s="17"/>
      <c r="AF823" t="s">
        <v>631</v>
      </c>
      <c r="AG823" t="s">
        <v>51</v>
      </c>
      <c r="AH823" t="s">
        <v>632</v>
      </c>
      <c r="AI823">
        <v>20.0</v>
      </c>
      <c r="AJ823" t="s">
        <v>61</v>
      </c>
      <c r="AK823" t="s">
        <v>53</v>
      </c>
      <c r="AM823" t="s">
        <v>54</v>
      </c>
      <c r="AN823" t="s">
        <v>55</v>
      </c>
      <c r="AQ823" t="s">
        <v>171</v>
      </c>
      <c r="AR823" t="s">
        <v>226</v>
      </c>
    </row>
    <row r="824" ht="15.75" customHeight="1">
      <c r="A824" t="s">
        <v>44</v>
      </c>
      <c r="C824" s="11" t="s">
        <v>265</v>
      </c>
      <c r="D824" s="11" t="s">
        <v>266</v>
      </c>
      <c r="E824" s="11" t="s">
        <v>267</v>
      </c>
      <c r="F824" s="12" t="str">
        <f t="shared" si="1"/>
        <v>2013</v>
      </c>
      <c r="G824" s="13">
        <v>41496.0</v>
      </c>
      <c r="H824" s="14">
        <v>0.2986111111111111</v>
      </c>
      <c r="I824" t="s">
        <v>48</v>
      </c>
      <c r="J824" s="15"/>
      <c r="L824" t="s">
        <v>58</v>
      </c>
      <c r="M824" s="15">
        <v>18.4</v>
      </c>
      <c r="N824" s="16">
        <v>8.24</v>
      </c>
      <c r="O824" s="16">
        <v>88.1</v>
      </c>
      <c r="P824" s="17">
        <v>170.0</v>
      </c>
      <c r="Q824" s="18"/>
      <c r="S824" s="17"/>
      <c r="V824" s="19">
        <v>1986.28</v>
      </c>
      <c r="W824" s="17"/>
      <c r="AF824" t="s">
        <v>634</v>
      </c>
      <c r="AG824" t="s">
        <v>223</v>
      </c>
      <c r="AH824" t="s">
        <v>635</v>
      </c>
      <c r="AI824">
        <v>17.7777777777778</v>
      </c>
      <c r="AK824" t="s">
        <v>119</v>
      </c>
      <c r="AN824" t="s">
        <v>55</v>
      </c>
      <c r="AQ824" t="s">
        <v>171</v>
      </c>
      <c r="AR824" t="s">
        <v>637</v>
      </c>
    </row>
    <row r="825" ht="15.75" customHeight="1">
      <c r="A825" t="s">
        <v>44</v>
      </c>
      <c r="C825" s="11" t="s">
        <v>265</v>
      </c>
      <c r="D825" s="11" t="s">
        <v>266</v>
      </c>
      <c r="E825" s="11" t="s">
        <v>267</v>
      </c>
      <c r="F825" s="12" t="str">
        <f t="shared" si="1"/>
        <v>2013</v>
      </c>
      <c r="G825" s="13">
        <v>41510.0</v>
      </c>
      <c r="H825" s="14">
        <v>0.2951388888888889</v>
      </c>
      <c r="I825" t="s">
        <v>48</v>
      </c>
      <c r="J825" s="15"/>
      <c r="L825" t="s">
        <v>49</v>
      </c>
      <c r="M825" s="15">
        <v>19.6</v>
      </c>
      <c r="N825" s="16">
        <v>5.7</v>
      </c>
      <c r="O825" s="16">
        <v>62.2</v>
      </c>
      <c r="P825" s="17">
        <v>190.0</v>
      </c>
      <c r="Q825" s="18"/>
      <c r="S825" s="17"/>
      <c r="V825" s="19">
        <v>115.3</v>
      </c>
      <c r="W825" s="17"/>
      <c r="AF825" t="s">
        <v>634</v>
      </c>
      <c r="AG825" t="s">
        <v>51</v>
      </c>
      <c r="AH825" t="s">
        <v>51</v>
      </c>
      <c r="AI825">
        <v>18.3333333333333</v>
      </c>
      <c r="AJ825" t="s">
        <v>61</v>
      </c>
      <c r="AK825" t="s">
        <v>53</v>
      </c>
      <c r="AM825" t="s">
        <v>88</v>
      </c>
      <c r="AN825" t="s">
        <v>55</v>
      </c>
      <c r="AQ825" t="s">
        <v>51</v>
      </c>
      <c r="AR825" t="s">
        <v>638</v>
      </c>
    </row>
    <row r="826" ht="15.75" customHeight="1">
      <c r="A826" t="s">
        <v>44</v>
      </c>
      <c r="C826" s="11" t="s">
        <v>265</v>
      </c>
      <c r="D826" s="11" t="s">
        <v>266</v>
      </c>
      <c r="E826" s="11" t="s">
        <v>267</v>
      </c>
      <c r="F826" s="12" t="str">
        <f t="shared" si="1"/>
        <v>2013</v>
      </c>
      <c r="G826" s="13">
        <v>41510.0</v>
      </c>
      <c r="H826" s="14">
        <v>0.2951388888888889</v>
      </c>
      <c r="I826" t="s">
        <v>95</v>
      </c>
      <c r="J826" s="15"/>
      <c r="M826" s="15">
        <v>19.6</v>
      </c>
      <c r="N826" s="16">
        <v>5.7</v>
      </c>
      <c r="O826" s="16">
        <v>62.0</v>
      </c>
      <c r="P826" s="17">
        <v>190.0</v>
      </c>
      <c r="Q826" s="18"/>
      <c r="S826" s="17"/>
      <c r="V826" s="19">
        <v>186.0</v>
      </c>
      <c r="W826" s="17"/>
      <c r="AF826" t="s">
        <v>634</v>
      </c>
      <c r="AK826" t="s">
        <v>53</v>
      </c>
      <c r="AR826" t="s">
        <v>638</v>
      </c>
    </row>
    <row r="827" ht="15.75" customHeight="1">
      <c r="A827" t="s">
        <v>44</v>
      </c>
      <c r="C827" s="11" t="s">
        <v>276</v>
      </c>
      <c r="D827" s="11" t="s">
        <v>277</v>
      </c>
      <c r="E827" s="11" t="s">
        <v>278</v>
      </c>
      <c r="F827" s="12" t="str">
        <f t="shared" si="1"/>
        <v>2013</v>
      </c>
      <c r="G827" s="13">
        <v>41412.0</v>
      </c>
      <c r="H827" s="14">
        <v>0.2847222222222222</v>
      </c>
      <c r="I827" t="s">
        <v>48</v>
      </c>
      <c r="J827" s="15"/>
      <c r="L827" t="s">
        <v>49</v>
      </c>
      <c r="M827" s="15">
        <v>11.13</v>
      </c>
      <c r="N827" s="16">
        <v>6.9</v>
      </c>
      <c r="O827" s="16">
        <v>65.3</v>
      </c>
      <c r="P827" s="17">
        <v>105.0</v>
      </c>
      <c r="Q827" s="18"/>
      <c r="S827" s="17"/>
      <c r="V827" s="19">
        <v>65.0</v>
      </c>
      <c r="W827" s="17"/>
      <c r="AF827" t="s">
        <v>627</v>
      </c>
      <c r="AG827" t="s">
        <v>51</v>
      </c>
      <c r="AH827" t="s">
        <v>51</v>
      </c>
      <c r="AI827">
        <v>8.88888888888889</v>
      </c>
      <c r="AK827" t="s">
        <v>53</v>
      </c>
      <c r="AM827" t="s">
        <v>88</v>
      </c>
      <c r="AN827" t="s">
        <v>55</v>
      </c>
      <c r="AQ827" t="s">
        <v>51</v>
      </c>
      <c r="AR827" t="s">
        <v>218</v>
      </c>
    </row>
    <row r="828" ht="15.75" customHeight="1">
      <c r="A828" t="s">
        <v>44</v>
      </c>
      <c r="C828" s="11" t="s">
        <v>276</v>
      </c>
      <c r="D828" s="11" t="s">
        <v>277</v>
      </c>
      <c r="E828" s="11" t="s">
        <v>278</v>
      </c>
      <c r="F828" s="12" t="str">
        <f t="shared" si="1"/>
        <v>2013</v>
      </c>
      <c r="G828" s="13">
        <v>41426.0</v>
      </c>
      <c r="H828" s="14">
        <v>0.2881944444444444</v>
      </c>
      <c r="I828" t="s">
        <v>48</v>
      </c>
      <c r="J828" s="15"/>
      <c r="L828" t="s">
        <v>49</v>
      </c>
      <c r="M828" s="15">
        <v>18.39</v>
      </c>
      <c r="N828" s="16">
        <v>5.96</v>
      </c>
      <c r="O828" s="16">
        <v>64.2</v>
      </c>
      <c r="P828" s="17">
        <v>106.0</v>
      </c>
      <c r="Q828" s="18"/>
      <c r="S828" s="17"/>
      <c r="V828" s="19">
        <v>93.3</v>
      </c>
      <c r="W828" s="17"/>
      <c r="AF828" t="s">
        <v>627</v>
      </c>
      <c r="AG828" t="s">
        <v>51</v>
      </c>
      <c r="AH828" t="s">
        <v>51</v>
      </c>
      <c r="AI828">
        <v>20.0</v>
      </c>
      <c r="AJ828" t="s">
        <v>61</v>
      </c>
      <c r="AK828" t="s">
        <v>53</v>
      </c>
      <c r="AM828" t="s">
        <v>54</v>
      </c>
      <c r="AN828" t="s">
        <v>55</v>
      </c>
      <c r="AQ828" t="s">
        <v>171</v>
      </c>
      <c r="AR828" t="s">
        <v>226</v>
      </c>
    </row>
    <row r="829" ht="15.75" customHeight="1">
      <c r="A829" t="s">
        <v>44</v>
      </c>
      <c r="C829" s="11" t="s">
        <v>276</v>
      </c>
      <c r="D829" s="11" t="s">
        <v>277</v>
      </c>
      <c r="E829" s="11" t="s">
        <v>278</v>
      </c>
      <c r="F829" s="12" t="str">
        <f t="shared" si="1"/>
        <v>2013</v>
      </c>
      <c r="G829" s="13">
        <v>41440.0</v>
      </c>
      <c r="H829" s="14">
        <v>0.3020833333333333</v>
      </c>
      <c r="I829" t="s">
        <v>48</v>
      </c>
      <c r="J829" s="15"/>
      <c r="L829" t="s">
        <v>49</v>
      </c>
      <c r="M829" s="15">
        <v>15.05</v>
      </c>
      <c r="N829" s="16">
        <v>4.98</v>
      </c>
      <c r="O829" s="16">
        <v>51.5</v>
      </c>
      <c r="P829" s="17">
        <v>150.0</v>
      </c>
      <c r="Q829" s="18"/>
      <c r="S829" s="17"/>
      <c r="V829" s="19">
        <v>133.3</v>
      </c>
      <c r="W829" s="17"/>
      <c r="AF829" t="s">
        <v>628</v>
      </c>
      <c r="AG829" t="s">
        <v>51</v>
      </c>
      <c r="AH829" t="s">
        <v>51</v>
      </c>
      <c r="AI829">
        <v>17.6</v>
      </c>
      <c r="AJ829" t="s">
        <v>61</v>
      </c>
      <c r="AK829" t="s">
        <v>53</v>
      </c>
      <c r="AM829" t="s">
        <v>54</v>
      </c>
      <c r="AN829" t="s">
        <v>55</v>
      </c>
      <c r="AQ829" t="s">
        <v>171</v>
      </c>
      <c r="AR829" t="s">
        <v>638</v>
      </c>
    </row>
    <row r="830" ht="15.75" customHeight="1">
      <c r="A830" t="s">
        <v>44</v>
      </c>
      <c r="C830" s="11" t="s">
        <v>276</v>
      </c>
      <c r="D830" s="11" t="s">
        <v>277</v>
      </c>
      <c r="E830" s="11" t="s">
        <v>278</v>
      </c>
      <c r="F830" s="12" t="str">
        <f t="shared" si="1"/>
        <v>2013</v>
      </c>
      <c r="G830" s="13">
        <v>41440.0</v>
      </c>
      <c r="H830" s="14">
        <v>0.3020833333333333</v>
      </c>
      <c r="I830" t="s">
        <v>95</v>
      </c>
      <c r="J830" s="15"/>
      <c r="M830" s="15"/>
      <c r="N830" s="16"/>
      <c r="O830" s="16"/>
      <c r="P830" s="17"/>
      <c r="Q830" s="18"/>
      <c r="S830" s="17"/>
      <c r="V830" s="19">
        <v>137.6</v>
      </c>
      <c r="W830" s="17"/>
      <c r="AF830" t="s">
        <v>628</v>
      </c>
      <c r="AK830" t="s">
        <v>53</v>
      </c>
      <c r="AR830" t="s">
        <v>638</v>
      </c>
    </row>
    <row r="831" ht="15.75" customHeight="1">
      <c r="A831" t="s">
        <v>44</v>
      </c>
      <c r="C831" s="11" t="s">
        <v>276</v>
      </c>
      <c r="D831" s="11" t="s">
        <v>277</v>
      </c>
      <c r="E831" s="11" t="s">
        <v>278</v>
      </c>
      <c r="F831" s="12" t="str">
        <f t="shared" si="1"/>
        <v>2013</v>
      </c>
      <c r="G831" s="13">
        <v>41454.0</v>
      </c>
      <c r="H831" s="14">
        <v>0.2847222222222222</v>
      </c>
      <c r="I831" t="s">
        <v>48</v>
      </c>
      <c r="J831" s="15"/>
      <c r="L831" t="s">
        <v>58</v>
      </c>
      <c r="M831" s="15">
        <v>16.4</v>
      </c>
      <c r="N831" s="16">
        <v>9.18</v>
      </c>
      <c r="O831" s="16">
        <v>94.9</v>
      </c>
      <c r="P831" s="17">
        <v>90.0</v>
      </c>
      <c r="Q831" s="18"/>
      <c r="S831" s="17"/>
      <c r="V831" s="19">
        <v>727.0</v>
      </c>
      <c r="W831" s="17"/>
      <c r="AF831" t="s">
        <v>629</v>
      </c>
      <c r="AG831" t="s">
        <v>254</v>
      </c>
      <c r="AI831">
        <v>20.0</v>
      </c>
      <c r="AK831" t="s">
        <v>53</v>
      </c>
      <c r="AM831" t="s">
        <v>62</v>
      </c>
      <c r="AN831" t="s">
        <v>55</v>
      </c>
      <c r="AQ831" t="s">
        <v>171</v>
      </c>
      <c r="AR831" t="s">
        <v>226</v>
      </c>
    </row>
    <row r="832" ht="15.75" customHeight="1">
      <c r="A832" t="s">
        <v>44</v>
      </c>
      <c r="C832" s="11" t="s">
        <v>276</v>
      </c>
      <c r="D832" s="11" t="s">
        <v>277</v>
      </c>
      <c r="E832" s="11" t="s">
        <v>278</v>
      </c>
      <c r="F832" s="12" t="str">
        <f t="shared" si="1"/>
        <v>2013</v>
      </c>
      <c r="G832" s="13">
        <v>41468.0</v>
      </c>
      <c r="H832" s="14">
        <v>0.2916666666666667</v>
      </c>
      <c r="I832" t="s">
        <v>48</v>
      </c>
      <c r="J832" s="15"/>
      <c r="L832" t="s">
        <v>49</v>
      </c>
      <c r="M832" s="15">
        <v>18.3</v>
      </c>
      <c r="N832" s="16">
        <v>8.17</v>
      </c>
      <c r="O832" s="16">
        <v>86.0</v>
      </c>
      <c r="P832" s="17"/>
      <c r="Q832" s="18"/>
      <c r="S832" s="17"/>
      <c r="V832" s="19">
        <v>115.3</v>
      </c>
      <c r="W832" s="17"/>
      <c r="AF832" t="s">
        <v>639</v>
      </c>
      <c r="AG832" t="s">
        <v>51</v>
      </c>
      <c r="AH832" t="s">
        <v>51</v>
      </c>
      <c r="AI832">
        <v>18.3333333333333</v>
      </c>
      <c r="AK832" t="s">
        <v>53</v>
      </c>
      <c r="AM832" t="s">
        <v>54</v>
      </c>
      <c r="AN832" t="s">
        <v>55</v>
      </c>
      <c r="AQ832" t="s">
        <v>171</v>
      </c>
      <c r="AR832" t="s">
        <v>218</v>
      </c>
    </row>
    <row r="833" ht="15.75" customHeight="1">
      <c r="A833" t="s">
        <v>44</v>
      </c>
      <c r="C833" s="11" t="s">
        <v>276</v>
      </c>
      <c r="D833" s="11" t="s">
        <v>277</v>
      </c>
      <c r="E833" s="11" t="s">
        <v>278</v>
      </c>
      <c r="F833" s="12" t="str">
        <f t="shared" si="1"/>
        <v>2013</v>
      </c>
      <c r="G833" s="13">
        <v>41482.0</v>
      </c>
      <c r="H833" s="14">
        <v>0.2847222222222222</v>
      </c>
      <c r="I833" t="s">
        <v>48</v>
      </c>
      <c r="J833" s="15"/>
      <c r="L833" t="s">
        <v>49</v>
      </c>
      <c r="M833" s="15">
        <v>17.9</v>
      </c>
      <c r="N833" s="16">
        <v>7.9</v>
      </c>
      <c r="O833" s="16">
        <v>83.2</v>
      </c>
      <c r="P833" s="17">
        <v>170.0</v>
      </c>
      <c r="Q833" s="18"/>
      <c r="S833" s="17"/>
      <c r="V833" s="19">
        <v>290.9</v>
      </c>
      <c r="W833" s="17"/>
      <c r="AF833" t="s">
        <v>631</v>
      </c>
      <c r="AG833" t="s">
        <v>51</v>
      </c>
      <c r="AH833" t="s">
        <v>632</v>
      </c>
      <c r="AI833">
        <v>20.0</v>
      </c>
      <c r="AJ833" t="s">
        <v>61</v>
      </c>
      <c r="AK833" t="s">
        <v>53</v>
      </c>
      <c r="AM833" t="s">
        <v>54</v>
      </c>
      <c r="AN833" t="s">
        <v>55</v>
      </c>
      <c r="AQ833" t="s">
        <v>401</v>
      </c>
      <c r="AR833" t="s">
        <v>218</v>
      </c>
    </row>
    <row r="834" ht="15.75" customHeight="1">
      <c r="A834" t="s">
        <v>44</v>
      </c>
      <c r="C834" s="11" t="s">
        <v>276</v>
      </c>
      <c r="D834" s="11" t="s">
        <v>277</v>
      </c>
      <c r="E834" s="11" t="s">
        <v>278</v>
      </c>
      <c r="F834" s="12" t="str">
        <f t="shared" si="1"/>
        <v>2013</v>
      </c>
      <c r="G834" s="13">
        <v>41496.0</v>
      </c>
      <c r="H834" s="14">
        <v>0.2847222222222222</v>
      </c>
      <c r="I834" t="s">
        <v>48</v>
      </c>
      <c r="J834" s="15"/>
      <c r="L834" t="s">
        <v>58</v>
      </c>
      <c r="M834" s="15">
        <v>18.5</v>
      </c>
      <c r="N834" s="16">
        <v>8.38</v>
      </c>
      <c r="O834" s="16">
        <v>89.2</v>
      </c>
      <c r="P834" s="17">
        <v>160.0</v>
      </c>
      <c r="Q834" s="18"/>
      <c r="S834" s="17"/>
      <c r="V834" s="19">
        <v>2419.17</v>
      </c>
      <c r="W834" s="17"/>
      <c r="AF834" t="s">
        <v>634</v>
      </c>
      <c r="AG834" t="s">
        <v>223</v>
      </c>
      <c r="AH834" t="s">
        <v>635</v>
      </c>
      <c r="AI834">
        <v>17.7777777777778</v>
      </c>
      <c r="AK834" t="s">
        <v>53</v>
      </c>
      <c r="AN834" t="s">
        <v>55</v>
      </c>
      <c r="AQ834" t="s">
        <v>171</v>
      </c>
      <c r="AR834" t="s">
        <v>226</v>
      </c>
    </row>
    <row r="835" ht="15.75" customHeight="1">
      <c r="A835" t="s">
        <v>44</v>
      </c>
      <c r="C835" s="11" t="s">
        <v>276</v>
      </c>
      <c r="D835" s="11" t="s">
        <v>277</v>
      </c>
      <c r="E835" s="11" t="s">
        <v>278</v>
      </c>
      <c r="F835" s="12" t="str">
        <f t="shared" si="1"/>
        <v>2013</v>
      </c>
      <c r="G835" s="13">
        <v>41510.0</v>
      </c>
      <c r="H835" s="14">
        <v>0.2847222222222222</v>
      </c>
      <c r="I835" t="s">
        <v>48</v>
      </c>
      <c r="J835" s="15"/>
      <c r="L835" t="s">
        <v>49</v>
      </c>
      <c r="M835" s="15">
        <v>17.6</v>
      </c>
      <c r="N835" s="16">
        <v>6.71</v>
      </c>
      <c r="O835" s="16">
        <v>70.4</v>
      </c>
      <c r="P835" s="17">
        <v>190.0</v>
      </c>
      <c r="Q835" s="18"/>
      <c r="S835" s="17"/>
      <c r="V835" s="19">
        <v>727.0</v>
      </c>
      <c r="W835" s="17"/>
      <c r="AF835" t="s">
        <v>634</v>
      </c>
      <c r="AG835" t="s">
        <v>51</v>
      </c>
      <c r="AH835" t="s">
        <v>51</v>
      </c>
      <c r="AI835">
        <v>18.3333333333333</v>
      </c>
      <c r="AJ835" t="s">
        <v>61</v>
      </c>
      <c r="AK835" t="s">
        <v>53</v>
      </c>
      <c r="AM835" t="s">
        <v>88</v>
      </c>
      <c r="AN835" t="s">
        <v>55</v>
      </c>
      <c r="AQ835" t="s">
        <v>401</v>
      </c>
      <c r="AR835" t="s">
        <v>218</v>
      </c>
    </row>
    <row r="836" ht="15.75" customHeight="1">
      <c r="A836" t="s">
        <v>44</v>
      </c>
      <c r="C836" s="11" t="s">
        <v>276</v>
      </c>
      <c r="D836" s="11" t="s">
        <v>277</v>
      </c>
      <c r="E836" s="11" t="s">
        <v>278</v>
      </c>
      <c r="F836" s="12" t="str">
        <f t="shared" si="1"/>
        <v>2013</v>
      </c>
      <c r="G836" s="13">
        <v>41510.0</v>
      </c>
      <c r="H836" s="14">
        <v>0.2847222222222222</v>
      </c>
      <c r="I836" t="s">
        <v>95</v>
      </c>
      <c r="J836" s="15"/>
      <c r="M836" s="15"/>
      <c r="N836" s="16"/>
      <c r="O836" s="16"/>
      <c r="P836" s="17"/>
      <c r="Q836" s="18"/>
      <c r="S836" s="17"/>
      <c r="V836" s="19">
        <v>579.9</v>
      </c>
      <c r="W836" s="17"/>
      <c r="AF836" t="s">
        <v>634</v>
      </c>
      <c r="AK836" t="s">
        <v>53</v>
      </c>
      <c r="AR836" t="s">
        <v>218</v>
      </c>
    </row>
    <row r="837" ht="15.75" customHeight="1">
      <c r="A837" t="s">
        <v>44</v>
      </c>
      <c r="C837" s="11" t="s">
        <v>73</v>
      </c>
      <c r="D837" s="11" t="s">
        <v>74</v>
      </c>
      <c r="E837" s="11" t="s">
        <v>75</v>
      </c>
      <c r="F837" s="12" t="str">
        <f t="shared" si="1"/>
        <v>2013</v>
      </c>
      <c r="G837" s="13">
        <v>41412.0</v>
      </c>
      <c r="H837" s="14">
        <v>0.25416666666666665</v>
      </c>
      <c r="I837" t="s">
        <v>48</v>
      </c>
      <c r="J837" s="15"/>
      <c r="L837" t="s">
        <v>49</v>
      </c>
      <c r="M837" s="15">
        <v>15.1</v>
      </c>
      <c r="N837" s="16">
        <v>9.8</v>
      </c>
      <c r="O837" s="16">
        <v>93.8</v>
      </c>
      <c r="P837" s="17">
        <v>140.0</v>
      </c>
      <c r="Q837" s="18"/>
      <c r="S837" s="17"/>
      <c r="V837" s="19">
        <v>35.0</v>
      </c>
      <c r="W837" s="17"/>
      <c r="AF837" t="s">
        <v>598</v>
      </c>
      <c r="AG837" t="s">
        <v>223</v>
      </c>
      <c r="AH837" t="s">
        <v>51</v>
      </c>
      <c r="AI837">
        <v>4.44444444444444</v>
      </c>
      <c r="AJ837" t="s">
        <v>61</v>
      </c>
      <c r="AK837" t="s">
        <v>53</v>
      </c>
      <c r="AM837" t="s">
        <v>88</v>
      </c>
      <c r="AN837" t="s">
        <v>65</v>
      </c>
      <c r="AQ837" t="s">
        <v>51</v>
      </c>
      <c r="AR837" t="s">
        <v>229</v>
      </c>
    </row>
    <row r="838" ht="15.75" customHeight="1">
      <c r="A838" t="s">
        <v>44</v>
      </c>
      <c r="C838" s="11" t="s">
        <v>73</v>
      </c>
      <c r="D838" s="11" t="s">
        <v>74</v>
      </c>
      <c r="E838" s="11" t="s">
        <v>75</v>
      </c>
      <c r="F838" s="12" t="str">
        <f t="shared" si="1"/>
        <v>2013</v>
      </c>
      <c r="G838" s="13">
        <v>41426.0</v>
      </c>
      <c r="H838" s="14">
        <v>0.2590277777777778</v>
      </c>
      <c r="I838" t="s">
        <v>48</v>
      </c>
      <c r="J838" s="15"/>
      <c r="L838" t="s">
        <v>49</v>
      </c>
      <c r="M838" s="15">
        <v>18.6</v>
      </c>
      <c r="N838" s="16">
        <v>8.5</v>
      </c>
      <c r="O838" s="16">
        <v>91.3</v>
      </c>
      <c r="P838" s="17"/>
      <c r="Q838" s="18"/>
      <c r="S838" s="17"/>
      <c r="V838" s="19">
        <v>50.4</v>
      </c>
      <c r="W838" s="17"/>
      <c r="AF838" t="s">
        <v>76</v>
      </c>
      <c r="AG838" t="s">
        <v>223</v>
      </c>
      <c r="AH838" t="s">
        <v>51</v>
      </c>
      <c r="AI838">
        <v>17.7777777777778</v>
      </c>
      <c r="AK838" t="s">
        <v>53</v>
      </c>
      <c r="AM838" t="s">
        <v>54</v>
      </c>
      <c r="AN838" t="s">
        <v>65</v>
      </c>
      <c r="AQ838" t="s">
        <v>51</v>
      </c>
      <c r="AR838" t="s">
        <v>218</v>
      </c>
    </row>
    <row r="839" ht="15.75" customHeight="1">
      <c r="A839" t="s">
        <v>44</v>
      </c>
      <c r="C839" s="11" t="s">
        <v>73</v>
      </c>
      <c r="D839" s="11" t="s">
        <v>74</v>
      </c>
      <c r="E839" s="11" t="s">
        <v>75</v>
      </c>
      <c r="F839" s="12" t="str">
        <f t="shared" si="1"/>
        <v>2013</v>
      </c>
      <c r="G839" s="13">
        <v>41440.0</v>
      </c>
      <c r="H839" s="14">
        <v>0.23958333333333334</v>
      </c>
      <c r="I839" t="s">
        <v>48</v>
      </c>
      <c r="J839" s="15"/>
      <c r="M839" s="15">
        <v>18.8</v>
      </c>
      <c r="N839" s="16">
        <v>8.6</v>
      </c>
      <c r="O839" s="16">
        <v>92.8</v>
      </c>
      <c r="P839" s="17">
        <v>90.0</v>
      </c>
      <c r="Q839" s="18"/>
      <c r="S839" s="17"/>
      <c r="V839" s="19">
        <v>28.8</v>
      </c>
      <c r="W839" s="17"/>
      <c r="AF839" t="s">
        <v>598</v>
      </c>
      <c r="AG839" t="s">
        <v>223</v>
      </c>
      <c r="AH839" t="s">
        <v>115</v>
      </c>
      <c r="AI839">
        <v>11.6666666666667</v>
      </c>
      <c r="AJ839" t="s">
        <v>61</v>
      </c>
      <c r="AK839" t="s">
        <v>53</v>
      </c>
      <c r="AM839" t="s">
        <v>62</v>
      </c>
      <c r="AN839" t="s">
        <v>65</v>
      </c>
      <c r="AQ839" t="s">
        <v>292</v>
      </c>
      <c r="AR839" t="s">
        <v>640</v>
      </c>
    </row>
    <row r="840" ht="15.75" customHeight="1">
      <c r="A840" t="s">
        <v>44</v>
      </c>
      <c r="C840" s="11" t="s">
        <v>73</v>
      </c>
      <c r="D840" s="11" t="s">
        <v>74</v>
      </c>
      <c r="E840" s="11" t="s">
        <v>75</v>
      </c>
      <c r="F840" s="12" t="str">
        <f t="shared" si="1"/>
        <v>2013</v>
      </c>
      <c r="G840" s="13">
        <v>41454.0</v>
      </c>
      <c r="H840" s="14">
        <v>0.24166666666666667</v>
      </c>
      <c r="I840" t="s">
        <v>48</v>
      </c>
      <c r="J840" s="15"/>
      <c r="L840" t="s">
        <v>58</v>
      </c>
      <c r="M840" s="15">
        <v>21.1</v>
      </c>
      <c r="N840" s="16">
        <v>8.5</v>
      </c>
      <c r="O840" s="16">
        <v>94.4</v>
      </c>
      <c r="P840" s="17">
        <v>69.7</v>
      </c>
      <c r="Q840" s="18"/>
      <c r="S840" s="17"/>
      <c r="V840" s="19">
        <v>86.2</v>
      </c>
      <c r="W840" s="17"/>
      <c r="AF840" t="s">
        <v>598</v>
      </c>
      <c r="AG840" t="s">
        <v>259</v>
      </c>
      <c r="AH840" t="s">
        <v>72</v>
      </c>
      <c r="AI840">
        <v>17.2222222222222</v>
      </c>
      <c r="AJ840" t="s">
        <v>61</v>
      </c>
      <c r="AK840" t="s">
        <v>53</v>
      </c>
      <c r="AM840" t="s">
        <v>62</v>
      </c>
      <c r="AN840" t="s">
        <v>55</v>
      </c>
      <c r="AQ840" t="s">
        <v>56</v>
      </c>
      <c r="AR840" t="s">
        <v>218</v>
      </c>
    </row>
    <row r="841" ht="15.75" customHeight="1">
      <c r="A841" t="s">
        <v>44</v>
      </c>
      <c r="C841" s="11" t="s">
        <v>73</v>
      </c>
      <c r="D841" s="11" t="s">
        <v>74</v>
      </c>
      <c r="E841" s="11" t="s">
        <v>75</v>
      </c>
      <c r="F841" s="12" t="str">
        <f t="shared" si="1"/>
        <v>2013</v>
      </c>
      <c r="G841" s="13">
        <v>41468.0</v>
      </c>
      <c r="H841" s="14">
        <v>0.2465277777777778</v>
      </c>
      <c r="I841" t="s">
        <v>48</v>
      </c>
      <c r="J841" s="15"/>
      <c r="L841" t="s">
        <v>49</v>
      </c>
      <c r="M841" s="15">
        <v>20.5</v>
      </c>
      <c r="N841" s="16">
        <v>8.3</v>
      </c>
      <c r="O841" s="16">
        <v>93.7</v>
      </c>
      <c r="P841" s="17"/>
      <c r="Q841" s="18"/>
      <c r="S841" s="17"/>
      <c r="V841" s="19">
        <v>24.0</v>
      </c>
      <c r="W841" s="17"/>
      <c r="AF841" t="s">
        <v>76</v>
      </c>
      <c r="AG841" t="s">
        <v>115</v>
      </c>
      <c r="AH841" t="s">
        <v>115</v>
      </c>
      <c r="AI841">
        <v>16.6666666666667</v>
      </c>
      <c r="AJ841" t="s">
        <v>61</v>
      </c>
      <c r="AK841" t="s">
        <v>53</v>
      </c>
      <c r="AM841" t="s">
        <v>88</v>
      </c>
      <c r="AN841" t="s">
        <v>65</v>
      </c>
      <c r="AQ841" t="s">
        <v>51</v>
      </c>
      <c r="AR841" t="s">
        <v>218</v>
      </c>
    </row>
    <row r="842" ht="15.75" customHeight="1">
      <c r="A842" t="s">
        <v>44</v>
      </c>
      <c r="C842" s="11" t="s">
        <v>73</v>
      </c>
      <c r="D842" s="11" t="s">
        <v>74</v>
      </c>
      <c r="E842" s="11" t="s">
        <v>75</v>
      </c>
      <c r="F842" s="12" t="str">
        <f t="shared" si="1"/>
        <v>2013</v>
      </c>
      <c r="G842" s="13">
        <v>41482.0</v>
      </c>
      <c r="H842" s="14">
        <v>0.26319444444444445</v>
      </c>
      <c r="I842" t="s">
        <v>48</v>
      </c>
      <c r="J842" s="15"/>
      <c r="L842" t="s">
        <v>49</v>
      </c>
      <c r="M842" s="15">
        <v>19.9</v>
      </c>
      <c r="N842" s="16">
        <v>8.8</v>
      </c>
      <c r="O842" s="16">
        <v>92.7</v>
      </c>
      <c r="P842" s="17"/>
      <c r="Q842" s="18"/>
      <c r="S842" s="17"/>
      <c r="V842" s="19">
        <v>41.0</v>
      </c>
      <c r="W842" s="17"/>
      <c r="AF842" t="s">
        <v>76</v>
      </c>
      <c r="AG842" t="s">
        <v>51</v>
      </c>
      <c r="AH842" t="s">
        <v>85</v>
      </c>
      <c r="AI842">
        <v>14.4444444444444</v>
      </c>
      <c r="AJ842" t="s">
        <v>61</v>
      </c>
      <c r="AK842" t="s">
        <v>119</v>
      </c>
      <c r="AM842" t="s">
        <v>62</v>
      </c>
      <c r="AN842" t="s">
        <v>65</v>
      </c>
      <c r="AQ842" t="s">
        <v>51</v>
      </c>
      <c r="AR842" s="21" t="s">
        <v>641</v>
      </c>
      <c r="AS842" s="21"/>
      <c r="AT842" s="21"/>
      <c r="AU842" s="21"/>
      <c r="AV842" s="21"/>
      <c r="AW842" s="21"/>
      <c r="AX842" s="21"/>
      <c r="AY842" s="21"/>
      <c r="AZ842" s="21"/>
      <c r="BA842" s="21"/>
      <c r="BB842" s="21"/>
      <c r="BC842" s="21"/>
      <c r="BD842" s="21"/>
      <c r="BE842" s="21"/>
      <c r="BF842" s="21"/>
    </row>
    <row r="843" ht="15.75" customHeight="1">
      <c r="A843" t="s">
        <v>44</v>
      </c>
      <c r="C843" s="11" t="s">
        <v>73</v>
      </c>
      <c r="D843" s="11" t="s">
        <v>74</v>
      </c>
      <c r="E843" s="11" t="s">
        <v>75</v>
      </c>
      <c r="F843" s="12" t="str">
        <f t="shared" si="1"/>
        <v>2013</v>
      </c>
      <c r="G843" s="13">
        <v>41496.0</v>
      </c>
      <c r="H843" s="14">
        <v>0.26944444444444443</v>
      </c>
      <c r="I843" t="s">
        <v>48</v>
      </c>
      <c r="J843" s="15"/>
      <c r="L843" t="s">
        <v>58</v>
      </c>
      <c r="M843" s="15">
        <v>21.7</v>
      </c>
      <c r="N843" s="16">
        <v>8.7</v>
      </c>
      <c r="O843" s="16">
        <v>99.6</v>
      </c>
      <c r="P843" s="17">
        <v>90.0</v>
      </c>
      <c r="Q843" s="18"/>
      <c r="S843" s="17"/>
      <c r="V843" s="19">
        <v>60.1</v>
      </c>
      <c r="W843" s="17"/>
      <c r="AF843" t="s">
        <v>598</v>
      </c>
      <c r="AG843" t="s">
        <v>51</v>
      </c>
      <c r="AH843" t="s">
        <v>457</v>
      </c>
      <c r="AI843">
        <v>17.2222222222222</v>
      </c>
      <c r="AJ843" t="s">
        <v>61</v>
      </c>
      <c r="AK843" t="s">
        <v>53</v>
      </c>
      <c r="AM843" t="s">
        <v>62</v>
      </c>
      <c r="AN843" t="s">
        <v>65</v>
      </c>
      <c r="AQ843" t="s">
        <v>79</v>
      </c>
      <c r="AR843" t="s">
        <v>218</v>
      </c>
    </row>
    <row r="844" ht="15.75" customHeight="1">
      <c r="A844" t="s">
        <v>44</v>
      </c>
      <c r="C844" s="11" t="s">
        <v>73</v>
      </c>
      <c r="D844" s="11" t="s">
        <v>74</v>
      </c>
      <c r="E844" s="11" t="s">
        <v>75</v>
      </c>
      <c r="F844" s="12" t="str">
        <f t="shared" si="1"/>
        <v>2013</v>
      </c>
      <c r="G844" s="13">
        <v>41510.0</v>
      </c>
      <c r="H844" s="14">
        <v>0.2701388888888889</v>
      </c>
      <c r="I844" t="s">
        <v>48</v>
      </c>
      <c r="J844" s="15"/>
      <c r="L844" t="s">
        <v>49</v>
      </c>
      <c r="M844" s="15">
        <v>18.3</v>
      </c>
      <c r="N844" s="16">
        <v>8.6</v>
      </c>
      <c r="O844" s="16">
        <v>92.6</v>
      </c>
      <c r="P844" s="17">
        <v>130.0</v>
      </c>
      <c r="Q844" s="18"/>
      <c r="S844" s="17"/>
      <c r="V844" s="19">
        <v>21.6</v>
      </c>
      <c r="W844" s="17"/>
      <c r="AF844" t="s">
        <v>600</v>
      </c>
      <c r="AH844" t="s">
        <v>51</v>
      </c>
      <c r="AI844">
        <v>10.5555555555556</v>
      </c>
      <c r="AK844" t="s">
        <v>119</v>
      </c>
      <c r="AM844" t="s">
        <v>88</v>
      </c>
      <c r="AN844" t="s">
        <v>65</v>
      </c>
      <c r="AQ844" t="s">
        <v>51</v>
      </c>
      <c r="AR844" t="s">
        <v>642</v>
      </c>
    </row>
    <row r="845" ht="15.75" customHeight="1">
      <c r="A845" t="s">
        <v>44</v>
      </c>
      <c r="C845" s="11" t="s">
        <v>91</v>
      </c>
      <c r="D845" s="11" t="s">
        <v>92</v>
      </c>
      <c r="E845" s="11" t="s">
        <v>93</v>
      </c>
      <c r="F845" s="12" t="str">
        <f t="shared" si="1"/>
        <v>2013</v>
      </c>
      <c r="G845" s="13">
        <v>41412.0</v>
      </c>
      <c r="H845" s="14">
        <v>0.2263888888888889</v>
      </c>
      <c r="I845" t="s">
        <v>48</v>
      </c>
      <c r="J845" s="15"/>
      <c r="L845" t="s">
        <v>49</v>
      </c>
      <c r="M845" s="15">
        <v>11.1</v>
      </c>
      <c r="N845" s="16">
        <v>8.7</v>
      </c>
      <c r="O845" s="16">
        <v>87.6</v>
      </c>
      <c r="P845" s="17"/>
      <c r="Q845" s="18"/>
      <c r="S845" s="17"/>
      <c r="V845" s="19">
        <v>95.8</v>
      </c>
      <c r="W845" s="17"/>
      <c r="AF845" t="s">
        <v>598</v>
      </c>
      <c r="AG845" t="s">
        <v>223</v>
      </c>
      <c r="AH845" t="s">
        <v>51</v>
      </c>
      <c r="AI845">
        <v>4.44444444444444</v>
      </c>
      <c r="AK845" t="s">
        <v>53</v>
      </c>
      <c r="AM845" t="s">
        <v>54</v>
      </c>
      <c r="AN845" t="s">
        <v>55</v>
      </c>
      <c r="AQ845" t="s">
        <v>51</v>
      </c>
      <c r="AR845" t="s">
        <v>218</v>
      </c>
    </row>
    <row r="846" ht="15.75" customHeight="1">
      <c r="A846" t="s">
        <v>44</v>
      </c>
      <c r="C846" s="11" t="s">
        <v>91</v>
      </c>
      <c r="D846" s="11" t="s">
        <v>92</v>
      </c>
      <c r="E846" s="11" t="s">
        <v>93</v>
      </c>
      <c r="F846" s="12" t="str">
        <f t="shared" si="1"/>
        <v>2013</v>
      </c>
      <c r="G846" s="13">
        <v>41426.0</v>
      </c>
      <c r="H846" s="14">
        <v>0.23472222222222222</v>
      </c>
      <c r="I846" t="s">
        <v>48</v>
      </c>
      <c r="J846" s="15"/>
      <c r="L846" t="s">
        <v>49</v>
      </c>
      <c r="M846" s="15">
        <v>17.1</v>
      </c>
      <c r="N846" s="16">
        <v>5.0</v>
      </c>
      <c r="O846" s="16">
        <v>54.4</v>
      </c>
      <c r="P846" s="17"/>
      <c r="Q846" s="18"/>
      <c r="S846" s="17"/>
      <c r="V846" s="19">
        <v>238.2</v>
      </c>
      <c r="W846" s="17"/>
      <c r="AF846" t="s">
        <v>76</v>
      </c>
      <c r="AG846" t="s">
        <v>223</v>
      </c>
      <c r="AH846" t="s">
        <v>51</v>
      </c>
      <c r="AI846">
        <v>17.7777777777778</v>
      </c>
      <c r="AK846" t="s">
        <v>100</v>
      </c>
      <c r="AM846" t="s">
        <v>54</v>
      </c>
      <c r="AN846" t="s">
        <v>55</v>
      </c>
      <c r="AQ846" t="s">
        <v>51</v>
      </c>
      <c r="AR846" t="s">
        <v>218</v>
      </c>
    </row>
    <row r="847" ht="15.75" customHeight="1">
      <c r="A847" t="s">
        <v>516</v>
      </c>
      <c r="C847" s="22" t="s">
        <v>643</v>
      </c>
      <c r="D847" s="11" t="s">
        <v>644</v>
      </c>
      <c r="E847" s="11" t="s">
        <v>645</v>
      </c>
      <c r="F847" s="12" t="str">
        <f t="shared" si="1"/>
        <v>2017</v>
      </c>
      <c r="G847" s="13">
        <v>42875.0</v>
      </c>
      <c r="H847" s="14">
        <v>0.2513888888888889</v>
      </c>
      <c r="I847" t="s">
        <v>48</v>
      </c>
      <c r="J847" s="15"/>
      <c r="L847" t="s">
        <v>49</v>
      </c>
      <c r="M847" s="15">
        <v>13.3</v>
      </c>
      <c r="N847" s="16"/>
      <c r="O847" s="16">
        <v>22.8</v>
      </c>
      <c r="P847" s="17">
        <v>233.4</v>
      </c>
      <c r="Q847" s="18"/>
      <c r="S847" s="17"/>
      <c r="V847" s="19"/>
      <c r="W847" s="17"/>
      <c r="AF847" t="s">
        <v>646</v>
      </c>
      <c r="AG847" t="s">
        <v>59</v>
      </c>
      <c r="AH847" t="s">
        <v>86</v>
      </c>
      <c r="AI847">
        <v>10.56</v>
      </c>
      <c r="AJ847" t="s">
        <v>52</v>
      </c>
      <c r="AK847" t="s">
        <v>53</v>
      </c>
      <c r="AM847" t="s">
        <v>54</v>
      </c>
      <c r="AN847" t="s">
        <v>55</v>
      </c>
      <c r="AQ847" t="s">
        <v>70</v>
      </c>
      <c r="AR847" t="s">
        <v>317</v>
      </c>
    </row>
    <row r="848" ht="15.75" customHeight="1">
      <c r="A848" t="s">
        <v>516</v>
      </c>
      <c r="C848" s="22" t="s">
        <v>643</v>
      </c>
      <c r="D848" s="11" t="s">
        <v>644</v>
      </c>
      <c r="E848" s="11" t="s">
        <v>645</v>
      </c>
      <c r="F848" s="12" t="str">
        <f t="shared" si="1"/>
        <v>2017</v>
      </c>
      <c r="G848" s="13">
        <v>42889.0</v>
      </c>
      <c r="H848" s="14">
        <v>0.2708333333333333</v>
      </c>
      <c r="I848" t="s">
        <v>48</v>
      </c>
      <c r="J848" s="15"/>
      <c r="L848" t="s">
        <v>58</v>
      </c>
      <c r="M848" s="15"/>
      <c r="N848" s="16"/>
      <c r="O848" s="16"/>
      <c r="P848" s="17"/>
      <c r="Q848" s="18"/>
      <c r="S848" s="17"/>
      <c r="V848" s="19">
        <v>143.9</v>
      </c>
      <c r="W848" s="17"/>
      <c r="AF848" t="s">
        <v>647</v>
      </c>
      <c r="AG848" t="s">
        <v>86</v>
      </c>
      <c r="AH848" t="s">
        <v>254</v>
      </c>
      <c r="AJ848" t="s">
        <v>61</v>
      </c>
      <c r="AK848" t="s">
        <v>119</v>
      </c>
      <c r="AM848" t="s">
        <v>62</v>
      </c>
      <c r="AN848" t="s">
        <v>55</v>
      </c>
      <c r="AQ848" t="s">
        <v>56</v>
      </c>
      <c r="AR848" t="s">
        <v>648</v>
      </c>
    </row>
    <row r="849" ht="15.75" customHeight="1">
      <c r="A849" t="s">
        <v>516</v>
      </c>
      <c r="C849" s="22" t="s">
        <v>643</v>
      </c>
      <c r="D849" s="11" t="s">
        <v>644</v>
      </c>
      <c r="E849" s="11" t="s">
        <v>645</v>
      </c>
      <c r="F849" s="12" t="str">
        <f t="shared" si="1"/>
        <v>2017</v>
      </c>
      <c r="G849" s="13">
        <v>42903.0</v>
      </c>
      <c r="H849" s="14">
        <v>0.2548611111111111</v>
      </c>
      <c r="I849" t="s">
        <v>48</v>
      </c>
      <c r="J849" s="15"/>
      <c r="L849" t="s">
        <v>49</v>
      </c>
      <c r="M849" s="15">
        <v>13.4</v>
      </c>
      <c r="N849" s="16"/>
      <c r="O849" s="16">
        <v>59.4</v>
      </c>
      <c r="P849" s="17">
        <v>207.9</v>
      </c>
      <c r="Q849" s="18"/>
      <c r="S849" s="17"/>
      <c r="V849" s="19">
        <v>727.0</v>
      </c>
      <c r="W849" s="17"/>
      <c r="AF849" t="s">
        <v>649</v>
      </c>
      <c r="AG849" t="s">
        <v>59</v>
      </c>
      <c r="AH849" t="s">
        <v>189</v>
      </c>
      <c r="AI849">
        <v>16.0</v>
      </c>
      <c r="AJ849" t="s">
        <v>61</v>
      </c>
      <c r="AK849" t="s">
        <v>119</v>
      </c>
      <c r="AM849" t="s">
        <v>54</v>
      </c>
      <c r="AN849" t="s">
        <v>65</v>
      </c>
      <c r="AQ849" t="s">
        <v>56</v>
      </c>
      <c r="AR849" t="s">
        <v>650</v>
      </c>
    </row>
    <row r="850" ht="15.75" customHeight="1">
      <c r="A850" t="s">
        <v>516</v>
      </c>
      <c r="C850" s="22" t="s">
        <v>643</v>
      </c>
      <c r="D850" s="11" t="s">
        <v>644</v>
      </c>
      <c r="E850" s="11" t="s">
        <v>645</v>
      </c>
      <c r="F850" s="12" t="str">
        <f t="shared" si="1"/>
        <v>2017</v>
      </c>
      <c r="G850" s="13">
        <v>42917.0</v>
      </c>
      <c r="H850" s="14">
        <v>0.26944444444444443</v>
      </c>
      <c r="I850" t="s">
        <v>48</v>
      </c>
      <c r="J850" s="15"/>
      <c r="L850" t="s">
        <v>49</v>
      </c>
      <c r="M850" s="15">
        <v>16.5</v>
      </c>
      <c r="N850" s="16">
        <v>3.8</v>
      </c>
      <c r="O850" s="16">
        <v>43.9</v>
      </c>
      <c r="P850" s="17">
        <v>201.9</v>
      </c>
      <c r="Q850" s="18"/>
      <c r="S850" s="17"/>
      <c r="V850" s="19"/>
      <c r="W850" s="17"/>
      <c r="AF850" t="s">
        <v>651</v>
      </c>
      <c r="AG850" t="s">
        <v>259</v>
      </c>
      <c r="AH850" t="s">
        <v>611</v>
      </c>
      <c r="AJ850" t="s">
        <v>61</v>
      </c>
      <c r="AK850" t="s">
        <v>53</v>
      </c>
      <c r="AM850" t="s">
        <v>88</v>
      </c>
      <c r="AN850" t="s">
        <v>55</v>
      </c>
      <c r="AQ850" t="s">
        <v>56</v>
      </c>
      <c r="AR850" t="s">
        <v>218</v>
      </c>
    </row>
    <row r="851" ht="15.75" customHeight="1">
      <c r="A851" t="s">
        <v>516</v>
      </c>
      <c r="C851" s="22" t="s">
        <v>643</v>
      </c>
      <c r="D851" s="11" t="s">
        <v>644</v>
      </c>
      <c r="E851" s="11" t="s">
        <v>645</v>
      </c>
      <c r="F851" s="12" t="str">
        <f t="shared" si="1"/>
        <v>2017</v>
      </c>
      <c r="G851" s="13">
        <v>42931.0</v>
      </c>
      <c r="H851" s="14">
        <v>0.2673611111111111</v>
      </c>
      <c r="I851" t="s">
        <v>48</v>
      </c>
      <c r="J851" s="15"/>
      <c r="L851" t="s">
        <v>49</v>
      </c>
      <c r="M851" s="15">
        <v>13.7</v>
      </c>
      <c r="N851" s="16"/>
      <c r="O851" s="16">
        <v>60.2</v>
      </c>
      <c r="P851" s="17">
        <v>174.5</v>
      </c>
      <c r="Q851" s="18"/>
      <c r="S851" s="17"/>
      <c r="V851" s="19">
        <v>155.3</v>
      </c>
      <c r="W851" s="17"/>
      <c r="AF851" t="s">
        <v>652</v>
      </c>
      <c r="AG851" t="s">
        <v>59</v>
      </c>
      <c r="AH851" t="s">
        <v>254</v>
      </c>
      <c r="AJ851" t="s">
        <v>61</v>
      </c>
      <c r="AK851" t="s">
        <v>119</v>
      </c>
      <c r="AM851" t="s">
        <v>88</v>
      </c>
      <c r="AN851" t="s">
        <v>55</v>
      </c>
      <c r="AQ851" t="s">
        <v>56</v>
      </c>
      <c r="AR851" t="s">
        <v>653</v>
      </c>
    </row>
    <row r="852" ht="15.75" customHeight="1">
      <c r="A852" t="s">
        <v>516</v>
      </c>
      <c r="C852" s="22" t="s">
        <v>643</v>
      </c>
      <c r="D852" s="11" t="s">
        <v>644</v>
      </c>
      <c r="E852" s="11" t="s">
        <v>645</v>
      </c>
      <c r="F852" s="12" t="str">
        <f t="shared" si="1"/>
        <v>2017</v>
      </c>
      <c r="G852" s="13">
        <v>42945.0</v>
      </c>
      <c r="H852" s="14">
        <v>0.26666666666666666</v>
      </c>
      <c r="I852" t="s">
        <v>48</v>
      </c>
      <c r="J852" s="15"/>
      <c r="L852" t="s">
        <v>49</v>
      </c>
      <c r="M852" s="15">
        <v>14.6</v>
      </c>
      <c r="N852" s="16">
        <v>5.11</v>
      </c>
      <c r="O852" s="16">
        <v>50.0</v>
      </c>
      <c r="P852" s="17">
        <v>223.8</v>
      </c>
      <c r="Q852" s="18"/>
      <c r="S852" s="17"/>
      <c r="V852" s="19"/>
      <c r="W852" s="17"/>
      <c r="AF852" t="s">
        <v>652</v>
      </c>
      <c r="AG852" t="s">
        <v>51</v>
      </c>
      <c r="AH852" t="s">
        <v>51</v>
      </c>
      <c r="AJ852" t="s">
        <v>61</v>
      </c>
      <c r="AK852" t="s">
        <v>119</v>
      </c>
      <c r="AM852" t="s">
        <v>54</v>
      </c>
      <c r="AN852" t="s">
        <v>55</v>
      </c>
      <c r="AQ852" t="s">
        <v>51</v>
      </c>
      <c r="AR852" t="s">
        <v>218</v>
      </c>
    </row>
    <row r="853" ht="15.75" customHeight="1">
      <c r="A853" t="s">
        <v>516</v>
      </c>
      <c r="C853" s="22" t="s">
        <v>643</v>
      </c>
      <c r="D853" s="11" t="s">
        <v>644</v>
      </c>
      <c r="E853" s="11" t="s">
        <v>645</v>
      </c>
      <c r="F853" s="12" t="str">
        <f t="shared" si="1"/>
        <v>2017</v>
      </c>
      <c r="G853" s="13">
        <v>42959.0</v>
      </c>
      <c r="H853" s="14">
        <v>0.2743055555555556</v>
      </c>
      <c r="I853" t="s">
        <v>48</v>
      </c>
      <c r="J853" s="15"/>
      <c r="L853" t="s">
        <v>49</v>
      </c>
      <c r="M853" s="15">
        <v>16.8</v>
      </c>
      <c r="N853" s="16">
        <v>3.69</v>
      </c>
      <c r="O853" s="16">
        <v>41.6</v>
      </c>
      <c r="P853" s="17">
        <v>263.7</v>
      </c>
      <c r="Q853" s="18"/>
      <c r="S853" s="17"/>
      <c r="V853" s="19">
        <v>73.8</v>
      </c>
      <c r="W853" s="17"/>
      <c r="AF853" t="s">
        <v>654</v>
      </c>
      <c r="AG853" t="s">
        <v>254</v>
      </c>
      <c r="AH853" t="s">
        <v>655</v>
      </c>
      <c r="AJ853" t="s">
        <v>52</v>
      </c>
      <c r="AK853" t="s">
        <v>119</v>
      </c>
      <c r="AM853" t="s">
        <v>54</v>
      </c>
      <c r="AN853" t="s">
        <v>55</v>
      </c>
      <c r="AQ853" t="s">
        <v>51</v>
      </c>
      <c r="AR853" t="s">
        <v>656</v>
      </c>
    </row>
    <row r="854" ht="15.75" customHeight="1">
      <c r="A854" t="s">
        <v>516</v>
      </c>
      <c r="C854" s="22" t="s">
        <v>643</v>
      </c>
      <c r="D854" s="11" t="s">
        <v>644</v>
      </c>
      <c r="E854" s="11" t="s">
        <v>645</v>
      </c>
      <c r="F854" s="12" t="str">
        <f t="shared" si="1"/>
        <v>2017</v>
      </c>
      <c r="G854" s="13">
        <v>42973.0</v>
      </c>
      <c r="H854" s="14">
        <v>0.28194444444444444</v>
      </c>
      <c r="I854" t="s">
        <v>48</v>
      </c>
      <c r="J854" s="15"/>
      <c r="L854" t="s">
        <v>49</v>
      </c>
      <c r="M854" s="15"/>
      <c r="N854" s="16"/>
      <c r="O854" s="16"/>
      <c r="P854" s="17"/>
      <c r="Q854" s="18"/>
      <c r="S854" s="17"/>
      <c r="V854" s="19">
        <v>34.1</v>
      </c>
      <c r="W854" s="17"/>
      <c r="AF854" t="s">
        <v>657</v>
      </c>
      <c r="AG854" t="s">
        <v>435</v>
      </c>
      <c r="AH854" t="s">
        <v>435</v>
      </c>
      <c r="AK854" t="s">
        <v>53</v>
      </c>
      <c r="AM854" t="s">
        <v>54</v>
      </c>
      <c r="AN854" t="s">
        <v>55</v>
      </c>
      <c r="AQ854" t="s">
        <v>51</v>
      </c>
      <c r="AR854" t="s">
        <v>658</v>
      </c>
    </row>
    <row r="855" ht="15.75" customHeight="1">
      <c r="A855" t="s">
        <v>516</v>
      </c>
      <c r="C855" s="22" t="s">
        <v>643</v>
      </c>
      <c r="D855" s="11" t="s">
        <v>644</v>
      </c>
      <c r="E855" s="11" t="s">
        <v>645</v>
      </c>
      <c r="F855" s="12" t="str">
        <f t="shared" si="1"/>
        <v>2017</v>
      </c>
      <c r="G855" s="13">
        <v>42987.0</v>
      </c>
      <c r="H855" s="14">
        <v>0.28402777777777777</v>
      </c>
      <c r="I855" t="s">
        <v>48</v>
      </c>
      <c r="J855" s="15"/>
      <c r="M855" s="15">
        <v>12.4</v>
      </c>
      <c r="N855" s="16"/>
      <c r="O855" s="16">
        <v>53.4</v>
      </c>
      <c r="P855" s="17">
        <v>171.4</v>
      </c>
      <c r="Q855" s="18"/>
      <c r="S855" s="17"/>
      <c r="V855" s="19">
        <v>35.0</v>
      </c>
      <c r="W855" s="17"/>
      <c r="AF855" t="s">
        <v>654</v>
      </c>
      <c r="AG855" t="s">
        <v>51</v>
      </c>
      <c r="AH855" t="s">
        <v>112</v>
      </c>
      <c r="AJ855" t="s">
        <v>61</v>
      </c>
      <c r="AK855" t="s">
        <v>53</v>
      </c>
      <c r="AM855" t="s">
        <v>54</v>
      </c>
      <c r="AN855" t="s">
        <v>55</v>
      </c>
      <c r="AQ855" t="s">
        <v>70</v>
      </c>
      <c r="AR855" t="s">
        <v>659</v>
      </c>
    </row>
    <row r="856" ht="15.75" customHeight="1">
      <c r="A856" t="s">
        <v>516</v>
      </c>
      <c r="C856" s="22" t="s">
        <v>643</v>
      </c>
      <c r="D856" s="11" t="s">
        <v>644</v>
      </c>
      <c r="E856" s="11" t="s">
        <v>645</v>
      </c>
      <c r="F856" s="12" t="str">
        <f t="shared" si="1"/>
        <v>2017</v>
      </c>
      <c r="G856" s="13">
        <v>43001.0</v>
      </c>
      <c r="H856" s="14">
        <v>0.2881944444444444</v>
      </c>
      <c r="I856" t="s">
        <v>48</v>
      </c>
      <c r="J856" s="15"/>
      <c r="L856" t="s">
        <v>49</v>
      </c>
      <c r="M856" s="15">
        <v>13.6</v>
      </c>
      <c r="N856" s="16"/>
      <c r="O856" s="16">
        <v>61.4</v>
      </c>
      <c r="P856" s="17">
        <v>175.4</v>
      </c>
      <c r="Q856" s="18"/>
      <c r="S856" s="17"/>
      <c r="V856" s="19">
        <v>81.3</v>
      </c>
      <c r="W856" s="17"/>
      <c r="AF856" t="s">
        <v>652</v>
      </c>
      <c r="AG856" t="s">
        <v>51</v>
      </c>
      <c r="AH856" t="s">
        <v>443</v>
      </c>
      <c r="AK856" t="s">
        <v>53</v>
      </c>
      <c r="AM856" t="s">
        <v>88</v>
      </c>
      <c r="AN856" t="s">
        <v>55</v>
      </c>
      <c r="AQ856" t="s">
        <v>51</v>
      </c>
      <c r="AR856" t="s">
        <v>317</v>
      </c>
    </row>
    <row r="857" ht="15.75" customHeight="1">
      <c r="A857" t="s">
        <v>380</v>
      </c>
      <c r="C857" s="11" t="s">
        <v>660</v>
      </c>
      <c r="D857" s="11" t="s">
        <v>661</v>
      </c>
      <c r="E857" s="11" t="s">
        <v>662</v>
      </c>
      <c r="F857" s="12" t="str">
        <f t="shared" si="1"/>
        <v>2009</v>
      </c>
      <c r="G857" s="13">
        <v>39949.0</v>
      </c>
      <c r="H857" s="14">
        <v>0.3194444444444444</v>
      </c>
      <c r="I857" t="s">
        <v>48</v>
      </c>
      <c r="J857" s="15"/>
      <c r="L857" t="s">
        <v>49</v>
      </c>
      <c r="M857" s="15">
        <v>15.6</v>
      </c>
      <c r="N857" s="16">
        <v>10.7</v>
      </c>
      <c r="O857" s="16">
        <v>102.7</v>
      </c>
      <c r="P857" s="17"/>
      <c r="Q857" s="18"/>
      <c r="S857" s="17"/>
      <c r="V857" s="19">
        <v>86.0</v>
      </c>
      <c r="W857" s="17"/>
      <c r="AF857" t="s">
        <v>384</v>
      </c>
      <c r="AG857" t="s">
        <v>86</v>
      </c>
      <c r="AH857" t="s">
        <v>86</v>
      </c>
      <c r="AI857">
        <v>16.11</v>
      </c>
      <c r="AM857" t="s">
        <v>54</v>
      </c>
      <c r="AN857" t="s">
        <v>55</v>
      </c>
      <c r="AQ857" t="s">
        <v>56</v>
      </c>
      <c r="AR857" t="s">
        <v>663</v>
      </c>
    </row>
    <row r="858" ht="15.75" customHeight="1">
      <c r="A858" t="s">
        <v>380</v>
      </c>
      <c r="C858" s="11" t="s">
        <v>660</v>
      </c>
      <c r="D858" s="11" t="s">
        <v>661</v>
      </c>
      <c r="E858" s="11" t="s">
        <v>662</v>
      </c>
      <c r="F858" s="12" t="str">
        <f t="shared" si="1"/>
        <v>2009</v>
      </c>
      <c r="G858" s="13">
        <v>39963.0</v>
      </c>
      <c r="H858" s="14">
        <v>0.3055555555555556</v>
      </c>
      <c r="I858" t="s">
        <v>48</v>
      </c>
      <c r="J858" s="15"/>
      <c r="L858" t="s">
        <v>49</v>
      </c>
      <c r="M858" s="15">
        <v>11.0</v>
      </c>
      <c r="N858" s="16">
        <v>11.1</v>
      </c>
      <c r="O858" s="16">
        <v>100.3</v>
      </c>
      <c r="P858" s="17"/>
      <c r="Q858" s="18"/>
      <c r="S858" s="17"/>
      <c r="V858" s="19">
        <v>1203.31</v>
      </c>
      <c r="W858" s="17"/>
      <c r="AF858" t="s">
        <v>158</v>
      </c>
      <c r="AG858" t="s">
        <v>72</v>
      </c>
      <c r="AH858" t="s">
        <v>72</v>
      </c>
      <c r="AI858">
        <v>61.0</v>
      </c>
      <c r="AJ858" t="s">
        <v>61</v>
      </c>
      <c r="AM858" t="s">
        <v>54</v>
      </c>
      <c r="AN858" t="s">
        <v>55</v>
      </c>
      <c r="AQ858" t="s">
        <v>56</v>
      </c>
      <c r="AR858" t="s">
        <v>664</v>
      </c>
    </row>
    <row r="859" ht="15.75" customHeight="1">
      <c r="A859" t="s">
        <v>380</v>
      </c>
      <c r="C859" s="11" t="s">
        <v>660</v>
      </c>
      <c r="D859" s="11" t="s">
        <v>661</v>
      </c>
      <c r="E859" s="11" t="s">
        <v>662</v>
      </c>
      <c r="F859" s="12" t="str">
        <f t="shared" si="1"/>
        <v>2009</v>
      </c>
      <c r="G859" s="13">
        <v>39977.0</v>
      </c>
      <c r="H859" s="14">
        <v>0.3020833333333333</v>
      </c>
      <c r="I859" t="s">
        <v>48</v>
      </c>
      <c r="J859" s="15"/>
      <c r="M859" s="15">
        <v>14.2</v>
      </c>
      <c r="N859" s="16">
        <v>9.36</v>
      </c>
      <c r="O859" s="16">
        <v>91.4</v>
      </c>
      <c r="P859" s="17"/>
      <c r="Q859" s="18"/>
      <c r="S859" s="17"/>
      <c r="V859" s="19">
        <v>1413.6</v>
      </c>
      <c r="W859" s="17"/>
      <c r="AF859" t="s">
        <v>160</v>
      </c>
      <c r="AG859" t="s">
        <v>51</v>
      </c>
      <c r="AH859" t="s">
        <v>161</v>
      </c>
      <c r="AM859" t="s">
        <v>54</v>
      </c>
      <c r="AN859" t="s">
        <v>65</v>
      </c>
      <c r="AQ859" t="s">
        <v>292</v>
      </c>
      <c r="AR859" t="s">
        <v>665</v>
      </c>
    </row>
    <row r="860" ht="15.75" customHeight="1">
      <c r="A860" t="s">
        <v>380</v>
      </c>
      <c r="C860" s="11" t="s">
        <v>660</v>
      </c>
      <c r="D860" s="11" t="s">
        <v>661</v>
      </c>
      <c r="E860" s="11" t="s">
        <v>662</v>
      </c>
      <c r="F860" s="12" t="str">
        <f t="shared" si="1"/>
        <v>2009</v>
      </c>
      <c r="G860" s="13">
        <v>39977.0</v>
      </c>
      <c r="H860" s="14">
        <v>0.3020833333333333</v>
      </c>
      <c r="I860" t="s">
        <v>95</v>
      </c>
      <c r="J860" s="15"/>
      <c r="M860" s="15"/>
      <c r="N860" s="16"/>
      <c r="O860" s="16"/>
      <c r="P860" s="17"/>
      <c r="Q860" s="18"/>
      <c r="S860" s="17"/>
      <c r="V860" s="19" t="s">
        <v>111</v>
      </c>
      <c r="W860" s="17"/>
      <c r="AF860" t="s">
        <v>160</v>
      </c>
      <c r="AR860" t="s">
        <v>665</v>
      </c>
    </row>
    <row r="861" ht="15.75" customHeight="1">
      <c r="A861" t="s">
        <v>380</v>
      </c>
      <c r="C861" s="11" t="s">
        <v>660</v>
      </c>
      <c r="D861" s="11" t="s">
        <v>661</v>
      </c>
      <c r="E861" s="11" t="s">
        <v>662</v>
      </c>
      <c r="F861" s="12" t="str">
        <f t="shared" si="1"/>
        <v>2009</v>
      </c>
      <c r="G861" s="13">
        <v>39991.0</v>
      </c>
      <c r="H861" s="14">
        <v>0.2881944444444444</v>
      </c>
      <c r="I861" t="s">
        <v>48</v>
      </c>
      <c r="J861" s="15"/>
      <c r="L861" t="s">
        <v>49</v>
      </c>
      <c r="M861" s="15">
        <v>18.0</v>
      </c>
      <c r="N861" s="16">
        <v>9.0</v>
      </c>
      <c r="O861" s="16">
        <v>95.3</v>
      </c>
      <c r="P861" s="17"/>
      <c r="Q861" s="18"/>
      <c r="S861" s="17"/>
      <c r="V861" s="19">
        <v>290.9</v>
      </c>
      <c r="W861" s="17"/>
      <c r="AF861" t="s">
        <v>279</v>
      </c>
      <c r="AG861" t="s">
        <v>59</v>
      </c>
      <c r="AH861" t="s">
        <v>115</v>
      </c>
      <c r="AI861">
        <v>18.33</v>
      </c>
      <c r="AJ861" t="s">
        <v>61</v>
      </c>
      <c r="AK861" t="s">
        <v>53</v>
      </c>
      <c r="AM861" t="s">
        <v>54</v>
      </c>
      <c r="AN861" t="s">
        <v>65</v>
      </c>
      <c r="AQ861" t="s">
        <v>56</v>
      </c>
      <c r="AR861" t="s">
        <v>666</v>
      </c>
    </row>
    <row r="862" ht="15.75" customHeight="1">
      <c r="A862" t="s">
        <v>380</v>
      </c>
      <c r="C862" s="11" t="s">
        <v>660</v>
      </c>
      <c r="D862" s="11" t="s">
        <v>661</v>
      </c>
      <c r="E862" s="11" t="s">
        <v>662</v>
      </c>
      <c r="F862" s="12" t="str">
        <f t="shared" si="1"/>
        <v>2009</v>
      </c>
      <c r="G862" s="13">
        <v>39991.0</v>
      </c>
      <c r="H862" s="14">
        <v>0.2881944444444444</v>
      </c>
      <c r="I862" t="s">
        <v>95</v>
      </c>
      <c r="J862" s="15"/>
      <c r="M862" s="15"/>
      <c r="N862" s="16"/>
      <c r="O862" s="16"/>
      <c r="P862" s="17"/>
      <c r="Q862" s="18"/>
      <c r="S862" s="17"/>
      <c r="V862" s="19">
        <v>214.3</v>
      </c>
      <c r="W862" s="17"/>
      <c r="AF862" t="s">
        <v>279</v>
      </c>
      <c r="AK862" t="s">
        <v>53</v>
      </c>
      <c r="AR862" t="s">
        <v>666</v>
      </c>
    </row>
    <row r="863" ht="15.75" customHeight="1">
      <c r="A863" t="s">
        <v>380</v>
      </c>
      <c r="C863" s="11" t="s">
        <v>660</v>
      </c>
      <c r="D863" s="11" t="s">
        <v>661</v>
      </c>
      <c r="E863" s="11" t="s">
        <v>662</v>
      </c>
      <c r="F863" s="12" t="str">
        <f t="shared" si="1"/>
        <v>2009</v>
      </c>
      <c r="G863" s="13">
        <v>40019.0</v>
      </c>
      <c r="H863" s="14">
        <v>0.32916666666666666</v>
      </c>
      <c r="I863" t="s">
        <v>48</v>
      </c>
      <c r="J863" s="15"/>
      <c r="L863" t="s">
        <v>58</v>
      </c>
      <c r="M863" s="15">
        <v>16.3</v>
      </c>
      <c r="N863" s="16">
        <v>9.65</v>
      </c>
      <c r="O863" s="16">
        <v>97.4</v>
      </c>
      <c r="P863" s="17"/>
      <c r="Q863" s="18"/>
      <c r="S863" s="17"/>
      <c r="V863" s="19"/>
      <c r="W863" s="17"/>
      <c r="AF863" t="s">
        <v>160</v>
      </c>
      <c r="AG863" t="s">
        <v>59</v>
      </c>
      <c r="AH863" t="s">
        <v>85</v>
      </c>
      <c r="AI863">
        <v>17.7</v>
      </c>
      <c r="AJ863" t="s">
        <v>61</v>
      </c>
      <c r="AM863" t="s">
        <v>62</v>
      </c>
      <c r="AN863" t="s">
        <v>55</v>
      </c>
      <c r="AQ863" t="s">
        <v>56</v>
      </c>
      <c r="AR863" t="s">
        <v>667</v>
      </c>
    </row>
    <row r="864" ht="15.75" customHeight="1">
      <c r="A864" t="s">
        <v>380</v>
      </c>
      <c r="C864" s="11" t="s">
        <v>660</v>
      </c>
      <c r="D864" s="11" t="s">
        <v>661</v>
      </c>
      <c r="E864" s="11" t="s">
        <v>662</v>
      </c>
      <c r="F864" s="12" t="str">
        <f t="shared" si="1"/>
        <v>2009</v>
      </c>
      <c r="G864" s="13">
        <v>40033.0</v>
      </c>
      <c r="H864" s="14">
        <v>0.25555555555555554</v>
      </c>
      <c r="I864" t="s">
        <v>48</v>
      </c>
      <c r="J864" s="15"/>
      <c r="L864" t="s">
        <v>49</v>
      </c>
      <c r="M864" s="15">
        <v>16.5</v>
      </c>
      <c r="N864" s="16">
        <v>8.4</v>
      </c>
      <c r="O864" s="16">
        <v>86.5</v>
      </c>
      <c r="P864" s="17"/>
      <c r="Q864" s="18"/>
      <c r="S864" s="17"/>
      <c r="V864" s="19"/>
      <c r="W864" s="17"/>
      <c r="AF864" t="s">
        <v>162</v>
      </c>
      <c r="AG864" t="s">
        <v>51</v>
      </c>
      <c r="AH864" t="s">
        <v>51</v>
      </c>
      <c r="AI864">
        <v>10.0</v>
      </c>
      <c r="AJ864" t="s">
        <v>61</v>
      </c>
      <c r="AK864" t="s">
        <v>119</v>
      </c>
      <c r="AM864" t="s">
        <v>54</v>
      </c>
      <c r="AN864" t="s">
        <v>55</v>
      </c>
      <c r="AQ864" t="s">
        <v>51</v>
      </c>
      <c r="AR864" t="s">
        <v>71</v>
      </c>
    </row>
    <row r="865" ht="15.75" customHeight="1">
      <c r="A865" t="s">
        <v>380</v>
      </c>
      <c r="C865" s="11" t="s">
        <v>660</v>
      </c>
      <c r="D865" s="11" t="s">
        <v>661</v>
      </c>
      <c r="E865" s="11" t="s">
        <v>662</v>
      </c>
      <c r="F865" s="12" t="str">
        <f t="shared" si="1"/>
        <v>2009</v>
      </c>
      <c r="G865" s="13">
        <v>40047.0</v>
      </c>
      <c r="H865" s="14">
        <v>0.2777777777777778</v>
      </c>
      <c r="I865" t="s">
        <v>48</v>
      </c>
      <c r="J865" s="15"/>
      <c r="L865" t="s">
        <v>49</v>
      </c>
      <c r="M865" s="15">
        <v>19.9</v>
      </c>
      <c r="N865" s="16">
        <v>8.55</v>
      </c>
      <c r="O865" s="16">
        <v>93.1</v>
      </c>
      <c r="P865" s="17"/>
      <c r="Q865" s="18"/>
      <c r="S865" s="17"/>
      <c r="V865" s="19">
        <v>547.5</v>
      </c>
      <c r="W865" s="17"/>
      <c r="AF865" t="s">
        <v>162</v>
      </c>
      <c r="AG865" t="s">
        <v>51</v>
      </c>
      <c r="AH865" t="s">
        <v>85</v>
      </c>
      <c r="AI865">
        <v>20.56</v>
      </c>
      <c r="AJ865" t="s">
        <v>61</v>
      </c>
      <c r="AK865" t="s">
        <v>119</v>
      </c>
      <c r="AM865" t="s">
        <v>88</v>
      </c>
      <c r="AN865" t="s">
        <v>55</v>
      </c>
      <c r="AQ865" t="s">
        <v>51</v>
      </c>
      <c r="AR865" t="s">
        <v>71</v>
      </c>
    </row>
    <row r="866" ht="15.75" customHeight="1">
      <c r="A866" t="s">
        <v>380</v>
      </c>
      <c r="C866" s="11" t="s">
        <v>660</v>
      </c>
      <c r="D866" s="11" t="s">
        <v>661</v>
      </c>
      <c r="E866" s="11" t="s">
        <v>662</v>
      </c>
      <c r="F866" s="12" t="str">
        <f t="shared" si="1"/>
        <v>2010</v>
      </c>
      <c r="G866" s="13">
        <v>40404.0</v>
      </c>
      <c r="H866" s="14">
        <v>0.3298611111111111</v>
      </c>
      <c r="I866" t="s">
        <v>48</v>
      </c>
      <c r="J866" s="15"/>
      <c r="L866" t="s">
        <v>49</v>
      </c>
      <c r="M866" s="15">
        <v>16.3</v>
      </c>
      <c r="N866" s="16">
        <v>9.0</v>
      </c>
      <c r="O866" s="16">
        <v>91.5</v>
      </c>
      <c r="P866" s="17"/>
      <c r="Q866" s="18"/>
      <c r="S866" s="17"/>
      <c r="V866" s="19">
        <v>156.5</v>
      </c>
      <c r="W866" s="17"/>
      <c r="AF866" t="s">
        <v>390</v>
      </c>
      <c r="AG866" t="s">
        <v>51</v>
      </c>
      <c r="AH866" t="s">
        <v>51</v>
      </c>
      <c r="AI866">
        <v>16.67</v>
      </c>
      <c r="AJ866" t="s">
        <v>61</v>
      </c>
      <c r="AK866" t="s">
        <v>53</v>
      </c>
      <c r="AM866" t="s">
        <v>88</v>
      </c>
      <c r="AN866" t="s">
        <v>212</v>
      </c>
      <c r="AQ866" t="s">
        <v>51</v>
      </c>
      <c r="AR866" t="s">
        <v>229</v>
      </c>
    </row>
    <row r="867" ht="15.75" customHeight="1">
      <c r="A867" t="s">
        <v>380</v>
      </c>
      <c r="C867" s="11" t="s">
        <v>660</v>
      </c>
      <c r="D867" s="11" t="s">
        <v>661</v>
      </c>
      <c r="E867" s="11" t="s">
        <v>662</v>
      </c>
      <c r="F867" s="12" t="str">
        <f t="shared" si="1"/>
        <v>2010</v>
      </c>
      <c r="G867" s="13">
        <v>40418.0</v>
      </c>
      <c r="H867" s="14">
        <v>0.28125</v>
      </c>
      <c r="I867" t="s">
        <v>48</v>
      </c>
      <c r="J867" s="15"/>
      <c r="L867" t="s">
        <v>49</v>
      </c>
      <c r="M867" s="15">
        <v>15.6</v>
      </c>
      <c r="N867" s="16">
        <v>9.17</v>
      </c>
      <c r="O867" s="16">
        <v>92.0</v>
      </c>
      <c r="P867" s="17"/>
      <c r="Q867" s="18"/>
      <c r="S867" s="17"/>
      <c r="V867" s="19">
        <v>291.0</v>
      </c>
      <c r="W867" s="17"/>
      <c r="AF867" t="s">
        <v>279</v>
      </c>
      <c r="AG867" t="s">
        <v>51</v>
      </c>
      <c r="AH867" t="s">
        <v>51</v>
      </c>
      <c r="AI867">
        <v>13.33</v>
      </c>
      <c r="AJ867" t="s">
        <v>61</v>
      </c>
      <c r="AK867" t="s">
        <v>53</v>
      </c>
      <c r="AM867" t="s">
        <v>88</v>
      </c>
      <c r="AN867" t="s">
        <v>55</v>
      </c>
      <c r="AQ867" t="s">
        <v>292</v>
      </c>
      <c r="AR867" t="s">
        <v>218</v>
      </c>
    </row>
    <row r="868" ht="15.75" customHeight="1">
      <c r="A868" t="s">
        <v>380</v>
      </c>
      <c r="C868" s="11" t="s">
        <v>660</v>
      </c>
      <c r="D868" s="11" t="s">
        <v>661</v>
      </c>
      <c r="E868" s="11" t="s">
        <v>662</v>
      </c>
      <c r="F868" s="12" t="str">
        <f t="shared" si="1"/>
        <v>2010</v>
      </c>
      <c r="G868" s="13">
        <v>40432.0</v>
      </c>
      <c r="H868" s="14">
        <v>0.32013888888888886</v>
      </c>
      <c r="I868" t="s">
        <v>48</v>
      </c>
      <c r="J868" s="15"/>
      <c r="L868" t="s">
        <v>49</v>
      </c>
      <c r="M868" s="15">
        <v>15.2</v>
      </c>
      <c r="N868" s="16">
        <v>8.3</v>
      </c>
      <c r="O868" s="16">
        <v>82.3</v>
      </c>
      <c r="P868" s="17"/>
      <c r="Q868" s="18"/>
      <c r="S868" s="17"/>
      <c r="V868" s="19">
        <v>88.0</v>
      </c>
      <c r="W868" s="17"/>
      <c r="AF868" t="s">
        <v>391</v>
      </c>
      <c r="AG868" t="s">
        <v>51</v>
      </c>
      <c r="AH868" t="s">
        <v>51</v>
      </c>
      <c r="AI868">
        <v>13.33</v>
      </c>
      <c r="AJ868" t="s">
        <v>61</v>
      </c>
      <c r="AK868" t="s">
        <v>53</v>
      </c>
      <c r="AM868" t="s">
        <v>88</v>
      </c>
      <c r="AN868" t="s">
        <v>55</v>
      </c>
      <c r="AQ868" t="s">
        <v>51</v>
      </c>
      <c r="AR868" t="s">
        <v>229</v>
      </c>
    </row>
    <row r="869" ht="15.75" customHeight="1">
      <c r="A869" t="s">
        <v>380</v>
      </c>
      <c r="C869" s="11" t="s">
        <v>660</v>
      </c>
      <c r="D869" s="11" t="s">
        <v>661</v>
      </c>
      <c r="E869" s="11" t="s">
        <v>662</v>
      </c>
      <c r="F869" s="12" t="str">
        <f t="shared" si="1"/>
        <v>2010</v>
      </c>
      <c r="G869" s="13">
        <v>40432.0</v>
      </c>
      <c r="H869" s="14">
        <v>0.32013888888888886</v>
      </c>
      <c r="I869" t="s">
        <v>95</v>
      </c>
      <c r="J869" s="15"/>
      <c r="M869" s="15">
        <v>15.2</v>
      </c>
      <c r="N869" s="16">
        <v>8.3</v>
      </c>
      <c r="O869" s="16">
        <v>82.4</v>
      </c>
      <c r="P869" s="17"/>
      <c r="Q869" s="18"/>
      <c r="S869" s="17"/>
      <c r="V869" s="19">
        <v>84.0</v>
      </c>
      <c r="W869" s="17"/>
      <c r="AF869" t="s">
        <v>391</v>
      </c>
      <c r="AK869" t="s">
        <v>53</v>
      </c>
      <c r="AR869" t="s">
        <v>229</v>
      </c>
    </row>
    <row r="870" ht="15.75" customHeight="1">
      <c r="A870" t="s">
        <v>380</v>
      </c>
      <c r="C870" s="11" t="s">
        <v>660</v>
      </c>
      <c r="D870" s="11" t="s">
        <v>661</v>
      </c>
      <c r="E870" s="11" t="s">
        <v>662</v>
      </c>
      <c r="F870" s="12" t="str">
        <f t="shared" si="1"/>
        <v>2011</v>
      </c>
      <c r="G870" s="13">
        <v>40684.0</v>
      </c>
      <c r="H870" s="14">
        <v>0.3159722222222222</v>
      </c>
      <c r="I870" t="s">
        <v>48</v>
      </c>
      <c r="J870" s="15"/>
      <c r="L870" t="s">
        <v>58</v>
      </c>
      <c r="M870" s="15"/>
      <c r="N870" s="16">
        <v>9.4</v>
      </c>
      <c r="O870" s="16"/>
      <c r="P870" s="17"/>
      <c r="Q870" s="18"/>
      <c r="S870" s="17"/>
      <c r="V870" s="19">
        <v>56.5</v>
      </c>
      <c r="W870" s="17"/>
      <c r="AF870" t="s">
        <v>392</v>
      </c>
      <c r="AG870" t="s">
        <v>393</v>
      </c>
      <c r="AH870" t="s">
        <v>394</v>
      </c>
      <c r="AI870">
        <v>12.78</v>
      </c>
      <c r="AJ870" t="s">
        <v>61</v>
      </c>
      <c r="AK870" t="s">
        <v>53</v>
      </c>
      <c r="AM870" t="s">
        <v>62</v>
      </c>
      <c r="AN870" t="s">
        <v>55</v>
      </c>
      <c r="AQ870" t="s">
        <v>171</v>
      </c>
      <c r="AR870" t="s">
        <v>668</v>
      </c>
    </row>
    <row r="871" ht="15.75" customHeight="1">
      <c r="A871" t="s">
        <v>380</v>
      </c>
      <c r="C871" s="11" t="s">
        <v>660</v>
      </c>
      <c r="D871" s="11" t="s">
        <v>661</v>
      </c>
      <c r="E871" s="11" t="s">
        <v>662</v>
      </c>
      <c r="F871" s="12" t="str">
        <f t="shared" si="1"/>
        <v>2011</v>
      </c>
      <c r="G871" s="13">
        <v>40698.0</v>
      </c>
      <c r="H871" s="14">
        <v>0.3055555555555556</v>
      </c>
      <c r="I871" t="s">
        <v>48</v>
      </c>
      <c r="J871" s="15"/>
      <c r="L871" t="s">
        <v>49</v>
      </c>
      <c r="M871" s="15"/>
      <c r="N871" s="16">
        <v>8.5</v>
      </c>
      <c r="O871" s="16"/>
      <c r="P871" s="17"/>
      <c r="Q871" s="18"/>
      <c r="S871" s="17"/>
      <c r="V871" s="19">
        <v>155.3</v>
      </c>
      <c r="W871" s="17"/>
      <c r="AF871" t="s">
        <v>392</v>
      </c>
      <c r="AG871" t="s">
        <v>51</v>
      </c>
      <c r="AH871" t="s">
        <v>115</v>
      </c>
      <c r="AI871">
        <v>10.56</v>
      </c>
      <c r="AJ871" t="s">
        <v>61</v>
      </c>
      <c r="AK871" t="s">
        <v>53</v>
      </c>
      <c r="AM871" t="s">
        <v>54</v>
      </c>
      <c r="AN871" t="s">
        <v>55</v>
      </c>
      <c r="AQ871" t="s">
        <v>51</v>
      </c>
      <c r="AR871" t="s">
        <v>226</v>
      </c>
    </row>
    <row r="872" ht="15.75" customHeight="1">
      <c r="A872" t="s">
        <v>380</v>
      </c>
      <c r="C872" s="11" t="s">
        <v>660</v>
      </c>
      <c r="D872" s="11" t="s">
        <v>661</v>
      </c>
      <c r="E872" s="11" t="s">
        <v>662</v>
      </c>
      <c r="F872" s="12" t="str">
        <f t="shared" si="1"/>
        <v>2011</v>
      </c>
      <c r="G872" s="13">
        <v>40712.0</v>
      </c>
      <c r="H872" s="14">
        <v>0.3229166666666667</v>
      </c>
      <c r="I872" t="s">
        <v>48</v>
      </c>
      <c r="J872" s="15"/>
      <c r="L872" t="s">
        <v>58</v>
      </c>
      <c r="M872" s="15"/>
      <c r="N872" s="16">
        <v>7.9</v>
      </c>
      <c r="O872" s="16"/>
      <c r="P872" s="17"/>
      <c r="Q872" s="18"/>
      <c r="S872" s="17"/>
      <c r="V872" s="19">
        <v>93.2</v>
      </c>
      <c r="W872" s="17"/>
      <c r="AF872" t="s">
        <v>392</v>
      </c>
      <c r="AG872" t="s">
        <v>59</v>
      </c>
      <c r="AH872" t="s">
        <v>315</v>
      </c>
      <c r="AI872">
        <v>17.78</v>
      </c>
      <c r="AJ872" t="s">
        <v>61</v>
      </c>
      <c r="AK872" t="s">
        <v>53</v>
      </c>
      <c r="AM872" t="s">
        <v>54</v>
      </c>
      <c r="AN872" t="s">
        <v>55</v>
      </c>
      <c r="AQ872" t="s">
        <v>51</v>
      </c>
      <c r="AR872" t="s">
        <v>218</v>
      </c>
    </row>
    <row r="873" ht="15.75" customHeight="1">
      <c r="A873" t="s">
        <v>380</v>
      </c>
      <c r="C873" s="11" t="s">
        <v>660</v>
      </c>
      <c r="D873" s="11" t="s">
        <v>661</v>
      </c>
      <c r="E873" s="11" t="s">
        <v>662</v>
      </c>
      <c r="F873" s="12" t="str">
        <f t="shared" si="1"/>
        <v>2011</v>
      </c>
      <c r="G873" s="13">
        <v>40726.0</v>
      </c>
      <c r="H873" s="14">
        <v>0.2916666666666667</v>
      </c>
      <c r="I873" t="s">
        <v>48</v>
      </c>
      <c r="J873" s="15"/>
      <c r="L873" t="s">
        <v>49</v>
      </c>
      <c r="M873" s="15"/>
      <c r="N873" s="16">
        <v>7.1</v>
      </c>
      <c r="O873" s="16"/>
      <c r="P873" s="17"/>
      <c r="Q873" s="18"/>
      <c r="S873" s="17"/>
      <c r="V873" s="19">
        <v>63.3</v>
      </c>
      <c r="W873" s="17"/>
      <c r="AF873" t="s">
        <v>396</v>
      </c>
      <c r="AG873" t="s">
        <v>51</v>
      </c>
      <c r="AH873" t="s">
        <v>273</v>
      </c>
      <c r="AI873">
        <v>17.78</v>
      </c>
      <c r="AJ873" t="s">
        <v>61</v>
      </c>
      <c r="AK873" t="s">
        <v>53</v>
      </c>
      <c r="AM873" t="s">
        <v>54</v>
      </c>
      <c r="AN873" t="s">
        <v>55</v>
      </c>
      <c r="AQ873" t="s">
        <v>51</v>
      </c>
      <c r="AR873" t="s">
        <v>218</v>
      </c>
    </row>
    <row r="874" ht="15.75" customHeight="1">
      <c r="A874" t="s">
        <v>380</v>
      </c>
      <c r="C874" s="11" t="s">
        <v>660</v>
      </c>
      <c r="D874" s="11" t="s">
        <v>661</v>
      </c>
      <c r="E874" s="11" t="s">
        <v>662</v>
      </c>
      <c r="F874" s="12" t="str">
        <f t="shared" si="1"/>
        <v>2011</v>
      </c>
      <c r="G874" s="13">
        <v>40740.0</v>
      </c>
      <c r="H874" s="14">
        <v>0.3020833333333333</v>
      </c>
      <c r="I874" t="s">
        <v>48</v>
      </c>
      <c r="J874" s="15"/>
      <c r="L874" t="s">
        <v>49</v>
      </c>
      <c r="M874" s="15"/>
      <c r="N874" s="16">
        <v>7.2</v>
      </c>
      <c r="O874" s="16"/>
      <c r="P874" s="17"/>
      <c r="Q874" s="18"/>
      <c r="S874" s="17"/>
      <c r="V874" s="19"/>
      <c r="W874" s="17"/>
      <c r="AF874" t="s">
        <v>397</v>
      </c>
      <c r="AG874" t="s">
        <v>51</v>
      </c>
      <c r="AH874" t="s">
        <v>51</v>
      </c>
      <c r="AI874">
        <v>18.33</v>
      </c>
      <c r="AJ874" t="s">
        <v>61</v>
      </c>
      <c r="AK874" t="s">
        <v>53</v>
      </c>
      <c r="AM874" t="s">
        <v>88</v>
      </c>
      <c r="AN874" t="s">
        <v>55</v>
      </c>
      <c r="AQ874" t="s">
        <v>51</v>
      </c>
      <c r="AR874" t="s">
        <v>229</v>
      </c>
    </row>
    <row r="875" ht="15.75" customHeight="1">
      <c r="A875" t="s">
        <v>380</v>
      </c>
      <c r="C875" s="11" t="s">
        <v>660</v>
      </c>
      <c r="D875" s="11" t="s">
        <v>661</v>
      </c>
      <c r="E875" s="11" t="s">
        <v>662</v>
      </c>
      <c r="F875" s="12" t="str">
        <f t="shared" si="1"/>
        <v>2011</v>
      </c>
      <c r="G875" s="13">
        <v>40754.0</v>
      </c>
      <c r="H875" s="14">
        <v>0.2673611111111111</v>
      </c>
      <c r="I875" t="s">
        <v>48</v>
      </c>
      <c r="J875" s="15"/>
      <c r="L875" t="s">
        <v>58</v>
      </c>
      <c r="M875" s="15"/>
      <c r="N875" s="16">
        <v>7.1</v>
      </c>
      <c r="O875" s="16"/>
      <c r="P875" s="17"/>
      <c r="Q875" s="18"/>
      <c r="S875" s="17"/>
      <c r="V875" s="19"/>
      <c r="W875" s="17"/>
      <c r="AF875" t="s">
        <v>279</v>
      </c>
      <c r="AG875" t="s">
        <v>86</v>
      </c>
      <c r="AH875" t="s">
        <v>281</v>
      </c>
      <c r="AI875">
        <v>21.11</v>
      </c>
      <c r="AJ875" t="s">
        <v>61</v>
      </c>
      <c r="AK875" t="s">
        <v>53</v>
      </c>
      <c r="AM875" t="s">
        <v>62</v>
      </c>
      <c r="AN875" t="s">
        <v>55</v>
      </c>
      <c r="AQ875" t="s">
        <v>171</v>
      </c>
      <c r="AR875" t="s">
        <v>229</v>
      </c>
    </row>
    <row r="876" ht="15.75" customHeight="1">
      <c r="A876" t="s">
        <v>380</v>
      </c>
      <c r="C876" s="11" t="s">
        <v>660</v>
      </c>
      <c r="D876" s="11" t="s">
        <v>661</v>
      </c>
      <c r="E876" s="11" t="s">
        <v>662</v>
      </c>
      <c r="F876" s="12" t="str">
        <f t="shared" si="1"/>
        <v>2011</v>
      </c>
      <c r="G876" s="13">
        <v>40768.0</v>
      </c>
      <c r="H876" s="14">
        <v>0.3194444444444444</v>
      </c>
      <c r="I876" t="s">
        <v>48</v>
      </c>
      <c r="J876" s="15"/>
      <c r="L876" t="s">
        <v>49</v>
      </c>
      <c r="M876" s="15"/>
      <c r="N876" s="16">
        <v>6.8</v>
      </c>
      <c r="O876" s="16"/>
      <c r="P876" s="17"/>
      <c r="Q876" s="18"/>
      <c r="S876" s="17"/>
      <c r="V876" s="19">
        <v>54.5</v>
      </c>
      <c r="W876" s="17"/>
      <c r="AF876" t="s">
        <v>399</v>
      </c>
      <c r="AG876" t="s">
        <v>51</v>
      </c>
      <c r="AH876" t="s">
        <v>51</v>
      </c>
      <c r="AI876">
        <v>16.11</v>
      </c>
      <c r="AJ876" t="s">
        <v>61</v>
      </c>
      <c r="AK876" t="s">
        <v>53</v>
      </c>
      <c r="AN876" t="s">
        <v>55</v>
      </c>
      <c r="AQ876" t="s">
        <v>171</v>
      </c>
      <c r="AR876" t="s">
        <v>669</v>
      </c>
    </row>
    <row r="877" ht="15.75" customHeight="1">
      <c r="A877" t="s">
        <v>380</v>
      </c>
      <c r="C877" s="11" t="s">
        <v>660</v>
      </c>
      <c r="D877" s="11" t="s">
        <v>661</v>
      </c>
      <c r="E877" s="11" t="s">
        <v>662</v>
      </c>
      <c r="F877" s="12" t="str">
        <f t="shared" si="1"/>
        <v>2012</v>
      </c>
      <c r="G877" s="13">
        <v>41048.0</v>
      </c>
      <c r="H877" s="14">
        <v>0.3020833333333333</v>
      </c>
      <c r="I877" t="s">
        <v>48</v>
      </c>
      <c r="J877" s="15"/>
      <c r="L877" t="s">
        <v>49</v>
      </c>
      <c r="M877" s="15">
        <v>13.0</v>
      </c>
      <c r="N877" s="16">
        <v>10.38</v>
      </c>
      <c r="O877" s="16">
        <v>98.5</v>
      </c>
      <c r="P877" s="17"/>
      <c r="Q877" s="18"/>
      <c r="S877" s="17"/>
      <c r="V877" s="19">
        <v>43.2</v>
      </c>
      <c r="W877" s="17"/>
      <c r="AF877" t="s">
        <v>400</v>
      </c>
      <c r="AG877" t="s">
        <v>51</v>
      </c>
      <c r="AH877" t="s">
        <v>51</v>
      </c>
      <c r="AI877">
        <v>12.78</v>
      </c>
      <c r="AJ877" t="s">
        <v>61</v>
      </c>
      <c r="AK877" t="s">
        <v>53</v>
      </c>
      <c r="AM877" t="s">
        <v>54</v>
      </c>
      <c r="AN877" t="s">
        <v>55</v>
      </c>
      <c r="AQ877" t="s">
        <v>401</v>
      </c>
      <c r="AR877" t="s">
        <v>226</v>
      </c>
    </row>
    <row r="878" ht="15.75" customHeight="1">
      <c r="A878" t="s">
        <v>380</v>
      </c>
      <c r="C878" s="11" t="s">
        <v>660</v>
      </c>
      <c r="D878" s="11" t="s">
        <v>661</v>
      </c>
      <c r="E878" s="11" t="s">
        <v>662</v>
      </c>
      <c r="F878" s="12" t="str">
        <f t="shared" si="1"/>
        <v>2012</v>
      </c>
      <c r="G878" s="13">
        <v>41062.0</v>
      </c>
      <c r="H878" s="14">
        <v>0.3034722222222222</v>
      </c>
      <c r="I878" t="s">
        <v>48</v>
      </c>
      <c r="J878" s="15"/>
      <c r="L878" t="s">
        <v>49</v>
      </c>
      <c r="M878" s="15">
        <v>15.4</v>
      </c>
      <c r="N878" s="16">
        <v>9.38</v>
      </c>
      <c r="O878" s="16">
        <v>94.3</v>
      </c>
      <c r="P878" s="17"/>
      <c r="Q878" s="18"/>
      <c r="S878" s="17"/>
      <c r="V878" s="19">
        <v>238.2</v>
      </c>
      <c r="W878" s="17"/>
      <c r="AF878" t="s">
        <v>403</v>
      </c>
      <c r="AG878" t="s">
        <v>404</v>
      </c>
      <c r="AH878" t="s">
        <v>405</v>
      </c>
      <c r="AI878">
        <v>13.33</v>
      </c>
      <c r="AJ878" t="s">
        <v>52</v>
      </c>
      <c r="AK878" t="s">
        <v>53</v>
      </c>
      <c r="AM878" t="s">
        <v>54</v>
      </c>
      <c r="AN878" t="s">
        <v>65</v>
      </c>
      <c r="AQ878" t="s">
        <v>401</v>
      </c>
      <c r="AR878" t="s">
        <v>670</v>
      </c>
    </row>
    <row r="879" ht="15.75" customHeight="1">
      <c r="A879" t="s">
        <v>380</v>
      </c>
      <c r="C879" s="11" t="s">
        <v>660</v>
      </c>
      <c r="D879" s="11" t="s">
        <v>661</v>
      </c>
      <c r="E879" s="11" t="s">
        <v>662</v>
      </c>
      <c r="F879" s="12" t="str">
        <f t="shared" si="1"/>
        <v>2012</v>
      </c>
      <c r="G879" s="13">
        <v>41076.0</v>
      </c>
      <c r="H879" s="14">
        <v>0.2708333333333333</v>
      </c>
      <c r="I879" t="s">
        <v>48</v>
      </c>
      <c r="J879" s="15"/>
      <c r="L879" t="s">
        <v>49</v>
      </c>
      <c r="M879" s="15">
        <v>15.5</v>
      </c>
      <c r="N879" s="16">
        <v>10.3</v>
      </c>
      <c r="O879" s="16">
        <v>103.1</v>
      </c>
      <c r="P879" s="17"/>
      <c r="Q879" s="18"/>
      <c r="S879" s="17"/>
      <c r="V879" s="19">
        <v>118.7</v>
      </c>
      <c r="W879" s="17"/>
      <c r="AF879" t="s">
        <v>346</v>
      </c>
      <c r="AG879" t="s">
        <v>51</v>
      </c>
      <c r="AH879" t="s">
        <v>51</v>
      </c>
      <c r="AJ879" t="s">
        <v>61</v>
      </c>
      <c r="AK879" t="s">
        <v>119</v>
      </c>
      <c r="AM879" t="s">
        <v>54</v>
      </c>
      <c r="AN879" t="s">
        <v>55</v>
      </c>
      <c r="AQ879" t="s">
        <v>171</v>
      </c>
      <c r="AR879" t="s">
        <v>671</v>
      </c>
    </row>
    <row r="880" ht="15.75" customHeight="1">
      <c r="A880" t="s">
        <v>380</v>
      </c>
      <c r="C880" s="11" t="s">
        <v>660</v>
      </c>
      <c r="D880" s="11" t="s">
        <v>661</v>
      </c>
      <c r="E880" s="11" t="s">
        <v>662</v>
      </c>
      <c r="F880" s="12" t="str">
        <f t="shared" si="1"/>
        <v>2012</v>
      </c>
      <c r="G880" s="13">
        <v>41090.0</v>
      </c>
      <c r="H880" s="14">
        <v>0.30694444444444446</v>
      </c>
      <c r="I880" t="s">
        <v>48</v>
      </c>
      <c r="J880" s="15"/>
      <c r="L880" t="s">
        <v>49</v>
      </c>
      <c r="M880" s="15">
        <v>18.8</v>
      </c>
      <c r="N880" s="16">
        <v>8.67</v>
      </c>
      <c r="O880" s="16">
        <v>93.2</v>
      </c>
      <c r="P880" s="17"/>
      <c r="Q880" s="18"/>
      <c r="S880" s="17"/>
      <c r="V880" s="19">
        <v>231.0</v>
      </c>
      <c r="W880" s="17"/>
      <c r="AF880" t="s">
        <v>407</v>
      </c>
      <c r="AG880" t="s">
        <v>51</v>
      </c>
      <c r="AH880" t="s">
        <v>352</v>
      </c>
      <c r="AJ880" t="s">
        <v>61</v>
      </c>
      <c r="AK880" t="s">
        <v>53</v>
      </c>
      <c r="AM880" t="s">
        <v>54</v>
      </c>
      <c r="AN880" t="s">
        <v>55</v>
      </c>
      <c r="AQ880" t="s">
        <v>56</v>
      </c>
      <c r="AR880" t="s">
        <v>672</v>
      </c>
    </row>
    <row r="881" ht="15.75" customHeight="1">
      <c r="A881" t="s">
        <v>380</v>
      </c>
      <c r="C881" s="11" t="s">
        <v>660</v>
      </c>
      <c r="D881" s="11" t="s">
        <v>661</v>
      </c>
      <c r="E881" s="11" t="s">
        <v>662</v>
      </c>
      <c r="F881" s="12" t="str">
        <f t="shared" si="1"/>
        <v>2012</v>
      </c>
      <c r="G881" s="13">
        <v>41104.0</v>
      </c>
      <c r="H881" s="14">
        <v>0.31319444444444444</v>
      </c>
      <c r="I881" t="s">
        <v>48</v>
      </c>
      <c r="J881" s="15"/>
      <c r="L881" t="s">
        <v>49</v>
      </c>
      <c r="M881" s="15">
        <v>19.3</v>
      </c>
      <c r="N881" s="16">
        <v>8.89</v>
      </c>
      <c r="O881" s="16">
        <v>96.2</v>
      </c>
      <c r="P881" s="17"/>
      <c r="Q881" s="18"/>
      <c r="S881" s="17"/>
      <c r="V881" s="19">
        <v>101.7</v>
      </c>
      <c r="W881" s="17"/>
      <c r="AF881" t="s">
        <v>408</v>
      </c>
      <c r="AG881" t="s">
        <v>51</v>
      </c>
      <c r="AH881" t="s">
        <v>115</v>
      </c>
      <c r="AI881">
        <v>22.78</v>
      </c>
      <c r="AJ881" t="s">
        <v>52</v>
      </c>
      <c r="AK881" t="s">
        <v>53</v>
      </c>
      <c r="AM881" t="s">
        <v>88</v>
      </c>
      <c r="AN881" t="s">
        <v>55</v>
      </c>
      <c r="AQ881" t="s">
        <v>51</v>
      </c>
      <c r="AR881" t="s">
        <v>673</v>
      </c>
    </row>
    <row r="882" ht="15.75" customHeight="1">
      <c r="A882" t="s">
        <v>380</v>
      </c>
      <c r="C882" s="11" t="s">
        <v>660</v>
      </c>
      <c r="D882" s="11" t="s">
        <v>661</v>
      </c>
      <c r="E882" s="11" t="s">
        <v>662</v>
      </c>
      <c r="F882" s="12" t="str">
        <f t="shared" si="1"/>
        <v>2012</v>
      </c>
      <c r="G882" s="13">
        <v>41104.0</v>
      </c>
      <c r="H882" s="14">
        <v>0.31319444444444444</v>
      </c>
      <c r="I882" t="s">
        <v>95</v>
      </c>
      <c r="J882" s="15"/>
      <c r="M882" s="15"/>
      <c r="N882" s="16"/>
      <c r="O882" s="16"/>
      <c r="P882" s="17"/>
      <c r="Q882" s="18"/>
      <c r="S882" s="17"/>
      <c r="V882" s="19">
        <v>193.5</v>
      </c>
      <c r="W882" s="17"/>
      <c r="AF882" t="s">
        <v>408</v>
      </c>
      <c r="AK882" t="s">
        <v>53</v>
      </c>
      <c r="AR882" t="s">
        <v>673</v>
      </c>
    </row>
    <row r="883" ht="15.75" customHeight="1">
      <c r="A883" t="s">
        <v>380</v>
      </c>
      <c r="C883" s="11" t="s">
        <v>660</v>
      </c>
      <c r="D883" s="11" t="s">
        <v>661</v>
      </c>
      <c r="E883" s="11" t="s">
        <v>662</v>
      </c>
      <c r="F883" s="12" t="str">
        <f t="shared" si="1"/>
        <v>2012</v>
      </c>
      <c r="G883" s="13">
        <v>41132.0</v>
      </c>
      <c r="H883" s="14">
        <v>0.2916666666666667</v>
      </c>
      <c r="I883" t="s">
        <v>48</v>
      </c>
      <c r="J883" s="15"/>
      <c r="L883" t="s">
        <v>58</v>
      </c>
      <c r="M883" s="15">
        <v>19.6</v>
      </c>
      <c r="N883" s="16">
        <v>8.38</v>
      </c>
      <c r="O883" s="16">
        <v>91.4</v>
      </c>
      <c r="P883" s="17"/>
      <c r="Q883" s="18"/>
      <c r="S883" s="17"/>
      <c r="V883" s="19">
        <v>1986.3</v>
      </c>
      <c r="W883" s="17"/>
      <c r="AF883" t="s">
        <v>403</v>
      </c>
      <c r="AG883" t="s">
        <v>59</v>
      </c>
      <c r="AH883" t="s">
        <v>345</v>
      </c>
      <c r="AI883">
        <v>20.0</v>
      </c>
      <c r="AK883" t="s">
        <v>53</v>
      </c>
      <c r="AM883" t="s">
        <v>62</v>
      </c>
      <c r="AN883" t="s">
        <v>55</v>
      </c>
      <c r="AQ883" t="s">
        <v>171</v>
      </c>
      <c r="AR883" t="s">
        <v>218</v>
      </c>
    </row>
    <row r="884" ht="15.75" customHeight="1">
      <c r="A884" t="s">
        <v>380</v>
      </c>
      <c r="C884" s="11" t="s">
        <v>660</v>
      </c>
      <c r="D884" s="11" t="s">
        <v>661</v>
      </c>
      <c r="E884" s="11" t="s">
        <v>662</v>
      </c>
      <c r="F884" s="12" t="str">
        <f t="shared" si="1"/>
        <v>2012</v>
      </c>
      <c r="G884" s="13">
        <v>41146.0</v>
      </c>
      <c r="H884" s="14">
        <v>0.3236111111111111</v>
      </c>
      <c r="I884" t="s">
        <v>48</v>
      </c>
      <c r="J884" s="15"/>
      <c r="L884" t="s">
        <v>49</v>
      </c>
      <c r="M884" s="15">
        <v>18.3</v>
      </c>
      <c r="N884" s="16">
        <v>8.17</v>
      </c>
      <c r="O884" s="16">
        <v>85.8</v>
      </c>
      <c r="P884" s="17"/>
      <c r="Q884" s="18"/>
      <c r="S884" s="17"/>
      <c r="V884" s="19">
        <v>178.5</v>
      </c>
      <c r="W884" s="17"/>
      <c r="AF884" t="s">
        <v>408</v>
      </c>
      <c r="AG884" t="s">
        <v>259</v>
      </c>
      <c r="AH884" t="s">
        <v>224</v>
      </c>
      <c r="AI884">
        <v>17.78</v>
      </c>
      <c r="AJ884" t="s">
        <v>61</v>
      </c>
      <c r="AK884" t="s">
        <v>53</v>
      </c>
      <c r="AM884" t="s">
        <v>88</v>
      </c>
      <c r="AN884" t="s">
        <v>55</v>
      </c>
      <c r="AQ884" t="s">
        <v>51</v>
      </c>
      <c r="AR884" t="s">
        <v>218</v>
      </c>
    </row>
    <row r="885" ht="15.75" customHeight="1">
      <c r="A885" t="s">
        <v>380</v>
      </c>
      <c r="C885" s="11" t="s">
        <v>660</v>
      </c>
      <c r="D885" s="11" t="s">
        <v>661</v>
      </c>
      <c r="E885" s="11" t="s">
        <v>662</v>
      </c>
      <c r="F885" s="12" t="str">
        <f t="shared" si="1"/>
        <v>2013</v>
      </c>
      <c r="G885" s="13">
        <v>41412.0</v>
      </c>
      <c r="H885" s="14">
        <v>0.28125</v>
      </c>
      <c r="I885" t="s">
        <v>48</v>
      </c>
      <c r="J885" s="15"/>
      <c r="L885" t="s">
        <v>49</v>
      </c>
      <c r="M885" s="15">
        <v>12.6</v>
      </c>
      <c r="N885" s="16">
        <v>9.85</v>
      </c>
      <c r="O885" s="16">
        <v>92.7</v>
      </c>
      <c r="P885" s="17">
        <v>147.8</v>
      </c>
      <c r="Q885" s="18"/>
      <c r="S885" s="17"/>
      <c r="V885" s="19">
        <v>110.0</v>
      </c>
      <c r="W885" s="17"/>
      <c r="AF885" t="s">
        <v>674</v>
      </c>
      <c r="AG885" t="s">
        <v>51</v>
      </c>
      <c r="AH885" t="s">
        <v>86</v>
      </c>
      <c r="AI885">
        <v>12.7777777777778</v>
      </c>
      <c r="AK885" t="s">
        <v>53</v>
      </c>
      <c r="AM885" t="s">
        <v>88</v>
      </c>
      <c r="AN885" t="s">
        <v>65</v>
      </c>
      <c r="AQ885" t="s">
        <v>51</v>
      </c>
      <c r="AR885" t="s">
        <v>638</v>
      </c>
    </row>
    <row r="886" ht="15.75" customHeight="1">
      <c r="A886" t="s">
        <v>380</v>
      </c>
      <c r="C886" s="11" t="s">
        <v>660</v>
      </c>
      <c r="D886" s="11" t="s">
        <v>661</v>
      </c>
      <c r="E886" s="11" t="s">
        <v>662</v>
      </c>
      <c r="F886" s="12" t="str">
        <f t="shared" si="1"/>
        <v>2013</v>
      </c>
      <c r="G886" s="13">
        <v>41412.0</v>
      </c>
      <c r="H886" s="14">
        <v>0.28125</v>
      </c>
      <c r="I886" t="s">
        <v>95</v>
      </c>
      <c r="J886" s="15"/>
      <c r="M886" s="15"/>
      <c r="N886" s="16"/>
      <c r="O886" s="16"/>
      <c r="P886" s="17"/>
      <c r="Q886" s="18"/>
      <c r="S886" s="17"/>
      <c r="V886" s="19">
        <v>104.3</v>
      </c>
      <c r="W886" s="17"/>
      <c r="AF886" t="s">
        <v>674</v>
      </c>
      <c r="AK886" t="s">
        <v>53</v>
      </c>
      <c r="AR886" t="s">
        <v>638</v>
      </c>
    </row>
    <row r="887" ht="15.75" customHeight="1">
      <c r="A887" t="s">
        <v>380</v>
      </c>
      <c r="C887" s="11" t="s">
        <v>660</v>
      </c>
      <c r="D887" s="11" t="s">
        <v>661</v>
      </c>
      <c r="E887" s="11" t="s">
        <v>662</v>
      </c>
      <c r="F887" s="12" t="str">
        <f t="shared" si="1"/>
        <v>2013</v>
      </c>
      <c r="G887" s="13">
        <v>41426.0</v>
      </c>
      <c r="H887" s="14">
        <v>0.28125</v>
      </c>
      <c r="I887" t="s">
        <v>48</v>
      </c>
      <c r="J887" s="15"/>
      <c r="L887" t="s">
        <v>49</v>
      </c>
      <c r="M887" s="15">
        <v>18.2</v>
      </c>
      <c r="N887" s="16">
        <v>8.79</v>
      </c>
      <c r="O887" s="16">
        <v>93.3</v>
      </c>
      <c r="P887" s="17">
        <v>114.4</v>
      </c>
      <c r="Q887" s="18"/>
      <c r="S887" s="17"/>
      <c r="V887" s="19">
        <v>272.3</v>
      </c>
      <c r="W887" s="17"/>
      <c r="AF887" t="s">
        <v>411</v>
      </c>
      <c r="AG887" t="s">
        <v>51</v>
      </c>
      <c r="AH887" t="s">
        <v>51</v>
      </c>
      <c r="AI887">
        <v>19.4444444444444</v>
      </c>
      <c r="AJ887" t="s">
        <v>61</v>
      </c>
      <c r="AK887" t="s">
        <v>53</v>
      </c>
      <c r="AM887" t="s">
        <v>54</v>
      </c>
      <c r="AN887" t="s">
        <v>65</v>
      </c>
      <c r="AQ887" t="s">
        <v>51</v>
      </c>
      <c r="AR887" t="s">
        <v>675</v>
      </c>
    </row>
    <row r="888" ht="15.75" customHeight="1">
      <c r="A888" t="s">
        <v>380</v>
      </c>
      <c r="C888" s="11" t="s">
        <v>660</v>
      </c>
      <c r="D888" s="11" t="s">
        <v>661</v>
      </c>
      <c r="E888" s="11" t="s">
        <v>662</v>
      </c>
      <c r="F888" s="12" t="str">
        <f t="shared" si="1"/>
        <v>2013</v>
      </c>
      <c r="G888" s="13">
        <v>41426.0</v>
      </c>
      <c r="H888" s="14">
        <v>0.28125</v>
      </c>
      <c r="I888" t="s">
        <v>95</v>
      </c>
      <c r="J888" s="15"/>
      <c r="M888" s="15"/>
      <c r="N888" s="16"/>
      <c r="O888" s="16"/>
      <c r="P888" s="17"/>
      <c r="Q888" s="18"/>
      <c r="S888" s="17"/>
      <c r="V888" s="19">
        <v>290.9</v>
      </c>
      <c r="W888" s="17"/>
      <c r="AF888" t="s">
        <v>411</v>
      </c>
      <c r="AK888" t="s">
        <v>53</v>
      </c>
      <c r="AR888" t="s">
        <v>675</v>
      </c>
    </row>
    <row r="889" ht="15.75" customHeight="1">
      <c r="A889" t="s">
        <v>380</v>
      </c>
      <c r="C889" s="11" t="s">
        <v>660</v>
      </c>
      <c r="D889" s="11" t="s">
        <v>661</v>
      </c>
      <c r="E889" s="11" t="s">
        <v>662</v>
      </c>
      <c r="F889" s="12" t="str">
        <f t="shared" si="1"/>
        <v>2013</v>
      </c>
      <c r="G889" s="13">
        <v>41440.0</v>
      </c>
      <c r="H889" s="14">
        <v>0.28125</v>
      </c>
      <c r="I889" t="s">
        <v>48</v>
      </c>
      <c r="J889" s="15"/>
      <c r="L889" t="s">
        <v>49</v>
      </c>
      <c r="M889" s="15">
        <v>15.1</v>
      </c>
      <c r="N889" s="16">
        <v>9.63</v>
      </c>
      <c r="O889" s="16">
        <v>95.8</v>
      </c>
      <c r="P889" s="17"/>
      <c r="Q889" s="18"/>
      <c r="S889" s="17"/>
      <c r="V889" s="19">
        <v>150.0</v>
      </c>
      <c r="W889" s="17"/>
      <c r="AF889" t="s">
        <v>413</v>
      </c>
      <c r="AG889" t="s">
        <v>51</v>
      </c>
      <c r="AH889" t="s">
        <v>414</v>
      </c>
      <c r="AI889">
        <v>12.7777777777778</v>
      </c>
      <c r="AJ889" t="s">
        <v>52</v>
      </c>
      <c r="AK889" t="s">
        <v>53</v>
      </c>
      <c r="AM889" t="s">
        <v>54</v>
      </c>
      <c r="AN889" t="s">
        <v>65</v>
      </c>
      <c r="AQ889" t="s">
        <v>51</v>
      </c>
      <c r="AR889" t="s">
        <v>676</v>
      </c>
    </row>
    <row r="890" ht="15.75" customHeight="1">
      <c r="A890" t="s">
        <v>380</v>
      </c>
      <c r="C890" s="11" t="s">
        <v>660</v>
      </c>
      <c r="D890" s="11" t="s">
        <v>661</v>
      </c>
      <c r="E890" s="11" t="s">
        <v>662</v>
      </c>
      <c r="F890" s="12" t="str">
        <f t="shared" si="1"/>
        <v>2013</v>
      </c>
      <c r="G890" s="13">
        <v>41440.0</v>
      </c>
      <c r="H890" s="14">
        <v>0.28125</v>
      </c>
      <c r="I890" t="s">
        <v>95</v>
      </c>
      <c r="J890" s="15"/>
      <c r="M890" s="15"/>
      <c r="N890" s="16"/>
      <c r="O890" s="16"/>
      <c r="P890" s="17"/>
      <c r="Q890" s="18"/>
      <c r="S890" s="17"/>
      <c r="V890" s="19">
        <v>166.9</v>
      </c>
      <c r="W890" s="17"/>
      <c r="AF890" t="s">
        <v>413</v>
      </c>
      <c r="AK890" t="s">
        <v>53</v>
      </c>
      <c r="AR890" t="s">
        <v>676</v>
      </c>
    </row>
    <row r="891" ht="15.75" customHeight="1">
      <c r="A891" t="s">
        <v>380</v>
      </c>
      <c r="C891" s="11" t="s">
        <v>660</v>
      </c>
      <c r="D891" s="11" t="s">
        <v>661</v>
      </c>
      <c r="E891" s="11" t="s">
        <v>662</v>
      </c>
      <c r="F891" s="12" t="str">
        <f t="shared" si="1"/>
        <v>2013</v>
      </c>
      <c r="G891" s="13">
        <v>41454.0</v>
      </c>
      <c r="H891" s="14">
        <v>0.2743055555555556</v>
      </c>
      <c r="I891" t="s">
        <v>48</v>
      </c>
      <c r="J891" s="15"/>
      <c r="L891" t="s">
        <v>58</v>
      </c>
      <c r="M891" s="15">
        <v>16.2</v>
      </c>
      <c r="N891" s="16">
        <v>9.46</v>
      </c>
      <c r="O891" s="16">
        <v>96.5</v>
      </c>
      <c r="P891" s="17">
        <v>110.0</v>
      </c>
      <c r="Q891" s="18"/>
      <c r="S891" s="17"/>
      <c r="V891" s="19">
        <v>1299.65</v>
      </c>
      <c r="W891" s="17"/>
      <c r="AF891" t="s">
        <v>411</v>
      </c>
      <c r="AG891" t="s">
        <v>59</v>
      </c>
      <c r="AH891" t="s">
        <v>85</v>
      </c>
      <c r="AK891" t="s">
        <v>53</v>
      </c>
      <c r="AM891" t="s">
        <v>62</v>
      </c>
      <c r="AN891" t="s">
        <v>55</v>
      </c>
      <c r="AQ891" t="s">
        <v>70</v>
      </c>
      <c r="AR891" t="s">
        <v>412</v>
      </c>
    </row>
    <row r="892" ht="15.75" customHeight="1">
      <c r="A892" t="s">
        <v>380</v>
      </c>
      <c r="C892" s="11" t="s">
        <v>660</v>
      </c>
      <c r="D892" s="11" t="s">
        <v>661</v>
      </c>
      <c r="E892" s="11" t="s">
        <v>662</v>
      </c>
      <c r="F892" s="12" t="str">
        <f t="shared" si="1"/>
        <v>2013</v>
      </c>
      <c r="G892" s="13">
        <v>41468.0</v>
      </c>
      <c r="H892" s="14">
        <v>0.28125</v>
      </c>
      <c r="I892" t="s">
        <v>48</v>
      </c>
      <c r="J892" s="15"/>
      <c r="L892" t="s">
        <v>49</v>
      </c>
      <c r="M892" s="15">
        <v>18.7</v>
      </c>
      <c r="N892" s="16">
        <v>8.35</v>
      </c>
      <c r="O892" s="16">
        <v>89.4</v>
      </c>
      <c r="P892" s="17">
        <v>220.0</v>
      </c>
      <c r="Q892" s="18"/>
      <c r="S892" s="17"/>
      <c r="V892" s="19">
        <v>313.0</v>
      </c>
      <c r="W892" s="17"/>
      <c r="AF892" t="s">
        <v>422</v>
      </c>
      <c r="AG892" t="s">
        <v>51</v>
      </c>
      <c r="AH892" t="s">
        <v>51</v>
      </c>
      <c r="AK892" t="s">
        <v>53</v>
      </c>
      <c r="AM892" t="s">
        <v>88</v>
      </c>
      <c r="AN892" t="s">
        <v>65</v>
      </c>
      <c r="AQ892" t="s">
        <v>51</v>
      </c>
      <c r="AR892" t="s">
        <v>416</v>
      </c>
    </row>
    <row r="893" ht="15.75" customHeight="1">
      <c r="A893" t="s">
        <v>380</v>
      </c>
      <c r="C893" s="11" t="s">
        <v>660</v>
      </c>
      <c r="D893" s="11" t="s">
        <v>661</v>
      </c>
      <c r="E893" s="11" t="s">
        <v>662</v>
      </c>
      <c r="F893" s="12" t="str">
        <f t="shared" si="1"/>
        <v>2013</v>
      </c>
      <c r="G893" s="13">
        <v>41482.0</v>
      </c>
      <c r="H893" s="14">
        <v>0.2708333333333333</v>
      </c>
      <c r="I893" t="s">
        <v>48</v>
      </c>
      <c r="J893" s="15"/>
      <c r="L893" t="s">
        <v>49</v>
      </c>
      <c r="M893" s="15">
        <v>17.6</v>
      </c>
      <c r="N893" s="16">
        <v>8.94</v>
      </c>
      <c r="O893" s="16">
        <v>93.7</v>
      </c>
      <c r="P893" s="17">
        <v>240.0</v>
      </c>
      <c r="Q893" s="18"/>
      <c r="S893" s="17"/>
      <c r="V893" s="19">
        <v>142.1</v>
      </c>
      <c r="W893" s="17"/>
      <c r="AF893" t="s">
        <v>411</v>
      </c>
      <c r="AG893" t="s">
        <v>115</v>
      </c>
      <c r="AH893" t="s">
        <v>231</v>
      </c>
      <c r="AK893" t="s">
        <v>53</v>
      </c>
      <c r="AM893" t="s">
        <v>88</v>
      </c>
      <c r="AN893" t="s">
        <v>65</v>
      </c>
      <c r="AQ893" t="s">
        <v>51</v>
      </c>
      <c r="AR893" t="s">
        <v>677</v>
      </c>
    </row>
    <row r="894" ht="15.75" customHeight="1">
      <c r="A894" t="s">
        <v>380</v>
      </c>
      <c r="C894" s="11" t="s">
        <v>660</v>
      </c>
      <c r="D894" s="11" t="s">
        <v>661</v>
      </c>
      <c r="E894" s="11" t="s">
        <v>662</v>
      </c>
      <c r="F894" s="12" t="str">
        <f t="shared" si="1"/>
        <v>2013</v>
      </c>
      <c r="G894" s="13">
        <v>41496.0</v>
      </c>
      <c r="H894" s="14">
        <v>0.2951388888888889</v>
      </c>
      <c r="I894" t="s">
        <v>48</v>
      </c>
      <c r="J894" s="15"/>
      <c r="L894" t="s">
        <v>58</v>
      </c>
      <c r="M894" s="15">
        <v>18.0</v>
      </c>
      <c r="N894" s="16">
        <v>9.15</v>
      </c>
      <c r="O894" s="16">
        <v>96.7</v>
      </c>
      <c r="P894" s="17">
        <v>160.0</v>
      </c>
      <c r="Q894" s="18"/>
      <c r="S894" s="17"/>
      <c r="V894" s="19" t="s">
        <v>149</v>
      </c>
      <c r="W894" s="17"/>
      <c r="AF894" t="s">
        <v>413</v>
      </c>
      <c r="AG894" t="s">
        <v>51</v>
      </c>
      <c r="AH894" t="s">
        <v>419</v>
      </c>
      <c r="AI894">
        <v>17.2222222222222</v>
      </c>
      <c r="AJ894" t="s">
        <v>61</v>
      </c>
      <c r="AK894" t="s">
        <v>53</v>
      </c>
      <c r="AM894" t="s">
        <v>62</v>
      </c>
      <c r="AN894" t="s">
        <v>65</v>
      </c>
      <c r="AQ894" t="s">
        <v>171</v>
      </c>
      <c r="AR894" t="s">
        <v>678</v>
      </c>
    </row>
    <row r="895" ht="15.75" customHeight="1">
      <c r="A895" t="s">
        <v>380</v>
      </c>
      <c r="C895" s="11" t="s">
        <v>660</v>
      </c>
      <c r="D895" s="11" t="s">
        <v>661</v>
      </c>
      <c r="E895" s="11" t="s">
        <v>662</v>
      </c>
      <c r="F895" s="12" t="str">
        <f t="shared" si="1"/>
        <v>2013</v>
      </c>
      <c r="G895" s="13">
        <v>41510.0</v>
      </c>
      <c r="H895" s="14">
        <v>0.2743055555555556</v>
      </c>
      <c r="I895" t="s">
        <v>48</v>
      </c>
      <c r="J895" s="15"/>
      <c r="L895" t="s">
        <v>49</v>
      </c>
      <c r="M895" s="15"/>
      <c r="N895" s="16"/>
      <c r="O895" s="16"/>
      <c r="P895" s="17">
        <v>330.0</v>
      </c>
      <c r="Q895" s="18"/>
      <c r="S895" s="17"/>
      <c r="V895" s="19">
        <v>178.9</v>
      </c>
      <c r="W895" s="17"/>
      <c r="AF895" t="s">
        <v>422</v>
      </c>
      <c r="AG895" t="s">
        <v>51</v>
      </c>
      <c r="AH895" t="s">
        <v>51</v>
      </c>
      <c r="AJ895" t="s">
        <v>61</v>
      </c>
      <c r="AK895" t="s">
        <v>53</v>
      </c>
      <c r="AM895" t="s">
        <v>88</v>
      </c>
      <c r="AN895" t="s">
        <v>65</v>
      </c>
      <c r="AQ895" t="s">
        <v>51</v>
      </c>
      <c r="AR895" t="s">
        <v>423</v>
      </c>
    </row>
    <row r="896" ht="15.75" customHeight="1">
      <c r="A896" t="s">
        <v>380</v>
      </c>
      <c r="C896" s="11" t="s">
        <v>660</v>
      </c>
      <c r="D896" s="11" t="s">
        <v>661</v>
      </c>
      <c r="E896" s="11" t="s">
        <v>662</v>
      </c>
      <c r="F896" s="12" t="str">
        <f t="shared" si="1"/>
        <v>2014</v>
      </c>
      <c r="G896" s="13">
        <v>41776.0</v>
      </c>
      <c r="H896" s="14">
        <v>0.34375</v>
      </c>
      <c r="I896" t="s">
        <v>48</v>
      </c>
      <c r="J896" s="15"/>
      <c r="L896" t="s">
        <v>58</v>
      </c>
      <c r="M896" s="15">
        <v>13.8</v>
      </c>
      <c r="N896" s="16"/>
      <c r="O896" s="16">
        <v>97.2</v>
      </c>
      <c r="P896" s="17"/>
      <c r="Q896" s="18"/>
      <c r="S896" s="17"/>
      <c r="V896" s="19">
        <v>1732.9</v>
      </c>
      <c r="W896" s="17"/>
      <c r="AF896" t="s">
        <v>424</v>
      </c>
      <c r="AG896" t="s">
        <v>85</v>
      </c>
      <c r="AH896" t="s">
        <v>273</v>
      </c>
      <c r="AI896">
        <v>13.33</v>
      </c>
      <c r="AJ896" t="s">
        <v>52</v>
      </c>
      <c r="AK896" t="s">
        <v>119</v>
      </c>
      <c r="AM896" t="s">
        <v>62</v>
      </c>
      <c r="AN896" t="s">
        <v>55</v>
      </c>
      <c r="AQ896" t="s">
        <v>171</v>
      </c>
      <c r="AR896" t="s">
        <v>425</v>
      </c>
    </row>
    <row r="897" ht="15.75" customHeight="1">
      <c r="A897" t="s">
        <v>380</v>
      </c>
      <c r="C897" s="11" t="s">
        <v>660</v>
      </c>
      <c r="D897" s="11" t="s">
        <v>661</v>
      </c>
      <c r="E897" s="11" t="s">
        <v>662</v>
      </c>
      <c r="F897" s="12" t="str">
        <f t="shared" si="1"/>
        <v>2014</v>
      </c>
      <c r="G897" s="13">
        <v>41790.0</v>
      </c>
      <c r="H897" s="14">
        <v>0.3263888888888889</v>
      </c>
      <c r="I897" t="s">
        <v>48</v>
      </c>
      <c r="J897" s="15"/>
      <c r="L897" t="s">
        <v>49</v>
      </c>
      <c r="M897" s="15">
        <v>13.0</v>
      </c>
      <c r="N897" s="16">
        <v>10.4</v>
      </c>
      <c r="O897" s="16">
        <v>98.7</v>
      </c>
      <c r="P897" s="17">
        <v>191.2</v>
      </c>
      <c r="Q897" s="18"/>
      <c r="S897" s="17"/>
      <c r="V897" s="19">
        <v>146.7</v>
      </c>
      <c r="W897" s="17"/>
      <c r="AF897" t="s">
        <v>424</v>
      </c>
      <c r="AG897" t="s">
        <v>59</v>
      </c>
      <c r="AH897" t="s">
        <v>254</v>
      </c>
      <c r="AI897">
        <v>11.67</v>
      </c>
      <c r="AK897" t="s">
        <v>119</v>
      </c>
      <c r="AM897" t="s">
        <v>54</v>
      </c>
      <c r="AN897" t="s">
        <v>65</v>
      </c>
      <c r="AQ897" t="s">
        <v>51</v>
      </c>
      <c r="AR897" t="s">
        <v>229</v>
      </c>
    </row>
    <row r="898" ht="15.75" customHeight="1">
      <c r="A898" t="s">
        <v>380</v>
      </c>
      <c r="C898" s="11" t="s">
        <v>660</v>
      </c>
      <c r="D898" s="11" t="s">
        <v>661</v>
      </c>
      <c r="E898" s="11" t="s">
        <v>662</v>
      </c>
      <c r="F898" s="12" t="str">
        <f t="shared" si="1"/>
        <v>2014</v>
      </c>
      <c r="G898" s="13">
        <v>41804.0</v>
      </c>
      <c r="H898" s="14">
        <v>0.3194444444444444</v>
      </c>
      <c r="I898" t="s">
        <v>48</v>
      </c>
      <c r="J898" s="15"/>
      <c r="L898" t="s">
        <v>58</v>
      </c>
      <c r="M898" s="15">
        <v>14.0</v>
      </c>
      <c r="N898" s="16">
        <v>10.04</v>
      </c>
      <c r="O898" s="16">
        <v>97.4</v>
      </c>
      <c r="P898" s="17">
        <v>105.9</v>
      </c>
      <c r="Q898" s="18"/>
      <c r="S898" s="17"/>
      <c r="V898" s="19">
        <v>2419.6</v>
      </c>
      <c r="W898" s="17"/>
      <c r="AF898" t="s">
        <v>424</v>
      </c>
      <c r="AG898" t="s">
        <v>59</v>
      </c>
      <c r="AH898" t="s">
        <v>85</v>
      </c>
      <c r="AI898">
        <v>15.0</v>
      </c>
      <c r="AK898" t="s">
        <v>119</v>
      </c>
      <c r="AM898" t="s">
        <v>62</v>
      </c>
      <c r="AN898" t="s">
        <v>65</v>
      </c>
      <c r="AQ898" t="s">
        <v>171</v>
      </c>
      <c r="AR898" t="s">
        <v>427</v>
      </c>
    </row>
    <row r="899" ht="15.75" customHeight="1">
      <c r="A899" t="s">
        <v>380</v>
      </c>
      <c r="C899" s="11" t="s">
        <v>660</v>
      </c>
      <c r="D899" s="11" t="s">
        <v>661</v>
      </c>
      <c r="E899" s="11" t="s">
        <v>662</v>
      </c>
      <c r="F899" s="12" t="str">
        <f t="shared" si="1"/>
        <v>2014</v>
      </c>
      <c r="G899" s="13">
        <v>41818.0</v>
      </c>
      <c r="H899" s="14">
        <v>0.3472222222222222</v>
      </c>
      <c r="I899" t="s">
        <v>48</v>
      </c>
      <c r="J899" s="15"/>
      <c r="L899" t="s">
        <v>49</v>
      </c>
      <c r="M899" s="15">
        <v>16.2</v>
      </c>
      <c r="N899" s="16">
        <v>11.26</v>
      </c>
      <c r="O899" s="16">
        <v>114.8</v>
      </c>
      <c r="P899" s="17"/>
      <c r="Q899" s="18"/>
      <c r="S899" s="17"/>
      <c r="V899" s="19">
        <v>517.2</v>
      </c>
      <c r="W899" s="17"/>
      <c r="AF899" t="s">
        <v>424</v>
      </c>
      <c r="AG899" t="s">
        <v>51</v>
      </c>
      <c r="AH899" t="s">
        <v>51</v>
      </c>
      <c r="AI899">
        <v>20.56</v>
      </c>
      <c r="AJ899" t="s">
        <v>61</v>
      </c>
      <c r="AK899" t="s">
        <v>119</v>
      </c>
      <c r="AM899" t="s">
        <v>54</v>
      </c>
      <c r="AN899" t="s">
        <v>55</v>
      </c>
      <c r="AQ899" t="s">
        <v>51</v>
      </c>
      <c r="AR899" t="s">
        <v>229</v>
      </c>
    </row>
    <row r="900" ht="15.75" customHeight="1">
      <c r="A900" t="s">
        <v>380</v>
      </c>
      <c r="C900" s="11" t="s">
        <v>660</v>
      </c>
      <c r="D900" s="11" t="s">
        <v>661</v>
      </c>
      <c r="E900" s="11" t="s">
        <v>662</v>
      </c>
      <c r="F900" s="12" t="str">
        <f t="shared" si="1"/>
        <v>2014</v>
      </c>
      <c r="G900" s="13">
        <v>41832.0</v>
      </c>
      <c r="H900" s="14">
        <v>0.3298611111111111</v>
      </c>
      <c r="I900" t="s">
        <v>48</v>
      </c>
      <c r="J900" s="15"/>
      <c r="L900" t="s">
        <v>49</v>
      </c>
      <c r="M900" s="15">
        <v>18.2</v>
      </c>
      <c r="N900" s="16">
        <v>12.04</v>
      </c>
      <c r="O900" s="16">
        <v>127.7</v>
      </c>
      <c r="P900" s="17">
        <v>267.0</v>
      </c>
      <c r="Q900" s="18"/>
      <c r="S900" s="17"/>
      <c r="V900" s="19">
        <v>101.7</v>
      </c>
      <c r="W900" s="17"/>
      <c r="AF900" t="s">
        <v>424</v>
      </c>
      <c r="AG900" t="s">
        <v>51</v>
      </c>
      <c r="AH900" t="s">
        <v>51</v>
      </c>
      <c r="AI900">
        <v>21.11</v>
      </c>
      <c r="AJ900" t="s">
        <v>61</v>
      </c>
      <c r="AK900" t="s">
        <v>119</v>
      </c>
      <c r="AM900" t="s">
        <v>54</v>
      </c>
      <c r="AN900" t="s">
        <v>55</v>
      </c>
      <c r="AQ900" t="s">
        <v>51</v>
      </c>
      <c r="AR900" t="s">
        <v>229</v>
      </c>
    </row>
    <row r="901" ht="15.75" customHeight="1">
      <c r="A901" t="s">
        <v>380</v>
      </c>
      <c r="C901" s="11" t="s">
        <v>660</v>
      </c>
      <c r="D901" s="11" t="s">
        <v>661</v>
      </c>
      <c r="E901" s="11" t="s">
        <v>662</v>
      </c>
      <c r="F901" s="12" t="str">
        <f t="shared" si="1"/>
        <v>2014</v>
      </c>
      <c r="G901" s="13">
        <v>41846.0</v>
      </c>
      <c r="H901" s="14">
        <v>0.3263888888888889</v>
      </c>
      <c r="I901" t="s">
        <v>48</v>
      </c>
      <c r="J901" s="15"/>
      <c r="L901" t="s">
        <v>49</v>
      </c>
      <c r="M901" s="15">
        <v>18.3</v>
      </c>
      <c r="N901" s="16">
        <v>9.92</v>
      </c>
      <c r="O901" s="16">
        <v>105.6</v>
      </c>
      <c r="P901" s="17">
        <v>292.8</v>
      </c>
      <c r="Q901" s="18"/>
      <c r="S901" s="17"/>
      <c r="V901" s="19">
        <v>101.4</v>
      </c>
      <c r="W901" s="17"/>
      <c r="AF901" t="s">
        <v>424</v>
      </c>
      <c r="AG901" t="s">
        <v>86</v>
      </c>
      <c r="AH901" t="s">
        <v>86</v>
      </c>
      <c r="AI901">
        <v>18.89</v>
      </c>
      <c r="AK901" t="s">
        <v>119</v>
      </c>
      <c r="AM901" t="s">
        <v>54</v>
      </c>
      <c r="AN901" t="s">
        <v>55</v>
      </c>
      <c r="AQ901" t="s">
        <v>51</v>
      </c>
      <c r="AR901" t="s">
        <v>229</v>
      </c>
    </row>
    <row r="902" ht="15.75" customHeight="1">
      <c r="A902" t="s">
        <v>380</v>
      </c>
      <c r="C902" s="11" t="s">
        <v>660</v>
      </c>
      <c r="D902" s="11" t="s">
        <v>661</v>
      </c>
      <c r="E902" s="11" t="s">
        <v>662</v>
      </c>
      <c r="F902" s="12" t="str">
        <f t="shared" si="1"/>
        <v>2014</v>
      </c>
      <c r="G902" s="13">
        <v>41860.0</v>
      </c>
      <c r="H902" s="14">
        <v>0.3472222222222222</v>
      </c>
      <c r="I902" t="s">
        <v>48</v>
      </c>
      <c r="J902" s="15"/>
      <c r="L902" t="s">
        <v>49</v>
      </c>
      <c r="M902" s="15">
        <v>17.8</v>
      </c>
      <c r="N902" s="16">
        <v>9.73</v>
      </c>
      <c r="O902" s="16">
        <v>102.4</v>
      </c>
      <c r="P902" s="17">
        <v>261.7</v>
      </c>
      <c r="Q902" s="18"/>
      <c r="S902" s="17"/>
      <c r="V902" s="19">
        <v>185.0</v>
      </c>
      <c r="W902" s="17"/>
      <c r="AF902" t="s">
        <v>424</v>
      </c>
      <c r="AG902" t="s">
        <v>51</v>
      </c>
      <c r="AH902" t="s">
        <v>51</v>
      </c>
      <c r="AI902">
        <v>22.22</v>
      </c>
      <c r="AJ902" t="s">
        <v>61</v>
      </c>
      <c r="AK902" t="s">
        <v>119</v>
      </c>
      <c r="AM902" t="s">
        <v>54</v>
      </c>
      <c r="AN902" t="s">
        <v>55</v>
      </c>
      <c r="AQ902" t="s">
        <v>51</v>
      </c>
      <c r="AR902" t="s">
        <v>229</v>
      </c>
    </row>
    <row r="903" ht="15.75" customHeight="1">
      <c r="A903" t="s">
        <v>380</v>
      </c>
      <c r="C903" s="11" t="s">
        <v>660</v>
      </c>
      <c r="D903" s="11" t="s">
        <v>661</v>
      </c>
      <c r="E903" s="11" t="s">
        <v>662</v>
      </c>
      <c r="F903" s="12" t="str">
        <f t="shared" si="1"/>
        <v>2014</v>
      </c>
      <c r="G903" s="13">
        <v>41874.0</v>
      </c>
      <c r="H903" s="14">
        <v>0.3194444444444444</v>
      </c>
      <c r="I903" t="s">
        <v>48</v>
      </c>
      <c r="J903" s="15"/>
      <c r="L903" t="s">
        <v>49</v>
      </c>
      <c r="M903" s="15">
        <v>16.3</v>
      </c>
      <c r="N903" s="16">
        <v>9.12</v>
      </c>
      <c r="O903" s="16">
        <v>93.1</v>
      </c>
      <c r="P903" s="17">
        <v>234.6</v>
      </c>
      <c r="Q903" s="18"/>
      <c r="S903" s="17"/>
      <c r="V903" s="19">
        <v>172.2</v>
      </c>
      <c r="W903" s="17"/>
      <c r="AF903" t="s">
        <v>424</v>
      </c>
      <c r="AG903" t="s">
        <v>59</v>
      </c>
      <c r="AH903" t="s">
        <v>86</v>
      </c>
      <c r="AI903">
        <v>17.78</v>
      </c>
      <c r="AJ903" t="s">
        <v>61</v>
      </c>
      <c r="AK903" t="s">
        <v>119</v>
      </c>
      <c r="AM903" t="s">
        <v>54</v>
      </c>
      <c r="AN903" t="s">
        <v>55</v>
      </c>
      <c r="AQ903" t="s">
        <v>51</v>
      </c>
      <c r="AR903" t="s">
        <v>218</v>
      </c>
    </row>
    <row r="904" ht="15.75" customHeight="1">
      <c r="A904" t="s">
        <v>380</v>
      </c>
      <c r="C904" s="11" t="s">
        <v>660</v>
      </c>
      <c r="D904" s="11" t="s">
        <v>661</v>
      </c>
      <c r="E904" s="11" t="s">
        <v>662</v>
      </c>
      <c r="F904" s="12" t="str">
        <f t="shared" si="1"/>
        <v>2015</v>
      </c>
      <c r="G904" s="13">
        <v>42155.0</v>
      </c>
      <c r="H904" s="14">
        <v>0.33125</v>
      </c>
      <c r="I904" t="s">
        <v>48</v>
      </c>
      <c r="J904" s="15"/>
      <c r="L904" t="s">
        <v>49</v>
      </c>
      <c r="M904" s="15">
        <v>17.9</v>
      </c>
      <c r="N904" s="16">
        <v>8.1</v>
      </c>
      <c r="O904" s="16">
        <v>85.5</v>
      </c>
      <c r="P904" s="17">
        <v>273.5</v>
      </c>
      <c r="Q904" s="18"/>
      <c r="S904" s="17"/>
      <c r="V904" s="19">
        <v>260.2</v>
      </c>
      <c r="W904" s="17"/>
      <c r="AF904" t="s">
        <v>424</v>
      </c>
      <c r="AG904" t="s">
        <v>284</v>
      </c>
      <c r="AH904" t="s">
        <v>259</v>
      </c>
      <c r="AI904">
        <v>14.44</v>
      </c>
      <c r="AK904" t="s">
        <v>119</v>
      </c>
      <c r="AM904" t="s">
        <v>54</v>
      </c>
      <c r="AN904" t="s">
        <v>55</v>
      </c>
      <c r="AQ904" t="s">
        <v>94</v>
      </c>
      <c r="AR904" t="s">
        <v>229</v>
      </c>
    </row>
    <row r="905" ht="15.75" customHeight="1">
      <c r="A905" t="s">
        <v>380</v>
      </c>
      <c r="C905" s="11" t="s">
        <v>660</v>
      </c>
      <c r="D905" s="11" t="s">
        <v>661</v>
      </c>
      <c r="E905" s="11" t="s">
        <v>662</v>
      </c>
      <c r="F905" s="12" t="str">
        <f t="shared" si="1"/>
        <v>2015</v>
      </c>
      <c r="G905" s="13">
        <v>42168.0</v>
      </c>
      <c r="H905" s="14">
        <v>0.3194444444444444</v>
      </c>
      <c r="I905" t="s">
        <v>48</v>
      </c>
      <c r="J905" s="15"/>
      <c r="L905" t="s">
        <v>49</v>
      </c>
      <c r="M905" s="15"/>
      <c r="N905" s="16"/>
      <c r="O905" s="16"/>
      <c r="P905" s="17"/>
      <c r="Q905" s="18"/>
      <c r="S905" s="17"/>
      <c r="V905" s="19">
        <v>517.2</v>
      </c>
      <c r="W905" s="17"/>
      <c r="AF905" t="s">
        <v>424</v>
      </c>
      <c r="AG905" t="s">
        <v>51</v>
      </c>
      <c r="AH905" t="s">
        <v>352</v>
      </c>
      <c r="AI905">
        <v>20.56</v>
      </c>
      <c r="AK905" t="s">
        <v>119</v>
      </c>
      <c r="AM905" t="s">
        <v>54</v>
      </c>
      <c r="AN905" t="s">
        <v>55</v>
      </c>
      <c r="AQ905" t="s">
        <v>56</v>
      </c>
      <c r="AR905" t="s">
        <v>579</v>
      </c>
    </row>
    <row r="906" ht="15.75" customHeight="1">
      <c r="A906" t="s">
        <v>380</v>
      </c>
      <c r="C906" s="11" t="s">
        <v>660</v>
      </c>
      <c r="D906" s="11" t="s">
        <v>661</v>
      </c>
      <c r="E906" s="11" t="s">
        <v>662</v>
      </c>
      <c r="F906" s="12" t="str">
        <f t="shared" si="1"/>
        <v>2015</v>
      </c>
      <c r="G906" s="13">
        <v>42182.0</v>
      </c>
      <c r="H906" s="14">
        <v>0.32430555555555557</v>
      </c>
      <c r="I906" t="s">
        <v>48</v>
      </c>
      <c r="J906" s="15"/>
      <c r="L906" t="s">
        <v>49</v>
      </c>
      <c r="M906" s="15">
        <v>17.4</v>
      </c>
      <c r="N906" s="16">
        <v>8.62</v>
      </c>
      <c r="O906" s="16">
        <v>90.1</v>
      </c>
      <c r="P906" s="17">
        <v>294.8</v>
      </c>
      <c r="Q906" s="18"/>
      <c r="S906" s="17"/>
      <c r="V906" s="19">
        <v>235.9</v>
      </c>
      <c r="W906" s="17"/>
      <c r="AF906" t="s">
        <v>424</v>
      </c>
      <c r="AG906" t="s">
        <v>51</v>
      </c>
      <c r="AH906" t="s">
        <v>51</v>
      </c>
      <c r="AI906">
        <v>15.56</v>
      </c>
      <c r="AJ906" t="s">
        <v>61</v>
      </c>
      <c r="AK906" t="s">
        <v>119</v>
      </c>
      <c r="AM906" t="s">
        <v>54</v>
      </c>
      <c r="AN906" t="s">
        <v>55</v>
      </c>
      <c r="AQ906" t="s">
        <v>51</v>
      </c>
      <c r="AR906" t="s">
        <v>229</v>
      </c>
    </row>
    <row r="907" ht="15.75" customHeight="1">
      <c r="A907" t="s">
        <v>380</v>
      </c>
      <c r="C907" s="11" t="s">
        <v>660</v>
      </c>
      <c r="D907" s="11" t="s">
        <v>661</v>
      </c>
      <c r="E907" s="11" t="s">
        <v>662</v>
      </c>
      <c r="F907" s="12" t="str">
        <f t="shared" si="1"/>
        <v>2015</v>
      </c>
      <c r="G907" s="13">
        <v>42196.0</v>
      </c>
      <c r="H907" s="14">
        <v>0.3159722222222222</v>
      </c>
      <c r="I907" t="s">
        <v>48</v>
      </c>
      <c r="J907" s="15"/>
      <c r="L907" t="s">
        <v>49</v>
      </c>
      <c r="M907" s="15">
        <v>18.1</v>
      </c>
      <c r="N907" s="16">
        <v>8.77</v>
      </c>
      <c r="O907" s="16">
        <v>92.9</v>
      </c>
      <c r="P907" s="17">
        <v>298.7</v>
      </c>
      <c r="Q907" s="18"/>
      <c r="S907" s="17"/>
      <c r="V907" s="19">
        <v>166.4</v>
      </c>
      <c r="W907" s="17"/>
      <c r="AF907" t="s">
        <v>424</v>
      </c>
      <c r="AG907" t="s">
        <v>51</v>
      </c>
      <c r="AH907" t="s">
        <v>51</v>
      </c>
      <c r="AI907">
        <v>20.56</v>
      </c>
      <c r="AJ907" t="s">
        <v>61</v>
      </c>
      <c r="AK907" t="s">
        <v>119</v>
      </c>
      <c r="AM907" t="s">
        <v>54</v>
      </c>
      <c r="AN907" t="s">
        <v>55</v>
      </c>
      <c r="AQ907" t="s">
        <v>51</v>
      </c>
      <c r="AR907" t="s">
        <v>429</v>
      </c>
    </row>
    <row r="908" ht="15.75" customHeight="1">
      <c r="A908" t="s">
        <v>380</v>
      </c>
      <c r="C908" s="11" t="s">
        <v>660</v>
      </c>
      <c r="D908" s="11" t="s">
        <v>661</v>
      </c>
      <c r="E908" s="11" t="s">
        <v>662</v>
      </c>
      <c r="F908" s="12" t="str">
        <f t="shared" si="1"/>
        <v>2015</v>
      </c>
      <c r="G908" s="13">
        <v>42196.0</v>
      </c>
      <c r="H908" s="14">
        <v>0.3159722222222222</v>
      </c>
      <c r="I908" t="s">
        <v>95</v>
      </c>
      <c r="J908" s="15"/>
      <c r="M908" s="15">
        <v>18.1</v>
      </c>
      <c r="N908" s="16">
        <v>8.73</v>
      </c>
      <c r="O908" s="16">
        <v>92.4</v>
      </c>
      <c r="P908" s="17">
        <v>307.1</v>
      </c>
      <c r="Q908" s="18"/>
      <c r="S908" s="17"/>
      <c r="V908" s="19">
        <v>98.7</v>
      </c>
      <c r="W908" s="17"/>
      <c r="AF908" t="s">
        <v>424</v>
      </c>
      <c r="AK908" t="s">
        <v>119</v>
      </c>
      <c r="AR908" t="s">
        <v>429</v>
      </c>
    </row>
    <row r="909" ht="15.75" customHeight="1">
      <c r="A909" t="s">
        <v>380</v>
      </c>
      <c r="C909" s="11" t="s">
        <v>660</v>
      </c>
      <c r="D909" s="11" t="s">
        <v>661</v>
      </c>
      <c r="E909" s="11" t="s">
        <v>662</v>
      </c>
      <c r="F909" s="12" t="str">
        <f t="shared" si="1"/>
        <v>2015</v>
      </c>
      <c r="G909" s="13">
        <v>42210.0</v>
      </c>
      <c r="H909" s="14">
        <v>0.3159722222222222</v>
      </c>
      <c r="I909" t="s">
        <v>48</v>
      </c>
      <c r="J909" s="15"/>
      <c r="L909" t="s">
        <v>49</v>
      </c>
      <c r="M909" s="15">
        <v>16.8</v>
      </c>
      <c r="N909" s="16">
        <v>8.78</v>
      </c>
      <c r="O909" s="16">
        <v>90.5</v>
      </c>
      <c r="P909" s="17">
        <v>343.6</v>
      </c>
      <c r="Q909" s="18"/>
      <c r="S909" s="17"/>
      <c r="V909" s="19">
        <v>275.5</v>
      </c>
      <c r="W909" s="17"/>
      <c r="AF909" t="s">
        <v>424</v>
      </c>
      <c r="AG909" t="s">
        <v>231</v>
      </c>
      <c r="AH909" t="s">
        <v>64</v>
      </c>
      <c r="AI909">
        <v>18.33</v>
      </c>
      <c r="AJ909" t="s">
        <v>61</v>
      </c>
      <c r="AK909" t="s">
        <v>119</v>
      </c>
      <c r="AM909" t="s">
        <v>88</v>
      </c>
      <c r="AN909" t="s">
        <v>55</v>
      </c>
      <c r="AQ909" t="s">
        <v>51</v>
      </c>
      <c r="AR909" t="s">
        <v>218</v>
      </c>
    </row>
    <row r="910" ht="15.75" customHeight="1">
      <c r="A910" t="s">
        <v>380</v>
      </c>
      <c r="C910" s="11" t="s">
        <v>660</v>
      </c>
      <c r="D910" s="11" t="s">
        <v>661</v>
      </c>
      <c r="E910" s="11" t="s">
        <v>662</v>
      </c>
      <c r="F910" s="12" t="str">
        <f t="shared" si="1"/>
        <v>2015</v>
      </c>
      <c r="G910" s="13">
        <v>42224.0</v>
      </c>
      <c r="H910" s="14">
        <v>0.32083333333333336</v>
      </c>
      <c r="I910" t="s">
        <v>48</v>
      </c>
      <c r="J910" s="15"/>
      <c r="L910" t="s">
        <v>49</v>
      </c>
      <c r="M910" s="15">
        <v>16.4</v>
      </c>
      <c r="N910" s="16">
        <v>8.56</v>
      </c>
      <c r="O910" s="16">
        <v>87.6</v>
      </c>
      <c r="P910" s="17">
        <v>350.7</v>
      </c>
      <c r="Q910" s="18"/>
      <c r="S910" s="17"/>
      <c r="V910" s="19">
        <v>153.9</v>
      </c>
      <c r="W910" s="17"/>
      <c r="AF910" t="s">
        <v>424</v>
      </c>
      <c r="AG910" t="s">
        <v>51</v>
      </c>
      <c r="AH910" t="s">
        <v>115</v>
      </c>
      <c r="AI910">
        <v>15.56</v>
      </c>
      <c r="AJ910" t="s">
        <v>61</v>
      </c>
      <c r="AK910" t="s">
        <v>119</v>
      </c>
      <c r="AM910" t="s">
        <v>54</v>
      </c>
      <c r="AN910" t="s">
        <v>55</v>
      </c>
      <c r="AQ910" t="s">
        <v>94</v>
      </c>
      <c r="AR910" t="s">
        <v>229</v>
      </c>
    </row>
    <row r="911" ht="15.75" customHeight="1">
      <c r="A911" t="s">
        <v>380</v>
      </c>
      <c r="C911" s="11" t="s">
        <v>660</v>
      </c>
      <c r="D911" s="11" t="s">
        <v>661</v>
      </c>
      <c r="E911" s="11" t="s">
        <v>662</v>
      </c>
      <c r="F911" s="12" t="str">
        <f t="shared" si="1"/>
        <v>2015</v>
      </c>
      <c r="G911" s="13">
        <v>42238.0</v>
      </c>
      <c r="H911" s="14">
        <v>0.3298611111111111</v>
      </c>
      <c r="I911" t="s">
        <v>48</v>
      </c>
      <c r="J911" s="15"/>
      <c r="L911" t="s">
        <v>58</v>
      </c>
      <c r="M911" s="15">
        <v>19.3</v>
      </c>
      <c r="N911" s="16">
        <v>8.94</v>
      </c>
      <c r="O911" s="16">
        <v>97.0</v>
      </c>
      <c r="P911" s="17">
        <v>294.1</v>
      </c>
      <c r="Q911" s="18"/>
      <c r="S911" s="17"/>
      <c r="V911" s="19" t="s">
        <v>149</v>
      </c>
      <c r="W911" s="17"/>
      <c r="AF911" t="s">
        <v>424</v>
      </c>
      <c r="AG911" t="s">
        <v>59</v>
      </c>
      <c r="AH911" t="s">
        <v>260</v>
      </c>
      <c r="AI911">
        <v>20.0</v>
      </c>
      <c r="AK911" t="s">
        <v>119</v>
      </c>
      <c r="AM911" t="s">
        <v>62</v>
      </c>
      <c r="AN911" t="s">
        <v>55</v>
      </c>
      <c r="AQ911" t="s">
        <v>51</v>
      </c>
      <c r="AR911" t="s">
        <v>427</v>
      </c>
    </row>
    <row r="912" ht="15.75" customHeight="1">
      <c r="A912" t="s">
        <v>380</v>
      </c>
      <c r="C912" s="11" t="s">
        <v>660</v>
      </c>
      <c r="D912" s="11" t="s">
        <v>661</v>
      </c>
      <c r="E912" s="11" t="s">
        <v>662</v>
      </c>
      <c r="F912" s="12" t="str">
        <f t="shared" si="1"/>
        <v>2016</v>
      </c>
      <c r="G912" s="13">
        <v>42511.0</v>
      </c>
      <c r="H912" s="14">
        <v>0.3298611111111111</v>
      </c>
      <c r="I912" t="s">
        <v>48</v>
      </c>
      <c r="J912" s="15"/>
      <c r="L912" t="s">
        <v>49</v>
      </c>
      <c r="M912" s="15">
        <v>14.0</v>
      </c>
      <c r="N912" s="16"/>
      <c r="O912" s="16">
        <v>97.2</v>
      </c>
      <c r="P912" s="17">
        <v>320.0</v>
      </c>
      <c r="Q912" s="18"/>
      <c r="S912" s="17"/>
      <c r="V912" s="19">
        <v>52.1</v>
      </c>
      <c r="W912" s="17"/>
      <c r="AF912" t="s">
        <v>424</v>
      </c>
      <c r="AG912" t="s">
        <v>51</v>
      </c>
      <c r="AH912" t="s">
        <v>86</v>
      </c>
      <c r="AI912">
        <v>15.56</v>
      </c>
      <c r="AJ912" t="s">
        <v>61</v>
      </c>
      <c r="AK912" t="s">
        <v>119</v>
      </c>
      <c r="AM912" t="s">
        <v>54</v>
      </c>
      <c r="AN912" t="s">
        <v>55</v>
      </c>
      <c r="AQ912" t="s">
        <v>51</v>
      </c>
      <c r="AR912" t="s">
        <v>679</v>
      </c>
    </row>
    <row r="913" ht="15.75" customHeight="1">
      <c r="A913" t="s">
        <v>380</v>
      </c>
      <c r="C913" s="11" t="s">
        <v>660</v>
      </c>
      <c r="D913" s="11" t="s">
        <v>661</v>
      </c>
      <c r="E913" s="11" t="s">
        <v>662</v>
      </c>
      <c r="F913" s="12" t="str">
        <f t="shared" si="1"/>
        <v>2016</v>
      </c>
      <c r="G913" s="13">
        <v>42525.0</v>
      </c>
      <c r="H913" s="14">
        <v>0.3333333333333333</v>
      </c>
      <c r="I913" t="s">
        <v>48</v>
      </c>
      <c r="J913" s="15"/>
      <c r="L913" t="s">
        <v>49</v>
      </c>
      <c r="M913" s="15">
        <v>14.5</v>
      </c>
      <c r="N913" s="16">
        <v>9.7</v>
      </c>
      <c r="O913" s="16">
        <v>95.2</v>
      </c>
      <c r="P913" s="17">
        <v>360.0</v>
      </c>
      <c r="Q913" s="18"/>
      <c r="S913" s="17"/>
      <c r="V913" s="19">
        <v>1413.6</v>
      </c>
      <c r="W913" s="17"/>
      <c r="AF913" t="s">
        <v>424</v>
      </c>
      <c r="AG913" t="s">
        <v>280</v>
      </c>
      <c r="AH913" t="s">
        <v>287</v>
      </c>
      <c r="AI913">
        <v>17.22</v>
      </c>
      <c r="AJ913" t="s">
        <v>61</v>
      </c>
      <c r="AK913" t="s">
        <v>119</v>
      </c>
      <c r="AM913" t="s">
        <v>54</v>
      </c>
      <c r="AN913" t="s">
        <v>55</v>
      </c>
      <c r="AQ913" t="s">
        <v>401</v>
      </c>
      <c r="AR913" t="s">
        <v>229</v>
      </c>
    </row>
    <row r="914" ht="15.75" customHeight="1">
      <c r="A914" t="s">
        <v>380</v>
      </c>
      <c r="C914" s="11" t="s">
        <v>660</v>
      </c>
      <c r="D914" s="11" t="s">
        <v>661</v>
      </c>
      <c r="E914" s="11" t="s">
        <v>662</v>
      </c>
      <c r="F914" s="12" t="str">
        <f t="shared" si="1"/>
        <v>2016</v>
      </c>
      <c r="G914" s="13">
        <v>42539.0</v>
      </c>
      <c r="H914" s="14">
        <v>0.325</v>
      </c>
      <c r="I914" t="s">
        <v>48</v>
      </c>
      <c r="J914" s="15"/>
      <c r="L914" t="s">
        <v>49</v>
      </c>
      <c r="M914" s="15">
        <v>14.6</v>
      </c>
      <c r="N914" s="16">
        <v>9.47</v>
      </c>
      <c r="O914" s="16">
        <v>93.2</v>
      </c>
      <c r="P914" s="17">
        <v>274.8</v>
      </c>
      <c r="Q914" s="18"/>
      <c r="S914" s="17"/>
      <c r="V914" s="19">
        <v>70.3</v>
      </c>
      <c r="W914" s="17"/>
      <c r="AF914" t="s">
        <v>424</v>
      </c>
      <c r="AG914" t="s">
        <v>51</v>
      </c>
      <c r="AH914" t="s">
        <v>51</v>
      </c>
      <c r="AI914">
        <v>17.22</v>
      </c>
      <c r="AK914" t="s">
        <v>119</v>
      </c>
      <c r="AM914" t="s">
        <v>54</v>
      </c>
      <c r="AN914" t="s">
        <v>55</v>
      </c>
      <c r="AQ914" t="s">
        <v>51</v>
      </c>
      <c r="AR914" t="s">
        <v>229</v>
      </c>
    </row>
    <row r="915" ht="15.75" customHeight="1">
      <c r="A915" t="s">
        <v>380</v>
      </c>
      <c r="C915" s="11" t="s">
        <v>660</v>
      </c>
      <c r="D915" s="11" t="s">
        <v>661</v>
      </c>
      <c r="E915" s="11" t="s">
        <v>662</v>
      </c>
      <c r="F915" s="12" t="str">
        <f t="shared" si="1"/>
        <v>2016</v>
      </c>
      <c r="G915" s="13">
        <v>42553.0</v>
      </c>
      <c r="H915" s="14">
        <v>0.3263888888888889</v>
      </c>
      <c r="I915" t="s">
        <v>48</v>
      </c>
      <c r="J915" s="15"/>
      <c r="L915" t="s">
        <v>49</v>
      </c>
      <c r="M915" s="15">
        <v>18.3</v>
      </c>
      <c r="N915" s="16">
        <v>8.75</v>
      </c>
      <c r="O915" s="16">
        <v>93.1</v>
      </c>
      <c r="P915" s="17">
        <v>265.6</v>
      </c>
      <c r="Q915" s="18"/>
      <c r="S915" s="17"/>
      <c r="V915" s="19">
        <v>488.4</v>
      </c>
      <c r="W915" s="17"/>
      <c r="AF915" t="s">
        <v>424</v>
      </c>
      <c r="AG915" t="s">
        <v>51</v>
      </c>
      <c r="AH915" t="s">
        <v>254</v>
      </c>
      <c r="AI915">
        <v>19.44</v>
      </c>
      <c r="AJ915" t="s">
        <v>61</v>
      </c>
      <c r="AK915" t="s">
        <v>119</v>
      </c>
      <c r="AM915" t="s">
        <v>54</v>
      </c>
      <c r="AN915" t="s">
        <v>55</v>
      </c>
      <c r="AQ915" t="s">
        <v>292</v>
      </c>
      <c r="AR915" t="s">
        <v>229</v>
      </c>
    </row>
    <row r="916" ht="15.75" customHeight="1">
      <c r="A916" t="s">
        <v>380</v>
      </c>
      <c r="C916" s="11" t="s">
        <v>660</v>
      </c>
      <c r="D916" s="11" t="s">
        <v>661</v>
      </c>
      <c r="E916" s="11" t="s">
        <v>662</v>
      </c>
      <c r="F916" s="12" t="str">
        <f t="shared" si="1"/>
        <v>2016</v>
      </c>
      <c r="G916" s="13">
        <v>42567.0</v>
      </c>
      <c r="H916" s="14">
        <v>0.3263888888888889</v>
      </c>
      <c r="I916" t="s">
        <v>48</v>
      </c>
      <c r="J916" s="15"/>
      <c r="L916" t="s">
        <v>49</v>
      </c>
      <c r="M916" s="15">
        <v>20.6</v>
      </c>
      <c r="N916" s="16">
        <v>7.74</v>
      </c>
      <c r="O916" s="16">
        <v>86.2</v>
      </c>
      <c r="P916" s="17">
        <v>362.5</v>
      </c>
      <c r="Q916" s="18"/>
      <c r="S916" s="17"/>
      <c r="V916" s="19">
        <v>461.1</v>
      </c>
      <c r="W916" s="17"/>
      <c r="AF916" t="s">
        <v>424</v>
      </c>
      <c r="AG916" t="s">
        <v>51</v>
      </c>
      <c r="AH916" t="s">
        <v>51</v>
      </c>
      <c r="AI916">
        <v>23.89</v>
      </c>
      <c r="AK916" t="s">
        <v>119</v>
      </c>
      <c r="AM916" t="s">
        <v>88</v>
      </c>
      <c r="AN916" t="s">
        <v>55</v>
      </c>
      <c r="AQ916" t="s">
        <v>51</v>
      </c>
      <c r="AR916" t="s">
        <v>229</v>
      </c>
    </row>
    <row r="917" ht="15.75" customHeight="1">
      <c r="A917" t="s">
        <v>380</v>
      </c>
      <c r="C917" s="11" t="s">
        <v>660</v>
      </c>
      <c r="D917" s="11" t="s">
        <v>661</v>
      </c>
      <c r="E917" s="11" t="s">
        <v>662</v>
      </c>
      <c r="F917" s="12" t="str">
        <f t="shared" si="1"/>
        <v>2016</v>
      </c>
      <c r="G917" s="13">
        <v>42581.0</v>
      </c>
      <c r="H917" s="14">
        <v>0.3145833333333333</v>
      </c>
      <c r="I917" t="s">
        <v>48</v>
      </c>
      <c r="J917" s="15"/>
      <c r="L917" t="s">
        <v>49</v>
      </c>
      <c r="M917" s="15">
        <v>19.5</v>
      </c>
      <c r="N917" s="16">
        <v>8.02</v>
      </c>
      <c r="O917" s="16">
        <v>87.4</v>
      </c>
      <c r="P917" s="17">
        <v>374.1</v>
      </c>
      <c r="Q917" s="18"/>
      <c r="S917" s="17"/>
      <c r="V917" s="19">
        <v>307.6</v>
      </c>
      <c r="W917" s="17"/>
      <c r="AF917" t="s">
        <v>424</v>
      </c>
      <c r="AI917">
        <v>22.22</v>
      </c>
      <c r="AK917" t="s">
        <v>119</v>
      </c>
      <c r="AM917" t="s">
        <v>54</v>
      </c>
      <c r="AN917" t="s">
        <v>55</v>
      </c>
      <c r="AQ917" t="s">
        <v>51</v>
      </c>
      <c r="AR917" t="s">
        <v>218</v>
      </c>
    </row>
    <row r="918" ht="15.75" customHeight="1">
      <c r="A918" t="s">
        <v>380</v>
      </c>
      <c r="C918" s="11" t="s">
        <v>660</v>
      </c>
      <c r="D918" s="11" t="s">
        <v>661</v>
      </c>
      <c r="E918" s="11" t="s">
        <v>662</v>
      </c>
      <c r="F918" s="12" t="str">
        <f t="shared" si="1"/>
        <v>2016</v>
      </c>
      <c r="G918" s="13">
        <v>42595.0</v>
      </c>
      <c r="H918" s="14">
        <v>0.3472222222222222</v>
      </c>
      <c r="I918" t="s">
        <v>48</v>
      </c>
      <c r="J918" s="15"/>
      <c r="L918" t="s">
        <v>49</v>
      </c>
      <c r="M918" s="15">
        <v>19.9</v>
      </c>
      <c r="N918" s="16">
        <v>7.9</v>
      </c>
      <c r="O918" s="16">
        <v>86.7</v>
      </c>
      <c r="P918" s="17">
        <v>389.5</v>
      </c>
      <c r="Q918" s="18"/>
      <c r="S918" s="17"/>
      <c r="V918" s="19">
        <v>1413.6</v>
      </c>
      <c r="W918" s="17"/>
      <c r="AF918" t="s">
        <v>424</v>
      </c>
      <c r="AG918" t="s">
        <v>273</v>
      </c>
      <c r="AH918" t="s">
        <v>85</v>
      </c>
      <c r="AI918">
        <v>18.33</v>
      </c>
      <c r="AJ918" t="s">
        <v>61</v>
      </c>
      <c r="AK918" t="s">
        <v>119</v>
      </c>
      <c r="AM918" t="s">
        <v>54</v>
      </c>
      <c r="AN918" t="s">
        <v>55</v>
      </c>
      <c r="AQ918" t="s">
        <v>51</v>
      </c>
      <c r="AR918" t="s">
        <v>218</v>
      </c>
    </row>
    <row r="919" ht="15.75" customHeight="1">
      <c r="A919" t="s">
        <v>380</v>
      </c>
      <c r="C919" s="11" t="s">
        <v>660</v>
      </c>
      <c r="D919" s="11" t="s">
        <v>661</v>
      </c>
      <c r="E919" s="11" t="s">
        <v>662</v>
      </c>
      <c r="F919" s="12" t="str">
        <f t="shared" si="1"/>
        <v>2016</v>
      </c>
      <c r="G919" s="13">
        <v>42609.0</v>
      </c>
      <c r="H919" s="14">
        <v>0.3263888888888889</v>
      </c>
      <c r="I919" t="s">
        <v>48</v>
      </c>
      <c r="J919" s="15"/>
      <c r="L919" t="s">
        <v>49</v>
      </c>
      <c r="M919" s="15">
        <v>18.7</v>
      </c>
      <c r="N919" s="16">
        <v>8.35</v>
      </c>
      <c r="O919" s="16">
        <v>89.6</v>
      </c>
      <c r="P919" s="17">
        <v>382.8</v>
      </c>
      <c r="Q919" s="18"/>
      <c r="S919" s="17"/>
      <c r="V919" s="19">
        <v>214.3</v>
      </c>
      <c r="W919" s="17"/>
      <c r="AF919" t="s">
        <v>424</v>
      </c>
      <c r="AG919" t="s">
        <v>51</v>
      </c>
      <c r="AH919" t="s">
        <v>64</v>
      </c>
      <c r="AI919">
        <v>21.11</v>
      </c>
      <c r="AJ919" t="s">
        <v>61</v>
      </c>
      <c r="AK919" t="s">
        <v>119</v>
      </c>
      <c r="AM919" t="s">
        <v>54</v>
      </c>
      <c r="AN919" t="s">
        <v>55</v>
      </c>
      <c r="AQ919" t="s">
        <v>51</v>
      </c>
      <c r="AR919" t="s">
        <v>218</v>
      </c>
    </row>
    <row r="920" ht="15.75" customHeight="1">
      <c r="A920" t="s">
        <v>380</v>
      </c>
      <c r="C920" s="11" t="s">
        <v>660</v>
      </c>
      <c r="D920" s="11" t="s">
        <v>661</v>
      </c>
      <c r="E920" s="11" t="s">
        <v>662</v>
      </c>
      <c r="F920" s="12" t="str">
        <f t="shared" si="1"/>
        <v>2017</v>
      </c>
      <c r="G920" s="13">
        <v>42875.0</v>
      </c>
      <c r="H920" s="14">
        <v>0.3229166666666667</v>
      </c>
      <c r="I920" t="s">
        <v>48</v>
      </c>
      <c r="J920" s="15"/>
      <c r="L920" t="s">
        <v>49</v>
      </c>
      <c r="M920" s="15">
        <v>15.1</v>
      </c>
      <c r="N920" s="16">
        <v>9.42</v>
      </c>
      <c r="O920" s="16">
        <v>93.7</v>
      </c>
      <c r="P920" s="17">
        <v>59.3</v>
      </c>
      <c r="Q920" s="18"/>
      <c r="S920" s="17"/>
      <c r="V920" s="19">
        <v>290.9</v>
      </c>
      <c r="W920" s="17"/>
      <c r="AF920" t="s">
        <v>433</v>
      </c>
      <c r="AH920" t="s">
        <v>115</v>
      </c>
      <c r="AI920">
        <v>12.78</v>
      </c>
      <c r="AJ920" t="s">
        <v>61</v>
      </c>
      <c r="AK920" t="s">
        <v>119</v>
      </c>
      <c r="AM920" t="s">
        <v>54</v>
      </c>
      <c r="AN920" t="s">
        <v>55</v>
      </c>
      <c r="AQ920" t="s">
        <v>51</v>
      </c>
      <c r="AR920" t="s">
        <v>229</v>
      </c>
    </row>
    <row r="921" ht="15.75" customHeight="1">
      <c r="A921" t="s">
        <v>380</v>
      </c>
      <c r="C921" s="11" t="s">
        <v>660</v>
      </c>
      <c r="D921" s="11" t="s">
        <v>661</v>
      </c>
      <c r="E921" s="11" t="s">
        <v>662</v>
      </c>
      <c r="F921" s="12" t="str">
        <f t="shared" si="1"/>
        <v>2017</v>
      </c>
      <c r="G921" s="13">
        <v>42889.0</v>
      </c>
      <c r="H921" s="14">
        <v>0.3125</v>
      </c>
      <c r="I921" t="s">
        <v>48</v>
      </c>
      <c r="J921" s="15"/>
      <c r="L921" t="s">
        <v>49</v>
      </c>
      <c r="M921" s="15">
        <v>13.2</v>
      </c>
      <c r="N921" s="16">
        <v>10.3</v>
      </c>
      <c r="O921" s="16">
        <v>98.2</v>
      </c>
      <c r="P921" s="17">
        <v>166.3</v>
      </c>
      <c r="Q921" s="18"/>
      <c r="S921" s="17"/>
      <c r="V921" s="19">
        <v>81.3</v>
      </c>
      <c r="W921" s="17"/>
      <c r="AF921" t="s">
        <v>434</v>
      </c>
      <c r="AG921" t="s">
        <v>86</v>
      </c>
      <c r="AH921" t="s">
        <v>254</v>
      </c>
      <c r="AI921">
        <v>12.78</v>
      </c>
      <c r="AJ921" t="s">
        <v>61</v>
      </c>
      <c r="AK921" t="s">
        <v>119</v>
      </c>
      <c r="AM921" t="s">
        <v>62</v>
      </c>
      <c r="AN921" t="s">
        <v>55</v>
      </c>
      <c r="AQ921" t="s">
        <v>51</v>
      </c>
      <c r="AR921" t="s">
        <v>229</v>
      </c>
    </row>
    <row r="922" ht="15.75" customHeight="1">
      <c r="A922" t="s">
        <v>380</v>
      </c>
      <c r="C922" s="11" t="s">
        <v>660</v>
      </c>
      <c r="D922" s="11" t="s">
        <v>661</v>
      </c>
      <c r="E922" s="11" t="s">
        <v>662</v>
      </c>
      <c r="F922" s="12" t="str">
        <f t="shared" si="1"/>
        <v>2017</v>
      </c>
      <c r="G922" s="13">
        <v>42903.0</v>
      </c>
      <c r="H922" s="14">
        <v>0.3263888888888889</v>
      </c>
      <c r="I922" t="s">
        <v>48</v>
      </c>
      <c r="J922" s="15"/>
      <c r="L922" t="s">
        <v>58</v>
      </c>
      <c r="M922" s="15">
        <v>15.0</v>
      </c>
      <c r="N922" s="16">
        <v>9.6</v>
      </c>
      <c r="O922" s="16">
        <v>95.3</v>
      </c>
      <c r="P922" s="17">
        <v>274.7</v>
      </c>
      <c r="Q922" s="18"/>
      <c r="S922" s="17"/>
      <c r="V922" s="19">
        <v>435.2</v>
      </c>
      <c r="W922" s="17"/>
      <c r="AF922" t="s">
        <v>424</v>
      </c>
      <c r="AG922" t="s">
        <v>59</v>
      </c>
      <c r="AH922" t="s">
        <v>84</v>
      </c>
      <c r="AI922">
        <v>16.11</v>
      </c>
      <c r="AJ922" t="s">
        <v>61</v>
      </c>
      <c r="AK922" t="s">
        <v>119</v>
      </c>
      <c r="AM922" t="s">
        <v>62</v>
      </c>
      <c r="AN922" t="s">
        <v>55</v>
      </c>
      <c r="AQ922" t="s">
        <v>51</v>
      </c>
      <c r="AR922" t="s">
        <v>229</v>
      </c>
    </row>
    <row r="923" ht="15.75" customHeight="1">
      <c r="A923" t="s">
        <v>380</v>
      </c>
      <c r="C923" s="11" t="s">
        <v>660</v>
      </c>
      <c r="D923" s="11" t="s">
        <v>661</v>
      </c>
      <c r="E923" s="11" t="s">
        <v>662</v>
      </c>
      <c r="F923" s="12" t="str">
        <f t="shared" si="1"/>
        <v>2017</v>
      </c>
      <c r="G923" s="13">
        <v>42917.0</v>
      </c>
      <c r="H923" s="14">
        <v>0.3215277777777778</v>
      </c>
      <c r="I923" t="s">
        <v>48</v>
      </c>
      <c r="J923" s="15"/>
      <c r="L923" t="s">
        <v>58</v>
      </c>
      <c r="M923" s="15">
        <v>17.5</v>
      </c>
      <c r="N923" s="16">
        <v>9.2</v>
      </c>
      <c r="O923" s="16">
        <v>96.2</v>
      </c>
      <c r="P923" s="17">
        <v>217.4</v>
      </c>
      <c r="Q923" s="18"/>
      <c r="S923" s="17"/>
      <c r="V923" s="19"/>
      <c r="W923" s="17"/>
      <c r="AF923" t="s">
        <v>434</v>
      </c>
      <c r="AG923" t="s">
        <v>59</v>
      </c>
      <c r="AH923" t="s">
        <v>254</v>
      </c>
      <c r="AI923">
        <v>20.56</v>
      </c>
      <c r="AJ923" t="s">
        <v>61</v>
      </c>
      <c r="AK923" t="s">
        <v>119</v>
      </c>
      <c r="AM923" t="s">
        <v>54</v>
      </c>
      <c r="AN923" t="s">
        <v>55</v>
      </c>
      <c r="AQ923" t="s">
        <v>171</v>
      </c>
      <c r="AR923" t="s">
        <v>229</v>
      </c>
    </row>
    <row r="924" ht="15.75" customHeight="1">
      <c r="A924" t="s">
        <v>380</v>
      </c>
      <c r="C924" s="11" t="s">
        <v>660</v>
      </c>
      <c r="D924" s="11" t="s">
        <v>661</v>
      </c>
      <c r="E924" s="11" t="s">
        <v>662</v>
      </c>
      <c r="F924" s="12" t="str">
        <f t="shared" si="1"/>
        <v>2017</v>
      </c>
      <c r="G924" s="13">
        <v>42931.0</v>
      </c>
      <c r="H924" s="14">
        <v>0.3229166666666667</v>
      </c>
      <c r="I924" t="s">
        <v>48</v>
      </c>
      <c r="J924" s="15"/>
      <c r="L924" t="s">
        <v>49</v>
      </c>
      <c r="M924" s="15">
        <v>16.5</v>
      </c>
      <c r="N924" s="16">
        <v>8.98</v>
      </c>
      <c r="O924" s="16">
        <v>92.1</v>
      </c>
      <c r="P924" s="17">
        <v>316.1</v>
      </c>
      <c r="Q924" s="18"/>
      <c r="S924" s="17"/>
      <c r="V924" s="19">
        <v>238.2</v>
      </c>
      <c r="W924" s="17"/>
      <c r="AF924" t="s">
        <v>424</v>
      </c>
      <c r="AG924" t="s">
        <v>59</v>
      </c>
      <c r="AH924" t="s">
        <v>315</v>
      </c>
      <c r="AI924">
        <v>18.33</v>
      </c>
      <c r="AJ924" t="s">
        <v>61</v>
      </c>
      <c r="AK924" t="s">
        <v>119</v>
      </c>
      <c r="AM924" t="s">
        <v>54</v>
      </c>
      <c r="AN924" t="s">
        <v>55</v>
      </c>
      <c r="AQ924" t="s">
        <v>51</v>
      </c>
      <c r="AR924" t="s">
        <v>229</v>
      </c>
    </row>
    <row r="925" ht="15.75" customHeight="1">
      <c r="A925" t="s">
        <v>380</v>
      </c>
      <c r="C925" s="11" t="s">
        <v>660</v>
      </c>
      <c r="D925" s="11" t="s">
        <v>661</v>
      </c>
      <c r="E925" s="11" t="s">
        <v>662</v>
      </c>
      <c r="F925" s="12" t="str">
        <f t="shared" si="1"/>
        <v>2017</v>
      </c>
      <c r="G925" s="13">
        <v>42945.0</v>
      </c>
      <c r="H925" s="14">
        <v>0.3347222222222222</v>
      </c>
      <c r="I925" t="s">
        <v>48</v>
      </c>
      <c r="J925" s="15"/>
      <c r="L925" t="s">
        <v>49</v>
      </c>
      <c r="M925" s="15">
        <v>17.0</v>
      </c>
      <c r="N925" s="16">
        <v>8.79</v>
      </c>
      <c r="O925" s="16">
        <v>91.1</v>
      </c>
      <c r="P925" s="17">
        <v>331.2</v>
      </c>
      <c r="Q925" s="18"/>
      <c r="S925" s="17"/>
      <c r="V925" s="19">
        <v>547.5</v>
      </c>
      <c r="W925" s="17"/>
      <c r="AF925" t="s">
        <v>434</v>
      </c>
      <c r="AG925" t="s">
        <v>224</v>
      </c>
      <c r="AH925" t="s">
        <v>435</v>
      </c>
      <c r="AI925">
        <v>16.67</v>
      </c>
      <c r="AJ925" t="s">
        <v>61</v>
      </c>
      <c r="AK925" t="s">
        <v>119</v>
      </c>
      <c r="AM925" t="s">
        <v>88</v>
      </c>
      <c r="AN925" t="s">
        <v>55</v>
      </c>
      <c r="AQ925" t="s">
        <v>51</v>
      </c>
      <c r="AR925" t="s">
        <v>680</v>
      </c>
    </row>
    <row r="926" ht="15.75" customHeight="1">
      <c r="A926" t="s">
        <v>380</v>
      </c>
      <c r="C926" s="11" t="s">
        <v>660</v>
      </c>
      <c r="D926" s="11" t="s">
        <v>661</v>
      </c>
      <c r="E926" s="11" t="s">
        <v>662</v>
      </c>
      <c r="F926" s="12" t="str">
        <f t="shared" si="1"/>
        <v>2017</v>
      </c>
      <c r="G926" s="13">
        <v>42959.0</v>
      </c>
      <c r="H926" s="14">
        <v>0.3229166666666667</v>
      </c>
      <c r="I926" t="s">
        <v>48</v>
      </c>
      <c r="J926" s="15"/>
      <c r="L926" t="s">
        <v>58</v>
      </c>
      <c r="M926" s="15">
        <v>19.1</v>
      </c>
      <c r="N926" s="16">
        <v>8.31</v>
      </c>
      <c r="O926" s="16">
        <v>89.8</v>
      </c>
      <c r="P926" s="17">
        <v>355.9</v>
      </c>
      <c r="Q926" s="18"/>
      <c r="S926" s="17"/>
      <c r="V926" s="19">
        <v>365.4</v>
      </c>
      <c r="W926" s="17"/>
      <c r="AF926" t="s">
        <v>424</v>
      </c>
      <c r="AG926" t="s">
        <v>84</v>
      </c>
      <c r="AH926" t="s">
        <v>84</v>
      </c>
      <c r="AI926">
        <v>18.33</v>
      </c>
      <c r="AJ926" t="s">
        <v>61</v>
      </c>
      <c r="AK926" t="s">
        <v>119</v>
      </c>
      <c r="AM926" t="s">
        <v>62</v>
      </c>
      <c r="AN926" t="s">
        <v>55</v>
      </c>
      <c r="AQ926" t="s">
        <v>51</v>
      </c>
      <c r="AR926" t="s">
        <v>229</v>
      </c>
    </row>
    <row r="927" ht="15.75" customHeight="1">
      <c r="A927" t="s">
        <v>380</v>
      </c>
      <c r="C927" s="11" t="s">
        <v>660</v>
      </c>
      <c r="D927" s="11" t="s">
        <v>661</v>
      </c>
      <c r="E927" s="11" t="s">
        <v>662</v>
      </c>
      <c r="F927" s="12" t="str">
        <f t="shared" si="1"/>
        <v>2017</v>
      </c>
      <c r="G927" s="13">
        <v>42973.0</v>
      </c>
      <c r="H927" s="14">
        <v>0.3125</v>
      </c>
      <c r="I927" t="s">
        <v>48</v>
      </c>
      <c r="J927" s="15"/>
      <c r="L927" t="s">
        <v>49</v>
      </c>
      <c r="M927" s="15">
        <v>15.1</v>
      </c>
      <c r="N927" s="16">
        <v>8.77</v>
      </c>
      <c r="O927" s="16">
        <v>87.3</v>
      </c>
      <c r="P927" s="17">
        <v>343.9</v>
      </c>
      <c r="Q927" s="18"/>
      <c r="S927" s="17"/>
      <c r="V927" s="19">
        <v>154.1</v>
      </c>
      <c r="W927" s="17"/>
      <c r="AF927" t="s">
        <v>433</v>
      </c>
      <c r="AG927" t="s">
        <v>51</v>
      </c>
      <c r="AH927" t="s">
        <v>115</v>
      </c>
      <c r="AI927">
        <v>14.44</v>
      </c>
      <c r="AK927" t="s">
        <v>119</v>
      </c>
      <c r="AM927" t="s">
        <v>54</v>
      </c>
      <c r="AN927" t="s">
        <v>55</v>
      </c>
      <c r="AQ927" t="s">
        <v>292</v>
      </c>
      <c r="AR927" t="s">
        <v>229</v>
      </c>
    </row>
    <row r="928" ht="15.75" customHeight="1">
      <c r="A928" t="s">
        <v>380</v>
      </c>
      <c r="C928" s="11" t="s">
        <v>660</v>
      </c>
      <c r="D928" s="11" t="s">
        <v>661</v>
      </c>
      <c r="E928" s="11" t="s">
        <v>662</v>
      </c>
      <c r="F928" s="12" t="str">
        <f t="shared" si="1"/>
        <v>2017</v>
      </c>
      <c r="G928" s="13">
        <v>42987.0</v>
      </c>
      <c r="H928" s="14">
        <v>0.3402777777777778</v>
      </c>
      <c r="I928" t="s">
        <v>48</v>
      </c>
      <c r="J928" s="15"/>
      <c r="L928" t="s">
        <v>49</v>
      </c>
      <c r="M928" s="15">
        <v>14.7</v>
      </c>
      <c r="N928" s="16">
        <v>9.5</v>
      </c>
      <c r="O928" s="16">
        <v>93.7</v>
      </c>
      <c r="P928" s="17">
        <v>266.7</v>
      </c>
      <c r="Q928" s="18"/>
      <c r="S928" s="17"/>
      <c r="V928" s="19">
        <v>248.1</v>
      </c>
      <c r="W928" s="17"/>
      <c r="AF928" t="s">
        <v>424</v>
      </c>
      <c r="AG928" t="s">
        <v>51</v>
      </c>
      <c r="AH928" t="s">
        <v>254</v>
      </c>
      <c r="AI928">
        <v>13.33</v>
      </c>
      <c r="AJ928" t="s">
        <v>61</v>
      </c>
      <c r="AK928" t="s">
        <v>119</v>
      </c>
      <c r="AM928" t="s">
        <v>54</v>
      </c>
      <c r="AN928" t="s">
        <v>55</v>
      </c>
      <c r="AQ928" t="s">
        <v>51</v>
      </c>
      <c r="AR928" t="s">
        <v>229</v>
      </c>
    </row>
    <row r="929" ht="15.75" customHeight="1">
      <c r="A929" t="s">
        <v>380</v>
      </c>
      <c r="C929" s="11" t="s">
        <v>660</v>
      </c>
      <c r="D929" s="11" t="s">
        <v>661</v>
      </c>
      <c r="E929" s="11" t="s">
        <v>662</v>
      </c>
      <c r="F929" s="12" t="str">
        <f t="shared" si="1"/>
        <v>2017</v>
      </c>
      <c r="G929" s="13">
        <v>43001.0</v>
      </c>
      <c r="H929" s="14">
        <v>0.3215277777777778</v>
      </c>
      <c r="I929" t="s">
        <v>48</v>
      </c>
      <c r="J929" s="15"/>
      <c r="L929" t="s">
        <v>49</v>
      </c>
      <c r="M929" s="15">
        <v>15.6</v>
      </c>
      <c r="N929" s="16">
        <v>8.68</v>
      </c>
      <c r="O929" s="16">
        <v>87.3</v>
      </c>
      <c r="P929" s="17">
        <v>360.1</v>
      </c>
      <c r="Q929" s="18"/>
      <c r="S929" s="17"/>
      <c r="V929" s="19">
        <v>157.6</v>
      </c>
      <c r="W929" s="17"/>
      <c r="AF929" t="s">
        <v>434</v>
      </c>
      <c r="AG929" t="s">
        <v>51</v>
      </c>
      <c r="AH929" t="s">
        <v>86</v>
      </c>
      <c r="AI929">
        <v>15.56</v>
      </c>
      <c r="AJ929" t="s">
        <v>61</v>
      </c>
      <c r="AK929" t="s">
        <v>119</v>
      </c>
      <c r="AM929" t="s">
        <v>88</v>
      </c>
      <c r="AN929" t="s">
        <v>55</v>
      </c>
      <c r="AQ929" t="s">
        <v>51</v>
      </c>
      <c r="AR929" t="s">
        <v>229</v>
      </c>
    </row>
    <row r="930" ht="15.75" customHeight="1">
      <c r="A930" t="s">
        <v>44</v>
      </c>
      <c r="C930" s="11" t="s">
        <v>91</v>
      </c>
      <c r="D930" s="11" t="s">
        <v>92</v>
      </c>
      <c r="E930" s="11" t="s">
        <v>93</v>
      </c>
      <c r="F930" s="12" t="str">
        <f t="shared" si="1"/>
        <v>2013</v>
      </c>
      <c r="G930" s="13">
        <v>41440.0</v>
      </c>
      <c r="H930" s="14">
        <v>0.21875</v>
      </c>
      <c r="I930" t="s">
        <v>48</v>
      </c>
      <c r="J930" s="15"/>
      <c r="L930" t="s">
        <v>49</v>
      </c>
      <c r="M930" s="15">
        <v>13.6</v>
      </c>
      <c r="N930" s="16">
        <v>6.1</v>
      </c>
      <c r="O930" s="16">
        <v>58.9</v>
      </c>
      <c r="P930" s="17"/>
      <c r="Q930" s="18"/>
      <c r="S930" s="17"/>
      <c r="V930" s="19">
        <v>209.8</v>
      </c>
      <c r="W930" s="17"/>
      <c r="AF930" t="s">
        <v>598</v>
      </c>
      <c r="AG930" t="s">
        <v>223</v>
      </c>
      <c r="AH930" t="s">
        <v>115</v>
      </c>
      <c r="AI930">
        <v>11.6666666666667</v>
      </c>
      <c r="AJ930" t="s">
        <v>61</v>
      </c>
      <c r="AK930" t="s">
        <v>100</v>
      </c>
      <c r="AM930" t="s">
        <v>62</v>
      </c>
      <c r="AN930" t="s">
        <v>55</v>
      </c>
      <c r="AQ930" t="s">
        <v>51</v>
      </c>
      <c r="AR930" t="s">
        <v>640</v>
      </c>
    </row>
    <row r="931" ht="15.75" customHeight="1">
      <c r="A931" t="s">
        <v>44</v>
      </c>
      <c r="C931" s="11" t="s">
        <v>91</v>
      </c>
      <c r="D931" s="11" t="s">
        <v>92</v>
      </c>
      <c r="E931" s="11" t="s">
        <v>93</v>
      </c>
      <c r="F931" s="12" t="str">
        <f t="shared" si="1"/>
        <v>2013</v>
      </c>
      <c r="G931" s="13">
        <v>41454.0</v>
      </c>
      <c r="H931" s="14">
        <v>0.21736111111111112</v>
      </c>
      <c r="I931" t="s">
        <v>48</v>
      </c>
      <c r="J931" s="15"/>
      <c r="L931" t="s">
        <v>49</v>
      </c>
      <c r="M931" s="15">
        <v>16.4</v>
      </c>
      <c r="N931" s="16">
        <v>4.1</v>
      </c>
      <c r="O931" s="16">
        <v>39.0</v>
      </c>
      <c r="P931" s="17">
        <v>130.0</v>
      </c>
      <c r="Q931" s="18"/>
      <c r="S931" s="17"/>
      <c r="V931" s="19">
        <v>275.5</v>
      </c>
      <c r="W931" s="17"/>
      <c r="AF931" t="s">
        <v>598</v>
      </c>
      <c r="AG931" t="s">
        <v>259</v>
      </c>
      <c r="AH931" t="s">
        <v>72</v>
      </c>
      <c r="AI931">
        <v>17.2222222222222</v>
      </c>
      <c r="AJ931" t="s">
        <v>61</v>
      </c>
      <c r="AK931" t="s">
        <v>100</v>
      </c>
      <c r="AM931" t="s">
        <v>62</v>
      </c>
      <c r="AN931" t="s">
        <v>55</v>
      </c>
      <c r="AQ931" t="s">
        <v>56</v>
      </c>
      <c r="AR931" t="s">
        <v>218</v>
      </c>
    </row>
    <row r="932" ht="15.75" customHeight="1">
      <c r="A932" t="s">
        <v>44</v>
      </c>
      <c r="C932" s="11" t="s">
        <v>91</v>
      </c>
      <c r="D932" s="11" t="s">
        <v>92</v>
      </c>
      <c r="E932" s="11" t="s">
        <v>93</v>
      </c>
      <c r="F932" s="12" t="str">
        <f t="shared" si="1"/>
        <v>2013</v>
      </c>
      <c r="G932" s="13">
        <v>41468.0</v>
      </c>
      <c r="H932" s="14">
        <v>0.21944444444444444</v>
      </c>
      <c r="I932" t="s">
        <v>48</v>
      </c>
      <c r="J932" s="15"/>
      <c r="L932" t="s">
        <v>49</v>
      </c>
      <c r="M932" s="15">
        <v>16.7</v>
      </c>
      <c r="N932" s="16">
        <v>4.7</v>
      </c>
      <c r="O932" s="16">
        <v>49.0</v>
      </c>
      <c r="P932" s="17"/>
      <c r="Q932" s="18"/>
      <c r="S932" s="17"/>
      <c r="V932" s="19">
        <v>387.3</v>
      </c>
      <c r="W932" s="17"/>
      <c r="AF932" t="s">
        <v>76</v>
      </c>
      <c r="AG932" t="s">
        <v>115</v>
      </c>
      <c r="AH932" t="s">
        <v>115</v>
      </c>
      <c r="AI932">
        <v>16.6666666666667</v>
      </c>
      <c r="AK932" t="s">
        <v>100</v>
      </c>
      <c r="AM932" t="s">
        <v>54</v>
      </c>
      <c r="AN932" t="s">
        <v>55</v>
      </c>
      <c r="AQ932" t="s">
        <v>51</v>
      </c>
      <c r="AR932" t="s">
        <v>218</v>
      </c>
    </row>
    <row r="933" ht="15.75" customHeight="1">
      <c r="A933" t="s">
        <v>44</v>
      </c>
      <c r="C933" s="11" t="s">
        <v>91</v>
      </c>
      <c r="D933" s="11" t="s">
        <v>92</v>
      </c>
      <c r="E933" s="11" t="s">
        <v>93</v>
      </c>
      <c r="F933" s="12" t="str">
        <f t="shared" si="1"/>
        <v>2013</v>
      </c>
      <c r="G933" s="13">
        <v>41482.0</v>
      </c>
      <c r="H933" s="14">
        <v>0.23472222222222222</v>
      </c>
      <c r="I933" t="s">
        <v>48</v>
      </c>
      <c r="J933" s="15"/>
      <c r="L933" t="s">
        <v>49</v>
      </c>
      <c r="M933" s="15">
        <v>16.3</v>
      </c>
      <c r="N933" s="16">
        <v>5.9</v>
      </c>
      <c r="O933" s="16">
        <v>60.4</v>
      </c>
      <c r="P933" s="17"/>
      <c r="Q933" s="18"/>
      <c r="S933" s="17"/>
      <c r="V933" s="19">
        <v>344.8</v>
      </c>
      <c r="W933" s="17"/>
      <c r="AF933" t="s">
        <v>76</v>
      </c>
      <c r="AG933" t="s">
        <v>51</v>
      </c>
      <c r="AH933" t="s">
        <v>85</v>
      </c>
      <c r="AI933">
        <v>14.4444444444444</v>
      </c>
      <c r="AJ933" t="s">
        <v>61</v>
      </c>
      <c r="AK933" t="s">
        <v>100</v>
      </c>
      <c r="AM933" t="s">
        <v>54</v>
      </c>
      <c r="AN933" t="s">
        <v>55</v>
      </c>
      <c r="AQ933" t="s">
        <v>51</v>
      </c>
      <c r="AR933" t="s">
        <v>218</v>
      </c>
    </row>
    <row r="934" ht="15.75" customHeight="1">
      <c r="A934" t="s">
        <v>44</v>
      </c>
      <c r="C934" s="11" t="s">
        <v>91</v>
      </c>
      <c r="D934" s="11" t="s">
        <v>92</v>
      </c>
      <c r="E934" s="11" t="s">
        <v>93</v>
      </c>
      <c r="F934" s="12" t="str">
        <f t="shared" si="1"/>
        <v>2013</v>
      </c>
      <c r="G934" s="13">
        <v>41496.0</v>
      </c>
      <c r="H934" s="14">
        <v>0.24097222222222223</v>
      </c>
      <c r="I934" t="s">
        <v>48</v>
      </c>
      <c r="J934" s="15"/>
      <c r="L934" t="s">
        <v>49</v>
      </c>
      <c r="M934" s="15">
        <v>17.8</v>
      </c>
      <c r="N934" s="16">
        <v>2.8</v>
      </c>
      <c r="O934" s="16">
        <v>29.8</v>
      </c>
      <c r="P934" s="17"/>
      <c r="Q934" s="18"/>
      <c r="S934" s="17"/>
      <c r="V934" s="19">
        <v>1553.07</v>
      </c>
      <c r="W934" s="17"/>
      <c r="AF934" t="s">
        <v>600</v>
      </c>
      <c r="AG934" t="s">
        <v>51</v>
      </c>
      <c r="AH934" t="s">
        <v>457</v>
      </c>
      <c r="AI934">
        <v>17.2222222222222</v>
      </c>
      <c r="AJ934" t="s">
        <v>61</v>
      </c>
      <c r="AK934" t="s">
        <v>100</v>
      </c>
      <c r="AM934" t="s">
        <v>62</v>
      </c>
      <c r="AN934" t="s">
        <v>55</v>
      </c>
      <c r="AQ934" t="s">
        <v>51</v>
      </c>
      <c r="AR934" t="s">
        <v>218</v>
      </c>
    </row>
    <row r="935" ht="15.75" customHeight="1">
      <c r="A935" t="s">
        <v>44</v>
      </c>
      <c r="C935" s="11" t="s">
        <v>91</v>
      </c>
      <c r="D935" s="11" t="s">
        <v>92</v>
      </c>
      <c r="E935" s="11" t="s">
        <v>93</v>
      </c>
      <c r="F935" s="12" t="str">
        <f t="shared" si="1"/>
        <v>2013</v>
      </c>
      <c r="G935" s="13">
        <v>41510.0</v>
      </c>
      <c r="H935" s="14">
        <v>0.24583333333333332</v>
      </c>
      <c r="I935" t="s">
        <v>48</v>
      </c>
      <c r="J935" s="15"/>
      <c r="M935" s="15">
        <v>14.1</v>
      </c>
      <c r="N935" s="16">
        <v>6.6</v>
      </c>
      <c r="O935" s="16">
        <v>65.0</v>
      </c>
      <c r="P935" s="17"/>
      <c r="Q935" s="18"/>
      <c r="S935" s="17"/>
      <c r="V935" s="19">
        <v>365.4</v>
      </c>
      <c r="W935" s="17"/>
      <c r="AF935" t="s">
        <v>600</v>
      </c>
      <c r="AH935" t="s">
        <v>51</v>
      </c>
      <c r="AI935">
        <v>10.5555555555556</v>
      </c>
      <c r="AK935" t="s">
        <v>100</v>
      </c>
      <c r="AR935" t="s">
        <v>218</v>
      </c>
    </row>
    <row r="936" ht="15.75" customHeight="1">
      <c r="A936" t="s">
        <v>44</v>
      </c>
      <c r="C936" s="11" t="s">
        <v>91</v>
      </c>
      <c r="D936" s="11" t="s">
        <v>92</v>
      </c>
      <c r="E936" s="11" t="s">
        <v>93</v>
      </c>
      <c r="F936" s="12" t="str">
        <f t="shared" si="1"/>
        <v>2013</v>
      </c>
      <c r="G936" s="13">
        <v>41510.0</v>
      </c>
      <c r="H936" s="14">
        <v>0.24583333333333332</v>
      </c>
      <c r="I936" t="s">
        <v>95</v>
      </c>
      <c r="J936" s="15"/>
      <c r="M936" s="15"/>
      <c r="N936" s="16"/>
      <c r="O936" s="16"/>
      <c r="P936" s="17"/>
      <c r="Q936" s="18"/>
      <c r="S936" s="17"/>
      <c r="V936" s="19">
        <v>275.5</v>
      </c>
      <c r="W936" s="17"/>
      <c r="AF936" t="s">
        <v>600</v>
      </c>
      <c r="AK936" t="s">
        <v>100</v>
      </c>
      <c r="AR936" t="s">
        <v>218</v>
      </c>
    </row>
    <row r="937" ht="15.75" customHeight="1">
      <c r="A937" t="s">
        <v>44</v>
      </c>
      <c r="B937" s="20" t="s">
        <v>104</v>
      </c>
      <c r="C937" s="11" t="s">
        <v>105</v>
      </c>
      <c r="D937" s="11" t="s">
        <v>303</v>
      </c>
      <c r="E937" s="11" t="s">
        <v>304</v>
      </c>
      <c r="F937" s="12" t="str">
        <f t="shared" si="1"/>
        <v>2013</v>
      </c>
      <c r="G937" s="13">
        <v>41440.0</v>
      </c>
      <c r="H937" s="14">
        <v>0.28125</v>
      </c>
      <c r="I937" t="s">
        <v>48</v>
      </c>
      <c r="J937" s="15"/>
      <c r="L937" t="s">
        <v>49</v>
      </c>
      <c r="M937" s="15">
        <v>17.8</v>
      </c>
      <c r="N937" s="16">
        <v>8.9</v>
      </c>
      <c r="O937" s="16">
        <v>92.0</v>
      </c>
      <c r="P937" s="17"/>
      <c r="Q937" s="18"/>
      <c r="S937" s="17"/>
      <c r="V937" s="19">
        <v>133.3</v>
      </c>
      <c r="W937" s="17"/>
      <c r="AF937" t="s">
        <v>217</v>
      </c>
      <c r="AG937" t="s">
        <v>51</v>
      </c>
      <c r="AH937" t="s">
        <v>349</v>
      </c>
      <c r="AI937">
        <v>11.6666666666667</v>
      </c>
      <c r="AJ937" t="s">
        <v>61</v>
      </c>
      <c r="AK937" t="s">
        <v>97</v>
      </c>
      <c r="AM937" t="s">
        <v>62</v>
      </c>
      <c r="AN937" t="s">
        <v>55</v>
      </c>
      <c r="AQ937" t="s">
        <v>51</v>
      </c>
      <c r="AR937" t="s">
        <v>233</v>
      </c>
    </row>
    <row r="938" ht="15.75" customHeight="1">
      <c r="A938" t="s">
        <v>44</v>
      </c>
      <c r="B938" s="20" t="s">
        <v>104</v>
      </c>
      <c r="C938" s="11" t="s">
        <v>105</v>
      </c>
      <c r="D938" s="11" t="s">
        <v>303</v>
      </c>
      <c r="E938" s="11" t="s">
        <v>304</v>
      </c>
      <c r="F938" s="12" t="str">
        <f t="shared" si="1"/>
        <v>2013</v>
      </c>
      <c r="G938" s="13">
        <v>41454.0</v>
      </c>
      <c r="H938" s="14">
        <v>0.2916666666666667</v>
      </c>
      <c r="I938" t="s">
        <v>48</v>
      </c>
      <c r="J938" s="15"/>
      <c r="L938" t="s">
        <v>58</v>
      </c>
      <c r="M938" s="15">
        <v>18.0</v>
      </c>
      <c r="N938" s="16">
        <v>8.97</v>
      </c>
      <c r="O938" s="16">
        <v>95.0</v>
      </c>
      <c r="P938" s="17"/>
      <c r="Q938" s="18"/>
      <c r="S938" s="17"/>
      <c r="V938" s="19">
        <v>1553.07</v>
      </c>
      <c r="W938" s="17"/>
      <c r="AF938" t="s">
        <v>279</v>
      </c>
      <c r="AG938" t="s">
        <v>280</v>
      </c>
      <c r="AH938" t="s">
        <v>287</v>
      </c>
      <c r="AI938">
        <v>15.5555555555556</v>
      </c>
      <c r="AJ938" t="s">
        <v>61</v>
      </c>
      <c r="AK938" t="s">
        <v>97</v>
      </c>
      <c r="AM938" t="s">
        <v>54</v>
      </c>
      <c r="AN938" t="s">
        <v>55</v>
      </c>
      <c r="AQ938" t="s">
        <v>171</v>
      </c>
      <c r="AR938" t="s">
        <v>233</v>
      </c>
    </row>
    <row r="939" ht="15.75" customHeight="1">
      <c r="A939" t="s">
        <v>44</v>
      </c>
      <c r="B939" s="20" t="s">
        <v>104</v>
      </c>
      <c r="C939" s="11" t="s">
        <v>105</v>
      </c>
      <c r="D939" s="11" t="s">
        <v>303</v>
      </c>
      <c r="E939" s="11" t="s">
        <v>304</v>
      </c>
      <c r="F939" s="12" t="str">
        <f t="shared" si="1"/>
        <v>2013</v>
      </c>
      <c r="G939" s="13">
        <v>41468.0</v>
      </c>
      <c r="H939" s="14">
        <v>0.3159722222222222</v>
      </c>
      <c r="I939" t="s">
        <v>48</v>
      </c>
      <c r="J939" s="15"/>
      <c r="L939" t="s">
        <v>58</v>
      </c>
      <c r="M939" s="15">
        <v>20.7</v>
      </c>
      <c r="N939" s="16">
        <v>7.29</v>
      </c>
      <c r="O939" s="16">
        <v>82.3</v>
      </c>
      <c r="P939" s="17"/>
      <c r="Q939" s="18"/>
      <c r="S939" s="17"/>
      <c r="V939" s="19">
        <v>461.1</v>
      </c>
      <c r="W939" s="17"/>
      <c r="AF939" t="s">
        <v>217</v>
      </c>
      <c r="AG939" t="s">
        <v>51</v>
      </c>
      <c r="AH939" t="s">
        <v>51</v>
      </c>
      <c r="AJ939" t="s">
        <v>61</v>
      </c>
      <c r="AK939" t="s">
        <v>97</v>
      </c>
      <c r="AM939" t="s">
        <v>62</v>
      </c>
      <c r="AN939" t="s">
        <v>55</v>
      </c>
      <c r="AQ939" t="s">
        <v>51</v>
      </c>
      <c r="AR939" t="s">
        <v>233</v>
      </c>
    </row>
    <row r="940" ht="15.75" customHeight="1">
      <c r="A940" t="s">
        <v>44</v>
      </c>
      <c r="B940" s="20" t="s">
        <v>104</v>
      </c>
      <c r="C940" s="11" t="s">
        <v>105</v>
      </c>
      <c r="D940" s="11" t="s">
        <v>303</v>
      </c>
      <c r="E940" s="11" t="s">
        <v>304</v>
      </c>
      <c r="F940" s="12" t="str">
        <f t="shared" si="1"/>
        <v>2013</v>
      </c>
      <c r="G940" s="13">
        <v>41482.0</v>
      </c>
      <c r="H940" s="14">
        <v>0.2777777777777778</v>
      </c>
      <c r="I940" t="s">
        <v>48</v>
      </c>
      <c r="J940" s="15"/>
      <c r="L940" t="s">
        <v>49</v>
      </c>
      <c r="M940" s="15">
        <v>20.2</v>
      </c>
      <c r="N940" s="16">
        <v>7.98</v>
      </c>
      <c r="O940" s="16">
        <v>88.7</v>
      </c>
      <c r="P940" s="17"/>
      <c r="Q940" s="18"/>
      <c r="S940" s="17"/>
      <c r="V940" s="19">
        <v>770.1</v>
      </c>
      <c r="W940" s="17"/>
      <c r="AF940" t="s">
        <v>217</v>
      </c>
      <c r="AG940" t="s">
        <v>51</v>
      </c>
      <c r="AH940" t="s">
        <v>364</v>
      </c>
      <c r="AI940">
        <v>17.2222222222222</v>
      </c>
      <c r="AJ940" t="s">
        <v>61</v>
      </c>
      <c r="AK940" t="s">
        <v>97</v>
      </c>
      <c r="AM940" t="s">
        <v>54</v>
      </c>
      <c r="AN940" t="s">
        <v>55</v>
      </c>
      <c r="AQ940" t="s">
        <v>51</v>
      </c>
      <c r="AR940" t="s">
        <v>233</v>
      </c>
    </row>
    <row r="941" ht="15.75" customHeight="1">
      <c r="A941" t="s">
        <v>44</v>
      </c>
      <c r="B941" s="20" t="s">
        <v>104</v>
      </c>
      <c r="C941" s="11" t="s">
        <v>105</v>
      </c>
      <c r="D941" s="11" t="s">
        <v>303</v>
      </c>
      <c r="E941" s="11" t="s">
        <v>304</v>
      </c>
      <c r="F941" s="12" t="str">
        <f t="shared" si="1"/>
        <v>2013</v>
      </c>
      <c r="G941" s="13">
        <v>41496.0</v>
      </c>
      <c r="H941" s="14">
        <v>0.2916666666666667</v>
      </c>
      <c r="I941" t="s">
        <v>48</v>
      </c>
      <c r="J941" s="15"/>
      <c r="L941" t="s">
        <v>58</v>
      </c>
      <c r="M941" s="15">
        <v>20.2</v>
      </c>
      <c r="N941" s="16">
        <v>8.62</v>
      </c>
      <c r="O941" s="16">
        <v>95.2</v>
      </c>
      <c r="P941" s="17"/>
      <c r="Q941" s="18"/>
      <c r="S941" s="17"/>
      <c r="V941" s="19" t="s">
        <v>149</v>
      </c>
      <c r="W941" s="17"/>
      <c r="AF941" t="s">
        <v>279</v>
      </c>
      <c r="AG941" t="s">
        <v>51</v>
      </c>
      <c r="AH941" t="s">
        <v>85</v>
      </c>
      <c r="AI941">
        <v>15.5555555555556</v>
      </c>
      <c r="AJ941" t="s">
        <v>61</v>
      </c>
      <c r="AK941" t="s">
        <v>97</v>
      </c>
      <c r="AM941" t="s">
        <v>54</v>
      </c>
      <c r="AN941" t="s">
        <v>55</v>
      </c>
      <c r="AQ941" t="s">
        <v>171</v>
      </c>
      <c r="AR941" t="s">
        <v>300</v>
      </c>
    </row>
    <row r="942" ht="15.75" customHeight="1">
      <c r="A942" t="s">
        <v>44</v>
      </c>
      <c r="B942" s="20" t="s">
        <v>104</v>
      </c>
      <c r="C942" s="11" t="s">
        <v>121</v>
      </c>
      <c r="D942" s="11" t="s">
        <v>122</v>
      </c>
      <c r="E942" s="11" t="s">
        <v>123</v>
      </c>
      <c r="F942" s="12" t="str">
        <f t="shared" si="1"/>
        <v>2013</v>
      </c>
      <c r="G942" s="13">
        <v>41412.0</v>
      </c>
      <c r="H942" s="14">
        <v>0.2965277777777778</v>
      </c>
      <c r="I942" t="s">
        <v>48</v>
      </c>
      <c r="J942" s="15"/>
      <c r="L942" t="s">
        <v>49</v>
      </c>
      <c r="M942" s="15">
        <v>13.2</v>
      </c>
      <c r="N942" s="16">
        <v>9.48</v>
      </c>
      <c r="O942" s="16">
        <v>90.2</v>
      </c>
      <c r="P942" s="17">
        <v>190.0</v>
      </c>
      <c r="Q942" s="18"/>
      <c r="S942" s="17"/>
      <c r="V942" s="19">
        <v>52.0</v>
      </c>
      <c r="W942" s="17"/>
      <c r="AF942" t="s">
        <v>623</v>
      </c>
      <c r="AG942" t="s">
        <v>51</v>
      </c>
      <c r="AH942" t="s">
        <v>86</v>
      </c>
      <c r="AI942">
        <v>7.77777777777778</v>
      </c>
      <c r="AJ942" t="s">
        <v>61</v>
      </c>
      <c r="AK942" t="s">
        <v>53</v>
      </c>
      <c r="AM942" t="s">
        <v>54</v>
      </c>
      <c r="AN942" t="s">
        <v>65</v>
      </c>
      <c r="AQ942" t="s">
        <v>51</v>
      </c>
      <c r="AR942" t="s">
        <v>229</v>
      </c>
    </row>
    <row r="943" ht="15.75" customHeight="1">
      <c r="A943" t="s">
        <v>44</v>
      </c>
      <c r="B943" s="20" t="s">
        <v>104</v>
      </c>
      <c r="C943" s="11" t="s">
        <v>121</v>
      </c>
      <c r="D943" s="11" t="s">
        <v>122</v>
      </c>
      <c r="E943" s="11" t="s">
        <v>123</v>
      </c>
      <c r="F943" s="12" t="str">
        <f t="shared" si="1"/>
        <v>2013</v>
      </c>
      <c r="G943" s="13">
        <v>41426.0</v>
      </c>
      <c r="H943" s="14">
        <v>0.2847222222222222</v>
      </c>
      <c r="I943" t="s">
        <v>48</v>
      </c>
      <c r="J943" s="15"/>
      <c r="L943" t="s">
        <v>49</v>
      </c>
      <c r="M943" s="15">
        <v>18.9</v>
      </c>
      <c r="N943" s="16">
        <v>8.42</v>
      </c>
      <c r="O943" s="16">
        <v>91.0</v>
      </c>
      <c r="P943" s="17">
        <v>170.0</v>
      </c>
      <c r="Q943" s="18"/>
      <c r="S943" s="17"/>
      <c r="V943" s="19">
        <v>435.2</v>
      </c>
      <c r="W943" s="17"/>
      <c r="AF943" t="s">
        <v>624</v>
      </c>
      <c r="AG943" t="s">
        <v>51</v>
      </c>
      <c r="AH943" t="s">
        <v>51</v>
      </c>
      <c r="AJ943" t="s">
        <v>61</v>
      </c>
      <c r="AK943" t="s">
        <v>119</v>
      </c>
      <c r="AM943" t="s">
        <v>54</v>
      </c>
      <c r="AN943" t="s">
        <v>65</v>
      </c>
      <c r="AQ943" t="s">
        <v>51</v>
      </c>
      <c r="AR943" t="s">
        <v>681</v>
      </c>
    </row>
    <row r="944" ht="15.75" customHeight="1">
      <c r="A944" t="s">
        <v>44</v>
      </c>
      <c r="B944" s="20" t="s">
        <v>104</v>
      </c>
      <c r="C944" s="11" t="s">
        <v>121</v>
      </c>
      <c r="D944" s="11" t="s">
        <v>122</v>
      </c>
      <c r="E944" s="11" t="s">
        <v>123</v>
      </c>
      <c r="F944" s="12" t="str">
        <f t="shared" si="1"/>
        <v>2013</v>
      </c>
      <c r="G944" s="13">
        <v>41440.0</v>
      </c>
      <c r="H944" s="14">
        <v>0.2986111111111111</v>
      </c>
      <c r="I944" t="s">
        <v>48</v>
      </c>
      <c r="J944" s="15"/>
      <c r="L944" t="s">
        <v>49</v>
      </c>
      <c r="M944" s="15">
        <v>17.7</v>
      </c>
      <c r="N944" s="16">
        <v>9.14</v>
      </c>
      <c r="O944" s="16">
        <v>96.1</v>
      </c>
      <c r="P944" s="17">
        <v>110.0</v>
      </c>
      <c r="Q944" s="18"/>
      <c r="S944" s="17"/>
      <c r="V944" s="19">
        <v>98.4</v>
      </c>
      <c r="W944" s="17"/>
      <c r="AF944" t="s">
        <v>356</v>
      </c>
      <c r="AG944" t="s">
        <v>51</v>
      </c>
      <c r="AH944" t="s">
        <v>444</v>
      </c>
      <c r="AJ944" t="s">
        <v>61</v>
      </c>
      <c r="AK944" t="s">
        <v>119</v>
      </c>
      <c r="AM944" t="s">
        <v>54</v>
      </c>
      <c r="AN944" t="s">
        <v>55</v>
      </c>
      <c r="AQ944" t="s">
        <v>51</v>
      </c>
      <c r="AR944" t="s">
        <v>681</v>
      </c>
    </row>
    <row r="945" ht="15.75" customHeight="1">
      <c r="A945" t="s">
        <v>44</v>
      </c>
      <c r="B945" s="20" t="s">
        <v>104</v>
      </c>
      <c r="C945" s="11" t="s">
        <v>121</v>
      </c>
      <c r="D945" s="11" t="s">
        <v>122</v>
      </c>
      <c r="E945" s="11" t="s">
        <v>123</v>
      </c>
      <c r="F945" s="12" t="str">
        <f t="shared" si="1"/>
        <v>2013</v>
      </c>
      <c r="G945" s="13">
        <v>41454.0</v>
      </c>
      <c r="H945" s="14">
        <v>0.3194444444444444</v>
      </c>
      <c r="I945" t="s">
        <v>48</v>
      </c>
      <c r="J945" s="15"/>
      <c r="L945" t="s">
        <v>58</v>
      </c>
      <c r="M945" s="15">
        <v>18.1</v>
      </c>
      <c r="N945" s="16">
        <v>8.62</v>
      </c>
      <c r="O945" s="16">
        <v>91.2</v>
      </c>
      <c r="P945" s="17">
        <v>130.0</v>
      </c>
      <c r="Q945" s="18"/>
      <c r="S945" s="17"/>
      <c r="V945" s="19">
        <v>1203.31</v>
      </c>
      <c r="W945" s="17"/>
      <c r="AF945" t="s">
        <v>350</v>
      </c>
      <c r="AG945" t="s">
        <v>254</v>
      </c>
      <c r="AH945" t="s">
        <v>287</v>
      </c>
      <c r="AK945" t="s">
        <v>53</v>
      </c>
      <c r="AM945" t="s">
        <v>62</v>
      </c>
      <c r="AN945" t="s">
        <v>55</v>
      </c>
      <c r="AQ945" t="s">
        <v>51</v>
      </c>
      <c r="AR945" t="s">
        <v>638</v>
      </c>
    </row>
    <row r="946" ht="15.75" customHeight="1">
      <c r="A946" t="s">
        <v>44</v>
      </c>
      <c r="B946" s="20" t="s">
        <v>104</v>
      </c>
      <c r="C946" s="11" t="s">
        <v>121</v>
      </c>
      <c r="D946" s="11" t="s">
        <v>122</v>
      </c>
      <c r="E946" s="11" t="s">
        <v>123</v>
      </c>
      <c r="F946" s="12" t="str">
        <f t="shared" si="1"/>
        <v>2013</v>
      </c>
      <c r="G946" s="13">
        <v>41454.0</v>
      </c>
      <c r="H946" s="14">
        <v>0.3194444444444444</v>
      </c>
      <c r="I946" t="s">
        <v>95</v>
      </c>
      <c r="J946" s="15"/>
      <c r="M946" s="15">
        <v>18.1</v>
      </c>
      <c r="N946" s="16">
        <v>8.61</v>
      </c>
      <c r="O946" s="16">
        <v>91.2</v>
      </c>
      <c r="P946" s="17">
        <v>130.0</v>
      </c>
      <c r="Q946" s="18"/>
      <c r="S946" s="17"/>
      <c r="V946" s="19">
        <v>1299.65</v>
      </c>
      <c r="W946" s="17"/>
      <c r="AF946" t="s">
        <v>350</v>
      </c>
      <c r="AK946" t="s">
        <v>53</v>
      </c>
      <c r="AR946" t="s">
        <v>638</v>
      </c>
    </row>
    <row r="947" ht="15.75" customHeight="1">
      <c r="A947" t="s">
        <v>44</v>
      </c>
      <c r="B947" s="20" t="s">
        <v>104</v>
      </c>
      <c r="C947" s="11" t="s">
        <v>121</v>
      </c>
      <c r="D947" s="11" t="s">
        <v>122</v>
      </c>
      <c r="E947" s="11" t="s">
        <v>123</v>
      </c>
      <c r="F947" s="12" t="str">
        <f t="shared" si="1"/>
        <v>2013</v>
      </c>
      <c r="G947" s="13">
        <v>41468.0</v>
      </c>
      <c r="H947" s="14">
        <v>0.2777777777777778</v>
      </c>
      <c r="I947" t="s">
        <v>48</v>
      </c>
      <c r="J947" s="15"/>
      <c r="L947" t="s">
        <v>49</v>
      </c>
      <c r="M947" s="15">
        <v>20.1</v>
      </c>
      <c r="N947" s="16">
        <v>8.52</v>
      </c>
      <c r="O947" s="16">
        <v>94.1</v>
      </c>
      <c r="P947" s="17">
        <v>180.0</v>
      </c>
      <c r="Q947" s="18"/>
      <c r="S947" s="17"/>
      <c r="V947" s="19">
        <v>344.8</v>
      </c>
      <c r="W947" s="17"/>
      <c r="AF947" t="s">
        <v>350</v>
      </c>
      <c r="AG947" t="s">
        <v>51</v>
      </c>
      <c r="AH947" t="s">
        <v>115</v>
      </c>
      <c r="AK947" t="s">
        <v>53</v>
      </c>
      <c r="AM947" t="s">
        <v>54</v>
      </c>
      <c r="AN947" t="s">
        <v>55</v>
      </c>
      <c r="AQ947" t="s">
        <v>51</v>
      </c>
      <c r="AR947" t="s">
        <v>626</v>
      </c>
    </row>
    <row r="948" ht="15.75" customHeight="1">
      <c r="A948" t="s">
        <v>44</v>
      </c>
      <c r="B948" s="20" t="s">
        <v>104</v>
      </c>
      <c r="C948" s="11" t="s">
        <v>121</v>
      </c>
      <c r="D948" s="11" t="s">
        <v>122</v>
      </c>
      <c r="E948" s="11" t="s">
        <v>123</v>
      </c>
      <c r="F948" s="12" t="str">
        <f t="shared" si="1"/>
        <v>2013</v>
      </c>
      <c r="G948" s="13">
        <v>41468.0</v>
      </c>
      <c r="H948" s="14">
        <v>0.2777777777777778</v>
      </c>
      <c r="I948" t="s">
        <v>95</v>
      </c>
      <c r="J948" s="15"/>
      <c r="M948" s="15"/>
      <c r="N948" s="16"/>
      <c r="O948" s="16"/>
      <c r="P948" s="17"/>
      <c r="Q948" s="18"/>
      <c r="S948" s="17"/>
      <c r="V948" s="19">
        <v>461.1</v>
      </c>
      <c r="W948" s="17"/>
      <c r="AF948" t="s">
        <v>350</v>
      </c>
      <c r="AK948" t="s">
        <v>53</v>
      </c>
      <c r="AR948" t="s">
        <v>626</v>
      </c>
    </row>
    <row r="949" ht="15.75" customHeight="1">
      <c r="A949" t="s">
        <v>44</v>
      </c>
      <c r="B949" s="20" t="s">
        <v>104</v>
      </c>
      <c r="C949" s="11" t="s">
        <v>121</v>
      </c>
      <c r="D949" s="11" t="s">
        <v>122</v>
      </c>
      <c r="E949" s="11" t="s">
        <v>123</v>
      </c>
      <c r="F949" s="12" t="str">
        <f t="shared" si="1"/>
        <v>2013</v>
      </c>
      <c r="G949" s="13">
        <v>41482.0</v>
      </c>
      <c r="H949" s="14">
        <v>0.28125</v>
      </c>
      <c r="I949" t="s">
        <v>48</v>
      </c>
      <c r="J949" s="15"/>
      <c r="L949" t="s">
        <v>49</v>
      </c>
      <c r="M949" s="15">
        <v>20.1</v>
      </c>
      <c r="N949" s="16">
        <v>8.32</v>
      </c>
      <c r="O949" s="16">
        <v>91.9</v>
      </c>
      <c r="P949" s="17">
        <v>140.0</v>
      </c>
      <c r="Q949" s="18"/>
      <c r="S949" s="17"/>
      <c r="V949" s="19">
        <v>579.4</v>
      </c>
      <c r="W949" s="17"/>
      <c r="AF949" t="s">
        <v>350</v>
      </c>
      <c r="AG949" t="s">
        <v>51</v>
      </c>
      <c r="AH949" t="s">
        <v>364</v>
      </c>
      <c r="AK949" t="s">
        <v>53</v>
      </c>
      <c r="AM949" t="s">
        <v>54</v>
      </c>
      <c r="AN949" t="s">
        <v>55</v>
      </c>
      <c r="AQ949" t="s">
        <v>51</v>
      </c>
      <c r="AR949" t="s">
        <v>218</v>
      </c>
    </row>
    <row r="950" ht="15.75" customHeight="1">
      <c r="A950" t="s">
        <v>44</v>
      </c>
      <c r="B950" s="20" t="s">
        <v>104</v>
      </c>
      <c r="C950" s="11" t="s">
        <v>121</v>
      </c>
      <c r="D950" s="11" t="s">
        <v>122</v>
      </c>
      <c r="E950" s="11" t="s">
        <v>123</v>
      </c>
      <c r="F950" s="12" t="str">
        <f t="shared" si="1"/>
        <v>2013</v>
      </c>
      <c r="G950" s="13">
        <v>41496.0</v>
      </c>
      <c r="H950" s="14">
        <v>0.30625</v>
      </c>
      <c r="I950" t="s">
        <v>48</v>
      </c>
      <c r="J950" s="15"/>
      <c r="L950" t="s">
        <v>58</v>
      </c>
      <c r="M950" s="15">
        <v>20.0</v>
      </c>
      <c r="N950" s="16">
        <v>8.18</v>
      </c>
      <c r="O950" s="16">
        <v>91.2</v>
      </c>
      <c r="P950" s="17">
        <v>120.0</v>
      </c>
      <c r="Q950" s="18"/>
      <c r="S950" s="17"/>
      <c r="V950" s="19" t="s">
        <v>149</v>
      </c>
      <c r="W950" s="17"/>
      <c r="AF950" t="s">
        <v>350</v>
      </c>
      <c r="AG950" t="s">
        <v>223</v>
      </c>
      <c r="AH950" t="s">
        <v>269</v>
      </c>
      <c r="AJ950" t="s">
        <v>61</v>
      </c>
      <c r="AK950" t="s">
        <v>53</v>
      </c>
      <c r="AM950" t="s">
        <v>62</v>
      </c>
      <c r="AN950" t="s">
        <v>55</v>
      </c>
      <c r="AQ950" t="s">
        <v>171</v>
      </c>
      <c r="AR950" t="s">
        <v>409</v>
      </c>
    </row>
    <row r="951" ht="15.75" customHeight="1">
      <c r="A951" t="s">
        <v>44</v>
      </c>
      <c r="B951" s="20" t="s">
        <v>104</v>
      </c>
      <c r="C951" s="11" t="s">
        <v>121</v>
      </c>
      <c r="D951" s="11" t="s">
        <v>122</v>
      </c>
      <c r="E951" s="11" t="s">
        <v>123</v>
      </c>
      <c r="F951" s="12" t="str">
        <f t="shared" si="1"/>
        <v>2013</v>
      </c>
      <c r="G951" s="13">
        <v>41510.0</v>
      </c>
      <c r="H951" s="14">
        <v>0.30625</v>
      </c>
      <c r="I951" t="s">
        <v>48</v>
      </c>
      <c r="J951" s="15"/>
      <c r="L951" t="s">
        <v>49</v>
      </c>
      <c r="M951" s="15">
        <v>18.6</v>
      </c>
      <c r="N951" s="16">
        <v>8.74</v>
      </c>
      <c r="O951" s="16">
        <v>93.1</v>
      </c>
      <c r="P951" s="17">
        <v>180.0</v>
      </c>
      <c r="Q951" s="18"/>
      <c r="S951" s="17"/>
      <c r="V951" s="19">
        <v>142.1</v>
      </c>
      <c r="W951" s="17"/>
      <c r="AF951" t="s">
        <v>350</v>
      </c>
      <c r="AG951" t="s">
        <v>51</v>
      </c>
      <c r="AH951" t="s">
        <v>51</v>
      </c>
      <c r="AJ951" t="s">
        <v>61</v>
      </c>
      <c r="AK951" t="s">
        <v>53</v>
      </c>
      <c r="AM951" t="s">
        <v>88</v>
      </c>
      <c r="AN951" t="s">
        <v>55</v>
      </c>
      <c r="AQ951" t="s">
        <v>51</v>
      </c>
      <c r="AR951" t="s">
        <v>218</v>
      </c>
    </row>
    <row r="952" ht="15.75" customHeight="1">
      <c r="A952" t="s">
        <v>44</v>
      </c>
      <c r="B952" s="20" t="s">
        <v>104</v>
      </c>
      <c r="C952" s="11" t="s">
        <v>145</v>
      </c>
      <c r="D952" s="11" t="s">
        <v>146</v>
      </c>
      <c r="E952" s="11" t="s">
        <v>147</v>
      </c>
      <c r="F952" s="12" t="str">
        <f t="shared" si="1"/>
        <v>2013</v>
      </c>
      <c r="G952" s="13">
        <v>41412.0</v>
      </c>
      <c r="H952" s="14">
        <v>0.24097222222222223</v>
      </c>
      <c r="I952" t="s">
        <v>48</v>
      </c>
      <c r="J952" s="15"/>
      <c r="L952" t="s">
        <v>49</v>
      </c>
      <c r="M952" s="15">
        <v>13.3</v>
      </c>
      <c r="N952" s="16">
        <v>8.7</v>
      </c>
      <c r="O952" s="16">
        <v>83.6</v>
      </c>
      <c r="P952" s="17">
        <v>170.0</v>
      </c>
      <c r="Q952" s="18"/>
      <c r="S952" s="17"/>
      <c r="V952" s="19">
        <v>88.2</v>
      </c>
      <c r="W952" s="17"/>
      <c r="AF952" t="s">
        <v>598</v>
      </c>
      <c r="AG952" t="s">
        <v>223</v>
      </c>
      <c r="AH952" t="s">
        <v>51</v>
      </c>
      <c r="AI952">
        <v>4.44444444444444</v>
      </c>
      <c r="AJ952" t="s">
        <v>61</v>
      </c>
      <c r="AK952" t="s">
        <v>53</v>
      </c>
      <c r="AM952" t="s">
        <v>54</v>
      </c>
      <c r="AN952" t="s">
        <v>55</v>
      </c>
      <c r="AQ952" t="s">
        <v>171</v>
      </c>
      <c r="AR952" t="s">
        <v>218</v>
      </c>
    </row>
    <row r="953" ht="15.75" customHeight="1">
      <c r="A953" t="s">
        <v>44</v>
      </c>
      <c r="B953" s="20" t="s">
        <v>104</v>
      </c>
      <c r="C953" s="11" t="s">
        <v>145</v>
      </c>
      <c r="D953" s="11" t="s">
        <v>146</v>
      </c>
      <c r="E953" s="11" t="s">
        <v>147</v>
      </c>
      <c r="F953" s="12" t="str">
        <f t="shared" si="1"/>
        <v>2013</v>
      </c>
      <c r="G953" s="13">
        <v>41426.0</v>
      </c>
      <c r="H953" s="14">
        <v>0.24930555555555556</v>
      </c>
      <c r="I953" t="s">
        <v>48</v>
      </c>
      <c r="J953" s="15"/>
      <c r="L953" t="s">
        <v>49</v>
      </c>
      <c r="M953" s="15">
        <v>19.3</v>
      </c>
      <c r="N953" s="16">
        <v>7.4</v>
      </c>
      <c r="O953" s="16">
        <v>85.4</v>
      </c>
      <c r="P953" s="17"/>
      <c r="Q953" s="18"/>
      <c r="S953" s="17"/>
      <c r="V953" s="19">
        <v>816.4</v>
      </c>
      <c r="W953" s="17"/>
      <c r="AF953" t="s">
        <v>76</v>
      </c>
      <c r="AG953" t="s">
        <v>223</v>
      </c>
      <c r="AH953" t="s">
        <v>51</v>
      </c>
      <c r="AI953">
        <v>17.7777777777778</v>
      </c>
      <c r="AK953" t="s">
        <v>53</v>
      </c>
      <c r="AM953" t="s">
        <v>54</v>
      </c>
      <c r="AN953" t="s">
        <v>55</v>
      </c>
      <c r="AQ953" t="s">
        <v>171</v>
      </c>
      <c r="AR953" t="s">
        <v>218</v>
      </c>
    </row>
    <row r="954" ht="15.75" customHeight="1">
      <c r="A954" t="s">
        <v>44</v>
      </c>
      <c r="B954" s="20" t="s">
        <v>104</v>
      </c>
      <c r="C954" s="11" t="s">
        <v>145</v>
      </c>
      <c r="D954" s="11" t="s">
        <v>146</v>
      </c>
      <c r="E954" s="11" t="s">
        <v>147</v>
      </c>
      <c r="F954" s="12" t="str">
        <f t="shared" si="1"/>
        <v>2013</v>
      </c>
      <c r="G954" s="13">
        <v>41440.0</v>
      </c>
      <c r="H954" s="14">
        <v>0.23055555555555557</v>
      </c>
      <c r="I954" t="s">
        <v>48</v>
      </c>
      <c r="J954" s="15"/>
      <c r="L954" t="s">
        <v>49</v>
      </c>
      <c r="M954" s="15">
        <v>15.8</v>
      </c>
      <c r="N954" s="16">
        <v>8.1</v>
      </c>
      <c r="O954" s="16">
        <v>82.6</v>
      </c>
      <c r="P954" s="17">
        <v>170.0</v>
      </c>
      <c r="Q954" s="18"/>
      <c r="S954" s="17"/>
      <c r="V954" s="19">
        <v>290.9</v>
      </c>
      <c r="W954" s="17"/>
      <c r="AF954" t="s">
        <v>598</v>
      </c>
      <c r="AG954" t="s">
        <v>223</v>
      </c>
      <c r="AH954" t="s">
        <v>115</v>
      </c>
      <c r="AI954">
        <v>11.6666666666667</v>
      </c>
      <c r="AJ954" t="s">
        <v>61</v>
      </c>
      <c r="AK954" t="s">
        <v>119</v>
      </c>
      <c r="AM954" t="s">
        <v>62</v>
      </c>
      <c r="AN954" t="s">
        <v>55</v>
      </c>
      <c r="AQ954" t="s">
        <v>171</v>
      </c>
      <c r="AR954" t="s">
        <v>682</v>
      </c>
    </row>
    <row r="955" ht="15.75" customHeight="1">
      <c r="A955" t="s">
        <v>44</v>
      </c>
      <c r="B955" s="20" t="s">
        <v>104</v>
      </c>
      <c r="C955" s="11" t="s">
        <v>145</v>
      </c>
      <c r="D955" s="11" t="s">
        <v>146</v>
      </c>
      <c r="E955" s="11" t="s">
        <v>147</v>
      </c>
      <c r="F955" s="12" t="str">
        <f t="shared" si="1"/>
        <v>2013</v>
      </c>
      <c r="G955" s="13">
        <v>41454.0</v>
      </c>
      <c r="H955" s="14">
        <v>0.22916666666666666</v>
      </c>
      <c r="I955" t="s">
        <v>48</v>
      </c>
      <c r="J955" s="15"/>
      <c r="L955" t="s">
        <v>58</v>
      </c>
      <c r="M955" s="15">
        <v>16.8</v>
      </c>
      <c r="N955" s="16">
        <v>8.7</v>
      </c>
      <c r="O955" s="16">
        <v>89.8</v>
      </c>
      <c r="P955" s="17">
        <v>160.0</v>
      </c>
      <c r="Q955" s="18"/>
      <c r="S955" s="17"/>
      <c r="V955" s="19">
        <v>1732.87</v>
      </c>
      <c r="W955" s="17"/>
      <c r="AF955" t="s">
        <v>598</v>
      </c>
      <c r="AG955" t="s">
        <v>259</v>
      </c>
      <c r="AH955" t="s">
        <v>72</v>
      </c>
      <c r="AI955">
        <v>17.2222222222222</v>
      </c>
      <c r="AJ955" t="s">
        <v>61</v>
      </c>
      <c r="AK955" t="s">
        <v>119</v>
      </c>
      <c r="AM955" t="s">
        <v>62</v>
      </c>
      <c r="AN955" t="s">
        <v>55</v>
      </c>
      <c r="AQ955" t="s">
        <v>171</v>
      </c>
      <c r="AR955" t="s">
        <v>683</v>
      </c>
    </row>
    <row r="956" ht="15.75" customHeight="1">
      <c r="A956" t="s">
        <v>44</v>
      </c>
      <c r="B956" s="20" t="s">
        <v>104</v>
      </c>
      <c r="C956" s="11" t="s">
        <v>145</v>
      </c>
      <c r="D956" s="11" t="s">
        <v>146</v>
      </c>
      <c r="E956" s="11" t="s">
        <v>147</v>
      </c>
      <c r="F956" s="12" t="str">
        <f t="shared" si="1"/>
        <v>2013</v>
      </c>
      <c r="G956" s="13">
        <v>41468.0</v>
      </c>
      <c r="H956" s="14">
        <v>0.2326388888888889</v>
      </c>
      <c r="I956" t="s">
        <v>48</v>
      </c>
      <c r="J956" s="15"/>
      <c r="L956" t="s">
        <v>49</v>
      </c>
      <c r="M956" s="15">
        <v>19.7</v>
      </c>
      <c r="N956" s="16">
        <v>7.4</v>
      </c>
      <c r="O956" s="16">
        <v>82.3</v>
      </c>
      <c r="P956" s="17"/>
      <c r="Q956" s="18"/>
      <c r="S956" s="17"/>
      <c r="V956" s="19">
        <v>461.1</v>
      </c>
      <c r="W956" s="17"/>
      <c r="AF956" t="s">
        <v>76</v>
      </c>
      <c r="AG956" t="s">
        <v>115</v>
      </c>
      <c r="AH956" t="s">
        <v>115</v>
      </c>
      <c r="AI956">
        <v>16.6666666666667</v>
      </c>
      <c r="AK956" t="s">
        <v>119</v>
      </c>
      <c r="AM956" t="s">
        <v>88</v>
      </c>
      <c r="AN956" t="s">
        <v>55</v>
      </c>
      <c r="AQ956" t="s">
        <v>56</v>
      </c>
      <c r="AR956" t="s">
        <v>642</v>
      </c>
    </row>
    <row r="957" ht="15.75" customHeight="1">
      <c r="A957" t="s">
        <v>44</v>
      </c>
      <c r="B957" s="20" t="s">
        <v>104</v>
      </c>
      <c r="C957" s="11" t="s">
        <v>145</v>
      </c>
      <c r="D957" s="11" t="s">
        <v>146</v>
      </c>
      <c r="E957" s="11" t="s">
        <v>147</v>
      </c>
      <c r="F957" s="12" t="str">
        <f t="shared" si="1"/>
        <v>2013</v>
      </c>
      <c r="G957" s="13">
        <v>41482.0</v>
      </c>
      <c r="H957" s="14">
        <v>0.24861111111111112</v>
      </c>
      <c r="I957" t="s">
        <v>48</v>
      </c>
      <c r="J957" s="15"/>
      <c r="L957" t="s">
        <v>49</v>
      </c>
      <c r="M957" s="15">
        <v>18.8</v>
      </c>
      <c r="N957" s="16">
        <v>7.3</v>
      </c>
      <c r="O957" s="16">
        <v>81.0</v>
      </c>
      <c r="P957" s="17"/>
      <c r="Q957" s="18"/>
      <c r="S957" s="17"/>
      <c r="V957" s="19">
        <v>1413.6</v>
      </c>
      <c r="W957" s="17"/>
      <c r="AF957" t="s">
        <v>76</v>
      </c>
      <c r="AG957" t="s">
        <v>51</v>
      </c>
      <c r="AH957" t="s">
        <v>85</v>
      </c>
      <c r="AI957">
        <v>14.4444444444444</v>
      </c>
      <c r="AJ957" t="s">
        <v>61</v>
      </c>
      <c r="AK957" t="s">
        <v>119</v>
      </c>
      <c r="AM957" t="s">
        <v>54</v>
      </c>
      <c r="AN957" t="s">
        <v>55</v>
      </c>
      <c r="AQ957" t="s">
        <v>70</v>
      </c>
      <c r="AR957" t="s">
        <v>684</v>
      </c>
    </row>
    <row r="958" ht="15.75" customHeight="1">
      <c r="A958" t="s">
        <v>44</v>
      </c>
      <c r="B958" s="20" t="s">
        <v>104</v>
      </c>
      <c r="C958" s="11" t="s">
        <v>145</v>
      </c>
      <c r="D958" s="11" t="s">
        <v>146</v>
      </c>
      <c r="E958" s="11" t="s">
        <v>147</v>
      </c>
      <c r="F958" s="12" t="str">
        <f t="shared" si="1"/>
        <v>2013</v>
      </c>
      <c r="G958" s="13">
        <v>41496.0</v>
      </c>
      <c r="H958" s="14">
        <v>0.2534722222222222</v>
      </c>
      <c r="I958" t="s">
        <v>48</v>
      </c>
      <c r="J958" s="15"/>
      <c r="L958" t="s">
        <v>58</v>
      </c>
      <c r="M958" s="15">
        <v>18.7</v>
      </c>
      <c r="N958" s="16">
        <v>8.6</v>
      </c>
      <c r="O958" s="16">
        <v>93.4</v>
      </c>
      <c r="P958" s="17">
        <v>140.0</v>
      </c>
      <c r="Q958" s="18"/>
      <c r="S958" s="17"/>
      <c r="V958" s="19" t="s">
        <v>149</v>
      </c>
      <c r="W958" s="17"/>
      <c r="AF958" t="s">
        <v>598</v>
      </c>
      <c r="AG958" t="s">
        <v>51</v>
      </c>
      <c r="AH958" t="s">
        <v>457</v>
      </c>
      <c r="AI958">
        <v>17.2222222222222</v>
      </c>
      <c r="AJ958" t="s">
        <v>61</v>
      </c>
      <c r="AK958" t="s">
        <v>53</v>
      </c>
      <c r="AM958" t="s">
        <v>62</v>
      </c>
      <c r="AN958" t="s">
        <v>55</v>
      </c>
      <c r="AQ958" t="s">
        <v>171</v>
      </c>
      <c r="AR958" t="s">
        <v>409</v>
      </c>
    </row>
    <row r="959" ht="15.75" customHeight="1">
      <c r="A959" t="s">
        <v>44</v>
      </c>
      <c r="B959" s="20" t="s">
        <v>104</v>
      </c>
      <c r="C959" s="11" t="s">
        <v>145</v>
      </c>
      <c r="D959" s="11" t="s">
        <v>146</v>
      </c>
      <c r="E959" s="11" t="s">
        <v>147</v>
      </c>
      <c r="F959" s="12" t="str">
        <f t="shared" si="1"/>
        <v>2013</v>
      </c>
      <c r="G959" s="13">
        <v>41510.0</v>
      </c>
      <c r="H959" s="14">
        <v>0.25763888888888886</v>
      </c>
      <c r="I959" t="s">
        <v>48</v>
      </c>
      <c r="J959" s="15"/>
      <c r="L959" t="s">
        <v>49</v>
      </c>
      <c r="M959" s="15">
        <v>18.9</v>
      </c>
      <c r="N959" s="16">
        <v>6.5</v>
      </c>
      <c r="O959" s="16">
        <v>71.2</v>
      </c>
      <c r="P959" s="17">
        <v>250.0</v>
      </c>
      <c r="Q959" s="18"/>
      <c r="S959" s="17"/>
      <c r="V959" s="19">
        <v>365.4</v>
      </c>
      <c r="W959" s="17"/>
      <c r="AF959" t="s">
        <v>600</v>
      </c>
      <c r="AH959" t="s">
        <v>51</v>
      </c>
      <c r="AI959">
        <v>10.5555555555556</v>
      </c>
      <c r="AK959" t="s">
        <v>119</v>
      </c>
      <c r="AM959" t="s">
        <v>54</v>
      </c>
      <c r="AN959" t="s">
        <v>55</v>
      </c>
      <c r="AQ959" t="s">
        <v>171</v>
      </c>
      <c r="AR959" t="s">
        <v>218</v>
      </c>
    </row>
    <row r="960" ht="15.75" customHeight="1">
      <c r="A960" t="s">
        <v>44</v>
      </c>
      <c r="B960" s="20" t="s">
        <v>154</v>
      </c>
      <c r="C960" s="11" t="s">
        <v>208</v>
      </c>
      <c r="D960" s="11" t="s">
        <v>209</v>
      </c>
      <c r="E960" s="11" t="s">
        <v>210</v>
      </c>
      <c r="F960" s="12" t="str">
        <f t="shared" si="1"/>
        <v>2013</v>
      </c>
      <c r="G960" s="13">
        <v>41412.0</v>
      </c>
      <c r="H960" s="14">
        <v>0.3159722222222222</v>
      </c>
      <c r="I960" t="s">
        <v>48</v>
      </c>
      <c r="J960" s="15"/>
      <c r="L960" t="s">
        <v>49</v>
      </c>
      <c r="M960" s="15">
        <v>13.8</v>
      </c>
      <c r="N960" s="16">
        <v>10.15</v>
      </c>
      <c r="O960" s="16">
        <v>98.3</v>
      </c>
      <c r="P960" s="17">
        <v>60.0</v>
      </c>
      <c r="Q960" s="18"/>
      <c r="S960" s="17"/>
      <c r="V960" s="19">
        <v>1.0</v>
      </c>
      <c r="W960" s="17"/>
      <c r="AF960" t="s">
        <v>623</v>
      </c>
      <c r="AG960" t="s">
        <v>51</v>
      </c>
      <c r="AH960" t="s">
        <v>86</v>
      </c>
      <c r="AI960">
        <v>7.77777777777778</v>
      </c>
      <c r="AJ960" t="s">
        <v>61</v>
      </c>
      <c r="AK960" t="s">
        <v>53</v>
      </c>
      <c r="AM960" t="s">
        <v>54</v>
      </c>
      <c r="AN960" t="s">
        <v>65</v>
      </c>
      <c r="AQ960" t="s">
        <v>51</v>
      </c>
      <c r="AR960" t="s">
        <v>229</v>
      </c>
    </row>
    <row r="961" ht="15.75" customHeight="1">
      <c r="A961" t="s">
        <v>44</v>
      </c>
      <c r="B961" s="20" t="s">
        <v>154</v>
      </c>
      <c r="C961" s="11" t="s">
        <v>208</v>
      </c>
      <c r="D961" s="11" t="s">
        <v>209</v>
      </c>
      <c r="E961" s="11" t="s">
        <v>210</v>
      </c>
      <c r="F961" s="12" t="str">
        <f t="shared" si="1"/>
        <v>2013</v>
      </c>
      <c r="G961" s="13">
        <v>41426.0</v>
      </c>
      <c r="H961" s="14">
        <v>0.3020833333333333</v>
      </c>
      <c r="I961" t="s">
        <v>48</v>
      </c>
      <c r="J961" s="15"/>
      <c r="L961" t="s">
        <v>49</v>
      </c>
      <c r="M961" s="15">
        <v>16.5</v>
      </c>
      <c r="N961" s="16">
        <v>9.87</v>
      </c>
      <c r="O961" s="16">
        <v>101.4</v>
      </c>
      <c r="P961" s="17">
        <v>50.0</v>
      </c>
      <c r="Q961" s="18"/>
      <c r="S961" s="17"/>
      <c r="V961" s="19">
        <v>7.4</v>
      </c>
      <c r="W961" s="17"/>
      <c r="AF961" t="s">
        <v>624</v>
      </c>
      <c r="AG961" t="s">
        <v>51</v>
      </c>
      <c r="AH961" t="s">
        <v>51</v>
      </c>
      <c r="AJ961" t="s">
        <v>61</v>
      </c>
      <c r="AK961" t="s">
        <v>53</v>
      </c>
      <c r="AM961" t="s">
        <v>54</v>
      </c>
      <c r="AN961" t="s">
        <v>65</v>
      </c>
      <c r="AQ961" t="s">
        <v>51</v>
      </c>
      <c r="AR961" t="s">
        <v>229</v>
      </c>
    </row>
    <row r="962" ht="15.75" customHeight="1">
      <c r="A962" t="s">
        <v>44</v>
      </c>
      <c r="B962" s="20" t="s">
        <v>154</v>
      </c>
      <c r="C962" s="11" t="s">
        <v>208</v>
      </c>
      <c r="D962" s="11" t="s">
        <v>209</v>
      </c>
      <c r="E962" s="11" t="s">
        <v>210</v>
      </c>
      <c r="F962" s="12" t="str">
        <f t="shared" si="1"/>
        <v>2013</v>
      </c>
      <c r="G962" s="13">
        <v>41440.0</v>
      </c>
      <c r="H962" s="14">
        <v>0.3145833333333333</v>
      </c>
      <c r="I962" t="s">
        <v>48</v>
      </c>
      <c r="J962" s="15"/>
      <c r="L962" t="s">
        <v>49</v>
      </c>
      <c r="M962" s="15">
        <v>17.4</v>
      </c>
      <c r="N962" s="16">
        <v>9.14</v>
      </c>
      <c r="O962" s="16">
        <v>96.4</v>
      </c>
      <c r="P962" s="17">
        <v>50.0</v>
      </c>
      <c r="Q962" s="18"/>
      <c r="S962" s="17"/>
      <c r="V962" s="19">
        <v>6.3</v>
      </c>
      <c r="W962" s="17"/>
      <c r="AF962" t="s">
        <v>217</v>
      </c>
      <c r="AG962" t="s">
        <v>51</v>
      </c>
      <c r="AH962" t="s">
        <v>349</v>
      </c>
      <c r="AI962">
        <v>11.6666666666667</v>
      </c>
      <c r="AJ962" t="s">
        <v>61</v>
      </c>
      <c r="AK962" t="s">
        <v>53</v>
      </c>
      <c r="AM962" t="s">
        <v>54</v>
      </c>
      <c r="AN962" t="s">
        <v>65</v>
      </c>
      <c r="AQ962" t="s">
        <v>51</v>
      </c>
      <c r="AR962" t="s">
        <v>218</v>
      </c>
    </row>
    <row r="963" ht="15.75" customHeight="1">
      <c r="A963" t="s">
        <v>44</v>
      </c>
      <c r="B963" s="20" t="s">
        <v>154</v>
      </c>
      <c r="C963" s="11" t="s">
        <v>208</v>
      </c>
      <c r="D963" s="11" t="s">
        <v>209</v>
      </c>
      <c r="E963" s="11" t="s">
        <v>210</v>
      </c>
      <c r="F963" s="12" t="str">
        <f t="shared" si="1"/>
        <v>2013</v>
      </c>
      <c r="G963" s="13">
        <v>41454.0</v>
      </c>
      <c r="H963" s="14">
        <v>0.2951388888888889</v>
      </c>
      <c r="I963" t="s">
        <v>48</v>
      </c>
      <c r="J963" s="15"/>
      <c r="L963" t="s">
        <v>58</v>
      </c>
      <c r="M963" s="15">
        <v>18.4</v>
      </c>
      <c r="N963" s="16">
        <v>9.15</v>
      </c>
      <c r="O963" s="16">
        <v>96.8</v>
      </c>
      <c r="P963" s="17">
        <v>50.0</v>
      </c>
      <c r="Q963" s="18"/>
      <c r="S963" s="17"/>
      <c r="V963" s="19">
        <v>7.4</v>
      </c>
      <c r="W963" s="17"/>
      <c r="AF963" t="s">
        <v>350</v>
      </c>
      <c r="AG963" t="s">
        <v>280</v>
      </c>
      <c r="AH963" t="s">
        <v>287</v>
      </c>
      <c r="AK963" t="s">
        <v>119</v>
      </c>
      <c r="AM963" t="s">
        <v>62</v>
      </c>
      <c r="AN963" t="s">
        <v>55</v>
      </c>
      <c r="AQ963" t="s">
        <v>51</v>
      </c>
      <c r="AR963" t="s">
        <v>685</v>
      </c>
    </row>
    <row r="964" ht="15.75" customHeight="1">
      <c r="A964" t="s">
        <v>44</v>
      </c>
      <c r="B964" s="20" t="s">
        <v>154</v>
      </c>
      <c r="C964" s="11" t="s">
        <v>208</v>
      </c>
      <c r="D964" s="11" t="s">
        <v>209</v>
      </c>
      <c r="E964" s="11" t="s">
        <v>210</v>
      </c>
      <c r="F964" s="12" t="str">
        <f t="shared" si="1"/>
        <v>2013</v>
      </c>
      <c r="G964" s="13">
        <v>41468.0</v>
      </c>
      <c r="H964" s="14">
        <v>0.2986111111111111</v>
      </c>
      <c r="I964" t="s">
        <v>48</v>
      </c>
      <c r="J964" s="15"/>
      <c r="L964" t="s">
        <v>58</v>
      </c>
      <c r="M964" s="15">
        <v>23.5</v>
      </c>
      <c r="N964" s="16">
        <v>7.74</v>
      </c>
      <c r="O964" s="16">
        <v>94.4</v>
      </c>
      <c r="P964" s="17">
        <v>50.0</v>
      </c>
      <c r="Q964" s="18"/>
      <c r="S964" s="17"/>
      <c r="V964" s="19">
        <v>24.6</v>
      </c>
      <c r="W964" s="17"/>
      <c r="AF964" t="s">
        <v>217</v>
      </c>
      <c r="AG964" t="s">
        <v>51</v>
      </c>
      <c r="AH964" t="s">
        <v>51</v>
      </c>
      <c r="AJ964" t="s">
        <v>61</v>
      </c>
      <c r="AK964" t="s">
        <v>53</v>
      </c>
      <c r="AM964" t="s">
        <v>62</v>
      </c>
      <c r="AN964" t="s">
        <v>55</v>
      </c>
      <c r="AQ964" t="s">
        <v>51</v>
      </c>
      <c r="AR964" t="s">
        <v>218</v>
      </c>
    </row>
    <row r="965" ht="15.75" customHeight="1">
      <c r="A965" t="s">
        <v>44</v>
      </c>
      <c r="B965" s="20" t="s">
        <v>154</v>
      </c>
      <c r="C965" s="11" t="s">
        <v>208</v>
      </c>
      <c r="D965" s="11" t="s">
        <v>209</v>
      </c>
      <c r="E965" s="11" t="s">
        <v>210</v>
      </c>
      <c r="F965" s="12" t="str">
        <f t="shared" si="1"/>
        <v>2013</v>
      </c>
      <c r="G965" s="13">
        <v>41482.0</v>
      </c>
      <c r="H965" s="14">
        <v>0.2951388888888889</v>
      </c>
      <c r="I965" t="s">
        <v>48</v>
      </c>
      <c r="J965" s="15"/>
      <c r="L965" t="s">
        <v>49</v>
      </c>
      <c r="M965" s="15">
        <v>22.8</v>
      </c>
      <c r="N965" s="16">
        <v>8.55</v>
      </c>
      <c r="O965" s="16">
        <v>98.9</v>
      </c>
      <c r="P965" s="17">
        <v>60.0</v>
      </c>
      <c r="Q965" s="18"/>
      <c r="S965" s="17"/>
      <c r="V965" s="19">
        <v>8.5</v>
      </c>
      <c r="W965" s="17"/>
      <c r="AF965" t="s">
        <v>217</v>
      </c>
      <c r="AG965" t="s">
        <v>51</v>
      </c>
      <c r="AH965" t="s">
        <v>364</v>
      </c>
      <c r="AI965">
        <v>17.2222222222222</v>
      </c>
      <c r="AJ965" t="s">
        <v>61</v>
      </c>
      <c r="AK965" t="s">
        <v>53</v>
      </c>
      <c r="AM965" t="s">
        <v>62</v>
      </c>
      <c r="AN965" t="s">
        <v>65</v>
      </c>
      <c r="AQ965" t="s">
        <v>51</v>
      </c>
      <c r="AR965" t="s">
        <v>638</v>
      </c>
    </row>
    <row r="966" ht="15.75" customHeight="1">
      <c r="A966" t="s">
        <v>44</v>
      </c>
      <c r="B966" s="20" t="s">
        <v>154</v>
      </c>
      <c r="C966" s="11" t="s">
        <v>208</v>
      </c>
      <c r="D966" s="11" t="s">
        <v>209</v>
      </c>
      <c r="E966" s="11" t="s">
        <v>210</v>
      </c>
      <c r="F966" s="12" t="str">
        <f t="shared" si="1"/>
        <v>2013</v>
      </c>
      <c r="G966" s="13">
        <v>41482.0</v>
      </c>
      <c r="H966" s="14">
        <v>0.2951388888888889</v>
      </c>
      <c r="I966" t="s">
        <v>95</v>
      </c>
      <c r="J966" s="15"/>
      <c r="M966" s="15">
        <v>22.8</v>
      </c>
      <c r="N966" s="16">
        <v>8.56</v>
      </c>
      <c r="O966" s="16">
        <v>98.6</v>
      </c>
      <c r="P966" s="17">
        <v>60.0</v>
      </c>
      <c r="Q966" s="18"/>
      <c r="S966" s="17"/>
      <c r="V966" s="19">
        <v>9.6</v>
      </c>
      <c r="W966" s="17"/>
      <c r="AF966" t="s">
        <v>217</v>
      </c>
      <c r="AK966" t="s">
        <v>53</v>
      </c>
      <c r="AR966" t="s">
        <v>638</v>
      </c>
    </row>
    <row r="967" ht="15.75" customHeight="1">
      <c r="A967" t="s">
        <v>44</v>
      </c>
      <c r="B967" s="20" t="s">
        <v>154</v>
      </c>
      <c r="C967" s="11" t="s">
        <v>208</v>
      </c>
      <c r="D967" s="11" t="s">
        <v>209</v>
      </c>
      <c r="E967" s="11" t="s">
        <v>210</v>
      </c>
      <c r="F967" s="12" t="str">
        <f t="shared" si="1"/>
        <v>2013</v>
      </c>
      <c r="G967" s="13">
        <v>41496.0</v>
      </c>
      <c r="H967" s="14">
        <v>0.2916666666666667</v>
      </c>
      <c r="I967" t="s">
        <v>48</v>
      </c>
      <c r="J967" s="15"/>
      <c r="L967" t="s">
        <v>49</v>
      </c>
      <c r="M967" s="15">
        <v>21.9</v>
      </c>
      <c r="N967" s="16">
        <v>7.75</v>
      </c>
      <c r="O967" s="16">
        <v>88.2</v>
      </c>
      <c r="P967" s="17">
        <v>60.0</v>
      </c>
      <c r="Q967" s="18"/>
      <c r="S967" s="17"/>
      <c r="V967" s="19">
        <v>23.8</v>
      </c>
      <c r="W967" s="17"/>
      <c r="AF967" t="s">
        <v>350</v>
      </c>
      <c r="AG967" t="s">
        <v>223</v>
      </c>
      <c r="AH967" t="s">
        <v>269</v>
      </c>
      <c r="AJ967" t="s">
        <v>61</v>
      </c>
      <c r="AK967" t="s">
        <v>119</v>
      </c>
      <c r="AM967" t="s">
        <v>54</v>
      </c>
      <c r="AN967" t="s">
        <v>55</v>
      </c>
      <c r="AQ967" t="s">
        <v>51</v>
      </c>
      <c r="AR967" t="s">
        <v>686</v>
      </c>
    </row>
    <row r="968" ht="15.75" customHeight="1">
      <c r="A968" t="s">
        <v>44</v>
      </c>
      <c r="B968" s="20" t="s">
        <v>154</v>
      </c>
      <c r="C968" s="11" t="s">
        <v>208</v>
      </c>
      <c r="D968" s="11" t="s">
        <v>209</v>
      </c>
      <c r="E968" s="11" t="s">
        <v>210</v>
      </c>
      <c r="F968" s="12" t="str">
        <f t="shared" si="1"/>
        <v>2013</v>
      </c>
      <c r="G968" s="13">
        <v>41496.0</v>
      </c>
      <c r="H968" s="14">
        <v>0.2916666666666667</v>
      </c>
      <c r="I968" t="s">
        <v>95</v>
      </c>
      <c r="J968" s="15"/>
      <c r="M968" s="15"/>
      <c r="N968" s="16"/>
      <c r="O968" s="16"/>
      <c r="P968" s="17"/>
      <c r="Q968" s="18"/>
      <c r="S968" s="17"/>
      <c r="V968" s="19">
        <v>17.3</v>
      </c>
      <c r="W968" s="17"/>
      <c r="AF968" t="s">
        <v>350</v>
      </c>
      <c r="AK968" t="s">
        <v>119</v>
      </c>
      <c r="AR968" t="s">
        <v>686</v>
      </c>
    </row>
    <row r="969" ht="15.75" customHeight="1">
      <c r="A969" t="s">
        <v>44</v>
      </c>
      <c r="B969" s="20" t="s">
        <v>154</v>
      </c>
      <c r="C969" s="11" t="s">
        <v>208</v>
      </c>
      <c r="D969" s="11" t="s">
        <v>209</v>
      </c>
      <c r="E969" s="11" t="s">
        <v>210</v>
      </c>
      <c r="F969" s="12" t="str">
        <f t="shared" si="1"/>
        <v>2013</v>
      </c>
      <c r="G969" s="13">
        <v>41510.0</v>
      </c>
      <c r="H969" s="14">
        <v>0.2902777777777778</v>
      </c>
      <c r="I969" t="s">
        <v>48</v>
      </c>
      <c r="J969" s="15"/>
      <c r="L969" t="s">
        <v>49</v>
      </c>
      <c r="M969" s="15">
        <v>22.8</v>
      </c>
      <c r="N969" s="16">
        <v>7.89</v>
      </c>
      <c r="O969" s="16">
        <v>93.3</v>
      </c>
      <c r="P969" s="17">
        <v>50.0</v>
      </c>
      <c r="Q969" s="18"/>
      <c r="S969" s="17"/>
      <c r="V969" s="19">
        <v>17.3</v>
      </c>
      <c r="W969" s="17"/>
      <c r="AF969" t="s">
        <v>350</v>
      </c>
      <c r="AG969" t="s">
        <v>51</v>
      </c>
      <c r="AH969" t="s">
        <v>51</v>
      </c>
      <c r="AJ969" t="s">
        <v>61</v>
      </c>
      <c r="AK969" t="s">
        <v>119</v>
      </c>
      <c r="AM969" t="s">
        <v>54</v>
      </c>
      <c r="AN969" t="s">
        <v>55</v>
      </c>
      <c r="AQ969" t="s">
        <v>51</v>
      </c>
      <c r="AR969" t="s">
        <v>687</v>
      </c>
    </row>
    <row r="970" ht="15.75" customHeight="1">
      <c r="A970" t="s">
        <v>44</v>
      </c>
      <c r="C970" s="11" t="s">
        <v>45</v>
      </c>
      <c r="D970" s="11" t="s">
        <v>46</v>
      </c>
      <c r="E970" s="11" t="s">
        <v>47</v>
      </c>
      <c r="F970" s="12" t="str">
        <f t="shared" si="1"/>
        <v>2014</v>
      </c>
      <c r="G970" s="13">
        <v>41790.0</v>
      </c>
      <c r="H970" s="14">
        <v>0.3402777777777778</v>
      </c>
      <c r="I970" t="s">
        <v>48</v>
      </c>
      <c r="J970" s="15"/>
      <c r="L970" t="s">
        <v>49</v>
      </c>
      <c r="M970" s="15">
        <v>14.0</v>
      </c>
      <c r="N970" s="16">
        <v>8.79</v>
      </c>
      <c r="O970" s="16">
        <v>85.3</v>
      </c>
      <c r="P970" s="17">
        <v>30.0</v>
      </c>
      <c r="Q970" s="18"/>
      <c r="S970" s="17"/>
      <c r="V970" s="19">
        <v>22.1</v>
      </c>
      <c r="W970" s="17"/>
      <c r="AF970" t="s">
        <v>688</v>
      </c>
      <c r="AG970" t="s">
        <v>59</v>
      </c>
      <c r="AH970" t="s">
        <v>254</v>
      </c>
      <c r="AI970">
        <v>11.11</v>
      </c>
      <c r="AJ970" t="s">
        <v>61</v>
      </c>
      <c r="AK970" t="s">
        <v>53</v>
      </c>
      <c r="AM970" t="s">
        <v>54</v>
      </c>
      <c r="AN970" t="s">
        <v>55</v>
      </c>
      <c r="AQ970" t="s">
        <v>51</v>
      </c>
      <c r="AR970" t="s">
        <v>226</v>
      </c>
    </row>
    <row r="971" ht="15.75" customHeight="1">
      <c r="A971" t="s">
        <v>44</v>
      </c>
      <c r="C971" s="11" t="s">
        <v>45</v>
      </c>
      <c r="D971" s="11" t="s">
        <v>46</v>
      </c>
      <c r="E971" s="11" t="s">
        <v>47</v>
      </c>
      <c r="F971" s="12" t="str">
        <f t="shared" si="1"/>
        <v>2014</v>
      </c>
      <c r="G971" s="13">
        <v>41804.0</v>
      </c>
      <c r="H971" s="14">
        <v>0.29583333333333334</v>
      </c>
      <c r="I971" t="s">
        <v>48</v>
      </c>
      <c r="J971" s="15"/>
      <c r="L971" t="s">
        <v>58</v>
      </c>
      <c r="M971" s="15">
        <v>14.9</v>
      </c>
      <c r="N971" s="16">
        <v>8.63</v>
      </c>
      <c r="O971" s="16">
        <v>85.4</v>
      </c>
      <c r="P971" s="17"/>
      <c r="Q971" s="18"/>
      <c r="S971" s="17"/>
      <c r="V971" s="19">
        <v>816.4</v>
      </c>
      <c r="W971" s="17"/>
      <c r="AF971" t="s">
        <v>689</v>
      </c>
      <c r="AG971" t="s">
        <v>273</v>
      </c>
      <c r="AH971" t="s">
        <v>85</v>
      </c>
      <c r="AI971">
        <v>14.44</v>
      </c>
      <c r="AJ971" t="s">
        <v>61</v>
      </c>
      <c r="AK971" t="s">
        <v>53</v>
      </c>
      <c r="AM971" t="s">
        <v>54</v>
      </c>
      <c r="AN971" t="s">
        <v>55</v>
      </c>
      <c r="AQ971" t="s">
        <v>79</v>
      </c>
      <c r="AR971" t="s">
        <v>226</v>
      </c>
    </row>
    <row r="972" ht="15.75" customHeight="1">
      <c r="A972" t="s">
        <v>44</v>
      </c>
      <c r="C972" s="11" t="s">
        <v>45</v>
      </c>
      <c r="D972" s="11" t="s">
        <v>46</v>
      </c>
      <c r="E972" s="11" t="s">
        <v>47</v>
      </c>
      <c r="F972" s="12" t="str">
        <f t="shared" si="1"/>
        <v>2014</v>
      </c>
      <c r="G972" s="13">
        <v>41818.0</v>
      </c>
      <c r="H972" s="14">
        <v>0.2652777777777778</v>
      </c>
      <c r="I972" t="s">
        <v>48</v>
      </c>
      <c r="J972" s="15"/>
      <c r="L972" t="s">
        <v>49</v>
      </c>
      <c r="M972" s="15">
        <v>15.8</v>
      </c>
      <c r="N972" s="16">
        <v>8.66</v>
      </c>
      <c r="O972" s="16">
        <v>89.2</v>
      </c>
      <c r="P972" s="17"/>
      <c r="Q972" s="18"/>
      <c r="S972" s="17"/>
      <c r="V972" s="19">
        <v>96.0</v>
      </c>
      <c r="W972" s="17"/>
      <c r="AF972" t="s">
        <v>217</v>
      </c>
      <c r="AG972" t="s">
        <v>51</v>
      </c>
      <c r="AH972" t="s">
        <v>51</v>
      </c>
      <c r="AI972">
        <v>11.67</v>
      </c>
      <c r="AJ972" t="s">
        <v>61</v>
      </c>
      <c r="AK972" t="s">
        <v>53</v>
      </c>
      <c r="AM972" t="s">
        <v>54</v>
      </c>
      <c r="AN972" t="s">
        <v>55</v>
      </c>
      <c r="AQ972" t="s">
        <v>56</v>
      </c>
      <c r="AR972" t="s">
        <v>226</v>
      </c>
    </row>
    <row r="973" ht="15.75" customHeight="1">
      <c r="A973" t="s">
        <v>44</v>
      </c>
      <c r="C973" s="11" t="s">
        <v>45</v>
      </c>
      <c r="D973" s="11" t="s">
        <v>46</v>
      </c>
      <c r="E973" s="11" t="s">
        <v>47</v>
      </c>
      <c r="F973" s="12" t="str">
        <f t="shared" si="1"/>
        <v>2014</v>
      </c>
      <c r="G973" s="13">
        <v>41818.0</v>
      </c>
      <c r="H973" s="14">
        <v>0.2652777777777778</v>
      </c>
      <c r="I973" t="s">
        <v>95</v>
      </c>
      <c r="J973" s="15"/>
      <c r="M973" s="15"/>
      <c r="N973" s="16"/>
      <c r="O973" s="16"/>
      <c r="P973" s="17"/>
      <c r="Q973" s="18"/>
      <c r="S973" s="17"/>
      <c r="V973" s="19">
        <v>69.5</v>
      </c>
      <c r="W973" s="17"/>
      <c r="AF973" t="s">
        <v>217</v>
      </c>
      <c r="AK973" t="s">
        <v>53</v>
      </c>
      <c r="AR973" t="s">
        <v>226</v>
      </c>
    </row>
    <row r="974" ht="15.75" customHeight="1">
      <c r="A974" t="s">
        <v>44</v>
      </c>
      <c r="C974" s="11" t="s">
        <v>45</v>
      </c>
      <c r="D974" s="11" t="s">
        <v>46</v>
      </c>
      <c r="E974" s="11" t="s">
        <v>47</v>
      </c>
      <c r="F974" s="12" t="str">
        <f t="shared" si="1"/>
        <v>2014</v>
      </c>
      <c r="G974" s="13">
        <v>41832.0</v>
      </c>
      <c r="H974" s="14">
        <v>0.2604166666666667</v>
      </c>
      <c r="I974" t="s">
        <v>48</v>
      </c>
      <c r="J974" s="15"/>
      <c r="L974" t="s">
        <v>49</v>
      </c>
      <c r="M974" s="15">
        <v>17.4</v>
      </c>
      <c r="N974" s="16">
        <v>8.11</v>
      </c>
      <c r="O974" s="16">
        <v>85.2</v>
      </c>
      <c r="P974" s="17"/>
      <c r="Q974" s="18"/>
      <c r="S974" s="17"/>
      <c r="V974" s="19">
        <v>33.5</v>
      </c>
      <c r="W974" s="17"/>
      <c r="AF974" t="s">
        <v>217</v>
      </c>
      <c r="AG974" t="s">
        <v>51</v>
      </c>
      <c r="AH974" t="s">
        <v>51</v>
      </c>
      <c r="AI974">
        <v>13.89</v>
      </c>
      <c r="AK974" t="s">
        <v>53</v>
      </c>
      <c r="AM974" t="s">
        <v>54</v>
      </c>
      <c r="AN974" t="s">
        <v>55</v>
      </c>
      <c r="AQ974" t="s">
        <v>56</v>
      </c>
      <c r="AR974" t="s">
        <v>226</v>
      </c>
    </row>
    <row r="975" ht="15.75" customHeight="1">
      <c r="A975" t="s">
        <v>44</v>
      </c>
      <c r="C975" s="11" t="s">
        <v>45</v>
      </c>
      <c r="D975" s="11" t="s">
        <v>46</v>
      </c>
      <c r="E975" s="11" t="s">
        <v>47</v>
      </c>
      <c r="F975" s="12" t="str">
        <f t="shared" si="1"/>
        <v>2014</v>
      </c>
      <c r="G975" s="13">
        <v>41846.0</v>
      </c>
      <c r="H975" s="14">
        <v>0.26180555555555557</v>
      </c>
      <c r="I975" t="s">
        <v>48</v>
      </c>
      <c r="J975" s="15"/>
      <c r="L975" t="s">
        <v>49</v>
      </c>
      <c r="M975" s="15">
        <v>17.3</v>
      </c>
      <c r="N975" s="16">
        <v>8.08</v>
      </c>
      <c r="O975" s="16">
        <v>84.6</v>
      </c>
      <c r="P975" s="17"/>
      <c r="Q975" s="18"/>
      <c r="S975" s="17"/>
      <c r="V975" s="19">
        <v>117.8</v>
      </c>
      <c r="W975" s="17"/>
      <c r="AF975" t="s">
        <v>217</v>
      </c>
      <c r="AG975" t="s">
        <v>51</v>
      </c>
      <c r="AH975" t="s">
        <v>51</v>
      </c>
      <c r="AI975">
        <v>15.56</v>
      </c>
      <c r="AJ975" t="s">
        <v>61</v>
      </c>
      <c r="AK975" t="s">
        <v>53</v>
      </c>
      <c r="AM975" t="s">
        <v>54</v>
      </c>
      <c r="AN975" t="s">
        <v>55</v>
      </c>
      <c r="AQ975" t="s">
        <v>56</v>
      </c>
      <c r="AR975" t="s">
        <v>226</v>
      </c>
    </row>
    <row r="976" ht="15.75" customHeight="1">
      <c r="A976" t="s">
        <v>44</v>
      </c>
      <c r="C976" s="11" t="s">
        <v>45</v>
      </c>
      <c r="D976" s="11" t="s">
        <v>46</v>
      </c>
      <c r="E976" s="11" t="s">
        <v>47</v>
      </c>
      <c r="F976" s="12" t="str">
        <f t="shared" si="1"/>
        <v>2014</v>
      </c>
      <c r="G976" s="13">
        <v>41860.0</v>
      </c>
      <c r="H976" s="14">
        <v>0.2777777777777778</v>
      </c>
      <c r="I976" t="s">
        <v>48</v>
      </c>
      <c r="J976" s="15"/>
      <c r="L976" t="s">
        <v>49</v>
      </c>
      <c r="M976" s="15">
        <v>17.3</v>
      </c>
      <c r="N976" s="16">
        <v>8.15</v>
      </c>
      <c r="O976" s="16">
        <v>84.8</v>
      </c>
      <c r="P976" s="17"/>
      <c r="Q976" s="18"/>
      <c r="S976" s="17"/>
      <c r="V976" s="19">
        <v>44.1</v>
      </c>
      <c r="W976" s="17"/>
      <c r="AF976" t="s">
        <v>279</v>
      </c>
      <c r="AG976" t="s">
        <v>51</v>
      </c>
      <c r="AH976" t="s">
        <v>51</v>
      </c>
      <c r="AI976">
        <v>15.56</v>
      </c>
      <c r="AJ976" t="s">
        <v>61</v>
      </c>
      <c r="AK976" t="s">
        <v>53</v>
      </c>
      <c r="AM976" t="s">
        <v>88</v>
      </c>
      <c r="AN976" t="s">
        <v>65</v>
      </c>
      <c r="AQ976" t="s">
        <v>56</v>
      </c>
      <c r="AR976" t="s">
        <v>218</v>
      </c>
    </row>
    <row r="977" ht="15.75" customHeight="1">
      <c r="A977" t="s">
        <v>44</v>
      </c>
      <c r="C977" s="11" t="s">
        <v>45</v>
      </c>
      <c r="D977" s="11" t="s">
        <v>46</v>
      </c>
      <c r="E977" s="11" t="s">
        <v>47</v>
      </c>
      <c r="F977" s="12" t="str">
        <f t="shared" si="1"/>
        <v>2014</v>
      </c>
      <c r="G977" s="13">
        <v>41874.0</v>
      </c>
      <c r="H977" s="14">
        <v>0.2916666666666667</v>
      </c>
      <c r="I977" t="s">
        <v>48</v>
      </c>
      <c r="J977" s="15"/>
      <c r="L977" t="s">
        <v>49</v>
      </c>
      <c r="M977" s="15">
        <v>16.2</v>
      </c>
      <c r="N977" s="16">
        <v>8.56</v>
      </c>
      <c r="O977" s="16">
        <v>87.1</v>
      </c>
      <c r="P977" s="17"/>
      <c r="Q977" s="18"/>
      <c r="S977" s="17"/>
      <c r="V977" s="19">
        <v>95.9</v>
      </c>
      <c r="W977" s="17"/>
      <c r="AF977" t="s">
        <v>279</v>
      </c>
      <c r="AG977" t="s">
        <v>59</v>
      </c>
      <c r="AH977" t="s">
        <v>59</v>
      </c>
      <c r="AI977">
        <v>15.56</v>
      </c>
      <c r="AJ977" t="s">
        <v>61</v>
      </c>
      <c r="AK977" t="s">
        <v>119</v>
      </c>
      <c r="AM977" t="s">
        <v>88</v>
      </c>
      <c r="AN977" t="s">
        <v>65</v>
      </c>
      <c r="AQ977" t="s">
        <v>56</v>
      </c>
      <c r="AR977" t="s">
        <v>229</v>
      </c>
    </row>
    <row r="978" ht="15.75" customHeight="1">
      <c r="A978" t="s">
        <v>44</v>
      </c>
      <c r="C978" s="11" t="s">
        <v>45</v>
      </c>
      <c r="D978" s="11" t="s">
        <v>46</v>
      </c>
      <c r="E978" s="11" t="s">
        <v>47</v>
      </c>
      <c r="F978" s="12" t="str">
        <f t="shared" si="1"/>
        <v>2014</v>
      </c>
      <c r="G978" s="13">
        <v>41874.0</v>
      </c>
      <c r="H978" s="14">
        <v>0.2916666666666667</v>
      </c>
      <c r="I978" t="s">
        <v>95</v>
      </c>
      <c r="J978" s="15"/>
      <c r="M978" s="15">
        <v>16.2</v>
      </c>
      <c r="N978" s="16">
        <v>8.54</v>
      </c>
      <c r="O978" s="16">
        <v>86.8</v>
      </c>
      <c r="P978" s="17"/>
      <c r="Q978" s="18"/>
      <c r="S978" s="17"/>
      <c r="V978" s="19">
        <v>85.7</v>
      </c>
      <c r="W978" s="17"/>
      <c r="AF978" t="s">
        <v>279</v>
      </c>
      <c r="AK978" t="s">
        <v>119</v>
      </c>
      <c r="AR978" t="s">
        <v>229</v>
      </c>
    </row>
    <row r="979" ht="15.75" customHeight="1">
      <c r="A979" t="s">
        <v>44</v>
      </c>
      <c r="C979" s="11" t="s">
        <v>256</v>
      </c>
      <c r="D979" s="11" t="s">
        <v>257</v>
      </c>
      <c r="E979" s="11" t="s">
        <v>258</v>
      </c>
      <c r="F979" s="12" t="str">
        <f t="shared" si="1"/>
        <v>2014</v>
      </c>
      <c r="G979" s="13">
        <v>41776.0</v>
      </c>
      <c r="H979" s="14">
        <v>0.3194444444444444</v>
      </c>
      <c r="I979" t="s">
        <v>48</v>
      </c>
      <c r="J979" s="15"/>
      <c r="L979" t="s">
        <v>58</v>
      </c>
      <c r="M979" s="15">
        <v>14.8</v>
      </c>
      <c r="N979" s="16">
        <v>9.54</v>
      </c>
      <c r="O979" s="16">
        <v>94.3</v>
      </c>
      <c r="P979" s="17">
        <v>260.0</v>
      </c>
      <c r="Q979" s="18"/>
      <c r="S979" s="17"/>
      <c r="V979" s="19">
        <v>866.4</v>
      </c>
      <c r="W979" s="17"/>
      <c r="AF979" t="s">
        <v>690</v>
      </c>
      <c r="AG979" t="s">
        <v>254</v>
      </c>
      <c r="AH979" t="s">
        <v>691</v>
      </c>
      <c r="AI979">
        <v>13.89</v>
      </c>
      <c r="AJ979" t="s">
        <v>52</v>
      </c>
      <c r="AK979" t="s">
        <v>53</v>
      </c>
      <c r="AM979" t="s">
        <v>62</v>
      </c>
      <c r="AN979" t="s">
        <v>55</v>
      </c>
      <c r="AQ979" t="s">
        <v>171</v>
      </c>
      <c r="AR979" t="s">
        <v>218</v>
      </c>
    </row>
    <row r="980" ht="15.75" customHeight="1">
      <c r="A980" t="s">
        <v>44</v>
      </c>
      <c r="C980" s="11" t="s">
        <v>256</v>
      </c>
      <c r="D980" s="11" t="s">
        <v>257</v>
      </c>
      <c r="E980" s="11" t="s">
        <v>258</v>
      </c>
      <c r="F980" s="12" t="str">
        <f t="shared" si="1"/>
        <v>2014</v>
      </c>
      <c r="G980" s="13">
        <v>41790.0</v>
      </c>
      <c r="H980" s="14">
        <v>0.36944444444444446</v>
      </c>
      <c r="I980" t="s">
        <v>48</v>
      </c>
      <c r="J980" s="15"/>
      <c r="L980" t="s">
        <v>58</v>
      </c>
      <c r="M980" s="15">
        <v>12.5</v>
      </c>
      <c r="N980" s="16">
        <v>10.43</v>
      </c>
      <c r="O980" s="16">
        <v>98.4</v>
      </c>
      <c r="P980" s="17">
        <v>260.0</v>
      </c>
      <c r="Q980" s="18"/>
      <c r="S980" s="17"/>
      <c r="V980" s="19">
        <v>193.5</v>
      </c>
      <c r="W980" s="17"/>
      <c r="AF980" t="s">
        <v>692</v>
      </c>
      <c r="AG980" t="s">
        <v>59</v>
      </c>
      <c r="AH980" t="s">
        <v>273</v>
      </c>
      <c r="AI980">
        <v>12.78</v>
      </c>
      <c r="AJ980" t="s">
        <v>61</v>
      </c>
      <c r="AK980" t="s">
        <v>53</v>
      </c>
      <c r="AM980" t="s">
        <v>88</v>
      </c>
      <c r="AN980" t="s">
        <v>55</v>
      </c>
      <c r="AQ980" t="s">
        <v>51</v>
      </c>
      <c r="AR980" t="s">
        <v>218</v>
      </c>
    </row>
    <row r="981" ht="15.75" customHeight="1">
      <c r="A981" t="s">
        <v>44</v>
      </c>
      <c r="C981" s="11" t="s">
        <v>256</v>
      </c>
      <c r="D981" s="11" t="s">
        <v>257</v>
      </c>
      <c r="E981" s="11" t="s">
        <v>258</v>
      </c>
      <c r="F981" s="12" t="str">
        <f t="shared" si="1"/>
        <v>2014</v>
      </c>
      <c r="G981" s="13">
        <v>41804.0</v>
      </c>
      <c r="H981" s="14">
        <v>0.3263888888888889</v>
      </c>
      <c r="I981" t="s">
        <v>48</v>
      </c>
      <c r="J981" s="15"/>
      <c r="L981" t="s">
        <v>58</v>
      </c>
      <c r="M981" s="15">
        <v>14.0</v>
      </c>
      <c r="N981" s="16">
        <v>9.77</v>
      </c>
      <c r="O981" s="16">
        <v>94.9</v>
      </c>
      <c r="P981" s="17">
        <v>170.0</v>
      </c>
      <c r="Q981" s="18"/>
      <c r="S981" s="17"/>
      <c r="V981" s="19">
        <v>2419.6</v>
      </c>
      <c r="W981" s="17"/>
      <c r="AF981" t="s">
        <v>690</v>
      </c>
      <c r="AG981" t="s">
        <v>59</v>
      </c>
      <c r="AH981" t="s">
        <v>440</v>
      </c>
      <c r="AI981">
        <v>15.0</v>
      </c>
      <c r="AJ981" t="s">
        <v>61</v>
      </c>
      <c r="AK981" t="s">
        <v>53</v>
      </c>
      <c r="AM981" t="s">
        <v>62</v>
      </c>
      <c r="AN981" t="s">
        <v>55</v>
      </c>
      <c r="AQ981" t="s">
        <v>171</v>
      </c>
      <c r="AR981" t="s">
        <v>353</v>
      </c>
    </row>
    <row r="982" ht="15.75" customHeight="1">
      <c r="A982" t="s">
        <v>44</v>
      </c>
      <c r="C982" s="11" t="s">
        <v>256</v>
      </c>
      <c r="D982" s="11" t="s">
        <v>257</v>
      </c>
      <c r="E982" s="11" t="s">
        <v>258</v>
      </c>
      <c r="F982" s="12" t="str">
        <f t="shared" si="1"/>
        <v>2014</v>
      </c>
      <c r="G982" s="13">
        <v>41818.0</v>
      </c>
      <c r="H982" s="14">
        <v>0.3541666666666667</v>
      </c>
      <c r="I982" t="s">
        <v>48</v>
      </c>
      <c r="J982" s="15"/>
      <c r="L982" t="s">
        <v>49</v>
      </c>
      <c r="M982" s="15">
        <v>14.1</v>
      </c>
      <c r="N982" s="16">
        <v>9.44</v>
      </c>
      <c r="O982" s="16">
        <v>91.2</v>
      </c>
      <c r="P982" s="17">
        <v>280.0</v>
      </c>
      <c r="Q982" s="18"/>
      <c r="S982" s="17"/>
      <c r="V982" s="19">
        <v>95.9</v>
      </c>
      <c r="W982" s="17"/>
      <c r="AF982" t="s">
        <v>690</v>
      </c>
      <c r="AG982" t="s">
        <v>51</v>
      </c>
      <c r="AH982" t="s">
        <v>51</v>
      </c>
      <c r="AI982">
        <v>11.11</v>
      </c>
      <c r="AJ982" t="s">
        <v>61</v>
      </c>
      <c r="AK982" t="s">
        <v>53</v>
      </c>
      <c r="AM982" t="s">
        <v>88</v>
      </c>
      <c r="AN982" t="s">
        <v>65</v>
      </c>
      <c r="AQ982" t="s">
        <v>51</v>
      </c>
      <c r="AR982" t="s">
        <v>218</v>
      </c>
    </row>
    <row r="983" ht="15.75" customHeight="1">
      <c r="A983" t="s">
        <v>44</v>
      </c>
      <c r="C983" s="11" t="s">
        <v>256</v>
      </c>
      <c r="D983" s="11" t="s">
        <v>257</v>
      </c>
      <c r="E983" s="11" t="s">
        <v>258</v>
      </c>
      <c r="F983" s="12" t="str">
        <f t="shared" si="1"/>
        <v>2014</v>
      </c>
      <c r="G983" s="13">
        <v>41832.0</v>
      </c>
      <c r="H983" s="14">
        <v>0.3402777777777778</v>
      </c>
      <c r="I983" t="s">
        <v>48</v>
      </c>
      <c r="J983" s="15"/>
      <c r="L983" t="s">
        <v>49</v>
      </c>
      <c r="M983" s="15">
        <v>16.2</v>
      </c>
      <c r="N983" s="16">
        <v>9.58</v>
      </c>
      <c r="O983" s="16">
        <v>96.7</v>
      </c>
      <c r="P983" s="17">
        <v>290.0</v>
      </c>
      <c r="Q983" s="18"/>
      <c r="S983" s="17"/>
      <c r="V983" s="19">
        <v>59.4</v>
      </c>
      <c r="W983" s="17"/>
      <c r="AF983" t="s">
        <v>690</v>
      </c>
      <c r="AG983" t="s">
        <v>51</v>
      </c>
      <c r="AH983" t="s">
        <v>115</v>
      </c>
      <c r="AI983">
        <v>21.11</v>
      </c>
      <c r="AJ983" t="s">
        <v>61</v>
      </c>
      <c r="AK983" t="s">
        <v>53</v>
      </c>
      <c r="AM983" t="s">
        <v>88</v>
      </c>
      <c r="AN983" t="s">
        <v>65</v>
      </c>
      <c r="AQ983" t="s">
        <v>51</v>
      </c>
      <c r="AR983" t="s">
        <v>229</v>
      </c>
    </row>
    <row r="984" ht="15.75" customHeight="1">
      <c r="A984" t="s">
        <v>44</v>
      </c>
      <c r="C984" s="11" t="s">
        <v>256</v>
      </c>
      <c r="D984" s="11" t="s">
        <v>257</v>
      </c>
      <c r="E984" s="11" t="s">
        <v>258</v>
      </c>
      <c r="F984" s="12" t="str">
        <f t="shared" si="1"/>
        <v>2014</v>
      </c>
      <c r="G984" s="13">
        <v>41846.0</v>
      </c>
      <c r="H984" s="14">
        <v>0.3472222222222222</v>
      </c>
      <c r="I984" t="s">
        <v>48</v>
      </c>
      <c r="J984" s="15"/>
      <c r="L984" t="s">
        <v>49</v>
      </c>
      <c r="M984" s="15">
        <v>16.8</v>
      </c>
      <c r="N984" s="16">
        <v>8.82</v>
      </c>
      <c r="O984" s="16">
        <v>91.4</v>
      </c>
      <c r="P984" s="17">
        <v>270.0</v>
      </c>
      <c r="Q984" s="18"/>
      <c r="S984" s="17"/>
      <c r="V984" s="19">
        <v>83.6</v>
      </c>
      <c r="W984" s="17"/>
      <c r="AF984" t="s">
        <v>693</v>
      </c>
      <c r="AG984" t="s">
        <v>86</v>
      </c>
      <c r="AH984" t="s">
        <v>443</v>
      </c>
      <c r="AI984">
        <v>17.78</v>
      </c>
      <c r="AJ984" t="s">
        <v>61</v>
      </c>
      <c r="AK984" t="s">
        <v>53</v>
      </c>
      <c r="AM984" t="s">
        <v>54</v>
      </c>
      <c r="AN984" t="s">
        <v>55</v>
      </c>
      <c r="AQ984" t="s">
        <v>292</v>
      </c>
      <c r="AR984" t="s">
        <v>218</v>
      </c>
    </row>
    <row r="985" ht="15.75" customHeight="1">
      <c r="A985" t="s">
        <v>44</v>
      </c>
      <c r="C985" s="11" t="s">
        <v>256</v>
      </c>
      <c r="D985" s="11" t="s">
        <v>257</v>
      </c>
      <c r="E985" s="11" t="s">
        <v>258</v>
      </c>
      <c r="F985" s="12" t="str">
        <f t="shared" si="1"/>
        <v>2014</v>
      </c>
      <c r="G985" s="13">
        <v>41860.0</v>
      </c>
      <c r="H985" s="14">
        <v>0.34375</v>
      </c>
      <c r="I985" t="s">
        <v>48</v>
      </c>
      <c r="J985" s="15"/>
      <c r="L985" t="s">
        <v>49</v>
      </c>
      <c r="M985" s="15">
        <v>16.2</v>
      </c>
      <c r="N985" s="16">
        <v>8.83</v>
      </c>
      <c r="O985" s="16">
        <v>88.8</v>
      </c>
      <c r="P985" s="17">
        <v>300.0</v>
      </c>
      <c r="Q985" s="18"/>
      <c r="S985" s="17"/>
      <c r="V985" s="19">
        <v>150.0</v>
      </c>
      <c r="W985" s="17"/>
      <c r="AF985" t="s">
        <v>690</v>
      </c>
      <c r="AG985" t="s">
        <v>51</v>
      </c>
      <c r="AH985" t="s">
        <v>115</v>
      </c>
      <c r="AI985">
        <v>16.67</v>
      </c>
      <c r="AK985" t="s">
        <v>53</v>
      </c>
      <c r="AM985" t="s">
        <v>88</v>
      </c>
      <c r="AN985" t="s">
        <v>65</v>
      </c>
      <c r="AQ985" t="s">
        <v>51</v>
      </c>
      <c r="AR985" t="s">
        <v>226</v>
      </c>
    </row>
    <row r="986" ht="15.75" customHeight="1">
      <c r="A986" t="s">
        <v>44</v>
      </c>
      <c r="C986" s="11" t="s">
        <v>256</v>
      </c>
      <c r="D986" s="11" t="s">
        <v>257</v>
      </c>
      <c r="E986" s="11" t="s">
        <v>258</v>
      </c>
      <c r="F986" s="12" t="str">
        <f t="shared" si="1"/>
        <v>2014</v>
      </c>
      <c r="G986" s="13">
        <v>41860.0</v>
      </c>
      <c r="H986" s="14">
        <v>0.34375</v>
      </c>
      <c r="I986" t="s">
        <v>95</v>
      </c>
      <c r="J986" s="15"/>
      <c r="M986" s="15"/>
      <c r="N986" s="16"/>
      <c r="O986" s="16"/>
      <c r="P986" s="17"/>
      <c r="Q986" s="18"/>
      <c r="S986" s="17"/>
      <c r="V986" s="19">
        <v>261.3</v>
      </c>
      <c r="W986" s="17"/>
      <c r="AF986" t="s">
        <v>690</v>
      </c>
      <c r="AK986" t="s">
        <v>53</v>
      </c>
      <c r="AR986" t="s">
        <v>226</v>
      </c>
    </row>
    <row r="987" ht="15.75" customHeight="1">
      <c r="A987" t="s">
        <v>44</v>
      </c>
      <c r="C987" s="11" t="s">
        <v>256</v>
      </c>
      <c r="D987" s="11" t="s">
        <v>257</v>
      </c>
      <c r="E987" s="11" t="s">
        <v>258</v>
      </c>
      <c r="F987" s="12" t="str">
        <f t="shared" si="1"/>
        <v>2014</v>
      </c>
      <c r="G987" s="13">
        <v>41874.0</v>
      </c>
      <c r="H987" s="14">
        <v>0.3506944444444444</v>
      </c>
      <c r="I987" t="s">
        <v>48</v>
      </c>
      <c r="J987" s="15"/>
      <c r="L987" t="s">
        <v>49</v>
      </c>
      <c r="M987" s="15">
        <v>15.3</v>
      </c>
      <c r="N987" s="16">
        <v>9.45</v>
      </c>
      <c r="O987" s="16">
        <v>94.4</v>
      </c>
      <c r="P987" s="17">
        <v>290.0</v>
      </c>
      <c r="Q987" s="18"/>
      <c r="S987" s="17"/>
      <c r="V987" s="19">
        <v>30.5</v>
      </c>
      <c r="W987" s="17"/>
      <c r="AF987" t="s">
        <v>690</v>
      </c>
      <c r="AG987" t="s">
        <v>231</v>
      </c>
      <c r="AH987" t="s">
        <v>231</v>
      </c>
      <c r="AI987">
        <v>15.56</v>
      </c>
      <c r="AK987" t="s">
        <v>53</v>
      </c>
      <c r="AM987" t="s">
        <v>88</v>
      </c>
      <c r="AN987" t="s">
        <v>65</v>
      </c>
      <c r="AQ987" t="s">
        <v>51</v>
      </c>
      <c r="AR987" t="s">
        <v>218</v>
      </c>
    </row>
    <row r="988" ht="15.75" customHeight="1">
      <c r="A988" t="s">
        <v>44</v>
      </c>
      <c r="C988" s="11" t="s">
        <v>265</v>
      </c>
      <c r="D988" s="11" t="s">
        <v>266</v>
      </c>
      <c r="E988" s="11" t="s">
        <v>267</v>
      </c>
      <c r="F988" s="12" t="str">
        <f t="shared" si="1"/>
        <v>2014</v>
      </c>
      <c r="G988" s="13">
        <v>41776.0</v>
      </c>
      <c r="H988" s="14">
        <v>0.3076388888888889</v>
      </c>
      <c r="I988" t="s">
        <v>48</v>
      </c>
      <c r="J988" s="15"/>
      <c r="L988" t="s">
        <v>58</v>
      </c>
      <c r="M988" s="15">
        <v>14.6</v>
      </c>
      <c r="N988" s="16">
        <v>9.41</v>
      </c>
      <c r="O988" s="16">
        <v>92.4</v>
      </c>
      <c r="P988" s="17">
        <v>200.0</v>
      </c>
      <c r="Q988" s="18"/>
      <c r="S988" s="17"/>
      <c r="V988" s="19">
        <v>2419.6</v>
      </c>
      <c r="W988" s="17"/>
      <c r="AF988" t="s">
        <v>690</v>
      </c>
      <c r="AG988" t="s">
        <v>254</v>
      </c>
      <c r="AH988" t="s">
        <v>691</v>
      </c>
      <c r="AI988">
        <v>13.89</v>
      </c>
      <c r="AJ988" t="s">
        <v>52</v>
      </c>
      <c r="AK988" t="s">
        <v>53</v>
      </c>
      <c r="AM988" t="s">
        <v>62</v>
      </c>
      <c r="AN988" t="s">
        <v>55</v>
      </c>
      <c r="AQ988" t="s">
        <v>171</v>
      </c>
      <c r="AR988" t="s">
        <v>353</v>
      </c>
    </row>
    <row r="989" ht="15.75" customHeight="1">
      <c r="A989" t="s">
        <v>44</v>
      </c>
      <c r="C989" s="11" t="s">
        <v>265</v>
      </c>
      <c r="D989" s="11" t="s">
        <v>266</v>
      </c>
      <c r="E989" s="11" t="s">
        <v>267</v>
      </c>
      <c r="F989" s="12" t="str">
        <f t="shared" si="1"/>
        <v>2014</v>
      </c>
      <c r="G989" s="13">
        <v>41790.0</v>
      </c>
      <c r="H989" s="14">
        <v>0.3611111111111111</v>
      </c>
      <c r="I989" t="s">
        <v>48</v>
      </c>
      <c r="J989" s="15"/>
      <c r="L989" t="s">
        <v>58</v>
      </c>
      <c r="M989" s="15">
        <v>12.6</v>
      </c>
      <c r="N989" s="16">
        <v>9.75</v>
      </c>
      <c r="O989" s="16">
        <v>91.2</v>
      </c>
      <c r="P989" s="17">
        <v>220.0</v>
      </c>
      <c r="Q989" s="18"/>
      <c r="S989" s="17"/>
      <c r="V989" s="19">
        <v>547.5</v>
      </c>
      <c r="W989" s="17"/>
      <c r="AF989" t="s">
        <v>692</v>
      </c>
      <c r="AG989" t="s">
        <v>59</v>
      </c>
      <c r="AH989" t="s">
        <v>273</v>
      </c>
      <c r="AI989">
        <v>12.78</v>
      </c>
      <c r="AJ989" t="s">
        <v>61</v>
      </c>
      <c r="AK989" t="s">
        <v>53</v>
      </c>
      <c r="AM989" t="s">
        <v>54</v>
      </c>
      <c r="AN989" t="s">
        <v>55</v>
      </c>
      <c r="AQ989" t="s">
        <v>171</v>
      </c>
      <c r="AR989" t="s">
        <v>218</v>
      </c>
    </row>
    <row r="990" ht="15.75" customHeight="1">
      <c r="A990" t="s">
        <v>44</v>
      </c>
      <c r="C990" s="11" t="s">
        <v>265</v>
      </c>
      <c r="D990" s="11" t="s">
        <v>266</v>
      </c>
      <c r="E990" s="11" t="s">
        <v>267</v>
      </c>
      <c r="F990" s="12" t="str">
        <f t="shared" si="1"/>
        <v>2014</v>
      </c>
      <c r="G990" s="13">
        <v>41804.0</v>
      </c>
      <c r="H990" s="14">
        <v>0.3159722222222222</v>
      </c>
      <c r="I990" t="s">
        <v>48</v>
      </c>
      <c r="J990" s="15"/>
      <c r="L990" t="s">
        <v>58</v>
      </c>
      <c r="M990" s="15">
        <v>13.8</v>
      </c>
      <c r="N990" s="16">
        <v>9.73</v>
      </c>
      <c r="O990" s="16">
        <v>94.2</v>
      </c>
      <c r="P990" s="17">
        <v>130.0</v>
      </c>
      <c r="Q990" s="18"/>
      <c r="S990" s="17"/>
      <c r="V990" s="19">
        <v>2419.6</v>
      </c>
      <c r="W990" s="17"/>
      <c r="AF990" t="s">
        <v>690</v>
      </c>
      <c r="AG990" t="s">
        <v>59</v>
      </c>
      <c r="AH990" t="s">
        <v>281</v>
      </c>
      <c r="AI990">
        <v>15.0</v>
      </c>
      <c r="AK990" t="s">
        <v>53</v>
      </c>
      <c r="AM990" t="s">
        <v>62</v>
      </c>
      <c r="AN990" t="s">
        <v>55</v>
      </c>
      <c r="AQ990" t="s">
        <v>171</v>
      </c>
      <c r="AR990" t="s">
        <v>694</v>
      </c>
    </row>
    <row r="991" ht="15.75" customHeight="1">
      <c r="A991" t="s">
        <v>44</v>
      </c>
      <c r="C991" s="11" t="s">
        <v>265</v>
      </c>
      <c r="D991" s="11" t="s">
        <v>266</v>
      </c>
      <c r="E991" s="11" t="s">
        <v>267</v>
      </c>
      <c r="F991" s="12" t="str">
        <f t="shared" si="1"/>
        <v>2014</v>
      </c>
      <c r="G991" s="13">
        <v>41818.0</v>
      </c>
      <c r="H991" s="14">
        <v>0.34375</v>
      </c>
      <c r="I991" t="s">
        <v>48</v>
      </c>
      <c r="J991" s="15"/>
      <c r="L991" t="s">
        <v>49</v>
      </c>
      <c r="M991" s="15">
        <v>16.7</v>
      </c>
      <c r="N991" s="16">
        <v>7.93</v>
      </c>
      <c r="O991" s="16">
        <v>81.6</v>
      </c>
      <c r="P991" s="17">
        <v>200.0</v>
      </c>
      <c r="Q991" s="18"/>
      <c r="S991" s="17"/>
      <c r="V991" s="19">
        <v>579.4</v>
      </c>
      <c r="W991" s="17"/>
      <c r="AF991" t="s">
        <v>690</v>
      </c>
      <c r="AG991" t="s">
        <v>51</v>
      </c>
      <c r="AH991" t="s">
        <v>51</v>
      </c>
      <c r="AI991">
        <v>11.11</v>
      </c>
      <c r="AJ991" t="s">
        <v>61</v>
      </c>
      <c r="AK991" t="s">
        <v>53</v>
      </c>
      <c r="AM991" t="s">
        <v>54</v>
      </c>
      <c r="AN991" t="s">
        <v>65</v>
      </c>
      <c r="AQ991" t="s">
        <v>56</v>
      </c>
      <c r="AR991" t="s">
        <v>226</v>
      </c>
    </row>
    <row r="992" ht="15.75" customHeight="1">
      <c r="A992" t="s">
        <v>44</v>
      </c>
      <c r="C992" s="11" t="s">
        <v>265</v>
      </c>
      <c r="D992" s="11" t="s">
        <v>266</v>
      </c>
      <c r="E992" s="11" t="s">
        <v>267</v>
      </c>
      <c r="F992" s="12" t="str">
        <f t="shared" si="1"/>
        <v>2014</v>
      </c>
      <c r="G992" s="13">
        <v>41832.0</v>
      </c>
      <c r="H992" s="14">
        <v>0.3263888888888889</v>
      </c>
      <c r="I992" t="s">
        <v>48</v>
      </c>
      <c r="J992" s="15"/>
      <c r="L992" t="s">
        <v>49</v>
      </c>
      <c r="M992" s="15">
        <v>19.6</v>
      </c>
      <c r="N992" s="16">
        <v>7.78</v>
      </c>
      <c r="O992" s="16">
        <v>84.2</v>
      </c>
      <c r="P992" s="17">
        <v>210.0</v>
      </c>
      <c r="Q992" s="18"/>
      <c r="S992" s="17"/>
      <c r="V992" s="19">
        <v>658.6</v>
      </c>
      <c r="W992" s="17"/>
      <c r="AF992" t="s">
        <v>690</v>
      </c>
      <c r="AG992" t="s">
        <v>51</v>
      </c>
      <c r="AH992" t="s">
        <v>115</v>
      </c>
      <c r="AI992">
        <v>21.11</v>
      </c>
      <c r="AJ992" t="s">
        <v>61</v>
      </c>
      <c r="AK992" t="s">
        <v>53</v>
      </c>
      <c r="AM992" t="s">
        <v>88</v>
      </c>
      <c r="AN992" t="s">
        <v>65</v>
      </c>
      <c r="AQ992" t="s">
        <v>56</v>
      </c>
      <c r="AR992" t="s">
        <v>226</v>
      </c>
    </row>
    <row r="993" ht="15.75" customHeight="1">
      <c r="A993" t="s">
        <v>44</v>
      </c>
      <c r="C993" s="11" t="s">
        <v>265</v>
      </c>
      <c r="D993" s="11" t="s">
        <v>266</v>
      </c>
      <c r="E993" s="11" t="s">
        <v>267</v>
      </c>
      <c r="F993" s="12" t="str">
        <f t="shared" si="1"/>
        <v>2014</v>
      </c>
      <c r="G993" s="13">
        <v>41846.0</v>
      </c>
      <c r="H993" s="14">
        <v>0.3368055555555556</v>
      </c>
      <c r="I993" t="s">
        <v>48</v>
      </c>
      <c r="J993" s="15"/>
      <c r="L993" t="s">
        <v>49</v>
      </c>
      <c r="M993" s="15">
        <v>19.6</v>
      </c>
      <c r="N993" s="16">
        <v>7.27</v>
      </c>
      <c r="O993" s="16">
        <v>79.0</v>
      </c>
      <c r="P993" s="17">
        <v>210.0</v>
      </c>
      <c r="Q993" s="18"/>
      <c r="S993" s="17"/>
      <c r="V993" s="19">
        <v>488.4</v>
      </c>
      <c r="W993" s="17"/>
      <c r="AF993" t="s">
        <v>693</v>
      </c>
      <c r="AG993" t="s">
        <v>86</v>
      </c>
      <c r="AH993" t="s">
        <v>443</v>
      </c>
      <c r="AI993">
        <v>17.78</v>
      </c>
      <c r="AJ993" t="s">
        <v>61</v>
      </c>
      <c r="AK993" t="s">
        <v>53</v>
      </c>
      <c r="AM993" t="s">
        <v>62</v>
      </c>
      <c r="AN993" t="s">
        <v>55</v>
      </c>
      <c r="AQ993" t="s">
        <v>171</v>
      </c>
      <c r="AR993" t="s">
        <v>226</v>
      </c>
    </row>
    <row r="994" ht="15.75" customHeight="1">
      <c r="A994" t="s">
        <v>44</v>
      </c>
      <c r="C994" s="11" t="s">
        <v>265</v>
      </c>
      <c r="D994" s="11" t="s">
        <v>266</v>
      </c>
      <c r="E994" s="11" t="s">
        <v>267</v>
      </c>
      <c r="F994" s="12" t="str">
        <f t="shared" si="1"/>
        <v>2014</v>
      </c>
      <c r="G994" s="13">
        <v>41860.0</v>
      </c>
      <c r="H994" s="14">
        <v>0.3333333333333333</v>
      </c>
      <c r="I994" t="s">
        <v>48</v>
      </c>
      <c r="J994" s="15"/>
      <c r="L994" t="s">
        <v>49</v>
      </c>
      <c r="M994" s="15">
        <v>17.1</v>
      </c>
      <c r="N994" s="16">
        <v>8.07</v>
      </c>
      <c r="O994" s="16">
        <v>83.6</v>
      </c>
      <c r="P994" s="17">
        <v>170.0</v>
      </c>
      <c r="Q994" s="18"/>
      <c r="S994" s="17"/>
      <c r="V994" s="19">
        <v>1413.6</v>
      </c>
      <c r="W994" s="17"/>
      <c r="AF994" t="s">
        <v>690</v>
      </c>
      <c r="AG994" t="s">
        <v>51</v>
      </c>
      <c r="AH994" t="s">
        <v>115</v>
      </c>
      <c r="AI994">
        <v>16.67</v>
      </c>
      <c r="AK994" t="s">
        <v>53</v>
      </c>
      <c r="AM994" t="s">
        <v>62</v>
      </c>
      <c r="AN994" t="s">
        <v>65</v>
      </c>
      <c r="AQ994" t="s">
        <v>401</v>
      </c>
      <c r="AR994" t="s">
        <v>218</v>
      </c>
    </row>
    <row r="995" ht="15.75" customHeight="1">
      <c r="A995" t="s">
        <v>44</v>
      </c>
      <c r="C995" s="11" t="s">
        <v>265</v>
      </c>
      <c r="D995" s="11" t="s">
        <v>266</v>
      </c>
      <c r="E995" s="11" t="s">
        <v>267</v>
      </c>
      <c r="F995" s="12" t="str">
        <f t="shared" si="1"/>
        <v>2014</v>
      </c>
      <c r="G995" s="13">
        <v>41860.0</v>
      </c>
      <c r="H995" s="14">
        <v>0.3333333333333333</v>
      </c>
      <c r="I995" t="s">
        <v>95</v>
      </c>
      <c r="J995" s="15"/>
      <c r="M995" s="15"/>
      <c r="N995" s="16"/>
      <c r="O995" s="16"/>
      <c r="P995" s="17"/>
      <c r="Q995" s="18"/>
      <c r="S995" s="17"/>
      <c r="V995" s="19">
        <v>1119.85</v>
      </c>
      <c r="W995" s="17"/>
      <c r="AF995" t="s">
        <v>690</v>
      </c>
      <c r="AK995" t="s">
        <v>53</v>
      </c>
      <c r="AR995" t="s">
        <v>218</v>
      </c>
    </row>
    <row r="996" ht="15.75" customHeight="1">
      <c r="A996" t="s">
        <v>44</v>
      </c>
      <c r="C996" s="11" t="s">
        <v>265</v>
      </c>
      <c r="D996" s="11" t="s">
        <v>266</v>
      </c>
      <c r="E996" s="11" t="s">
        <v>267</v>
      </c>
      <c r="F996" s="12" t="str">
        <f t="shared" si="1"/>
        <v>2014</v>
      </c>
      <c r="G996" s="13">
        <v>41874.0</v>
      </c>
      <c r="H996" s="14">
        <v>0.3402777777777778</v>
      </c>
      <c r="I996" t="s">
        <v>48</v>
      </c>
      <c r="J996" s="15"/>
      <c r="L996" t="s">
        <v>49</v>
      </c>
      <c r="M996" s="15">
        <v>16.0</v>
      </c>
      <c r="N996" s="16">
        <v>8.43</v>
      </c>
      <c r="O996" s="16">
        <v>85.6</v>
      </c>
      <c r="P996" s="17">
        <v>200.0</v>
      </c>
      <c r="Q996" s="18"/>
      <c r="S996" s="17"/>
      <c r="V996" s="19">
        <v>235.9</v>
      </c>
      <c r="W996" s="17"/>
      <c r="AF996" t="s">
        <v>690</v>
      </c>
      <c r="AG996" t="s">
        <v>231</v>
      </c>
      <c r="AH996" t="s">
        <v>231</v>
      </c>
      <c r="AI996">
        <v>15.56</v>
      </c>
      <c r="AK996" t="s">
        <v>53</v>
      </c>
      <c r="AM996" t="s">
        <v>62</v>
      </c>
      <c r="AN996" t="s">
        <v>65</v>
      </c>
      <c r="AQ996" t="s">
        <v>70</v>
      </c>
      <c r="AR996" t="s">
        <v>226</v>
      </c>
    </row>
    <row r="997" ht="15.75" customHeight="1">
      <c r="A997" t="s">
        <v>44</v>
      </c>
      <c r="C997" s="11" t="s">
        <v>276</v>
      </c>
      <c r="D997" s="11" t="s">
        <v>277</v>
      </c>
      <c r="E997" s="11" t="s">
        <v>278</v>
      </c>
      <c r="F997" s="12" t="str">
        <f t="shared" si="1"/>
        <v>2014</v>
      </c>
      <c r="G997" s="13">
        <v>41776.0</v>
      </c>
      <c r="H997" s="14">
        <v>0.2916666666666667</v>
      </c>
      <c r="I997" t="s">
        <v>48</v>
      </c>
      <c r="J997" s="15"/>
      <c r="L997" t="s">
        <v>58</v>
      </c>
      <c r="M997" s="15">
        <v>14.4</v>
      </c>
      <c r="N997" s="16">
        <v>9.54</v>
      </c>
      <c r="O997" s="16">
        <v>93.2</v>
      </c>
      <c r="P997" s="17">
        <v>190.0</v>
      </c>
      <c r="Q997" s="18"/>
      <c r="S997" s="17"/>
      <c r="V997" s="19">
        <v>1553.1</v>
      </c>
      <c r="W997" s="17"/>
      <c r="AF997" t="s">
        <v>690</v>
      </c>
      <c r="AG997" t="s">
        <v>254</v>
      </c>
      <c r="AH997" t="s">
        <v>691</v>
      </c>
      <c r="AI997">
        <v>13.89</v>
      </c>
      <c r="AJ997" t="s">
        <v>52</v>
      </c>
      <c r="AK997" t="s">
        <v>53</v>
      </c>
      <c r="AM997" t="s">
        <v>62</v>
      </c>
      <c r="AN997" t="s">
        <v>65</v>
      </c>
      <c r="AQ997" t="s">
        <v>171</v>
      </c>
      <c r="AR997" t="s">
        <v>218</v>
      </c>
    </row>
    <row r="998" ht="15.75" customHeight="1">
      <c r="A998" t="s">
        <v>44</v>
      </c>
      <c r="C998" s="11" t="s">
        <v>276</v>
      </c>
      <c r="D998" s="11" t="s">
        <v>277</v>
      </c>
      <c r="E998" s="11" t="s">
        <v>278</v>
      </c>
      <c r="F998" s="12" t="str">
        <f t="shared" si="1"/>
        <v>2014</v>
      </c>
      <c r="G998" s="13">
        <v>41790.0</v>
      </c>
      <c r="H998" s="14">
        <v>0.34305555555555556</v>
      </c>
      <c r="I998" t="s">
        <v>48</v>
      </c>
      <c r="J998" s="15"/>
      <c r="L998" t="s">
        <v>58</v>
      </c>
      <c r="M998" s="15">
        <v>12.3</v>
      </c>
      <c r="N998" s="16">
        <v>9.91</v>
      </c>
      <c r="O998" s="16">
        <v>92.7</v>
      </c>
      <c r="P998" s="17">
        <v>200.0</v>
      </c>
      <c r="Q998" s="18"/>
      <c r="S998" s="17"/>
      <c r="V998" s="19">
        <v>69.1</v>
      </c>
      <c r="W998" s="17"/>
      <c r="AF998" t="s">
        <v>695</v>
      </c>
      <c r="AG998" t="s">
        <v>59</v>
      </c>
      <c r="AH998" t="s">
        <v>273</v>
      </c>
      <c r="AI998">
        <v>12.78</v>
      </c>
      <c r="AJ998" t="s">
        <v>61</v>
      </c>
      <c r="AK998" t="s">
        <v>53</v>
      </c>
      <c r="AM998" t="s">
        <v>54</v>
      </c>
      <c r="AN998" t="s">
        <v>65</v>
      </c>
      <c r="AQ998" t="s">
        <v>56</v>
      </c>
      <c r="AR998" t="s">
        <v>218</v>
      </c>
    </row>
    <row r="999" ht="15.75" customHeight="1">
      <c r="A999" t="s">
        <v>44</v>
      </c>
      <c r="C999" s="11" t="s">
        <v>276</v>
      </c>
      <c r="D999" s="11" t="s">
        <v>277</v>
      </c>
      <c r="E999" s="11" t="s">
        <v>278</v>
      </c>
      <c r="F999" s="12" t="str">
        <f t="shared" si="1"/>
        <v>2014</v>
      </c>
      <c r="G999" s="13">
        <v>41804.0</v>
      </c>
      <c r="H999" s="14">
        <v>0.3055555555555556</v>
      </c>
      <c r="I999" t="s">
        <v>48</v>
      </c>
      <c r="J999" s="15"/>
      <c r="L999" t="s">
        <v>58</v>
      </c>
      <c r="M999" s="15">
        <v>13.6</v>
      </c>
      <c r="N999" s="16">
        <v>9.73</v>
      </c>
      <c r="O999" s="16">
        <v>93.8</v>
      </c>
      <c r="P999" s="17">
        <v>130.0</v>
      </c>
      <c r="Q999" s="18"/>
      <c r="S999" s="17"/>
      <c r="V999" s="19">
        <v>2419.6</v>
      </c>
      <c r="W999" s="17"/>
      <c r="AF999" t="s">
        <v>690</v>
      </c>
      <c r="AG999" t="s">
        <v>59</v>
      </c>
      <c r="AH999" t="s">
        <v>440</v>
      </c>
      <c r="AI999">
        <v>15.0</v>
      </c>
      <c r="AJ999" t="s">
        <v>61</v>
      </c>
      <c r="AK999" t="s">
        <v>53</v>
      </c>
      <c r="AM999" t="s">
        <v>62</v>
      </c>
      <c r="AN999" t="s">
        <v>55</v>
      </c>
      <c r="AQ999" t="s">
        <v>171</v>
      </c>
      <c r="AR999" t="s">
        <v>694</v>
      </c>
    </row>
    <row r="1000" ht="15.75" customHeight="1">
      <c r="A1000" t="s">
        <v>44</v>
      </c>
      <c r="C1000" s="11" t="s">
        <v>276</v>
      </c>
      <c r="D1000" s="11" t="s">
        <v>277</v>
      </c>
      <c r="E1000" s="11" t="s">
        <v>278</v>
      </c>
      <c r="F1000" s="12" t="str">
        <f t="shared" si="1"/>
        <v>2014</v>
      </c>
      <c r="G1000" s="13">
        <v>41818.0</v>
      </c>
      <c r="H1000" s="14">
        <v>0.3194444444444444</v>
      </c>
      <c r="I1000" t="s">
        <v>48</v>
      </c>
      <c r="J1000" s="15"/>
      <c r="L1000" t="s">
        <v>49</v>
      </c>
      <c r="M1000" s="15">
        <v>15.0</v>
      </c>
      <c r="N1000" s="16">
        <v>8.75</v>
      </c>
      <c r="O1000" s="16">
        <v>86.9</v>
      </c>
      <c r="P1000" s="17">
        <v>190.0</v>
      </c>
      <c r="Q1000" s="18"/>
      <c r="S1000" s="17"/>
      <c r="V1000" s="19">
        <v>410.6</v>
      </c>
      <c r="W1000" s="17"/>
      <c r="AF1000" t="s">
        <v>690</v>
      </c>
      <c r="AG1000" t="s">
        <v>51</v>
      </c>
      <c r="AH1000" t="s">
        <v>51</v>
      </c>
      <c r="AI1000">
        <v>11.11</v>
      </c>
      <c r="AJ1000" t="s">
        <v>61</v>
      </c>
      <c r="AK1000" t="s">
        <v>53</v>
      </c>
      <c r="AM1000" t="s">
        <v>54</v>
      </c>
      <c r="AN1000" t="s">
        <v>65</v>
      </c>
      <c r="AQ1000" t="s">
        <v>56</v>
      </c>
      <c r="AR1000" t="s">
        <v>696</v>
      </c>
    </row>
    <row r="1001" ht="15.75" customHeight="1">
      <c r="A1001" t="s">
        <v>44</v>
      </c>
      <c r="C1001" s="11" t="s">
        <v>276</v>
      </c>
      <c r="D1001" s="11" t="s">
        <v>277</v>
      </c>
      <c r="E1001" s="11" t="s">
        <v>278</v>
      </c>
      <c r="F1001" s="12" t="str">
        <f t="shared" si="1"/>
        <v>2014</v>
      </c>
      <c r="G1001" s="13">
        <v>41818.0</v>
      </c>
      <c r="H1001" s="14">
        <v>0.3194444444444444</v>
      </c>
      <c r="I1001" t="s">
        <v>95</v>
      </c>
      <c r="J1001" s="15"/>
      <c r="M1001" s="15">
        <v>15.0</v>
      </c>
      <c r="N1001" s="16">
        <v>8.73</v>
      </c>
      <c r="O1001" s="16">
        <v>86.5</v>
      </c>
      <c r="P1001" s="17">
        <v>190.0</v>
      </c>
      <c r="Q1001" s="18"/>
      <c r="S1001" s="17"/>
      <c r="V1001" s="19">
        <v>461.1</v>
      </c>
      <c r="W1001" s="17"/>
      <c r="AF1001" t="s">
        <v>690</v>
      </c>
      <c r="AK1001" t="s">
        <v>53</v>
      </c>
      <c r="AR1001" t="s">
        <v>696</v>
      </c>
    </row>
    <row r="1002" ht="15.75" customHeight="1">
      <c r="A1002" t="s">
        <v>44</v>
      </c>
      <c r="C1002" s="11" t="s">
        <v>276</v>
      </c>
      <c r="D1002" s="11" t="s">
        <v>277</v>
      </c>
      <c r="E1002" s="11" t="s">
        <v>278</v>
      </c>
      <c r="F1002" s="12" t="str">
        <f t="shared" si="1"/>
        <v>2014</v>
      </c>
      <c r="G1002" s="13">
        <v>41832.0</v>
      </c>
      <c r="H1002" s="14">
        <v>0.3090277777777778</v>
      </c>
      <c r="I1002" t="s">
        <v>48</v>
      </c>
      <c r="J1002" s="15"/>
      <c r="L1002" t="s">
        <v>49</v>
      </c>
      <c r="M1002" s="15">
        <v>16.9</v>
      </c>
      <c r="N1002" s="16">
        <v>8.66</v>
      </c>
      <c r="O1002" s="16">
        <v>89.4</v>
      </c>
      <c r="P1002" s="17">
        <v>210.0</v>
      </c>
      <c r="Q1002" s="18"/>
      <c r="S1002" s="17"/>
      <c r="V1002" s="19">
        <v>191.8</v>
      </c>
      <c r="W1002" s="17"/>
      <c r="AF1002" t="s">
        <v>690</v>
      </c>
      <c r="AG1002" t="s">
        <v>51</v>
      </c>
      <c r="AH1002" t="s">
        <v>115</v>
      </c>
      <c r="AI1002">
        <v>21.11</v>
      </c>
      <c r="AJ1002" t="s">
        <v>61</v>
      </c>
      <c r="AK1002" t="s">
        <v>53</v>
      </c>
      <c r="AM1002" t="s">
        <v>88</v>
      </c>
      <c r="AN1002" t="s">
        <v>65</v>
      </c>
      <c r="AQ1002" t="s">
        <v>51</v>
      </c>
      <c r="AR1002" t="s">
        <v>226</v>
      </c>
    </row>
    <row r="1003" ht="15.75" customHeight="1">
      <c r="A1003" t="s">
        <v>44</v>
      </c>
      <c r="C1003" s="11" t="s">
        <v>276</v>
      </c>
      <c r="D1003" s="11" t="s">
        <v>277</v>
      </c>
      <c r="E1003" s="11" t="s">
        <v>278</v>
      </c>
      <c r="F1003" s="12" t="str">
        <f t="shared" si="1"/>
        <v>2014</v>
      </c>
      <c r="G1003" s="13">
        <v>41846.0</v>
      </c>
      <c r="H1003" s="14">
        <v>0.3194444444444444</v>
      </c>
      <c r="I1003" t="s">
        <v>48</v>
      </c>
      <c r="J1003" s="15"/>
      <c r="L1003" t="s">
        <v>49</v>
      </c>
      <c r="M1003" s="15">
        <v>17.9</v>
      </c>
      <c r="N1003" s="16">
        <v>7.62</v>
      </c>
      <c r="O1003" s="16">
        <v>80.6</v>
      </c>
      <c r="P1003" s="17">
        <v>210.0</v>
      </c>
      <c r="Q1003" s="18"/>
      <c r="S1003" s="17"/>
      <c r="V1003" s="19">
        <v>727.0</v>
      </c>
      <c r="W1003" s="17"/>
      <c r="AF1003" t="s">
        <v>693</v>
      </c>
      <c r="AG1003" t="s">
        <v>86</v>
      </c>
      <c r="AH1003" t="s">
        <v>443</v>
      </c>
      <c r="AI1003">
        <v>17.78</v>
      </c>
      <c r="AJ1003" t="s">
        <v>61</v>
      </c>
      <c r="AK1003" t="s">
        <v>53</v>
      </c>
      <c r="AM1003" t="s">
        <v>54</v>
      </c>
      <c r="AN1003" t="s">
        <v>55</v>
      </c>
      <c r="AQ1003" t="s">
        <v>401</v>
      </c>
      <c r="AR1003" t="s">
        <v>218</v>
      </c>
    </row>
    <row r="1004" ht="15.75" customHeight="1">
      <c r="A1004" t="s">
        <v>44</v>
      </c>
      <c r="C1004" s="11" t="s">
        <v>276</v>
      </c>
      <c r="D1004" s="11" t="s">
        <v>277</v>
      </c>
      <c r="E1004" s="11" t="s">
        <v>278</v>
      </c>
      <c r="F1004" s="12" t="str">
        <f t="shared" si="1"/>
        <v>2014</v>
      </c>
      <c r="G1004" s="13">
        <v>41860.0</v>
      </c>
      <c r="H1004" s="14">
        <v>0.3229166666666667</v>
      </c>
      <c r="I1004" t="s">
        <v>48</v>
      </c>
      <c r="J1004" s="15"/>
      <c r="L1004" t="s">
        <v>49</v>
      </c>
      <c r="M1004" s="15">
        <v>16.6</v>
      </c>
      <c r="N1004" s="16">
        <v>8.42</v>
      </c>
      <c r="O1004" s="16">
        <v>86.6</v>
      </c>
      <c r="P1004" s="17">
        <v>160.0</v>
      </c>
      <c r="Q1004" s="18"/>
      <c r="S1004" s="17"/>
      <c r="V1004" s="19">
        <v>727.0</v>
      </c>
      <c r="W1004" s="17"/>
      <c r="AF1004" t="s">
        <v>690</v>
      </c>
      <c r="AG1004" t="s">
        <v>51</v>
      </c>
      <c r="AH1004" t="s">
        <v>115</v>
      </c>
      <c r="AI1004">
        <v>16.67</v>
      </c>
      <c r="AK1004" t="s">
        <v>53</v>
      </c>
      <c r="AM1004" t="s">
        <v>54</v>
      </c>
      <c r="AN1004" t="s">
        <v>65</v>
      </c>
      <c r="AQ1004" t="s">
        <v>401</v>
      </c>
      <c r="AR1004" t="s">
        <v>226</v>
      </c>
    </row>
    <row r="1005" ht="15.75" customHeight="1">
      <c r="A1005" t="s">
        <v>44</v>
      </c>
      <c r="C1005" s="11" t="s">
        <v>276</v>
      </c>
      <c r="D1005" s="11" t="s">
        <v>277</v>
      </c>
      <c r="E1005" s="11" t="s">
        <v>278</v>
      </c>
      <c r="F1005" s="12" t="str">
        <f t="shared" si="1"/>
        <v>2014</v>
      </c>
      <c r="G1005" s="13">
        <v>41860.0</v>
      </c>
      <c r="H1005" s="14">
        <v>0.3229166666666667</v>
      </c>
      <c r="I1005" t="s">
        <v>95</v>
      </c>
      <c r="J1005" s="15"/>
      <c r="M1005" s="15"/>
      <c r="N1005" s="16"/>
      <c r="O1005" s="16"/>
      <c r="P1005" s="17"/>
      <c r="Q1005" s="18"/>
      <c r="S1005" s="17"/>
      <c r="V1005" s="19">
        <v>866.4</v>
      </c>
      <c r="W1005" s="17"/>
      <c r="AF1005" t="s">
        <v>690</v>
      </c>
      <c r="AK1005" t="s">
        <v>53</v>
      </c>
      <c r="AR1005" t="s">
        <v>226</v>
      </c>
    </row>
    <row r="1006" ht="15.75" customHeight="1">
      <c r="A1006" t="s">
        <v>44</v>
      </c>
      <c r="C1006" s="11" t="s">
        <v>276</v>
      </c>
      <c r="D1006" s="11" t="s">
        <v>277</v>
      </c>
      <c r="E1006" s="11" t="s">
        <v>278</v>
      </c>
      <c r="F1006" s="12" t="str">
        <f t="shared" si="1"/>
        <v>2014</v>
      </c>
      <c r="G1006" s="13">
        <v>41874.0</v>
      </c>
      <c r="H1006" s="14">
        <v>0.3263888888888889</v>
      </c>
      <c r="I1006" t="s">
        <v>48</v>
      </c>
      <c r="J1006" s="15"/>
      <c r="L1006" t="s">
        <v>49</v>
      </c>
      <c r="M1006" s="15">
        <v>15.6</v>
      </c>
      <c r="N1006" s="16">
        <v>8.83</v>
      </c>
      <c r="O1006" s="16">
        <v>89.2</v>
      </c>
      <c r="P1006" s="17">
        <v>200.0</v>
      </c>
      <c r="Q1006" s="18"/>
      <c r="S1006" s="17"/>
      <c r="V1006" s="19">
        <v>113.7</v>
      </c>
      <c r="W1006" s="17"/>
      <c r="AF1006" t="s">
        <v>690</v>
      </c>
      <c r="AG1006" t="s">
        <v>231</v>
      </c>
      <c r="AH1006" t="s">
        <v>231</v>
      </c>
      <c r="AI1006">
        <v>15.56</v>
      </c>
      <c r="AK1006" t="s">
        <v>53</v>
      </c>
      <c r="AM1006" t="s">
        <v>88</v>
      </c>
      <c r="AN1006" t="s">
        <v>65</v>
      </c>
      <c r="AQ1006" t="s">
        <v>51</v>
      </c>
      <c r="AR1006" t="s">
        <v>226</v>
      </c>
    </row>
    <row r="1007" ht="15.75" customHeight="1">
      <c r="A1007" t="s">
        <v>44</v>
      </c>
      <c r="C1007" s="11" t="s">
        <v>73</v>
      </c>
      <c r="D1007" s="11" t="s">
        <v>74</v>
      </c>
      <c r="E1007" s="11" t="s">
        <v>75</v>
      </c>
      <c r="F1007" s="12" t="str">
        <f t="shared" si="1"/>
        <v>2014</v>
      </c>
      <c r="G1007" s="13">
        <v>41776.0</v>
      </c>
      <c r="H1007" s="14">
        <v>0.27291666666666664</v>
      </c>
      <c r="I1007" t="s">
        <v>48</v>
      </c>
      <c r="J1007" s="15"/>
      <c r="L1007" t="s">
        <v>58</v>
      </c>
      <c r="M1007" s="15">
        <v>15.8</v>
      </c>
      <c r="N1007" s="16">
        <v>9.0</v>
      </c>
      <c r="O1007" s="16">
        <v>90.8</v>
      </c>
      <c r="P1007" s="17"/>
      <c r="Q1007" s="18"/>
      <c r="S1007" s="17"/>
      <c r="V1007" s="19">
        <v>85.7</v>
      </c>
      <c r="W1007" s="17"/>
      <c r="AF1007" t="s">
        <v>76</v>
      </c>
      <c r="AG1007" t="s">
        <v>254</v>
      </c>
      <c r="AH1007" t="s">
        <v>254</v>
      </c>
      <c r="AI1007">
        <v>14.44</v>
      </c>
      <c r="AJ1007" t="s">
        <v>52</v>
      </c>
      <c r="AK1007" t="s">
        <v>119</v>
      </c>
      <c r="AM1007" t="s">
        <v>54</v>
      </c>
      <c r="AN1007" t="s">
        <v>65</v>
      </c>
      <c r="AQ1007" t="s">
        <v>51</v>
      </c>
      <c r="AR1007" t="s">
        <v>697</v>
      </c>
    </row>
    <row r="1008" ht="15.75" customHeight="1">
      <c r="A1008" t="s">
        <v>44</v>
      </c>
      <c r="C1008" s="11" t="s">
        <v>73</v>
      </c>
      <c r="D1008" s="11" t="s">
        <v>74</v>
      </c>
      <c r="E1008" s="11" t="s">
        <v>75</v>
      </c>
      <c r="F1008" s="12" t="str">
        <f t="shared" si="1"/>
        <v>2014</v>
      </c>
      <c r="G1008" s="13">
        <v>41790.0</v>
      </c>
      <c r="H1008" s="14">
        <v>0.2659722222222222</v>
      </c>
      <c r="I1008" t="s">
        <v>48</v>
      </c>
      <c r="J1008" s="15"/>
      <c r="L1008" t="s">
        <v>49</v>
      </c>
      <c r="M1008" s="15">
        <v>16.5</v>
      </c>
      <c r="N1008" s="16">
        <v>9.4</v>
      </c>
      <c r="O1008" s="16">
        <v>99.7</v>
      </c>
      <c r="P1008" s="17"/>
      <c r="Q1008" s="18"/>
      <c r="S1008" s="17"/>
      <c r="V1008" s="19">
        <v>17.3</v>
      </c>
      <c r="W1008" s="17"/>
      <c r="AF1008" t="s">
        <v>76</v>
      </c>
      <c r="AG1008" t="s">
        <v>280</v>
      </c>
      <c r="AH1008" t="s">
        <v>254</v>
      </c>
      <c r="AI1008">
        <v>10.56</v>
      </c>
      <c r="AJ1008" t="s">
        <v>61</v>
      </c>
      <c r="AK1008" t="s">
        <v>119</v>
      </c>
      <c r="AM1008" t="s">
        <v>54</v>
      </c>
      <c r="AN1008" t="s">
        <v>65</v>
      </c>
      <c r="AQ1008" t="s">
        <v>292</v>
      </c>
      <c r="AR1008" t="s">
        <v>218</v>
      </c>
    </row>
    <row r="1009" ht="15.75" customHeight="1">
      <c r="A1009" t="s">
        <v>44</v>
      </c>
      <c r="C1009" s="11" t="s">
        <v>73</v>
      </c>
      <c r="D1009" s="11" t="s">
        <v>74</v>
      </c>
      <c r="E1009" s="11" t="s">
        <v>75</v>
      </c>
      <c r="F1009" s="12" t="str">
        <f t="shared" si="1"/>
        <v>2014</v>
      </c>
      <c r="G1009" s="13">
        <v>41804.0</v>
      </c>
      <c r="H1009" s="14">
        <v>0.2659722222222222</v>
      </c>
      <c r="I1009" t="s">
        <v>48</v>
      </c>
      <c r="J1009" s="15"/>
      <c r="L1009" t="s">
        <v>58</v>
      </c>
      <c r="M1009" s="15">
        <v>15.6</v>
      </c>
      <c r="N1009" s="16">
        <v>9.5</v>
      </c>
      <c r="O1009" s="16">
        <v>95.1</v>
      </c>
      <c r="P1009" s="17"/>
      <c r="Q1009" s="18"/>
      <c r="S1009" s="17"/>
      <c r="V1009" s="19">
        <v>1413.6</v>
      </c>
      <c r="W1009" s="17"/>
      <c r="AF1009" t="s">
        <v>76</v>
      </c>
      <c r="AG1009" t="s">
        <v>231</v>
      </c>
      <c r="AH1009" t="s">
        <v>189</v>
      </c>
      <c r="AI1009">
        <v>13.33</v>
      </c>
      <c r="AJ1009" t="s">
        <v>61</v>
      </c>
      <c r="AK1009" t="s">
        <v>119</v>
      </c>
      <c r="AM1009" t="s">
        <v>62</v>
      </c>
      <c r="AN1009" t="s">
        <v>65</v>
      </c>
      <c r="AQ1009" t="s">
        <v>51</v>
      </c>
      <c r="AR1009" t="s">
        <v>602</v>
      </c>
    </row>
    <row r="1010" ht="15.75" customHeight="1">
      <c r="A1010" t="s">
        <v>44</v>
      </c>
      <c r="C1010" s="11" t="s">
        <v>73</v>
      </c>
      <c r="D1010" s="11" t="s">
        <v>74</v>
      </c>
      <c r="E1010" s="11" t="s">
        <v>75</v>
      </c>
      <c r="F1010" s="12" t="str">
        <f t="shared" si="1"/>
        <v>2014</v>
      </c>
      <c r="G1010" s="13">
        <v>41818.0</v>
      </c>
      <c r="H1010" s="14">
        <v>0.2673611111111111</v>
      </c>
      <c r="I1010" t="s">
        <v>48</v>
      </c>
      <c r="J1010" s="15"/>
      <c r="L1010" t="s">
        <v>58</v>
      </c>
      <c r="M1010" s="15">
        <v>17.5</v>
      </c>
      <c r="N1010" s="16">
        <v>9.0</v>
      </c>
      <c r="O1010" s="16">
        <v>94.7</v>
      </c>
      <c r="P1010" s="17"/>
      <c r="Q1010" s="18"/>
      <c r="S1010" s="17"/>
      <c r="V1010" s="19">
        <v>39.5</v>
      </c>
      <c r="W1010" s="17"/>
      <c r="AF1010" t="s">
        <v>76</v>
      </c>
      <c r="AG1010" t="s">
        <v>51</v>
      </c>
      <c r="AH1010" t="s">
        <v>435</v>
      </c>
      <c r="AI1010">
        <v>11.11</v>
      </c>
      <c r="AJ1010" t="s">
        <v>61</v>
      </c>
      <c r="AK1010" t="s">
        <v>119</v>
      </c>
      <c r="AM1010" t="s">
        <v>88</v>
      </c>
      <c r="AN1010" t="s">
        <v>65</v>
      </c>
      <c r="AQ1010" t="s">
        <v>51</v>
      </c>
      <c r="AR1010" t="s">
        <v>218</v>
      </c>
    </row>
    <row r="1011" ht="15.75" customHeight="1">
      <c r="A1011" t="s">
        <v>44</v>
      </c>
      <c r="C1011" s="11" t="s">
        <v>73</v>
      </c>
      <c r="D1011" s="11" t="s">
        <v>74</v>
      </c>
      <c r="E1011" s="11" t="s">
        <v>75</v>
      </c>
      <c r="F1011" s="12" t="str">
        <f t="shared" si="1"/>
        <v>2014</v>
      </c>
      <c r="G1011" s="13">
        <v>41818.0</v>
      </c>
      <c r="H1011" s="14">
        <v>0.2673611111111111</v>
      </c>
      <c r="I1011" t="s">
        <v>95</v>
      </c>
      <c r="J1011" s="15"/>
      <c r="M1011" s="15"/>
      <c r="N1011" s="16"/>
      <c r="O1011" s="16"/>
      <c r="P1011" s="17"/>
      <c r="Q1011" s="18"/>
      <c r="S1011" s="17"/>
      <c r="V1011" s="19">
        <v>56.3</v>
      </c>
      <c r="W1011" s="17"/>
      <c r="AF1011" t="s">
        <v>76</v>
      </c>
      <c r="AK1011" t="s">
        <v>119</v>
      </c>
      <c r="AR1011" t="s">
        <v>218</v>
      </c>
    </row>
    <row r="1012" ht="15.75" customHeight="1">
      <c r="A1012" t="s">
        <v>44</v>
      </c>
      <c r="C1012" s="11" t="s">
        <v>73</v>
      </c>
      <c r="D1012" s="11" t="s">
        <v>74</v>
      </c>
      <c r="E1012" s="11" t="s">
        <v>75</v>
      </c>
      <c r="F1012" s="12" t="str">
        <f t="shared" si="1"/>
        <v>2014</v>
      </c>
      <c r="G1012" s="13">
        <v>41832.0</v>
      </c>
      <c r="H1012" s="14">
        <v>0.25555555555555554</v>
      </c>
      <c r="I1012" t="s">
        <v>48</v>
      </c>
      <c r="J1012" s="15"/>
      <c r="L1012" t="s">
        <v>58</v>
      </c>
      <c r="M1012" s="15">
        <v>23.4</v>
      </c>
      <c r="N1012" s="16">
        <v>8.28</v>
      </c>
      <c r="O1012" s="16">
        <v>97.3</v>
      </c>
      <c r="P1012" s="17"/>
      <c r="Q1012" s="18"/>
      <c r="S1012" s="17"/>
      <c r="V1012" s="19">
        <v>45.7</v>
      </c>
      <c r="W1012" s="17"/>
      <c r="AF1012" t="s">
        <v>76</v>
      </c>
      <c r="AG1012" t="s">
        <v>51</v>
      </c>
      <c r="AH1012" t="s">
        <v>51</v>
      </c>
      <c r="AI1012">
        <v>13.33</v>
      </c>
      <c r="AK1012" t="s">
        <v>119</v>
      </c>
      <c r="AM1012" t="s">
        <v>62</v>
      </c>
      <c r="AN1012" t="s">
        <v>65</v>
      </c>
      <c r="AQ1012" t="s">
        <v>292</v>
      </c>
      <c r="AR1012" t="s">
        <v>218</v>
      </c>
    </row>
    <row r="1013" ht="15.75" customHeight="1">
      <c r="A1013" t="s">
        <v>44</v>
      </c>
      <c r="C1013" s="11" t="s">
        <v>73</v>
      </c>
      <c r="D1013" s="11" t="s">
        <v>74</v>
      </c>
      <c r="E1013" s="11" t="s">
        <v>75</v>
      </c>
      <c r="F1013" s="12" t="str">
        <f t="shared" si="1"/>
        <v>2014</v>
      </c>
      <c r="G1013" s="13">
        <v>41846.0</v>
      </c>
      <c r="H1013" s="14">
        <v>0.2708333333333333</v>
      </c>
      <c r="I1013" t="s">
        <v>48</v>
      </c>
      <c r="J1013" s="15"/>
      <c r="L1013" t="s">
        <v>49</v>
      </c>
      <c r="M1013" s="15">
        <v>19.4</v>
      </c>
      <c r="N1013" s="16">
        <v>8.7</v>
      </c>
      <c r="O1013" s="16">
        <v>94.6</v>
      </c>
      <c r="P1013" s="17"/>
      <c r="Q1013" s="18"/>
      <c r="S1013" s="17"/>
      <c r="V1013" s="19">
        <v>21.8</v>
      </c>
      <c r="W1013" s="17"/>
      <c r="AF1013" t="s">
        <v>76</v>
      </c>
      <c r="AG1013" t="s">
        <v>86</v>
      </c>
      <c r="AH1013" t="s">
        <v>86</v>
      </c>
      <c r="AI1013">
        <v>16.67</v>
      </c>
      <c r="AJ1013" t="s">
        <v>61</v>
      </c>
      <c r="AK1013" t="s">
        <v>119</v>
      </c>
      <c r="AM1013" t="s">
        <v>88</v>
      </c>
      <c r="AN1013" t="s">
        <v>65</v>
      </c>
      <c r="AQ1013" t="s">
        <v>51</v>
      </c>
      <c r="AR1013" t="s">
        <v>218</v>
      </c>
    </row>
    <row r="1014" ht="15.75" customHeight="1">
      <c r="A1014" t="s">
        <v>44</v>
      </c>
      <c r="C1014" s="11" t="s">
        <v>73</v>
      </c>
      <c r="D1014" s="11" t="s">
        <v>74</v>
      </c>
      <c r="E1014" s="11" t="s">
        <v>75</v>
      </c>
      <c r="F1014" s="12" t="str">
        <f t="shared" si="1"/>
        <v>2014</v>
      </c>
      <c r="G1014" s="13">
        <v>41860.0</v>
      </c>
      <c r="H1014" s="14">
        <v>0.2743055555555556</v>
      </c>
      <c r="I1014" t="s">
        <v>48</v>
      </c>
      <c r="J1014" s="15"/>
      <c r="L1014" t="s">
        <v>49</v>
      </c>
      <c r="M1014" s="15">
        <v>22.4</v>
      </c>
      <c r="N1014" s="16">
        <v>8.3</v>
      </c>
      <c r="O1014" s="16">
        <v>96.5</v>
      </c>
      <c r="P1014" s="17"/>
      <c r="Q1014" s="18"/>
      <c r="S1014" s="17"/>
      <c r="V1014" s="19">
        <v>26.2</v>
      </c>
      <c r="W1014" s="17"/>
      <c r="AF1014" t="s">
        <v>76</v>
      </c>
      <c r="AG1014" t="s">
        <v>435</v>
      </c>
      <c r="AH1014" t="s">
        <v>64</v>
      </c>
      <c r="AI1014">
        <v>15.0</v>
      </c>
      <c r="AJ1014" t="s">
        <v>61</v>
      </c>
      <c r="AK1014" t="s">
        <v>119</v>
      </c>
      <c r="AM1014" t="s">
        <v>62</v>
      </c>
      <c r="AN1014" t="s">
        <v>65</v>
      </c>
      <c r="AQ1014" t="s">
        <v>292</v>
      </c>
      <c r="AR1014" t="s">
        <v>218</v>
      </c>
    </row>
    <row r="1015" ht="15.75" customHeight="1">
      <c r="A1015" t="s">
        <v>44</v>
      </c>
      <c r="C1015" s="11" t="s">
        <v>73</v>
      </c>
      <c r="D1015" s="11" t="s">
        <v>74</v>
      </c>
      <c r="E1015" s="11" t="s">
        <v>75</v>
      </c>
      <c r="F1015" s="12" t="str">
        <f t="shared" si="1"/>
        <v>2014</v>
      </c>
      <c r="G1015" s="13">
        <v>41874.0</v>
      </c>
      <c r="H1015" s="14">
        <v>0.2743055555555556</v>
      </c>
      <c r="I1015" t="s">
        <v>48</v>
      </c>
      <c r="J1015" s="15"/>
      <c r="L1015" t="s">
        <v>49</v>
      </c>
      <c r="M1015" s="15">
        <v>20.5</v>
      </c>
      <c r="N1015" s="16">
        <v>8.88</v>
      </c>
      <c r="O1015" s="16">
        <v>98.7</v>
      </c>
      <c r="P1015" s="17"/>
      <c r="Q1015" s="18"/>
      <c r="S1015" s="17"/>
      <c r="V1015" s="19">
        <v>30.1</v>
      </c>
      <c r="W1015" s="17"/>
      <c r="AF1015" t="s">
        <v>76</v>
      </c>
      <c r="AG1015" t="s">
        <v>59</v>
      </c>
      <c r="AH1015" t="s">
        <v>59</v>
      </c>
      <c r="AI1015">
        <v>15.0</v>
      </c>
      <c r="AJ1015" t="s">
        <v>61</v>
      </c>
      <c r="AK1015" t="s">
        <v>53</v>
      </c>
      <c r="AM1015" t="s">
        <v>62</v>
      </c>
      <c r="AN1015" t="s">
        <v>65</v>
      </c>
      <c r="AQ1015" t="s">
        <v>51</v>
      </c>
      <c r="AR1015" t="s">
        <v>218</v>
      </c>
    </row>
    <row r="1016" ht="15.75" customHeight="1">
      <c r="A1016" t="s">
        <v>44</v>
      </c>
      <c r="C1016" s="11" t="s">
        <v>91</v>
      </c>
      <c r="D1016" s="11" t="s">
        <v>92</v>
      </c>
      <c r="E1016" s="11" t="s">
        <v>93</v>
      </c>
      <c r="F1016" s="12" t="str">
        <f t="shared" si="1"/>
        <v>2014</v>
      </c>
      <c r="G1016" s="13">
        <v>41776.0</v>
      </c>
      <c r="H1016" s="14">
        <v>0.24722222222222223</v>
      </c>
      <c r="I1016" t="s">
        <v>48</v>
      </c>
      <c r="J1016" s="15"/>
      <c r="L1016" t="s">
        <v>58</v>
      </c>
      <c r="M1016" s="15">
        <v>13.8</v>
      </c>
      <c r="N1016" s="16">
        <v>7.4</v>
      </c>
      <c r="O1016" s="16">
        <v>71.1</v>
      </c>
      <c r="P1016" s="17"/>
      <c r="Q1016" s="18"/>
      <c r="S1016" s="17"/>
      <c r="V1016" s="19">
        <v>2419.6</v>
      </c>
      <c r="W1016" s="17"/>
      <c r="AF1016" t="s">
        <v>76</v>
      </c>
      <c r="AG1016" t="s">
        <v>254</v>
      </c>
      <c r="AH1016" t="s">
        <v>254</v>
      </c>
      <c r="AI1016">
        <v>14.44</v>
      </c>
      <c r="AJ1016" t="s">
        <v>52</v>
      </c>
      <c r="AK1016" t="s">
        <v>119</v>
      </c>
      <c r="AM1016" t="s">
        <v>54</v>
      </c>
      <c r="AN1016" t="s">
        <v>55</v>
      </c>
      <c r="AQ1016" t="s">
        <v>56</v>
      </c>
      <c r="AR1016" t="s">
        <v>698</v>
      </c>
    </row>
    <row r="1017" ht="15.75" customHeight="1">
      <c r="A1017" t="s">
        <v>44</v>
      </c>
      <c r="C1017" s="11" t="s">
        <v>91</v>
      </c>
      <c r="D1017" s="11" t="s">
        <v>92</v>
      </c>
      <c r="E1017" s="11" t="s">
        <v>93</v>
      </c>
      <c r="F1017" s="12" t="str">
        <f t="shared" si="1"/>
        <v>2014</v>
      </c>
      <c r="G1017" s="13">
        <v>41790.0</v>
      </c>
      <c r="H1017" s="14">
        <v>0.2534722222222222</v>
      </c>
      <c r="I1017" t="s">
        <v>48</v>
      </c>
      <c r="J1017" s="15"/>
      <c r="L1017" t="s">
        <v>49</v>
      </c>
      <c r="M1017" s="15">
        <v>11.3</v>
      </c>
      <c r="N1017" s="16">
        <v>8.9</v>
      </c>
      <c r="O1017" s="16">
        <v>81.9</v>
      </c>
      <c r="P1017" s="17"/>
      <c r="Q1017" s="18"/>
      <c r="S1017" s="17"/>
      <c r="V1017" s="19">
        <v>478.6</v>
      </c>
      <c r="W1017" s="17"/>
      <c r="AF1017" t="s">
        <v>76</v>
      </c>
      <c r="AG1017" t="s">
        <v>280</v>
      </c>
      <c r="AH1017" t="s">
        <v>254</v>
      </c>
      <c r="AI1017">
        <v>10.56</v>
      </c>
      <c r="AJ1017" t="s">
        <v>61</v>
      </c>
      <c r="AK1017" t="s">
        <v>100</v>
      </c>
      <c r="AM1017" t="s">
        <v>54</v>
      </c>
      <c r="AN1017" t="s">
        <v>55</v>
      </c>
      <c r="AQ1017" t="s">
        <v>56</v>
      </c>
      <c r="AR1017" t="s">
        <v>218</v>
      </c>
    </row>
    <row r="1018" ht="15.75" customHeight="1">
      <c r="A1018" t="s">
        <v>44</v>
      </c>
      <c r="C1018" s="11" t="s">
        <v>91</v>
      </c>
      <c r="D1018" s="11" t="s">
        <v>92</v>
      </c>
      <c r="E1018" s="11" t="s">
        <v>93</v>
      </c>
      <c r="F1018" s="12" t="str">
        <f t="shared" si="1"/>
        <v>2014</v>
      </c>
      <c r="G1018" s="13">
        <v>41804.0</v>
      </c>
      <c r="H1018" s="14">
        <v>0.24513888888888888</v>
      </c>
      <c r="I1018" t="s">
        <v>48</v>
      </c>
      <c r="J1018" s="15"/>
      <c r="L1018" t="s">
        <v>58</v>
      </c>
      <c r="M1018" s="15">
        <v>13.6</v>
      </c>
      <c r="N1018" s="16">
        <v>5.3</v>
      </c>
      <c r="O1018" s="16">
        <v>51.4</v>
      </c>
      <c r="P1018" s="17"/>
      <c r="Q1018" s="18"/>
      <c r="S1018" s="17"/>
      <c r="V1018" s="19">
        <v>2419.6</v>
      </c>
      <c r="W1018" s="17"/>
      <c r="AF1018" t="s">
        <v>76</v>
      </c>
      <c r="AG1018" t="s">
        <v>231</v>
      </c>
      <c r="AH1018" t="s">
        <v>189</v>
      </c>
      <c r="AI1018">
        <v>13.33</v>
      </c>
      <c r="AJ1018" t="s">
        <v>61</v>
      </c>
      <c r="AK1018" t="s">
        <v>100</v>
      </c>
      <c r="AM1018" t="s">
        <v>62</v>
      </c>
      <c r="AN1018" t="s">
        <v>55</v>
      </c>
      <c r="AQ1018" t="s">
        <v>56</v>
      </c>
      <c r="AR1018" t="s">
        <v>699</v>
      </c>
    </row>
    <row r="1019" ht="15.75" customHeight="1">
      <c r="A1019" t="s">
        <v>44</v>
      </c>
      <c r="C1019" s="11" t="s">
        <v>91</v>
      </c>
      <c r="D1019" s="11" t="s">
        <v>92</v>
      </c>
      <c r="E1019" s="11" t="s">
        <v>93</v>
      </c>
      <c r="F1019" s="12" t="str">
        <f t="shared" si="1"/>
        <v>2014</v>
      </c>
      <c r="G1019" s="13">
        <v>41818.0</v>
      </c>
      <c r="H1019" s="14">
        <v>0.2361111111111111</v>
      </c>
      <c r="I1019" t="s">
        <v>48</v>
      </c>
      <c r="J1019" s="15"/>
      <c r="L1019" t="s">
        <v>58</v>
      </c>
      <c r="M1019" s="15">
        <v>12.3</v>
      </c>
      <c r="N1019" s="16">
        <v>9.0</v>
      </c>
      <c r="O1019" s="16">
        <v>84.8</v>
      </c>
      <c r="P1019" s="17"/>
      <c r="Q1019" s="18"/>
      <c r="S1019" s="17"/>
      <c r="V1019" s="19">
        <v>461.1</v>
      </c>
      <c r="W1019" s="17"/>
      <c r="AF1019" t="s">
        <v>76</v>
      </c>
      <c r="AG1019" t="s">
        <v>51</v>
      </c>
      <c r="AH1019" t="s">
        <v>51</v>
      </c>
      <c r="AI1019">
        <v>11.11</v>
      </c>
      <c r="AJ1019" t="s">
        <v>61</v>
      </c>
      <c r="AK1019" t="s">
        <v>100</v>
      </c>
      <c r="AM1019" t="s">
        <v>54</v>
      </c>
      <c r="AN1019" t="s">
        <v>55</v>
      </c>
      <c r="AQ1019" t="s">
        <v>51</v>
      </c>
      <c r="AR1019" t="s">
        <v>700</v>
      </c>
    </row>
    <row r="1020" ht="15.75" customHeight="1">
      <c r="A1020" t="s">
        <v>44</v>
      </c>
      <c r="C1020" s="11" t="s">
        <v>91</v>
      </c>
      <c r="D1020" s="11" t="s">
        <v>92</v>
      </c>
      <c r="E1020" s="11" t="s">
        <v>93</v>
      </c>
      <c r="F1020" s="12" t="str">
        <f t="shared" si="1"/>
        <v>2014</v>
      </c>
      <c r="G1020" s="13">
        <v>41818.0</v>
      </c>
      <c r="H1020" s="14">
        <v>0.2361111111111111</v>
      </c>
      <c r="I1020" t="s">
        <v>95</v>
      </c>
      <c r="J1020" s="15"/>
      <c r="M1020" s="15"/>
      <c r="N1020" s="16"/>
      <c r="O1020" s="16"/>
      <c r="P1020" s="17"/>
      <c r="Q1020" s="18"/>
      <c r="S1020" s="17"/>
      <c r="V1020" s="19">
        <v>816.4</v>
      </c>
      <c r="W1020" s="17"/>
      <c r="AF1020" t="s">
        <v>76</v>
      </c>
      <c r="AK1020" t="s">
        <v>100</v>
      </c>
      <c r="AR1020" t="s">
        <v>700</v>
      </c>
    </row>
    <row r="1021" ht="15.75" customHeight="1">
      <c r="A1021" t="s">
        <v>44</v>
      </c>
      <c r="C1021" s="11" t="s">
        <v>91</v>
      </c>
      <c r="D1021" s="11" t="s">
        <v>92</v>
      </c>
      <c r="E1021" s="11" t="s">
        <v>93</v>
      </c>
      <c r="F1021" s="12" t="str">
        <f t="shared" si="1"/>
        <v>2014</v>
      </c>
      <c r="G1021" s="13">
        <v>41832.0</v>
      </c>
      <c r="H1021" s="14">
        <v>0.2326388888888889</v>
      </c>
      <c r="I1021" t="s">
        <v>48</v>
      </c>
      <c r="J1021" s="15"/>
      <c r="L1021" t="s">
        <v>49</v>
      </c>
      <c r="M1021" s="15">
        <v>13.6</v>
      </c>
      <c r="N1021" s="16">
        <v>8.5</v>
      </c>
      <c r="O1021" s="16">
        <v>85.9</v>
      </c>
      <c r="P1021" s="17"/>
      <c r="Q1021" s="18"/>
      <c r="S1021" s="17"/>
      <c r="V1021" s="19">
        <v>461.1</v>
      </c>
      <c r="W1021" s="17"/>
      <c r="AF1021" t="s">
        <v>76</v>
      </c>
      <c r="AG1021" t="s">
        <v>51</v>
      </c>
      <c r="AH1021" t="s">
        <v>51</v>
      </c>
      <c r="AI1021">
        <v>13.33</v>
      </c>
      <c r="AK1021" t="s">
        <v>100</v>
      </c>
      <c r="AM1021" t="s">
        <v>54</v>
      </c>
      <c r="AN1021" t="s">
        <v>55</v>
      </c>
      <c r="AQ1021" t="s">
        <v>51</v>
      </c>
      <c r="AR1021" t="s">
        <v>218</v>
      </c>
    </row>
    <row r="1022" ht="15.75" customHeight="1">
      <c r="A1022" t="s">
        <v>44</v>
      </c>
      <c r="C1022" s="11" t="s">
        <v>91</v>
      </c>
      <c r="D1022" s="11" t="s">
        <v>92</v>
      </c>
      <c r="E1022" s="11" t="s">
        <v>93</v>
      </c>
      <c r="F1022" s="12" t="str">
        <f t="shared" si="1"/>
        <v>2014</v>
      </c>
      <c r="G1022" s="13">
        <v>41846.0</v>
      </c>
      <c r="H1022" s="14">
        <v>0.24305555555555555</v>
      </c>
      <c r="I1022" t="s">
        <v>48</v>
      </c>
      <c r="J1022" s="15"/>
      <c r="L1022" t="s">
        <v>49</v>
      </c>
      <c r="M1022" s="15">
        <v>14.0</v>
      </c>
      <c r="N1022" s="16">
        <v>8.4</v>
      </c>
      <c r="O1022" s="16">
        <v>82.2</v>
      </c>
      <c r="P1022" s="17"/>
      <c r="Q1022" s="18"/>
      <c r="S1022" s="17"/>
      <c r="V1022" s="19">
        <v>218.7</v>
      </c>
      <c r="W1022" s="17"/>
      <c r="AF1022" t="s">
        <v>76</v>
      </c>
      <c r="AG1022" t="s">
        <v>86</v>
      </c>
      <c r="AH1022" t="s">
        <v>86</v>
      </c>
      <c r="AI1022">
        <v>16.67</v>
      </c>
      <c r="AJ1022" t="s">
        <v>61</v>
      </c>
      <c r="AK1022" t="s">
        <v>100</v>
      </c>
      <c r="AM1022" t="s">
        <v>88</v>
      </c>
      <c r="AN1022" t="s">
        <v>55</v>
      </c>
      <c r="AQ1022" t="s">
        <v>51</v>
      </c>
      <c r="AR1022" t="s">
        <v>218</v>
      </c>
    </row>
    <row r="1023" ht="15.75" customHeight="1">
      <c r="A1023" t="s">
        <v>44</v>
      </c>
      <c r="C1023" s="11" t="s">
        <v>91</v>
      </c>
      <c r="D1023" s="11" t="s">
        <v>92</v>
      </c>
      <c r="E1023" s="11" t="s">
        <v>93</v>
      </c>
      <c r="F1023" s="12" t="str">
        <f t="shared" si="1"/>
        <v>2014</v>
      </c>
      <c r="G1023" s="13">
        <v>41860.0</v>
      </c>
      <c r="H1023" s="14">
        <v>0.25</v>
      </c>
      <c r="I1023" t="s">
        <v>48</v>
      </c>
      <c r="J1023" s="15"/>
      <c r="L1023" t="s">
        <v>49</v>
      </c>
      <c r="M1023" s="15">
        <v>14.2</v>
      </c>
      <c r="N1023" s="16">
        <v>8.5</v>
      </c>
      <c r="O1023" s="16">
        <v>82.8</v>
      </c>
      <c r="P1023" s="17"/>
      <c r="Q1023" s="18"/>
      <c r="S1023" s="17"/>
      <c r="V1023" s="19">
        <v>435.2</v>
      </c>
      <c r="W1023" s="17"/>
      <c r="AF1023" t="s">
        <v>76</v>
      </c>
      <c r="AG1023" t="s">
        <v>435</v>
      </c>
      <c r="AH1023" t="s">
        <v>64</v>
      </c>
      <c r="AI1023">
        <v>15.0</v>
      </c>
      <c r="AJ1023" t="s">
        <v>61</v>
      </c>
      <c r="AK1023" t="s">
        <v>100</v>
      </c>
      <c r="AM1023" t="s">
        <v>54</v>
      </c>
      <c r="AN1023" t="s">
        <v>55</v>
      </c>
      <c r="AQ1023" t="s">
        <v>51</v>
      </c>
      <c r="AR1023" t="s">
        <v>218</v>
      </c>
    </row>
    <row r="1024" ht="15.75" customHeight="1">
      <c r="A1024" t="s">
        <v>44</v>
      </c>
      <c r="C1024" s="11" t="s">
        <v>91</v>
      </c>
      <c r="D1024" s="11" t="s">
        <v>92</v>
      </c>
      <c r="E1024" s="11" t="s">
        <v>93</v>
      </c>
      <c r="F1024" s="12" t="str">
        <f t="shared" si="1"/>
        <v>2014</v>
      </c>
      <c r="G1024" s="13">
        <v>41874.0</v>
      </c>
      <c r="H1024" s="14">
        <v>0.2520833333333333</v>
      </c>
      <c r="I1024" t="s">
        <v>48</v>
      </c>
      <c r="J1024" s="15"/>
      <c r="L1024" t="s">
        <v>49</v>
      </c>
      <c r="M1024" s="15">
        <v>13.1</v>
      </c>
      <c r="N1024" s="16">
        <v>8.83</v>
      </c>
      <c r="O1024" s="16">
        <v>83.8</v>
      </c>
      <c r="P1024" s="17"/>
      <c r="Q1024" s="18"/>
      <c r="S1024" s="17"/>
      <c r="V1024" s="19">
        <v>118.7</v>
      </c>
      <c r="W1024" s="17"/>
      <c r="AF1024" t="s">
        <v>76</v>
      </c>
      <c r="AG1024" t="s">
        <v>59</v>
      </c>
      <c r="AH1024" t="s">
        <v>59</v>
      </c>
      <c r="AI1024">
        <v>15.0</v>
      </c>
      <c r="AJ1024" t="s">
        <v>61</v>
      </c>
      <c r="AK1024" t="s">
        <v>100</v>
      </c>
      <c r="AM1024" t="s">
        <v>54</v>
      </c>
      <c r="AN1024" t="s">
        <v>55</v>
      </c>
      <c r="AQ1024" t="s">
        <v>51</v>
      </c>
      <c r="AR1024" t="s">
        <v>218</v>
      </c>
    </row>
    <row r="1025" ht="15.75" customHeight="1">
      <c r="A1025" t="s">
        <v>44</v>
      </c>
      <c r="B1025" s="20" t="s">
        <v>104</v>
      </c>
      <c r="C1025" s="11" t="s">
        <v>105</v>
      </c>
      <c r="D1025" s="11" t="s">
        <v>303</v>
      </c>
      <c r="E1025" s="11" t="s">
        <v>304</v>
      </c>
      <c r="F1025" s="12" t="str">
        <f t="shared" si="1"/>
        <v>2014</v>
      </c>
      <c r="G1025" s="13">
        <v>41860.0</v>
      </c>
      <c r="H1025" s="14">
        <v>0.2916666666666667</v>
      </c>
      <c r="I1025" t="s">
        <v>48</v>
      </c>
      <c r="J1025" s="15"/>
      <c r="L1025" t="s">
        <v>49</v>
      </c>
      <c r="M1025" s="15">
        <v>21.6</v>
      </c>
      <c r="N1025" s="16">
        <v>7.63</v>
      </c>
      <c r="O1025" s="16">
        <v>86.6</v>
      </c>
      <c r="P1025" s="17"/>
      <c r="Q1025" s="18"/>
      <c r="S1025" s="17"/>
      <c r="V1025" s="19">
        <v>137.4</v>
      </c>
      <c r="W1025" s="17"/>
      <c r="AF1025" t="s">
        <v>279</v>
      </c>
      <c r="AG1025" t="s">
        <v>51</v>
      </c>
      <c r="AH1025" t="s">
        <v>51</v>
      </c>
      <c r="AI1025">
        <v>15.56</v>
      </c>
      <c r="AJ1025" t="s">
        <v>61</v>
      </c>
      <c r="AK1025" t="s">
        <v>53</v>
      </c>
      <c r="AM1025" t="s">
        <v>88</v>
      </c>
      <c r="AN1025" t="s">
        <v>55</v>
      </c>
      <c r="AQ1025" t="s">
        <v>51</v>
      </c>
      <c r="AR1025" t="s">
        <v>226</v>
      </c>
    </row>
    <row r="1026" ht="15.75" customHeight="1">
      <c r="A1026" t="s">
        <v>44</v>
      </c>
      <c r="B1026" s="20" t="s">
        <v>104</v>
      </c>
      <c r="C1026" s="11" t="s">
        <v>105</v>
      </c>
      <c r="D1026" s="11" t="s">
        <v>303</v>
      </c>
      <c r="E1026" s="11" t="s">
        <v>304</v>
      </c>
      <c r="F1026" s="12" t="str">
        <f t="shared" si="1"/>
        <v>2014</v>
      </c>
      <c r="G1026" s="13">
        <v>41874.0</v>
      </c>
      <c r="H1026" s="14">
        <v>0.3090277777777778</v>
      </c>
      <c r="I1026" t="s">
        <v>48</v>
      </c>
      <c r="J1026" s="15"/>
      <c r="L1026" t="s">
        <v>49</v>
      </c>
      <c r="M1026" s="15">
        <v>19.7</v>
      </c>
      <c r="N1026" s="16">
        <v>8.12</v>
      </c>
      <c r="O1026" s="16">
        <v>88.4</v>
      </c>
      <c r="P1026" s="17"/>
      <c r="Q1026" s="18"/>
      <c r="S1026" s="17"/>
      <c r="V1026" s="19">
        <v>122.3</v>
      </c>
      <c r="W1026" s="17"/>
      <c r="AF1026" t="s">
        <v>279</v>
      </c>
      <c r="AG1026" t="s">
        <v>59</v>
      </c>
      <c r="AH1026" t="s">
        <v>59</v>
      </c>
      <c r="AI1026">
        <v>15.56</v>
      </c>
      <c r="AJ1026" t="s">
        <v>61</v>
      </c>
      <c r="AK1026" t="s">
        <v>119</v>
      </c>
      <c r="AM1026" t="s">
        <v>88</v>
      </c>
      <c r="AN1026" t="s">
        <v>55</v>
      </c>
      <c r="AQ1026" t="s">
        <v>51</v>
      </c>
      <c r="AR1026" t="s">
        <v>229</v>
      </c>
    </row>
    <row r="1027" ht="15.75" customHeight="1">
      <c r="A1027" t="s">
        <v>44</v>
      </c>
      <c r="B1027" s="20" t="s">
        <v>104</v>
      </c>
      <c r="C1027" s="11" t="s">
        <v>121</v>
      </c>
      <c r="D1027" s="11" t="s">
        <v>122</v>
      </c>
      <c r="E1027" s="11" t="s">
        <v>123</v>
      </c>
      <c r="F1027" s="12" t="str">
        <f t="shared" si="1"/>
        <v>2014</v>
      </c>
      <c r="G1027" s="13">
        <v>41776.0</v>
      </c>
      <c r="H1027" s="14">
        <v>0.2604166666666667</v>
      </c>
      <c r="I1027" t="s">
        <v>48</v>
      </c>
      <c r="J1027" s="15"/>
      <c r="L1027" t="s">
        <v>49</v>
      </c>
      <c r="M1027" s="15">
        <v>16.2</v>
      </c>
      <c r="N1027" s="16">
        <v>8.95</v>
      </c>
      <c r="O1027" s="16">
        <v>91.1</v>
      </c>
      <c r="P1027" s="17"/>
      <c r="Q1027" s="18"/>
      <c r="S1027" s="17"/>
      <c r="V1027" s="19">
        <v>129.1</v>
      </c>
      <c r="W1027" s="17"/>
      <c r="AF1027" t="s">
        <v>217</v>
      </c>
      <c r="AG1027" t="s">
        <v>701</v>
      </c>
      <c r="AH1027" t="s">
        <v>189</v>
      </c>
      <c r="AI1027">
        <v>13.89</v>
      </c>
      <c r="AK1027" t="s">
        <v>53</v>
      </c>
      <c r="AM1027" t="s">
        <v>54</v>
      </c>
      <c r="AN1027" t="s">
        <v>65</v>
      </c>
      <c r="AQ1027" t="s">
        <v>51</v>
      </c>
      <c r="AR1027" t="s">
        <v>226</v>
      </c>
    </row>
    <row r="1028" ht="15.75" customHeight="1">
      <c r="A1028" t="s">
        <v>44</v>
      </c>
      <c r="B1028" s="20" t="s">
        <v>104</v>
      </c>
      <c r="C1028" s="11" t="s">
        <v>121</v>
      </c>
      <c r="D1028" s="11" t="s">
        <v>122</v>
      </c>
      <c r="E1028" s="11" t="s">
        <v>123</v>
      </c>
      <c r="F1028" s="12" t="str">
        <f t="shared" si="1"/>
        <v>2014</v>
      </c>
      <c r="G1028" s="13">
        <v>41790.0</v>
      </c>
      <c r="H1028" s="14">
        <v>0.3541666666666667</v>
      </c>
      <c r="I1028" t="s">
        <v>48</v>
      </c>
      <c r="J1028" s="15"/>
      <c r="L1028" t="s">
        <v>49</v>
      </c>
      <c r="M1028" s="15">
        <v>15.5</v>
      </c>
      <c r="N1028" s="16">
        <v>9.0</v>
      </c>
      <c r="O1028" s="16">
        <v>90.2</v>
      </c>
      <c r="P1028" s="17">
        <v>120.0</v>
      </c>
      <c r="Q1028" s="18"/>
      <c r="S1028" s="17"/>
      <c r="V1028" s="19">
        <v>42.2</v>
      </c>
      <c r="W1028" s="17"/>
      <c r="AF1028" t="s">
        <v>688</v>
      </c>
      <c r="AG1028" t="s">
        <v>59</v>
      </c>
      <c r="AH1028" t="s">
        <v>254</v>
      </c>
      <c r="AI1028">
        <v>11.11</v>
      </c>
      <c r="AJ1028" t="s">
        <v>61</v>
      </c>
      <c r="AK1028" t="s">
        <v>53</v>
      </c>
      <c r="AM1028" t="s">
        <v>54</v>
      </c>
      <c r="AN1028" t="s">
        <v>55</v>
      </c>
      <c r="AQ1028" t="s">
        <v>51</v>
      </c>
      <c r="AR1028" t="s">
        <v>226</v>
      </c>
    </row>
    <row r="1029" ht="15.75" customHeight="1">
      <c r="A1029" t="s">
        <v>44</v>
      </c>
      <c r="B1029" s="20" t="s">
        <v>104</v>
      </c>
      <c r="C1029" s="11" t="s">
        <v>121</v>
      </c>
      <c r="D1029" s="11" t="s">
        <v>122</v>
      </c>
      <c r="E1029" s="11" t="s">
        <v>123</v>
      </c>
      <c r="F1029" s="12" t="str">
        <f t="shared" si="1"/>
        <v>2014</v>
      </c>
      <c r="G1029" s="13">
        <v>41804.0</v>
      </c>
      <c r="H1029" s="14">
        <v>0.30833333333333335</v>
      </c>
      <c r="I1029" t="s">
        <v>48</v>
      </c>
      <c r="J1029" s="15"/>
      <c r="L1029" t="s">
        <v>58</v>
      </c>
      <c r="M1029" s="15">
        <v>14.5</v>
      </c>
      <c r="N1029" s="16">
        <v>9.68</v>
      </c>
      <c r="O1029" s="16">
        <v>95.0</v>
      </c>
      <c r="P1029" s="17"/>
      <c r="Q1029" s="18"/>
      <c r="S1029" s="17"/>
      <c r="V1029" s="19">
        <v>2419.6</v>
      </c>
      <c r="W1029" s="17"/>
      <c r="AF1029" t="s">
        <v>689</v>
      </c>
      <c r="AG1029" t="s">
        <v>273</v>
      </c>
      <c r="AH1029" t="s">
        <v>85</v>
      </c>
      <c r="AI1029">
        <v>14.44</v>
      </c>
      <c r="AJ1029" t="s">
        <v>61</v>
      </c>
      <c r="AK1029" t="s">
        <v>53</v>
      </c>
      <c r="AM1029" t="s">
        <v>54</v>
      </c>
      <c r="AN1029" t="s">
        <v>55</v>
      </c>
      <c r="AQ1029" t="s">
        <v>56</v>
      </c>
      <c r="AR1029" t="s">
        <v>353</v>
      </c>
    </row>
    <row r="1030" ht="15.75" customHeight="1">
      <c r="A1030" t="s">
        <v>44</v>
      </c>
      <c r="B1030" s="20" t="s">
        <v>104</v>
      </c>
      <c r="C1030" s="11" t="s">
        <v>121</v>
      </c>
      <c r="D1030" s="11" t="s">
        <v>122</v>
      </c>
      <c r="E1030" s="11" t="s">
        <v>123</v>
      </c>
      <c r="F1030" s="12" t="str">
        <f t="shared" si="1"/>
        <v>2014</v>
      </c>
      <c r="G1030" s="13">
        <v>41818.0</v>
      </c>
      <c r="H1030" s="14">
        <v>0.30277777777777776</v>
      </c>
      <c r="I1030" t="s">
        <v>48</v>
      </c>
      <c r="J1030" s="15"/>
      <c r="L1030" t="s">
        <v>49</v>
      </c>
      <c r="M1030" s="15">
        <v>17.5</v>
      </c>
      <c r="N1030" s="16">
        <v>8.56</v>
      </c>
      <c r="O1030" s="16">
        <v>88.6</v>
      </c>
      <c r="P1030" s="17"/>
      <c r="Q1030" s="18"/>
      <c r="S1030" s="17"/>
      <c r="V1030" s="19">
        <v>193.5</v>
      </c>
      <c r="W1030" s="17"/>
      <c r="AF1030" t="s">
        <v>217</v>
      </c>
      <c r="AG1030" t="s">
        <v>51</v>
      </c>
      <c r="AH1030" t="s">
        <v>51</v>
      </c>
      <c r="AI1030">
        <v>11.67</v>
      </c>
      <c r="AJ1030" t="s">
        <v>61</v>
      </c>
      <c r="AK1030" t="s">
        <v>53</v>
      </c>
      <c r="AM1030" t="s">
        <v>54</v>
      </c>
      <c r="AN1030" t="s">
        <v>65</v>
      </c>
      <c r="AQ1030" t="s">
        <v>51</v>
      </c>
      <c r="AR1030" t="s">
        <v>226</v>
      </c>
    </row>
    <row r="1031" ht="15.75" customHeight="1">
      <c r="A1031" t="s">
        <v>44</v>
      </c>
      <c r="B1031" s="20" t="s">
        <v>104</v>
      </c>
      <c r="C1031" s="11" t="s">
        <v>121</v>
      </c>
      <c r="D1031" s="11" t="s">
        <v>122</v>
      </c>
      <c r="E1031" s="11" t="s">
        <v>123</v>
      </c>
      <c r="F1031" s="12" t="str">
        <f t="shared" si="1"/>
        <v>2014</v>
      </c>
      <c r="G1031" s="13">
        <v>41818.0</v>
      </c>
      <c r="H1031" s="14">
        <v>0.30277777777777776</v>
      </c>
      <c r="I1031" t="s">
        <v>95</v>
      </c>
      <c r="J1031" s="15"/>
      <c r="M1031" s="15"/>
      <c r="N1031" s="16"/>
      <c r="O1031" s="16"/>
      <c r="P1031" s="17"/>
      <c r="Q1031" s="18"/>
      <c r="S1031" s="17"/>
      <c r="V1031" s="19">
        <v>160.7</v>
      </c>
      <c r="W1031" s="17"/>
      <c r="AF1031" t="s">
        <v>217</v>
      </c>
      <c r="AK1031" t="s">
        <v>53</v>
      </c>
      <c r="AR1031" t="s">
        <v>226</v>
      </c>
    </row>
    <row r="1032" ht="15.75" customHeight="1">
      <c r="A1032" t="s">
        <v>44</v>
      </c>
      <c r="B1032" s="20" t="s">
        <v>104</v>
      </c>
      <c r="C1032" s="11" t="s">
        <v>121</v>
      </c>
      <c r="D1032" s="11" t="s">
        <v>122</v>
      </c>
      <c r="E1032" s="11" t="s">
        <v>123</v>
      </c>
      <c r="F1032" s="12" t="str">
        <f t="shared" si="1"/>
        <v>2014</v>
      </c>
      <c r="G1032" s="13">
        <v>41832.0</v>
      </c>
      <c r="H1032" s="14">
        <v>0.2902777777777778</v>
      </c>
      <c r="I1032" t="s">
        <v>48</v>
      </c>
      <c r="J1032" s="15"/>
      <c r="L1032" t="s">
        <v>49</v>
      </c>
      <c r="M1032" s="15">
        <v>22.8</v>
      </c>
      <c r="N1032" s="16">
        <v>7.95</v>
      </c>
      <c r="O1032" s="16">
        <v>90.8</v>
      </c>
      <c r="P1032" s="17"/>
      <c r="Q1032" s="18"/>
      <c r="S1032" s="17"/>
      <c r="V1032" s="19">
        <v>62.4</v>
      </c>
      <c r="W1032" s="17"/>
      <c r="AF1032" t="s">
        <v>217</v>
      </c>
      <c r="AG1032" t="s">
        <v>51</v>
      </c>
      <c r="AH1032" t="s">
        <v>51</v>
      </c>
      <c r="AI1032">
        <v>13.89</v>
      </c>
      <c r="AJ1032" t="s">
        <v>61</v>
      </c>
      <c r="AK1032" t="s">
        <v>53</v>
      </c>
      <c r="AM1032" t="s">
        <v>54</v>
      </c>
      <c r="AN1032" t="s">
        <v>55</v>
      </c>
      <c r="AQ1032" t="s">
        <v>51</v>
      </c>
      <c r="AR1032" t="s">
        <v>226</v>
      </c>
    </row>
    <row r="1033" ht="15.75" customHeight="1">
      <c r="A1033" t="s">
        <v>44</v>
      </c>
      <c r="B1033" s="20" t="s">
        <v>104</v>
      </c>
      <c r="C1033" s="11" t="s">
        <v>121</v>
      </c>
      <c r="D1033" s="11" t="s">
        <v>122</v>
      </c>
      <c r="E1033" s="11" t="s">
        <v>123</v>
      </c>
      <c r="F1033" s="12" t="str">
        <f t="shared" si="1"/>
        <v>2014</v>
      </c>
      <c r="G1033" s="13">
        <v>41846.0</v>
      </c>
      <c r="H1033" s="14">
        <v>0.29444444444444445</v>
      </c>
      <c r="I1033" t="s">
        <v>48</v>
      </c>
      <c r="J1033" s="15"/>
      <c r="L1033" t="s">
        <v>49</v>
      </c>
      <c r="M1033" s="15">
        <v>20.1</v>
      </c>
      <c r="N1033" s="16">
        <v>7.94</v>
      </c>
      <c r="O1033" s="16">
        <v>88.2</v>
      </c>
      <c r="P1033" s="17"/>
      <c r="Q1033" s="18"/>
      <c r="S1033" s="17"/>
      <c r="V1033" s="19">
        <v>114.5</v>
      </c>
      <c r="W1033" s="17"/>
      <c r="AF1033" t="s">
        <v>217</v>
      </c>
      <c r="AG1033" t="s">
        <v>51</v>
      </c>
      <c r="AH1033" t="s">
        <v>51</v>
      </c>
      <c r="AI1033">
        <v>15.56</v>
      </c>
      <c r="AJ1033" t="s">
        <v>61</v>
      </c>
      <c r="AK1033" t="s">
        <v>53</v>
      </c>
      <c r="AM1033" t="s">
        <v>54</v>
      </c>
      <c r="AN1033" t="s">
        <v>55</v>
      </c>
      <c r="AQ1033" t="s">
        <v>51</v>
      </c>
      <c r="AR1033" t="s">
        <v>226</v>
      </c>
    </row>
    <row r="1034" ht="15.75" customHeight="1">
      <c r="A1034" t="s">
        <v>44</v>
      </c>
      <c r="B1034" s="20" t="s">
        <v>104</v>
      </c>
      <c r="C1034" s="11" t="s">
        <v>145</v>
      </c>
      <c r="D1034" s="11" t="s">
        <v>146</v>
      </c>
      <c r="E1034" s="11" t="s">
        <v>147</v>
      </c>
      <c r="F1034" s="12" t="str">
        <f t="shared" si="1"/>
        <v>2014</v>
      </c>
      <c r="G1034" s="13">
        <v>41776.0</v>
      </c>
      <c r="H1034" s="14">
        <v>0.2604166666666667</v>
      </c>
      <c r="I1034" t="s">
        <v>48</v>
      </c>
      <c r="J1034" s="15"/>
      <c r="L1034" t="s">
        <v>58</v>
      </c>
      <c r="M1034" s="15">
        <v>16.2</v>
      </c>
      <c r="N1034" s="16">
        <v>7.6</v>
      </c>
      <c r="O1034" s="16">
        <v>79.9</v>
      </c>
      <c r="P1034" s="17"/>
      <c r="Q1034" s="18"/>
      <c r="S1034" s="17"/>
      <c r="V1034" s="19">
        <v>1299.7</v>
      </c>
      <c r="W1034" s="17"/>
      <c r="AF1034" t="s">
        <v>76</v>
      </c>
      <c r="AG1034" t="s">
        <v>254</v>
      </c>
      <c r="AH1034" t="s">
        <v>254</v>
      </c>
      <c r="AI1034">
        <v>14.44</v>
      </c>
      <c r="AJ1034" t="s">
        <v>52</v>
      </c>
      <c r="AK1034" t="s">
        <v>119</v>
      </c>
      <c r="AM1034" t="s">
        <v>54</v>
      </c>
      <c r="AN1034" t="s">
        <v>55</v>
      </c>
      <c r="AQ1034" t="s">
        <v>56</v>
      </c>
      <c r="AR1034" t="s">
        <v>697</v>
      </c>
    </row>
    <row r="1035" ht="15.75" customHeight="1">
      <c r="A1035" t="s">
        <v>44</v>
      </c>
      <c r="B1035" s="20" t="s">
        <v>104</v>
      </c>
      <c r="C1035" s="11" t="s">
        <v>145</v>
      </c>
      <c r="D1035" s="11" t="s">
        <v>146</v>
      </c>
      <c r="E1035" s="11" t="s">
        <v>147</v>
      </c>
      <c r="F1035" s="12" t="str">
        <f t="shared" si="1"/>
        <v>2014</v>
      </c>
      <c r="G1035" s="13">
        <v>41790.0</v>
      </c>
      <c r="H1035" s="14">
        <v>0.26180555555555557</v>
      </c>
      <c r="I1035" t="s">
        <v>48</v>
      </c>
      <c r="J1035" s="15"/>
      <c r="L1035" t="s">
        <v>49</v>
      </c>
      <c r="M1035" s="15">
        <v>13.4</v>
      </c>
      <c r="N1035" s="16">
        <v>8.8</v>
      </c>
      <c r="O1035" s="16">
        <v>83.7</v>
      </c>
      <c r="P1035" s="17"/>
      <c r="Q1035" s="18"/>
      <c r="S1035" s="17"/>
      <c r="V1035" s="19">
        <v>113.7</v>
      </c>
      <c r="W1035" s="17"/>
      <c r="AF1035" t="s">
        <v>76</v>
      </c>
      <c r="AG1035" t="s">
        <v>280</v>
      </c>
      <c r="AH1035" t="s">
        <v>254</v>
      </c>
      <c r="AI1035">
        <v>10.56</v>
      </c>
      <c r="AJ1035" t="s">
        <v>61</v>
      </c>
      <c r="AK1035" t="s">
        <v>119</v>
      </c>
      <c r="AM1035" t="s">
        <v>54</v>
      </c>
      <c r="AN1035" t="s">
        <v>55</v>
      </c>
      <c r="AQ1035" t="s">
        <v>56</v>
      </c>
      <c r="AR1035" t="s">
        <v>218</v>
      </c>
    </row>
    <row r="1036" ht="15.75" customHeight="1">
      <c r="A1036" t="s">
        <v>44</v>
      </c>
      <c r="B1036" s="20" t="s">
        <v>104</v>
      </c>
      <c r="C1036" s="11" t="s">
        <v>145</v>
      </c>
      <c r="D1036" s="11" t="s">
        <v>146</v>
      </c>
      <c r="E1036" s="11" t="s">
        <v>147</v>
      </c>
      <c r="F1036" s="12" t="str">
        <f t="shared" si="1"/>
        <v>2014</v>
      </c>
      <c r="G1036" s="13">
        <v>41804.0</v>
      </c>
      <c r="H1036" s="14">
        <v>0.25833333333333336</v>
      </c>
      <c r="I1036" t="s">
        <v>48</v>
      </c>
      <c r="J1036" s="15"/>
      <c r="L1036" t="s">
        <v>58</v>
      </c>
      <c r="M1036" s="15">
        <v>14.3</v>
      </c>
      <c r="N1036" s="16">
        <v>8.6</v>
      </c>
      <c r="O1036" s="16">
        <v>88.6</v>
      </c>
      <c r="P1036" s="17"/>
      <c r="Q1036" s="18"/>
      <c r="S1036" s="17"/>
      <c r="V1036" s="19">
        <v>2419.6</v>
      </c>
      <c r="W1036" s="17"/>
      <c r="AF1036" t="s">
        <v>76</v>
      </c>
      <c r="AG1036" t="s">
        <v>231</v>
      </c>
      <c r="AH1036" t="s">
        <v>189</v>
      </c>
      <c r="AI1036">
        <v>13.33</v>
      </c>
      <c r="AJ1036" t="s">
        <v>61</v>
      </c>
      <c r="AK1036" t="s">
        <v>119</v>
      </c>
      <c r="AM1036" t="s">
        <v>62</v>
      </c>
      <c r="AN1036" t="s">
        <v>55</v>
      </c>
      <c r="AQ1036" t="s">
        <v>70</v>
      </c>
      <c r="AR1036" t="s">
        <v>702</v>
      </c>
    </row>
    <row r="1037" ht="15.75" customHeight="1">
      <c r="A1037" t="s">
        <v>44</v>
      </c>
      <c r="B1037" s="20" t="s">
        <v>104</v>
      </c>
      <c r="C1037" s="11" t="s">
        <v>145</v>
      </c>
      <c r="D1037" s="11" t="s">
        <v>146</v>
      </c>
      <c r="E1037" s="11" t="s">
        <v>147</v>
      </c>
      <c r="F1037" s="12" t="str">
        <f t="shared" si="1"/>
        <v>2014</v>
      </c>
      <c r="G1037" s="13">
        <v>41818.0</v>
      </c>
      <c r="H1037" s="14">
        <v>0.25069444444444444</v>
      </c>
      <c r="I1037" t="s">
        <v>48</v>
      </c>
      <c r="J1037" s="15"/>
      <c r="L1037" t="s">
        <v>58</v>
      </c>
      <c r="M1037" s="15">
        <v>17.1</v>
      </c>
      <c r="N1037" s="16">
        <v>7.56</v>
      </c>
      <c r="O1037" s="16">
        <v>75.3</v>
      </c>
      <c r="P1037" s="17"/>
      <c r="Q1037" s="18"/>
      <c r="S1037" s="17"/>
      <c r="V1037" s="19">
        <v>325.5</v>
      </c>
      <c r="W1037" s="17"/>
      <c r="AF1037" t="s">
        <v>76</v>
      </c>
      <c r="AG1037" t="s">
        <v>51</v>
      </c>
      <c r="AH1037" t="s">
        <v>435</v>
      </c>
      <c r="AI1037">
        <v>11.11</v>
      </c>
      <c r="AJ1037" t="s">
        <v>61</v>
      </c>
      <c r="AK1037" t="s">
        <v>100</v>
      </c>
      <c r="AM1037" t="s">
        <v>62</v>
      </c>
      <c r="AN1037" t="s">
        <v>55</v>
      </c>
      <c r="AQ1037" t="s">
        <v>70</v>
      </c>
      <c r="AR1037" t="s">
        <v>703</v>
      </c>
    </row>
    <row r="1038" ht="15.75" customHeight="1">
      <c r="A1038" t="s">
        <v>44</v>
      </c>
      <c r="B1038" s="20" t="s">
        <v>104</v>
      </c>
      <c r="C1038" s="11" t="s">
        <v>145</v>
      </c>
      <c r="D1038" s="11" t="s">
        <v>146</v>
      </c>
      <c r="E1038" s="11" t="s">
        <v>147</v>
      </c>
      <c r="F1038" s="12" t="str">
        <f t="shared" si="1"/>
        <v>2014</v>
      </c>
      <c r="G1038" s="13">
        <v>41818.0</v>
      </c>
      <c r="H1038" s="14">
        <v>0.25069444444444444</v>
      </c>
      <c r="I1038" t="s">
        <v>95</v>
      </c>
      <c r="J1038" s="15"/>
      <c r="M1038" s="15"/>
      <c r="N1038" s="16"/>
      <c r="O1038" s="16"/>
      <c r="P1038" s="17"/>
      <c r="Q1038" s="18"/>
      <c r="S1038" s="17"/>
      <c r="V1038" s="19">
        <v>272.3</v>
      </c>
      <c r="W1038" s="17"/>
      <c r="AF1038" t="s">
        <v>76</v>
      </c>
      <c r="AK1038" t="s">
        <v>100</v>
      </c>
      <c r="AR1038" t="s">
        <v>703</v>
      </c>
    </row>
    <row r="1039" ht="15.75" customHeight="1">
      <c r="A1039" t="s">
        <v>44</v>
      </c>
      <c r="B1039" s="20" t="s">
        <v>104</v>
      </c>
      <c r="C1039" s="11" t="s">
        <v>145</v>
      </c>
      <c r="D1039" s="11" t="s">
        <v>146</v>
      </c>
      <c r="E1039" s="11" t="s">
        <v>147</v>
      </c>
      <c r="F1039" s="12" t="str">
        <f t="shared" si="1"/>
        <v>2014</v>
      </c>
      <c r="G1039" s="13">
        <v>41832.0</v>
      </c>
      <c r="H1039" s="14">
        <v>0.24513888888888888</v>
      </c>
      <c r="I1039" t="s">
        <v>48</v>
      </c>
      <c r="J1039" s="15"/>
      <c r="L1039" t="s">
        <v>49</v>
      </c>
      <c r="M1039" s="15">
        <v>20.0</v>
      </c>
      <c r="N1039" s="16">
        <v>7.5</v>
      </c>
      <c r="O1039" s="16">
        <v>74.4</v>
      </c>
      <c r="P1039" s="17"/>
      <c r="Q1039" s="18"/>
      <c r="S1039" s="17"/>
      <c r="V1039" s="19">
        <v>187.2</v>
      </c>
      <c r="W1039" s="17"/>
      <c r="AF1039" t="s">
        <v>76</v>
      </c>
      <c r="AG1039" t="s">
        <v>51</v>
      </c>
      <c r="AH1039" t="s">
        <v>51</v>
      </c>
      <c r="AI1039">
        <v>13.33</v>
      </c>
      <c r="AK1039" t="s">
        <v>119</v>
      </c>
      <c r="AM1039" t="s">
        <v>54</v>
      </c>
      <c r="AN1039" t="s">
        <v>55</v>
      </c>
      <c r="AQ1039" t="s">
        <v>70</v>
      </c>
      <c r="AR1039" t="s">
        <v>218</v>
      </c>
    </row>
    <row r="1040" ht="15.75" customHeight="1">
      <c r="A1040" t="s">
        <v>44</v>
      </c>
      <c r="B1040" s="20" t="s">
        <v>104</v>
      </c>
      <c r="C1040" s="11" t="s">
        <v>145</v>
      </c>
      <c r="D1040" s="11" t="s">
        <v>146</v>
      </c>
      <c r="E1040" s="11" t="s">
        <v>147</v>
      </c>
      <c r="F1040" s="12" t="str">
        <f t="shared" si="1"/>
        <v>2014</v>
      </c>
      <c r="G1040" s="13">
        <v>41846.0</v>
      </c>
      <c r="H1040" s="14">
        <v>0.25763888888888886</v>
      </c>
      <c r="I1040" t="s">
        <v>48</v>
      </c>
      <c r="J1040" s="15"/>
      <c r="L1040" t="s">
        <v>49</v>
      </c>
      <c r="M1040" s="15">
        <v>19.7</v>
      </c>
      <c r="N1040" s="16">
        <v>6.9</v>
      </c>
      <c r="O1040" s="16">
        <v>77.4</v>
      </c>
      <c r="P1040" s="17"/>
      <c r="Q1040" s="18"/>
      <c r="S1040" s="17"/>
      <c r="V1040" s="19">
        <v>261.3</v>
      </c>
      <c r="W1040" s="17"/>
      <c r="AF1040" t="s">
        <v>76</v>
      </c>
      <c r="AG1040" t="s">
        <v>86</v>
      </c>
      <c r="AH1040" t="s">
        <v>86</v>
      </c>
      <c r="AI1040">
        <v>16.67</v>
      </c>
      <c r="AJ1040" t="s">
        <v>61</v>
      </c>
      <c r="AK1040" t="s">
        <v>119</v>
      </c>
      <c r="AM1040" t="s">
        <v>88</v>
      </c>
      <c r="AN1040" t="s">
        <v>55</v>
      </c>
      <c r="AQ1040" t="s">
        <v>56</v>
      </c>
      <c r="AR1040" t="s">
        <v>218</v>
      </c>
    </row>
    <row r="1041" ht="15.75" customHeight="1">
      <c r="A1041" t="s">
        <v>44</v>
      </c>
      <c r="B1041" s="20" t="s">
        <v>104</v>
      </c>
      <c r="C1041" s="11" t="s">
        <v>145</v>
      </c>
      <c r="D1041" s="11" t="s">
        <v>146</v>
      </c>
      <c r="E1041" s="11" t="s">
        <v>147</v>
      </c>
      <c r="F1041" s="12" t="str">
        <f t="shared" si="1"/>
        <v>2014</v>
      </c>
      <c r="G1041" s="13">
        <v>41860.0</v>
      </c>
      <c r="H1041" s="14">
        <v>0.26458333333333334</v>
      </c>
      <c r="I1041" t="s">
        <v>48</v>
      </c>
      <c r="J1041" s="15"/>
      <c r="L1041" t="s">
        <v>49</v>
      </c>
      <c r="M1041" s="15">
        <v>18.3</v>
      </c>
      <c r="N1041" s="16">
        <v>7.8</v>
      </c>
      <c r="O1041" s="16">
        <v>83.1</v>
      </c>
      <c r="P1041" s="17"/>
      <c r="Q1041" s="18"/>
      <c r="S1041" s="17"/>
      <c r="V1041" s="19">
        <v>547.5</v>
      </c>
      <c r="W1041" s="17"/>
      <c r="AF1041" t="s">
        <v>76</v>
      </c>
      <c r="AG1041" t="s">
        <v>435</v>
      </c>
      <c r="AH1041" t="s">
        <v>64</v>
      </c>
      <c r="AI1041">
        <v>15.0</v>
      </c>
      <c r="AJ1041" t="s">
        <v>61</v>
      </c>
      <c r="AK1041" t="s">
        <v>119</v>
      </c>
      <c r="AM1041" t="s">
        <v>54</v>
      </c>
      <c r="AN1041" t="s">
        <v>55</v>
      </c>
      <c r="AQ1041" t="s">
        <v>70</v>
      </c>
      <c r="AR1041" t="s">
        <v>218</v>
      </c>
    </row>
    <row r="1042" ht="15.75" customHeight="1">
      <c r="A1042" t="s">
        <v>44</v>
      </c>
      <c r="B1042" s="20" t="s">
        <v>104</v>
      </c>
      <c r="C1042" s="11" t="s">
        <v>145</v>
      </c>
      <c r="D1042" s="11" t="s">
        <v>146</v>
      </c>
      <c r="E1042" s="11" t="s">
        <v>147</v>
      </c>
      <c r="F1042" s="12" t="str">
        <f t="shared" si="1"/>
        <v>2014</v>
      </c>
      <c r="G1042" s="13">
        <v>41874.0</v>
      </c>
      <c r="H1042" s="14">
        <v>0.2625</v>
      </c>
      <c r="I1042" t="s">
        <v>48</v>
      </c>
      <c r="J1042" s="15"/>
      <c r="L1042" t="s">
        <v>49</v>
      </c>
      <c r="M1042" s="15">
        <v>16.8</v>
      </c>
      <c r="N1042" s="16">
        <v>7.58</v>
      </c>
      <c r="O1042" s="16">
        <v>78.1</v>
      </c>
      <c r="P1042" s="17"/>
      <c r="Q1042" s="18"/>
      <c r="S1042" s="17"/>
      <c r="V1042" s="19">
        <v>260.2</v>
      </c>
      <c r="W1042" s="17"/>
      <c r="AF1042" t="s">
        <v>76</v>
      </c>
      <c r="AG1042" t="s">
        <v>59</v>
      </c>
      <c r="AH1042" t="s">
        <v>59</v>
      </c>
      <c r="AI1042">
        <v>15.0</v>
      </c>
      <c r="AJ1042" t="s">
        <v>61</v>
      </c>
      <c r="AK1042" t="s">
        <v>119</v>
      </c>
      <c r="AM1042" t="s">
        <v>62</v>
      </c>
      <c r="AN1042" t="s">
        <v>55</v>
      </c>
      <c r="AQ1042" t="s">
        <v>56</v>
      </c>
      <c r="AR1042" t="s">
        <v>218</v>
      </c>
    </row>
    <row r="1043" ht="15.75" customHeight="1">
      <c r="A1043" t="s">
        <v>44</v>
      </c>
      <c r="B1043" s="20" t="s">
        <v>154</v>
      </c>
      <c r="C1043" s="11" t="s">
        <v>184</v>
      </c>
      <c r="D1043" s="11" t="s">
        <v>185</v>
      </c>
      <c r="E1043" s="11" t="s">
        <v>186</v>
      </c>
      <c r="F1043" s="12" t="str">
        <f t="shared" si="1"/>
        <v>2014</v>
      </c>
      <c r="G1043" s="13">
        <v>41804.0</v>
      </c>
      <c r="H1043" s="14">
        <v>0.3784722222222222</v>
      </c>
      <c r="I1043" t="s">
        <v>48</v>
      </c>
      <c r="J1043" s="15"/>
      <c r="L1043" t="s">
        <v>49</v>
      </c>
      <c r="M1043" s="15">
        <v>17.7</v>
      </c>
      <c r="N1043" s="16">
        <v>9.4</v>
      </c>
      <c r="O1043" s="16">
        <v>98.6</v>
      </c>
      <c r="P1043" s="17"/>
      <c r="Q1043" s="18"/>
      <c r="S1043" s="17"/>
      <c r="V1043" s="19">
        <v>30.1</v>
      </c>
      <c r="W1043" s="17"/>
      <c r="AF1043" t="s">
        <v>704</v>
      </c>
      <c r="AG1043" t="s">
        <v>59</v>
      </c>
      <c r="AH1043" t="s">
        <v>281</v>
      </c>
      <c r="AI1043">
        <v>17.7</v>
      </c>
      <c r="AK1043" t="s">
        <v>53</v>
      </c>
      <c r="AM1043" t="s">
        <v>54</v>
      </c>
      <c r="AN1043" t="s">
        <v>55</v>
      </c>
      <c r="AQ1043" t="s">
        <v>51</v>
      </c>
      <c r="AR1043" t="s">
        <v>226</v>
      </c>
    </row>
    <row r="1044" ht="15.75" customHeight="1">
      <c r="A1044" t="s">
        <v>44</v>
      </c>
      <c r="B1044" s="20" t="s">
        <v>154</v>
      </c>
      <c r="C1044" s="11" t="s">
        <v>184</v>
      </c>
      <c r="D1044" s="11" t="s">
        <v>185</v>
      </c>
      <c r="E1044" s="11" t="s">
        <v>186</v>
      </c>
      <c r="F1044" s="12" t="str">
        <f t="shared" si="1"/>
        <v>2014</v>
      </c>
      <c r="G1044" s="13">
        <v>41818.0</v>
      </c>
      <c r="H1044" s="14">
        <v>0.3229166666666667</v>
      </c>
      <c r="I1044" t="s">
        <v>48</v>
      </c>
      <c r="J1044" s="15"/>
      <c r="L1044" t="s">
        <v>49</v>
      </c>
      <c r="M1044" s="15">
        <v>20.2</v>
      </c>
      <c r="N1044" s="16">
        <v>8.75</v>
      </c>
      <c r="O1044" s="16">
        <v>97.0</v>
      </c>
      <c r="P1044" s="17">
        <v>50.0</v>
      </c>
      <c r="Q1044" s="18"/>
      <c r="S1044" s="17"/>
      <c r="V1044" s="19">
        <v>6.3</v>
      </c>
      <c r="W1044" s="17"/>
      <c r="AF1044" t="s">
        <v>704</v>
      </c>
      <c r="AG1044" t="s">
        <v>51</v>
      </c>
      <c r="AH1044" t="s">
        <v>51</v>
      </c>
      <c r="AI1044">
        <v>20.0</v>
      </c>
      <c r="AJ1044" t="s">
        <v>61</v>
      </c>
      <c r="AK1044" t="s">
        <v>53</v>
      </c>
      <c r="AM1044" t="s">
        <v>54</v>
      </c>
      <c r="AN1044" t="s">
        <v>55</v>
      </c>
      <c r="AQ1044" t="s">
        <v>51</v>
      </c>
      <c r="AR1044" t="s">
        <v>226</v>
      </c>
    </row>
    <row r="1045" ht="15.75" customHeight="1">
      <c r="A1045" t="s">
        <v>44</v>
      </c>
      <c r="B1045" s="20" t="s">
        <v>154</v>
      </c>
      <c r="C1045" s="11" t="s">
        <v>184</v>
      </c>
      <c r="D1045" s="11" t="s">
        <v>185</v>
      </c>
      <c r="E1045" s="11" t="s">
        <v>186</v>
      </c>
      <c r="F1045" s="12" t="str">
        <f t="shared" si="1"/>
        <v>2014</v>
      </c>
      <c r="G1045" s="13">
        <v>41832.0</v>
      </c>
      <c r="H1045" s="14">
        <v>0.3451388888888889</v>
      </c>
      <c r="I1045" t="s">
        <v>48</v>
      </c>
      <c r="J1045" s="15"/>
      <c r="L1045" t="s">
        <v>49</v>
      </c>
      <c r="M1045" s="15">
        <v>24.4</v>
      </c>
      <c r="N1045" s="16">
        <v>7.88</v>
      </c>
      <c r="O1045" s="16">
        <v>93.7</v>
      </c>
      <c r="P1045" s="17">
        <v>50.0</v>
      </c>
      <c r="Q1045" s="18"/>
      <c r="S1045" s="17"/>
      <c r="V1045" s="19">
        <v>17.3</v>
      </c>
      <c r="W1045" s="17"/>
      <c r="AF1045" t="s">
        <v>704</v>
      </c>
      <c r="AG1045" t="s">
        <v>51</v>
      </c>
      <c r="AH1045" t="s">
        <v>51</v>
      </c>
      <c r="AI1045">
        <v>22.0</v>
      </c>
      <c r="AJ1045" t="s">
        <v>61</v>
      </c>
      <c r="AK1045" t="s">
        <v>53</v>
      </c>
      <c r="AM1045" t="s">
        <v>54</v>
      </c>
      <c r="AN1045" t="s">
        <v>55</v>
      </c>
      <c r="AQ1045" t="s">
        <v>51</v>
      </c>
      <c r="AR1045" t="s">
        <v>226</v>
      </c>
    </row>
    <row r="1046" ht="15.75" customHeight="1">
      <c r="A1046" t="s">
        <v>44</v>
      </c>
      <c r="B1046" s="20" t="s">
        <v>154</v>
      </c>
      <c r="C1046" s="11" t="s">
        <v>184</v>
      </c>
      <c r="D1046" s="11" t="s">
        <v>185</v>
      </c>
      <c r="E1046" s="11" t="s">
        <v>186</v>
      </c>
      <c r="F1046" s="12" t="str">
        <f t="shared" si="1"/>
        <v>2014</v>
      </c>
      <c r="G1046" s="13">
        <v>41846.0</v>
      </c>
      <c r="H1046" s="14">
        <v>0.29583333333333334</v>
      </c>
      <c r="I1046" t="s">
        <v>48</v>
      </c>
      <c r="J1046" s="15"/>
      <c r="L1046" t="s">
        <v>49</v>
      </c>
      <c r="M1046" s="15">
        <v>25.1</v>
      </c>
      <c r="N1046" s="16">
        <v>7.35</v>
      </c>
      <c r="O1046" s="16">
        <v>89.5</v>
      </c>
      <c r="P1046" s="17"/>
      <c r="Q1046" s="18"/>
      <c r="S1046" s="17"/>
      <c r="V1046" s="19">
        <v>18.5</v>
      </c>
      <c r="W1046" s="17"/>
      <c r="AF1046" t="s">
        <v>279</v>
      </c>
      <c r="AG1046" t="s">
        <v>51</v>
      </c>
      <c r="AH1046" t="s">
        <v>51</v>
      </c>
      <c r="AI1046">
        <v>15.56</v>
      </c>
      <c r="AJ1046" t="s">
        <v>61</v>
      </c>
      <c r="AK1046" t="s">
        <v>53</v>
      </c>
      <c r="AM1046" t="s">
        <v>88</v>
      </c>
      <c r="AN1046" t="s">
        <v>55</v>
      </c>
      <c r="AQ1046" t="s">
        <v>51</v>
      </c>
      <c r="AR1046" t="s">
        <v>226</v>
      </c>
    </row>
    <row r="1047" ht="15.75" customHeight="1">
      <c r="A1047" t="s">
        <v>44</v>
      </c>
      <c r="B1047" s="20" t="s">
        <v>154</v>
      </c>
      <c r="C1047" s="11" t="s">
        <v>184</v>
      </c>
      <c r="D1047" s="11" t="s">
        <v>185</v>
      </c>
      <c r="E1047" s="11" t="s">
        <v>186</v>
      </c>
      <c r="F1047" s="12" t="str">
        <f t="shared" si="1"/>
        <v>2014</v>
      </c>
      <c r="G1047" s="13">
        <v>41860.0</v>
      </c>
      <c r="H1047" s="14">
        <v>0.3333333333333333</v>
      </c>
      <c r="I1047" t="s">
        <v>48</v>
      </c>
      <c r="J1047" s="15"/>
      <c r="L1047" t="s">
        <v>49</v>
      </c>
      <c r="M1047" s="15">
        <v>23.7</v>
      </c>
      <c r="N1047" s="16">
        <v>7.9</v>
      </c>
      <c r="O1047" s="16">
        <v>93.3</v>
      </c>
      <c r="P1047" s="17">
        <v>50.0</v>
      </c>
      <c r="Q1047" s="18"/>
      <c r="S1047" s="17"/>
      <c r="V1047" s="19">
        <v>8.5</v>
      </c>
      <c r="W1047" s="17"/>
      <c r="AF1047" t="s">
        <v>704</v>
      </c>
      <c r="AG1047" t="s">
        <v>51</v>
      </c>
      <c r="AH1047" t="s">
        <v>51</v>
      </c>
      <c r="AI1047">
        <v>20.5</v>
      </c>
      <c r="AJ1047" t="s">
        <v>61</v>
      </c>
      <c r="AK1047" t="s">
        <v>53</v>
      </c>
      <c r="AM1047" t="s">
        <v>54</v>
      </c>
      <c r="AN1047" t="s">
        <v>55</v>
      </c>
      <c r="AQ1047" t="s">
        <v>51</v>
      </c>
      <c r="AR1047" t="s">
        <v>226</v>
      </c>
    </row>
    <row r="1048" ht="15.75" customHeight="1">
      <c r="A1048" t="s">
        <v>44</v>
      </c>
      <c r="B1048" s="20" t="s">
        <v>154</v>
      </c>
      <c r="C1048" s="11" t="s">
        <v>184</v>
      </c>
      <c r="D1048" s="11" t="s">
        <v>185</v>
      </c>
      <c r="E1048" s="11" t="s">
        <v>186</v>
      </c>
      <c r="F1048" s="12" t="str">
        <f t="shared" si="1"/>
        <v>2014</v>
      </c>
      <c r="G1048" s="13">
        <v>41860.0</v>
      </c>
      <c r="H1048" s="14">
        <v>0.3333333333333333</v>
      </c>
      <c r="I1048" t="s">
        <v>95</v>
      </c>
      <c r="J1048" s="15"/>
      <c r="M1048" s="15">
        <v>23.7</v>
      </c>
      <c r="N1048" s="16">
        <v>7.91</v>
      </c>
      <c r="O1048" s="16">
        <v>93.5</v>
      </c>
      <c r="P1048" s="17">
        <v>50.0</v>
      </c>
      <c r="Q1048" s="18"/>
      <c r="S1048" s="17"/>
      <c r="V1048" s="19"/>
      <c r="W1048" s="17"/>
      <c r="AF1048" t="s">
        <v>704</v>
      </c>
      <c r="AK1048" t="s">
        <v>53</v>
      </c>
      <c r="AR1048" t="s">
        <v>226</v>
      </c>
    </row>
    <row r="1049" ht="15.75" customHeight="1">
      <c r="A1049" t="s">
        <v>44</v>
      </c>
      <c r="B1049" s="20" t="s">
        <v>154</v>
      </c>
      <c r="C1049" s="11" t="s">
        <v>184</v>
      </c>
      <c r="D1049" s="11" t="s">
        <v>185</v>
      </c>
      <c r="E1049" s="11" t="s">
        <v>186</v>
      </c>
      <c r="F1049" s="12" t="str">
        <f t="shared" si="1"/>
        <v>2014</v>
      </c>
      <c r="G1049" s="13">
        <v>41874.0</v>
      </c>
      <c r="H1049" s="14">
        <v>0.3194444444444444</v>
      </c>
      <c r="I1049" t="s">
        <v>48</v>
      </c>
      <c r="J1049" s="15"/>
      <c r="L1049" t="s">
        <v>49</v>
      </c>
      <c r="M1049" s="15">
        <v>22.0</v>
      </c>
      <c r="N1049" s="16">
        <v>8.4</v>
      </c>
      <c r="O1049" s="16">
        <v>96.2</v>
      </c>
      <c r="P1049" s="17">
        <v>50.0</v>
      </c>
      <c r="Q1049" s="18"/>
      <c r="S1049" s="17"/>
      <c r="V1049" s="19">
        <v>12.1</v>
      </c>
      <c r="W1049" s="17"/>
      <c r="AF1049" t="s">
        <v>704</v>
      </c>
      <c r="AG1049" t="s">
        <v>86</v>
      </c>
      <c r="AH1049" t="s">
        <v>86</v>
      </c>
      <c r="AI1049">
        <v>15.56</v>
      </c>
      <c r="AK1049" t="s">
        <v>53</v>
      </c>
      <c r="AM1049" t="s">
        <v>54</v>
      </c>
      <c r="AN1049" t="s">
        <v>55</v>
      </c>
      <c r="AQ1049" t="s">
        <v>51</v>
      </c>
      <c r="AR1049" t="s">
        <v>226</v>
      </c>
    </row>
    <row r="1050" ht="15.75" customHeight="1">
      <c r="A1050" t="s">
        <v>44</v>
      </c>
      <c r="B1050" s="20" t="s">
        <v>154</v>
      </c>
      <c r="C1050" s="11" t="s">
        <v>184</v>
      </c>
      <c r="D1050" s="11" t="s">
        <v>185</v>
      </c>
      <c r="E1050" s="11" t="s">
        <v>186</v>
      </c>
      <c r="F1050" s="12" t="str">
        <f t="shared" si="1"/>
        <v>2014</v>
      </c>
      <c r="G1050" s="13">
        <v>41874.0</v>
      </c>
      <c r="H1050" s="14">
        <v>0.3194444444444444</v>
      </c>
      <c r="I1050" t="s">
        <v>95</v>
      </c>
      <c r="J1050" s="15"/>
      <c r="M1050" s="15"/>
      <c r="N1050" s="16"/>
      <c r="O1050" s="16"/>
      <c r="P1050" s="17"/>
      <c r="Q1050" s="18"/>
      <c r="S1050" s="17"/>
      <c r="V1050" s="19">
        <v>8.4</v>
      </c>
      <c r="W1050" s="17"/>
      <c r="AF1050" t="s">
        <v>704</v>
      </c>
      <c r="AK1050" t="s">
        <v>53</v>
      </c>
      <c r="AR1050" t="s">
        <v>226</v>
      </c>
    </row>
    <row r="1051" ht="15.75" customHeight="1">
      <c r="A1051" t="s">
        <v>44</v>
      </c>
      <c r="B1051" s="20" t="s">
        <v>154</v>
      </c>
      <c r="C1051" s="11" t="s">
        <v>197</v>
      </c>
      <c r="D1051" s="11" t="s">
        <v>198</v>
      </c>
      <c r="E1051" s="11" t="s">
        <v>199</v>
      </c>
      <c r="F1051" s="12" t="str">
        <f t="shared" si="1"/>
        <v>2014</v>
      </c>
      <c r="G1051" s="13">
        <v>41804.0</v>
      </c>
      <c r="H1051" s="14">
        <v>0.3854166666666667</v>
      </c>
      <c r="I1051" t="s">
        <v>48</v>
      </c>
      <c r="J1051" s="15"/>
      <c r="L1051" t="s">
        <v>49</v>
      </c>
      <c r="M1051" s="15">
        <v>16.5</v>
      </c>
      <c r="N1051" s="16">
        <v>9.5</v>
      </c>
      <c r="O1051" s="16">
        <v>97.7</v>
      </c>
      <c r="P1051" s="17"/>
      <c r="Q1051" s="18"/>
      <c r="S1051" s="17"/>
      <c r="V1051" s="19">
        <v>436.0</v>
      </c>
      <c r="W1051" s="17"/>
      <c r="AF1051" t="s">
        <v>704</v>
      </c>
      <c r="AG1051" t="s">
        <v>59</v>
      </c>
      <c r="AH1051" t="s">
        <v>281</v>
      </c>
      <c r="AI1051">
        <v>17.7</v>
      </c>
      <c r="AJ1051" t="s">
        <v>61</v>
      </c>
      <c r="AK1051" t="s">
        <v>53</v>
      </c>
      <c r="AM1051" t="s">
        <v>54</v>
      </c>
      <c r="AN1051" t="s">
        <v>55</v>
      </c>
      <c r="AQ1051" t="s">
        <v>51</v>
      </c>
      <c r="AR1051" t="s">
        <v>226</v>
      </c>
    </row>
    <row r="1052" ht="15.75" customHeight="1">
      <c r="A1052" t="s">
        <v>44</v>
      </c>
      <c r="B1052" s="20" t="s">
        <v>154</v>
      </c>
      <c r="C1052" s="11" t="s">
        <v>197</v>
      </c>
      <c r="D1052" s="11" t="s">
        <v>198</v>
      </c>
      <c r="E1052" s="11" t="s">
        <v>199</v>
      </c>
      <c r="F1052" s="12" t="str">
        <f t="shared" si="1"/>
        <v>2014</v>
      </c>
      <c r="G1052" s="13">
        <v>41818.0</v>
      </c>
      <c r="H1052" s="14">
        <v>0.3368055555555556</v>
      </c>
      <c r="I1052" t="s">
        <v>48</v>
      </c>
      <c r="J1052" s="15"/>
      <c r="L1052" t="s">
        <v>49</v>
      </c>
      <c r="M1052" s="15">
        <v>20.3</v>
      </c>
      <c r="N1052" s="16">
        <v>8.9</v>
      </c>
      <c r="O1052" s="16">
        <v>98.1</v>
      </c>
      <c r="P1052" s="17">
        <v>50.0</v>
      </c>
      <c r="Q1052" s="18"/>
      <c r="S1052" s="17"/>
      <c r="V1052" s="19">
        <v>9.7</v>
      </c>
      <c r="W1052" s="17"/>
      <c r="AF1052" t="s">
        <v>704</v>
      </c>
      <c r="AG1052" t="s">
        <v>51</v>
      </c>
      <c r="AH1052" t="s">
        <v>51</v>
      </c>
      <c r="AI1052">
        <v>20.0</v>
      </c>
      <c r="AK1052" t="s">
        <v>53</v>
      </c>
      <c r="AM1052" t="s">
        <v>54</v>
      </c>
      <c r="AN1052" t="s">
        <v>55</v>
      </c>
      <c r="AQ1052" t="s">
        <v>51</v>
      </c>
      <c r="AR1052" t="s">
        <v>226</v>
      </c>
    </row>
    <row r="1053" ht="15.75" customHeight="1">
      <c r="A1053" t="s">
        <v>44</v>
      </c>
      <c r="B1053" s="20" t="s">
        <v>154</v>
      </c>
      <c r="C1053" s="11" t="s">
        <v>197</v>
      </c>
      <c r="D1053" s="11" t="s">
        <v>198</v>
      </c>
      <c r="E1053" s="11" t="s">
        <v>199</v>
      </c>
      <c r="F1053" s="12" t="str">
        <f t="shared" si="1"/>
        <v>2014</v>
      </c>
      <c r="G1053" s="13">
        <v>41832.0</v>
      </c>
      <c r="H1053" s="14">
        <v>0.3284722222222222</v>
      </c>
      <c r="I1053" t="s">
        <v>48</v>
      </c>
      <c r="J1053" s="15"/>
      <c r="L1053" t="s">
        <v>49</v>
      </c>
      <c r="M1053" s="15">
        <v>23.8</v>
      </c>
      <c r="N1053" s="16">
        <v>7.9</v>
      </c>
      <c r="O1053" s="16">
        <v>94.0</v>
      </c>
      <c r="P1053" s="17">
        <v>50.0</v>
      </c>
      <c r="Q1053" s="18"/>
      <c r="S1053" s="17"/>
      <c r="V1053" s="19">
        <v>29.5</v>
      </c>
      <c r="W1053" s="17"/>
      <c r="AF1053" t="s">
        <v>704</v>
      </c>
      <c r="AG1053" t="s">
        <v>51</v>
      </c>
      <c r="AH1053" t="s">
        <v>51</v>
      </c>
      <c r="AI1053">
        <v>22.0</v>
      </c>
      <c r="AJ1053" t="s">
        <v>61</v>
      </c>
      <c r="AK1053" t="s">
        <v>119</v>
      </c>
      <c r="AM1053" t="s">
        <v>54</v>
      </c>
      <c r="AN1053" t="s">
        <v>55</v>
      </c>
      <c r="AQ1053" t="s">
        <v>51</v>
      </c>
      <c r="AR1053" t="s">
        <v>705</v>
      </c>
    </row>
    <row r="1054" ht="15.75" customHeight="1">
      <c r="A1054" t="s">
        <v>44</v>
      </c>
      <c r="B1054" s="20" t="s">
        <v>154</v>
      </c>
      <c r="C1054" s="11" t="s">
        <v>197</v>
      </c>
      <c r="D1054" s="11" t="s">
        <v>198</v>
      </c>
      <c r="E1054" s="11" t="s">
        <v>199</v>
      </c>
      <c r="F1054" s="12" t="str">
        <f t="shared" si="1"/>
        <v>2014</v>
      </c>
      <c r="G1054" s="13">
        <v>41846.0</v>
      </c>
      <c r="H1054" s="14">
        <v>0.3076388888888889</v>
      </c>
      <c r="I1054" t="s">
        <v>48</v>
      </c>
      <c r="J1054" s="15"/>
      <c r="L1054" t="s">
        <v>49</v>
      </c>
      <c r="M1054" s="15">
        <v>25.1</v>
      </c>
      <c r="N1054" s="16">
        <v>7.48</v>
      </c>
      <c r="O1054" s="16">
        <v>91.2</v>
      </c>
      <c r="P1054" s="17"/>
      <c r="Q1054" s="18"/>
      <c r="S1054" s="17"/>
      <c r="V1054" s="19">
        <v>22.6</v>
      </c>
      <c r="W1054" s="17"/>
      <c r="AF1054" t="s">
        <v>279</v>
      </c>
      <c r="AG1054" t="s">
        <v>51</v>
      </c>
      <c r="AH1054" t="s">
        <v>51</v>
      </c>
      <c r="AI1054">
        <v>15.56</v>
      </c>
      <c r="AJ1054" t="s">
        <v>61</v>
      </c>
      <c r="AK1054" t="s">
        <v>53</v>
      </c>
      <c r="AM1054" t="s">
        <v>88</v>
      </c>
      <c r="AN1054" t="s">
        <v>55</v>
      </c>
      <c r="AQ1054" t="s">
        <v>51</v>
      </c>
      <c r="AR1054" t="s">
        <v>226</v>
      </c>
    </row>
    <row r="1055" ht="15.75" customHeight="1">
      <c r="A1055" t="s">
        <v>44</v>
      </c>
      <c r="B1055" s="20" t="s">
        <v>154</v>
      </c>
      <c r="C1055" s="11" t="s">
        <v>197</v>
      </c>
      <c r="D1055" s="11" t="s">
        <v>198</v>
      </c>
      <c r="E1055" s="11" t="s">
        <v>199</v>
      </c>
      <c r="F1055" s="12" t="str">
        <f t="shared" si="1"/>
        <v>2014</v>
      </c>
      <c r="G1055" s="13">
        <v>41860.0</v>
      </c>
      <c r="H1055" s="14">
        <v>0.3472222222222222</v>
      </c>
      <c r="I1055" t="s">
        <v>48</v>
      </c>
      <c r="J1055" s="15"/>
      <c r="L1055" t="s">
        <v>49</v>
      </c>
      <c r="M1055" s="15">
        <v>23.0</v>
      </c>
      <c r="N1055" s="16">
        <v>8.12</v>
      </c>
      <c r="O1055" s="16">
        <v>95.8</v>
      </c>
      <c r="P1055" s="17">
        <v>50.0</v>
      </c>
      <c r="Q1055" s="18"/>
      <c r="S1055" s="17"/>
      <c r="V1055" s="19">
        <v>26.9</v>
      </c>
      <c r="W1055" s="17"/>
      <c r="AF1055" t="s">
        <v>704</v>
      </c>
      <c r="AG1055" t="s">
        <v>51</v>
      </c>
      <c r="AH1055" t="s">
        <v>51</v>
      </c>
      <c r="AI1055">
        <v>20.5</v>
      </c>
      <c r="AJ1055" t="s">
        <v>61</v>
      </c>
      <c r="AK1055" t="s">
        <v>53</v>
      </c>
      <c r="AM1055" t="s">
        <v>54</v>
      </c>
      <c r="AN1055" t="s">
        <v>55</v>
      </c>
      <c r="AQ1055" t="s">
        <v>51</v>
      </c>
      <c r="AR1055" t="s">
        <v>706</v>
      </c>
    </row>
    <row r="1056" ht="15.75" customHeight="1">
      <c r="A1056" t="s">
        <v>44</v>
      </c>
      <c r="B1056" s="20" t="s">
        <v>154</v>
      </c>
      <c r="C1056" s="11" t="s">
        <v>197</v>
      </c>
      <c r="D1056" s="11" t="s">
        <v>198</v>
      </c>
      <c r="E1056" s="11" t="s">
        <v>199</v>
      </c>
      <c r="F1056" s="12" t="str">
        <f t="shared" si="1"/>
        <v>2014</v>
      </c>
      <c r="G1056" s="13">
        <v>41860.0</v>
      </c>
      <c r="H1056" s="14">
        <v>0.3472222222222222</v>
      </c>
      <c r="I1056" t="s">
        <v>95</v>
      </c>
      <c r="J1056" s="15"/>
      <c r="M1056" s="15">
        <v>23.0</v>
      </c>
      <c r="N1056" s="16">
        <v>8.17</v>
      </c>
      <c r="O1056" s="16">
        <v>95.7</v>
      </c>
      <c r="P1056" s="17">
        <v>50.0</v>
      </c>
      <c r="Q1056" s="18"/>
      <c r="S1056" s="17"/>
      <c r="V1056" s="19"/>
      <c r="W1056" s="17"/>
      <c r="AF1056" t="s">
        <v>704</v>
      </c>
      <c r="AK1056" t="s">
        <v>53</v>
      </c>
      <c r="AR1056" t="s">
        <v>706</v>
      </c>
    </row>
    <row r="1057" ht="15.75" customHeight="1">
      <c r="A1057" t="s">
        <v>44</v>
      </c>
      <c r="B1057" s="20" t="s">
        <v>154</v>
      </c>
      <c r="C1057" s="11" t="s">
        <v>197</v>
      </c>
      <c r="D1057" s="11" t="s">
        <v>198</v>
      </c>
      <c r="E1057" s="11" t="s">
        <v>199</v>
      </c>
      <c r="F1057" s="12" t="str">
        <f t="shared" si="1"/>
        <v>2014</v>
      </c>
      <c r="G1057" s="13">
        <v>41874.0</v>
      </c>
      <c r="H1057" s="14">
        <v>0.3472222222222222</v>
      </c>
      <c r="I1057" t="s">
        <v>48</v>
      </c>
      <c r="J1057" s="15"/>
      <c r="L1057" t="s">
        <v>49</v>
      </c>
      <c r="M1057" s="15">
        <v>21.6</v>
      </c>
      <c r="N1057" s="16">
        <v>8.71</v>
      </c>
      <c r="O1057" s="16">
        <v>98.7</v>
      </c>
      <c r="P1057" s="17">
        <v>50.0</v>
      </c>
      <c r="Q1057" s="18"/>
      <c r="S1057" s="17"/>
      <c r="V1057" s="19">
        <v>9.7</v>
      </c>
      <c r="W1057" s="17"/>
      <c r="AF1057" t="s">
        <v>704</v>
      </c>
      <c r="AG1057" t="s">
        <v>86</v>
      </c>
      <c r="AH1057" t="s">
        <v>86</v>
      </c>
      <c r="AI1057">
        <v>15.56</v>
      </c>
      <c r="AK1057" t="s">
        <v>53</v>
      </c>
      <c r="AM1057" t="s">
        <v>54</v>
      </c>
      <c r="AN1057" t="s">
        <v>55</v>
      </c>
      <c r="AQ1057" t="s">
        <v>51</v>
      </c>
      <c r="AR1057" t="s">
        <v>707</v>
      </c>
    </row>
    <row r="1058" ht="15.75" customHeight="1">
      <c r="A1058" t="s">
        <v>44</v>
      </c>
      <c r="B1058" s="20" t="s">
        <v>154</v>
      </c>
      <c r="C1058" s="11" t="s">
        <v>208</v>
      </c>
      <c r="D1058" s="11" t="s">
        <v>209</v>
      </c>
      <c r="E1058" s="11" t="s">
        <v>210</v>
      </c>
      <c r="F1058" s="12" t="str">
        <f t="shared" si="1"/>
        <v>2014</v>
      </c>
      <c r="G1058" s="13">
        <v>41790.0</v>
      </c>
      <c r="H1058" s="14">
        <v>0.3194444444444444</v>
      </c>
      <c r="I1058" t="s">
        <v>48</v>
      </c>
      <c r="J1058" s="15"/>
      <c r="L1058" t="s">
        <v>49</v>
      </c>
      <c r="M1058" s="15">
        <v>12.8</v>
      </c>
      <c r="N1058" s="16">
        <v>10.72</v>
      </c>
      <c r="O1058" s="16">
        <v>102.2</v>
      </c>
      <c r="P1058" s="17">
        <v>50.0</v>
      </c>
      <c r="Q1058" s="18"/>
      <c r="S1058" s="17"/>
      <c r="V1058" s="19">
        <v>9.7</v>
      </c>
      <c r="W1058" s="17"/>
      <c r="AF1058" t="s">
        <v>688</v>
      </c>
      <c r="AG1058" t="s">
        <v>59</v>
      </c>
      <c r="AH1058" t="s">
        <v>254</v>
      </c>
      <c r="AI1058">
        <v>11.11</v>
      </c>
      <c r="AJ1058" t="s">
        <v>61</v>
      </c>
      <c r="AK1058" t="s">
        <v>53</v>
      </c>
      <c r="AM1058" t="s">
        <v>54</v>
      </c>
      <c r="AN1058" t="s">
        <v>55</v>
      </c>
      <c r="AQ1058" t="s">
        <v>51</v>
      </c>
      <c r="AR1058" t="s">
        <v>226</v>
      </c>
    </row>
    <row r="1059" ht="15.75" customHeight="1">
      <c r="A1059" t="s">
        <v>44</v>
      </c>
      <c r="B1059" s="20" t="s">
        <v>154</v>
      </c>
      <c r="C1059" s="11" t="s">
        <v>208</v>
      </c>
      <c r="D1059" s="11" t="s">
        <v>209</v>
      </c>
      <c r="E1059" s="11" t="s">
        <v>210</v>
      </c>
      <c r="F1059" s="12" t="str">
        <f t="shared" si="1"/>
        <v>2014</v>
      </c>
      <c r="G1059" s="13">
        <v>41804.0</v>
      </c>
      <c r="H1059" s="14">
        <v>0.28125</v>
      </c>
      <c r="I1059" t="s">
        <v>48</v>
      </c>
      <c r="J1059" s="15"/>
      <c r="L1059" t="s">
        <v>58</v>
      </c>
      <c r="M1059" s="15">
        <v>16.2</v>
      </c>
      <c r="N1059" s="16">
        <v>9.4</v>
      </c>
      <c r="O1059" s="16">
        <v>95.6</v>
      </c>
      <c r="P1059" s="17"/>
      <c r="Q1059" s="18"/>
      <c r="S1059" s="17"/>
      <c r="V1059" s="19">
        <v>27.8</v>
      </c>
      <c r="W1059" s="17"/>
      <c r="AF1059" t="s">
        <v>689</v>
      </c>
      <c r="AG1059" t="s">
        <v>273</v>
      </c>
      <c r="AH1059" t="s">
        <v>85</v>
      </c>
      <c r="AI1059">
        <v>14.44</v>
      </c>
      <c r="AJ1059" t="s">
        <v>61</v>
      </c>
      <c r="AK1059" t="s">
        <v>53</v>
      </c>
      <c r="AM1059" t="s">
        <v>54</v>
      </c>
      <c r="AN1059" t="s">
        <v>55</v>
      </c>
      <c r="AQ1059" t="s">
        <v>51</v>
      </c>
      <c r="AR1059" t="s">
        <v>226</v>
      </c>
    </row>
    <row r="1060" ht="15.75" customHeight="1">
      <c r="A1060" t="s">
        <v>44</v>
      </c>
      <c r="B1060" s="20" t="s">
        <v>154</v>
      </c>
      <c r="C1060" s="11" t="s">
        <v>208</v>
      </c>
      <c r="D1060" s="11" t="s">
        <v>209</v>
      </c>
      <c r="E1060" s="11" t="s">
        <v>210</v>
      </c>
      <c r="F1060" s="12" t="str">
        <f t="shared" si="1"/>
        <v>2014</v>
      </c>
      <c r="G1060" s="13">
        <v>41818.0</v>
      </c>
      <c r="H1060" s="14">
        <v>0.2833333333333333</v>
      </c>
      <c r="I1060" t="s">
        <v>48</v>
      </c>
      <c r="J1060" s="15"/>
      <c r="L1060" t="s">
        <v>49</v>
      </c>
      <c r="M1060" s="15">
        <v>19.0</v>
      </c>
      <c r="N1060" s="16">
        <v>8.85</v>
      </c>
      <c r="O1060" s="16">
        <v>95.1</v>
      </c>
      <c r="P1060" s="17"/>
      <c r="Q1060" s="18"/>
      <c r="S1060" s="17"/>
      <c r="V1060" s="19">
        <v>11.0</v>
      </c>
      <c r="W1060" s="17"/>
      <c r="AF1060" t="s">
        <v>217</v>
      </c>
      <c r="AG1060" t="s">
        <v>51</v>
      </c>
      <c r="AH1060" t="s">
        <v>51</v>
      </c>
      <c r="AI1060">
        <v>11.67</v>
      </c>
      <c r="AJ1060" t="s">
        <v>61</v>
      </c>
      <c r="AK1060" t="s">
        <v>53</v>
      </c>
      <c r="AM1060" t="s">
        <v>54</v>
      </c>
      <c r="AN1060" t="s">
        <v>55</v>
      </c>
      <c r="AQ1060" t="s">
        <v>51</v>
      </c>
      <c r="AR1060" t="s">
        <v>226</v>
      </c>
    </row>
    <row r="1061" ht="15.75" customHeight="1">
      <c r="A1061" t="s">
        <v>44</v>
      </c>
      <c r="B1061" s="20" t="s">
        <v>154</v>
      </c>
      <c r="C1061" s="11" t="s">
        <v>208</v>
      </c>
      <c r="D1061" s="11" t="s">
        <v>209</v>
      </c>
      <c r="E1061" s="11" t="s">
        <v>210</v>
      </c>
      <c r="F1061" s="12" t="str">
        <f t="shared" si="1"/>
        <v>2014</v>
      </c>
      <c r="G1061" s="13">
        <v>41818.0</v>
      </c>
      <c r="H1061" s="14">
        <v>0.2833333333333333</v>
      </c>
      <c r="I1061" t="s">
        <v>95</v>
      </c>
      <c r="J1061" s="15"/>
      <c r="M1061" s="15"/>
      <c r="N1061" s="16"/>
      <c r="O1061" s="16"/>
      <c r="P1061" s="17"/>
      <c r="Q1061" s="18"/>
      <c r="S1061" s="17"/>
      <c r="V1061" s="19">
        <v>10.8</v>
      </c>
      <c r="W1061" s="17"/>
      <c r="AF1061" t="s">
        <v>217</v>
      </c>
      <c r="AK1061" t="s">
        <v>53</v>
      </c>
      <c r="AR1061" t="s">
        <v>226</v>
      </c>
    </row>
    <row r="1062" ht="15.75" customHeight="1">
      <c r="A1062" t="s">
        <v>44</v>
      </c>
      <c r="B1062" s="20" t="s">
        <v>154</v>
      </c>
      <c r="C1062" s="11" t="s">
        <v>208</v>
      </c>
      <c r="D1062" s="11" t="s">
        <v>209</v>
      </c>
      <c r="E1062" s="11" t="s">
        <v>210</v>
      </c>
      <c r="F1062" s="12" t="str">
        <f t="shared" si="1"/>
        <v>2014</v>
      </c>
      <c r="G1062" s="13">
        <v>41832.0</v>
      </c>
      <c r="H1062" s="14">
        <v>0.2673611111111111</v>
      </c>
      <c r="I1062" t="s">
        <v>48</v>
      </c>
      <c r="J1062" s="15"/>
      <c r="L1062" t="s">
        <v>49</v>
      </c>
      <c r="M1062" s="15">
        <v>22.9</v>
      </c>
      <c r="N1062" s="16">
        <v>7.89</v>
      </c>
      <c r="O1062" s="16">
        <v>90.2</v>
      </c>
      <c r="P1062" s="17"/>
      <c r="Q1062" s="18"/>
      <c r="S1062" s="17"/>
      <c r="V1062" s="19">
        <v>30.5</v>
      </c>
      <c r="W1062" s="17"/>
      <c r="AF1062" t="s">
        <v>217</v>
      </c>
      <c r="AG1062" t="s">
        <v>51</v>
      </c>
      <c r="AH1062" t="s">
        <v>51</v>
      </c>
      <c r="AI1062">
        <v>13.89</v>
      </c>
      <c r="AJ1062" t="s">
        <v>61</v>
      </c>
      <c r="AK1062" t="s">
        <v>53</v>
      </c>
      <c r="AM1062" t="s">
        <v>54</v>
      </c>
      <c r="AN1062" t="s">
        <v>55</v>
      </c>
      <c r="AQ1062" t="s">
        <v>51</v>
      </c>
      <c r="AR1062" t="s">
        <v>226</v>
      </c>
    </row>
    <row r="1063" ht="15.75" customHeight="1">
      <c r="A1063" t="s">
        <v>44</v>
      </c>
      <c r="B1063" s="20" t="s">
        <v>154</v>
      </c>
      <c r="C1063" s="11" t="s">
        <v>208</v>
      </c>
      <c r="D1063" s="11" t="s">
        <v>209</v>
      </c>
      <c r="E1063" s="11" t="s">
        <v>210</v>
      </c>
      <c r="F1063" s="12" t="str">
        <f t="shared" si="1"/>
        <v>2014</v>
      </c>
      <c r="G1063" s="13">
        <v>41846.0</v>
      </c>
      <c r="H1063" s="14">
        <v>0.27708333333333335</v>
      </c>
      <c r="I1063" t="s">
        <v>48</v>
      </c>
      <c r="J1063" s="15"/>
      <c r="L1063" t="s">
        <v>49</v>
      </c>
      <c r="M1063" s="15">
        <v>24.3</v>
      </c>
      <c r="N1063" s="16">
        <v>7.51</v>
      </c>
      <c r="O1063" s="16">
        <v>89.2</v>
      </c>
      <c r="P1063" s="17"/>
      <c r="Q1063" s="18"/>
      <c r="S1063" s="17"/>
      <c r="V1063" s="19">
        <v>14.6</v>
      </c>
      <c r="W1063" s="17"/>
      <c r="AF1063" t="s">
        <v>217</v>
      </c>
      <c r="AG1063" t="s">
        <v>51</v>
      </c>
      <c r="AH1063" t="s">
        <v>51</v>
      </c>
      <c r="AI1063">
        <v>15.56</v>
      </c>
      <c r="AJ1063" t="s">
        <v>61</v>
      </c>
      <c r="AK1063" t="s">
        <v>53</v>
      </c>
      <c r="AM1063" t="s">
        <v>54</v>
      </c>
      <c r="AN1063" t="s">
        <v>55</v>
      </c>
      <c r="AQ1063" t="s">
        <v>51</v>
      </c>
      <c r="AR1063" t="s">
        <v>226</v>
      </c>
    </row>
    <row r="1064" ht="15.75" customHeight="1">
      <c r="A1064" t="s">
        <v>44</v>
      </c>
      <c r="C1064" s="11" t="s">
        <v>45</v>
      </c>
      <c r="D1064" s="11" t="s">
        <v>46</v>
      </c>
      <c r="E1064" s="11" t="s">
        <v>47</v>
      </c>
      <c r="F1064" s="12" t="str">
        <f t="shared" si="1"/>
        <v>2015</v>
      </c>
      <c r="G1064" s="13">
        <v>42154.0</v>
      </c>
      <c r="H1064" s="14">
        <v>0.3159722222222222</v>
      </c>
      <c r="I1064" t="s">
        <v>48</v>
      </c>
      <c r="J1064" s="15"/>
      <c r="L1064" t="s">
        <v>49</v>
      </c>
      <c r="M1064" s="15">
        <v>16.6</v>
      </c>
      <c r="N1064" s="16">
        <v>8.34</v>
      </c>
      <c r="O1064" s="16">
        <v>85.7</v>
      </c>
      <c r="P1064" s="17">
        <v>52.0</v>
      </c>
      <c r="Q1064" s="18"/>
      <c r="S1064" s="17"/>
      <c r="V1064" s="19">
        <v>77.6</v>
      </c>
      <c r="W1064" s="17"/>
      <c r="AF1064" t="s">
        <v>217</v>
      </c>
      <c r="AG1064" t="s">
        <v>280</v>
      </c>
      <c r="AH1064" t="s">
        <v>260</v>
      </c>
      <c r="AI1064">
        <v>15.0</v>
      </c>
      <c r="AJ1064" t="s">
        <v>61</v>
      </c>
      <c r="AK1064" t="s">
        <v>53</v>
      </c>
      <c r="AM1064" t="s">
        <v>54</v>
      </c>
      <c r="AN1064" t="s">
        <v>65</v>
      </c>
      <c r="AQ1064" t="s">
        <v>51</v>
      </c>
      <c r="AR1064" t="s">
        <v>226</v>
      </c>
    </row>
    <row r="1065" ht="15.75" customHeight="1">
      <c r="A1065" t="s">
        <v>44</v>
      </c>
      <c r="C1065" s="11" t="s">
        <v>45</v>
      </c>
      <c r="D1065" s="11" t="s">
        <v>46</v>
      </c>
      <c r="E1065" s="11" t="s">
        <v>47</v>
      </c>
      <c r="F1065" s="12" t="str">
        <f t="shared" si="1"/>
        <v>2015</v>
      </c>
      <c r="G1065" s="13">
        <v>42168.0</v>
      </c>
      <c r="H1065" s="14">
        <v>0.2777777777777778</v>
      </c>
      <c r="I1065" t="s">
        <v>48</v>
      </c>
      <c r="J1065" s="15"/>
      <c r="L1065" t="s">
        <v>49</v>
      </c>
      <c r="M1065" s="15">
        <v>16.9</v>
      </c>
      <c r="N1065" s="16">
        <v>8.21</v>
      </c>
      <c r="O1065" s="16">
        <v>84.8</v>
      </c>
      <c r="P1065" s="17">
        <v>53.0</v>
      </c>
      <c r="Q1065" s="18"/>
      <c r="S1065" s="17"/>
      <c r="V1065" s="19">
        <v>104.6</v>
      </c>
      <c r="W1065" s="17"/>
      <c r="AF1065" t="s">
        <v>217</v>
      </c>
      <c r="AG1065" t="s">
        <v>51</v>
      </c>
      <c r="AH1065" t="s">
        <v>72</v>
      </c>
      <c r="AI1065">
        <v>16.11</v>
      </c>
      <c r="AK1065" t="s">
        <v>53</v>
      </c>
      <c r="AM1065" t="s">
        <v>54</v>
      </c>
      <c r="AN1065" t="s">
        <v>55</v>
      </c>
      <c r="AQ1065" t="s">
        <v>56</v>
      </c>
      <c r="AR1065" t="s">
        <v>226</v>
      </c>
    </row>
    <row r="1066" ht="15.75" customHeight="1">
      <c r="A1066" t="s">
        <v>44</v>
      </c>
      <c r="C1066" s="11" t="s">
        <v>45</v>
      </c>
      <c r="D1066" s="11" t="s">
        <v>46</v>
      </c>
      <c r="E1066" s="11" t="s">
        <v>47</v>
      </c>
      <c r="F1066" s="12" t="str">
        <f t="shared" si="1"/>
        <v>2015</v>
      </c>
      <c r="G1066" s="13">
        <v>42182.0</v>
      </c>
      <c r="H1066" s="14">
        <v>0.2826388888888889</v>
      </c>
      <c r="I1066" t="s">
        <v>48</v>
      </c>
      <c r="J1066" s="15"/>
      <c r="L1066" t="s">
        <v>49</v>
      </c>
      <c r="M1066" s="15">
        <v>15.6</v>
      </c>
      <c r="N1066" s="16">
        <v>8.77</v>
      </c>
      <c r="O1066" s="16">
        <v>88.0</v>
      </c>
      <c r="P1066" s="17"/>
      <c r="Q1066" s="18"/>
      <c r="S1066" s="17"/>
      <c r="V1066" s="19">
        <v>104.3</v>
      </c>
      <c r="W1066" s="17"/>
      <c r="AF1066" t="s">
        <v>217</v>
      </c>
      <c r="AG1066" t="s">
        <v>51</v>
      </c>
      <c r="AH1066" t="s">
        <v>435</v>
      </c>
      <c r="AI1066">
        <v>10.0</v>
      </c>
      <c r="AK1066" t="s">
        <v>53</v>
      </c>
      <c r="AM1066" t="s">
        <v>54</v>
      </c>
      <c r="AN1066" t="s">
        <v>65</v>
      </c>
      <c r="AQ1066" t="s">
        <v>56</v>
      </c>
      <c r="AR1066" t="s">
        <v>226</v>
      </c>
    </row>
    <row r="1067" ht="15.75" customHeight="1">
      <c r="A1067" t="s">
        <v>44</v>
      </c>
      <c r="C1067" s="11" t="s">
        <v>45</v>
      </c>
      <c r="D1067" s="11" t="s">
        <v>46</v>
      </c>
      <c r="E1067" s="11" t="s">
        <v>47</v>
      </c>
      <c r="F1067" s="12" t="str">
        <f t="shared" si="1"/>
        <v>2015</v>
      </c>
      <c r="G1067" s="13">
        <v>42182.0</v>
      </c>
      <c r="H1067" s="14">
        <v>0.2826388888888889</v>
      </c>
      <c r="I1067" t="s">
        <v>95</v>
      </c>
      <c r="J1067" s="15"/>
      <c r="M1067" s="15"/>
      <c r="N1067" s="16"/>
      <c r="O1067" s="16"/>
      <c r="P1067" s="17"/>
      <c r="Q1067" s="18"/>
      <c r="S1067" s="17"/>
      <c r="V1067" s="19">
        <v>125.9</v>
      </c>
      <c r="W1067" s="17"/>
      <c r="AF1067" t="s">
        <v>217</v>
      </c>
      <c r="AK1067" t="s">
        <v>53</v>
      </c>
      <c r="AR1067" t="s">
        <v>226</v>
      </c>
    </row>
    <row r="1068" ht="15.75" customHeight="1">
      <c r="A1068" t="s">
        <v>44</v>
      </c>
      <c r="C1068" s="11" t="s">
        <v>45</v>
      </c>
      <c r="D1068" s="11" t="s">
        <v>46</v>
      </c>
      <c r="E1068" s="11" t="s">
        <v>47</v>
      </c>
      <c r="F1068" s="12" t="str">
        <f t="shared" si="1"/>
        <v>2015</v>
      </c>
      <c r="G1068" s="13">
        <v>42196.0</v>
      </c>
      <c r="H1068" s="14">
        <v>0.2791666666666667</v>
      </c>
      <c r="I1068" t="s">
        <v>48</v>
      </c>
      <c r="J1068" s="15"/>
      <c r="L1068" t="s">
        <v>49</v>
      </c>
      <c r="M1068" s="15">
        <v>17.0</v>
      </c>
      <c r="N1068" s="16">
        <v>8.53</v>
      </c>
      <c r="O1068" s="16">
        <v>88.3</v>
      </c>
      <c r="P1068" s="17">
        <v>192.0</v>
      </c>
      <c r="Q1068" s="18"/>
      <c r="S1068" s="17"/>
      <c r="V1068" s="19">
        <v>209.8</v>
      </c>
      <c r="W1068" s="17"/>
      <c r="AF1068" t="s">
        <v>217</v>
      </c>
      <c r="AG1068" t="s">
        <v>51</v>
      </c>
      <c r="AH1068" t="s">
        <v>51</v>
      </c>
      <c r="AI1068">
        <v>18.89</v>
      </c>
      <c r="AJ1068" t="s">
        <v>61</v>
      </c>
      <c r="AK1068" t="s">
        <v>53</v>
      </c>
      <c r="AM1068" t="s">
        <v>54</v>
      </c>
      <c r="AN1068" t="s">
        <v>65</v>
      </c>
      <c r="AQ1068" t="s">
        <v>56</v>
      </c>
      <c r="AR1068" t="s">
        <v>708</v>
      </c>
    </row>
    <row r="1069" ht="15.75" customHeight="1">
      <c r="A1069" t="s">
        <v>44</v>
      </c>
      <c r="C1069" s="11" t="s">
        <v>45</v>
      </c>
      <c r="D1069" s="11" t="s">
        <v>46</v>
      </c>
      <c r="E1069" s="11" t="s">
        <v>47</v>
      </c>
      <c r="F1069" s="12" t="str">
        <f t="shared" si="1"/>
        <v>2015</v>
      </c>
      <c r="G1069" s="13">
        <v>42196.0</v>
      </c>
      <c r="H1069" s="14">
        <v>0.2791666666666667</v>
      </c>
      <c r="I1069" t="s">
        <v>95</v>
      </c>
      <c r="J1069" s="15"/>
      <c r="M1069" s="15">
        <v>17.0</v>
      </c>
      <c r="N1069" s="16">
        <v>8.48</v>
      </c>
      <c r="O1069" s="16">
        <v>87.8</v>
      </c>
      <c r="P1069" s="17">
        <v>186.0</v>
      </c>
      <c r="Q1069" s="18"/>
      <c r="S1069" s="17"/>
      <c r="V1069" s="19">
        <v>228.2</v>
      </c>
      <c r="W1069" s="17"/>
      <c r="AF1069" t="s">
        <v>217</v>
      </c>
      <c r="AK1069" t="s">
        <v>53</v>
      </c>
      <c r="AR1069" t="s">
        <v>708</v>
      </c>
    </row>
    <row r="1070" ht="15.75" customHeight="1">
      <c r="A1070" t="s">
        <v>44</v>
      </c>
      <c r="C1070" s="11" t="s">
        <v>45</v>
      </c>
      <c r="D1070" s="11" t="s">
        <v>46</v>
      </c>
      <c r="E1070" s="11" t="s">
        <v>47</v>
      </c>
      <c r="F1070" s="12" t="str">
        <f t="shared" si="1"/>
        <v>2015</v>
      </c>
      <c r="G1070" s="13">
        <v>42210.0</v>
      </c>
      <c r="H1070" s="14">
        <v>0.26875</v>
      </c>
      <c r="I1070" t="s">
        <v>48</v>
      </c>
      <c r="J1070" s="15"/>
      <c r="L1070" t="s">
        <v>49</v>
      </c>
      <c r="M1070" s="15">
        <v>18.4</v>
      </c>
      <c r="N1070" s="16">
        <v>8.55</v>
      </c>
      <c r="O1070" s="16">
        <v>91.0</v>
      </c>
      <c r="P1070" s="17">
        <v>52.0</v>
      </c>
      <c r="Q1070" s="18"/>
      <c r="S1070" s="17"/>
      <c r="V1070" s="19">
        <v>116.2</v>
      </c>
      <c r="W1070" s="17"/>
      <c r="AF1070" t="s">
        <v>217</v>
      </c>
      <c r="AG1070" t="s">
        <v>86</v>
      </c>
      <c r="AH1070" t="s">
        <v>72</v>
      </c>
      <c r="AI1070">
        <v>16.11</v>
      </c>
      <c r="AJ1070" t="s">
        <v>61</v>
      </c>
      <c r="AK1070" t="s">
        <v>53</v>
      </c>
      <c r="AM1070" t="s">
        <v>54</v>
      </c>
      <c r="AN1070" t="s">
        <v>65</v>
      </c>
      <c r="AQ1070" t="s">
        <v>56</v>
      </c>
      <c r="AR1070" t="s">
        <v>709</v>
      </c>
    </row>
    <row r="1071" ht="15.75" customHeight="1">
      <c r="A1071" t="s">
        <v>44</v>
      </c>
      <c r="C1071" s="11" t="s">
        <v>45</v>
      </c>
      <c r="D1071" s="11" t="s">
        <v>46</v>
      </c>
      <c r="E1071" s="11" t="s">
        <v>47</v>
      </c>
      <c r="F1071" s="12" t="str">
        <f t="shared" si="1"/>
        <v>2015</v>
      </c>
      <c r="G1071" s="13">
        <v>42224.0</v>
      </c>
      <c r="H1071" s="14">
        <v>0.28125</v>
      </c>
      <c r="I1071" t="s">
        <v>48</v>
      </c>
      <c r="J1071" s="15"/>
      <c r="L1071" t="s">
        <v>49</v>
      </c>
      <c r="M1071" s="15">
        <v>15.4</v>
      </c>
      <c r="N1071" s="16">
        <v>8.24</v>
      </c>
      <c r="O1071" s="16">
        <v>82.7</v>
      </c>
      <c r="P1071" s="17">
        <v>60.0</v>
      </c>
      <c r="Q1071" s="18"/>
      <c r="S1071" s="17"/>
      <c r="V1071" s="19">
        <v>57.3</v>
      </c>
      <c r="W1071" s="17"/>
      <c r="AF1071" t="s">
        <v>217</v>
      </c>
      <c r="AG1071" t="s">
        <v>51</v>
      </c>
      <c r="AH1071" t="s">
        <v>59</v>
      </c>
      <c r="AI1071">
        <v>13.89</v>
      </c>
      <c r="AJ1071" t="s">
        <v>61</v>
      </c>
      <c r="AK1071" t="s">
        <v>53</v>
      </c>
      <c r="AM1071" t="s">
        <v>54</v>
      </c>
      <c r="AN1071" t="s">
        <v>65</v>
      </c>
      <c r="AQ1071" t="s">
        <v>56</v>
      </c>
      <c r="AR1071" t="s">
        <v>226</v>
      </c>
    </row>
    <row r="1072" ht="15.75" customHeight="1">
      <c r="A1072" t="s">
        <v>44</v>
      </c>
      <c r="C1072" s="11" t="s">
        <v>256</v>
      </c>
      <c r="D1072" s="11" t="s">
        <v>257</v>
      </c>
      <c r="E1072" s="11" t="s">
        <v>258</v>
      </c>
      <c r="F1072" s="12" t="str">
        <f t="shared" si="1"/>
        <v>2015</v>
      </c>
      <c r="G1072" s="13">
        <v>42154.0</v>
      </c>
      <c r="H1072" s="14">
        <v>0.3472222222222222</v>
      </c>
      <c r="I1072" t="s">
        <v>48</v>
      </c>
      <c r="J1072" s="15"/>
      <c r="L1072" t="s">
        <v>49</v>
      </c>
      <c r="M1072" s="15">
        <v>16.3</v>
      </c>
      <c r="N1072" s="16">
        <v>8.48</v>
      </c>
      <c r="O1072" s="16">
        <v>86.6</v>
      </c>
      <c r="P1072" s="17">
        <v>321.0</v>
      </c>
      <c r="Q1072" s="18"/>
      <c r="S1072" s="17"/>
      <c r="V1072" s="19">
        <v>135.4</v>
      </c>
      <c r="W1072" s="17"/>
      <c r="AF1072" t="s">
        <v>710</v>
      </c>
      <c r="AG1072" t="s">
        <v>259</v>
      </c>
      <c r="AH1072" t="s">
        <v>223</v>
      </c>
      <c r="AI1072">
        <v>15.0</v>
      </c>
      <c r="AJ1072" t="s">
        <v>61</v>
      </c>
      <c r="AK1072" t="s">
        <v>119</v>
      </c>
      <c r="AM1072" t="s">
        <v>88</v>
      </c>
      <c r="AN1072" t="s">
        <v>65</v>
      </c>
      <c r="AQ1072" t="s">
        <v>51</v>
      </c>
      <c r="AR1072" t="s">
        <v>711</v>
      </c>
    </row>
    <row r="1073" ht="15.75" customHeight="1">
      <c r="A1073" t="s">
        <v>44</v>
      </c>
      <c r="C1073" s="11" t="s">
        <v>256</v>
      </c>
      <c r="D1073" s="11" t="s">
        <v>257</v>
      </c>
      <c r="E1073" s="11" t="s">
        <v>258</v>
      </c>
      <c r="F1073" s="12" t="str">
        <f t="shared" si="1"/>
        <v>2015</v>
      </c>
      <c r="G1073" s="13">
        <v>42168.0</v>
      </c>
      <c r="H1073" s="14">
        <v>0.3326388888888889</v>
      </c>
      <c r="I1073" t="s">
        <v>48</v>
      </c>
      <c r="J1073" s="15"/>
      <c r="L1073" t="s">
        <v>49</v>
      </c>
      <c r="M1073" s="15">
        <v>16.3</v>
      </c>
      <c r="N1073" s="16">
        <v>8.61</v>
      </c>
      <c r="O1073" s="16">
        <v>88.1</v>
      </c>
      <c r="P1073" s="17">
        <v>298.0</v>
      </c>
      <c r="Q1073" s="18"/>
      <c r="S1073" s="17"/>
      <c r="V1073" s="19">
        <v>727.0</v>
      </c>
      <c r="W1073" s="17"/>
      <c r="AF1073" t="s">
        <v>712</v>
      </c>
      <c r="AG1073" t="s">
        <v>67</v>
      </c>
      <c r="AH1073" t="s">
        <v>349</v>
      </c>
      <c r="AI1073">
        <v>17.78</v>
      </c>
      <c r="AJ1073" t="s">
        <v>52</v>
      </c>
      <c r="AK1073" t="s">
        <v>119</v>
      </c>
      <c r="AM1073" t="s">
        <v>54</v>
      </c>
      <c r="AN1073" t="s">
        <v>65</v>
      </c>
      <c r="AQ1073" t="s">
        <v>51</v>
      </c>
      <c r="AR1073" t="s">
        <v>233</v>
      </c>
    </row>
    <row r="1074" ht="15.75" customHeight="1">
      <c r="A1074" t="s">
        <v>44</v>
      </c>
      <c r="C1074" s="11" t="s">
        <v>256</v>
      </c>
      <c r="D1074" s="11" t="s">
        <v>257</v>
      </c>
      <c r="E1074" s="11" t="s">
        <v>258</v>
      </c>
      <c r="F1074" s="12" t="str">
        <f t="shared" si="1"/>
        <v>2015</v>
      </c>
      <c r="G1074" s="13">
        <v>42168.0</v>
      </c>
      <c r="H1074" s="14">
        <v>0.3326388888888889</v>
      </c>
      <c r="I1074" t="s">
        <v>95</v>
      </c>
      <c r="J1074" s="15"/>
      <c r="M1074" s="15"/>
      <c r="N1074" s="16"/>
      <c r="O1074" s="16"/>
      <c r="P1074" s="17"/>
      <c r="Q1074" s="18"/>
      <c r="S1074" s="17"/>
      <c r="V1074" s="19">
        <v>461.1</v>
      </c>
      <c r="W1074" s="17"/>
      <c r="AF1074" t="s">
        <v>712</v>
      </c>
      <c r="AK1074" t="s">
        <v>119</v>
      </c>
      <c r="AR1074" t="s">
        <v>233</v>
      </c>
    </row>
    <row r="1075" ht="15.75" customHeight="1">
      <c r="A1075" t="s">
        <v>44</v>
      </c>
      <c r="C1075" s="11" t="s">
        <v>256</v>
      </c>
      <c r="D1075" s="11" t="s">
        <v>257</v>
      </c>
      <c r="E1075" s="11" t="s">
        <v>258</v>
      </c>
      <c r="F1075" s="12" t="str">
        <f t="shared" si="1"/>
        <v>2015</v>
      </c>
      <c r="G1075" s="13">
        <v>42182.0</v>
      </c>
      <c r="H1075" s="14">
        <v>0.3229166666666667</v>
      </c>
      <c r="I1075" t="s">
        <v>48</v>
      </c>
      <c r="J1075" s="15"/>
      <c r="L1075" t="s">
        <v>49</v>
      </c>
      <c r="M1075" s="15">
        <v>13.1</v>
      </c>
      <c r="N1075" s="16">
        <v>9.42</v>
      </c>
      <c r="O1075" s="16">
        <v>89.7</v>
      </c>
      <c r="P1075" s="17">
        <v>164.9</v>
      </c>
      <c r="Q1075" s="18"/>
      <c r="S1075" s="17"/>
      <c r="V1075" s="19">
        <v>146.7</v>
      </c>
      <c r="W1075" s="17"/>
      <c r="AF1075" t="s">
        <v>712</v>
      </c>
      <c r="AG1075" t="s">
        <v>51</v>
      </c>
      <c r="AH1075" t="s">
        <v>51</v>
      </c>
      <c r="AI1075">
        <v>13.33</v>
      </c>
      <c r="AJ1075" t="s">
        <v>61</v>
      </c>
      <c r="AK1075" t="s">
        <v>119</v>
      </c>
      <c r="AM1075" t="s">
        <v>88</v>
      </c>
      <c r="AN1075" t="s">
        <v>55</v>
      </c>
      <c r="AQ1075" t="s">
        <v>171</v>
      </c>
      <c r="AR1075" t="s">
        <v>713</v>
      </c>
    </row>
    <row r="1076" ht="15.75" customHeight="1">
      <c r="A1076" t="s">
        <v>44</v>
      </c>
      <c r="C1076" s="11" t="s">
        <v>256</v>
      </c>
      <c r="D1076" s="11" t="s">
        <v>257</v>
      </c>
      <c r="E1076" s="11" t="s">
        <v>258</v>
      </c>
      <c r="F1076" s="12" t="str">
        <f t="shared" si="1"/>
        <v>2015</v>
      </c>
      <c r="G1076" s="13">
        <v>42196.0</v>
      </c>
      <c r="H1076" s="14">
        <v>0.2881944444444444</v>
      </c>
      <c r="I1076" t="s">
        <v>48</v>
      </c>
      <c r="J1076" s="15"/>
      <c r="L1076" t="s">
        <v>49</v>
      </c>
      <c r="M1076" s="15">
        <v>17.1</v>
      </c>
      <c r="N1076" s="16">
        <v>7.19</v>
      </c>
      <c r="O1076" s="16">
        <v>74.8</v>
      </c>
      <c r="P1076" s="17"/>
      <c r="Q1076" s="18"/>
      <c r="S1076" s="17"/>
      <c r="V1076" s="19"/>
      <c r="W1076" s="17"/>
      <c r="AF1076" t="s">
        <v>360</v>
      </c>
      <c r="AG1076" t="s">
        <v>51</v>
      </c>
      <c r="AH1076" t="s">
        <v>51</v>
      </c>
      <c r="AI1076">
        <v>16.11</v>
      </c>
      <c r="AK1076" t="s">
        <v>53</v>
      </c>
      <c r="AM1076" t="s">
        <v>54</v>
      </c>
      <c r="AN1076" t="s">
        <v>55</v>
      </c>
      <c r="AQ1076" t="s">
        <v>401</v>
      </c>
      <c r="AR1076" t="s">
        <v>218</v>
      </c>
    </row>
    <row r="1077" ht="15.75" customHeight="1">
      <c r="A1077" t="s">
        <v>44</v>
      </c>
      <c r="C1077" s="11" t="s">
        <v>256</v>
      </c>
      <c r="D1077" s="11" t="s">
        <v>257</v>
      </c>
      <c r="E1077" s="11" t="s">
        <v>258</v>
      </c>
      <c r="F1077" s="12" t="str">
        <f t="shared" si="1"/>
        <v>2015</v>
      </c>
      <c r="G1077" s="13">
        <v>42210.0</v>
      </c>
      <c r="H1077" s="14">
        <v>0.2986111111111111</v>
      </c>
      <c r="I1077" t="s">
        <v>48</v>
      </c>
      <c r="J1077" s="15"/>
      <c r="L1077" t="s">
        <v>49</v>
      </c>
      <c r="M1077" s="15">
        <v>16.6</v>
      </c>
      <c r="N1077" s="16">
        <v>7.46</v>
      </c>
      <c r="O1077" s="16">
        <v>77.4</v>
      </c>
      <c r="P1077" s="17"/>
      <c r="Q1077" s="18"/>
      <c r="S1077" s="17"/>
      <c r="V1077" s="19">
        <v>344.8</v>
      </c>
      <c r="W1077" s="17"/>
      <c r="AF1077" t="s">
        <v>360</v>
      </c>
      <c r="AG1077" t="s">
        <v>435</v>
      </c>
      <c r="AH1077" t="s">
        <v>714</v>
      </c>
      <c r="AI1077">
        <v>15.0</v>
      </c>
      <c r="AK1077" t="s">
        <v>53</v>
      </c>
      <c r="AM1077" t="s">
        <v>54</v>
      </c>
      <c r="AN1077" t="s">
        <v>55</v>
      </c>
      <c r="AQ1077" t="s">
        <v>56</v>
      </c>
      <c r="AR1077" t="s">
        <v>715</v>
      </c>
    </row>
    <row r="1078" ht="15.75" customHeight="1">
      <c r="A1078" t="s">
        <v>44</v>
      </c>
      <c r="C1078" s="11" t="s">
        <v>256</v>
      </c>
      <c r="D1078" s="11" t="s">
        <v>257</v>
      </c>
      <c r="E1078" s="11" t="s">
        <v>258</v>
      </c>
      <c r="F1078" s="12" t="str">
        <f t="shared" si="1"/>
        <v>2015</v>
      </c>
      <c r="G1078" s="13">
        <v>42210.0</v>
      </c>
      <c r="H1078" s="14">
        <v>0.2986111111111111</v>
      </c>
      <c r="I1078" t="s">
        <v>95</v>
      </c>
      <c r="J1078" s="15"/>
      <c r="M1078" s="15">
        <v>16.6</v>
      </c>
      <c r="N1078" s="16">
        <v>7.45</v>
      </c>
      <c r="O1078" s="16">
        <v>76.7</v>
      </c>
      <c r="P1078" s="17"/>
      <c r="Q1078" s="18"/>
      <c r="S1078" s="17"/>
      <c r="V1078" s="19">
        <v>365.4</v>
      </c>
      <c r="W1078" s="17"/>
      <c r="AF1078" t="s">
        <v>360</v>
      </c>
      <c r="AK1078" t="s">
        <v>53</v>
      </c>
      <c r="AR1078" t="s">
        <v>715</v>
      </c>
    </row>
    <row r="1079" ht="15.75" customHeight="1">
      <c r="A1079" t="s">
        <v>44</v>
      </c>
      <c r="C1079" s="11" t="s">
        <v>256</v>
      </c>
      <c r="D1079" s="11" t="s">
        <v>257</v>
      </c>
      <c r="E1079" s="11" t="s">
        <v>258</v>
      </c>
      <c r="F1079" s="12" t="str">
        <f t="shared" si="1"/>
        <v>2015</v>
      </c>
      <c r="G1079" s="13">
        <v>42224.0</v>
      </c>
      <c r="H1079" s="14">
        <v>0.3284722222222222</v>
      </c>
      <c r="I1079" t="s">
        <v>48</v>
      </c>
      <c r="J1079" s="15"/>
      <c r="L1079" t="s">
        <v>49</v>
      </c>
      <c r="M1079" s="15">
        <v>16.3</v>
      </c>
      <c r="N1079" s="16">
        <v>9.26</v>
      </c>
      <c r="O1079" s="16">
        <v>94.5</v>
      </c>
      <c r="P1079" s="17">
        <v>324.0</v>
      </c>
      <c r="Q1079" s="18"/>
      <c r="S1079" s="17"/>
      <c r="V1079" s="19">
        <v>613.1</v>
      </c>
      <c r="W1079" s="17"/>
      <c r="AF1079" t="s">
        <v>346</v>
      </c>
      <c r="AG1079" t="s">
        <v>51</v>
      </c>
      <c r="AH1079" t="s">
        <v>435</v>
      </c>
      <c r="AI1079">
        <v>13.89</v>
      </c>
      <c r="AJ1079" t="s">
        <v>61</v>
      </c>
      <c r="AK1079" t="s">
        <v>119</v>
      </c>
      <c r="AM1079" t="s">
        <v>54</v>
      </c>
      <c r="AN1079" t="s">
        <v>55</v>
      </c>
      <c r="AQ1079" t="s">
        <v>51</v>
      </c>
      <c r="AR1079" t="s">
        <v>716</v>
      </c>
    </row>
    <row r="1080" ht="15.75" customHeight="1">
      <c r="A1080" t="s">
        <v>44</v>
      </c>
      <c r="C1080" s="11" t="s">
        <v>256</v>
      </c>
      <c r="D1080" s="11" t="s">
        <v>257</v>
      </c>
      <c r="E1080" s="11" t="s">
        <v>258</v>
      </c>
      <c r="F1080" s="12" t="str">
        <f t="shared" si="1"/>
        <v>2015</v>
      </c>
      <c r="G1080" s="13">
        <v>42238.0</v>
      </c>
      <c r="H1080" s="14">
        <v>0.3326388888888889</v>
      </c>
      <c r="I1080" t="s">
        <v>48</v>
      </c>
      <c r="J1080" s="15"/>
      <c r="L1080" t="s">
        <v>58</v>
      </c>
      <c r="M1080" s="15">
        <v>19.9</v>
      </c>
      <c r="N1080" s="16">
        <v>7.14</v>
      </c>
      <c r="O1080" s="16">
        <v>78.5</v>
      </c>
      <c r="P1080" s="17">
        <v>179.3</v>
      </c>
      <c r="Q1080" s="18"/>
      <c r="S1080" s="17"/>
      <c r="V1080" s="19">
        <v>1732.87</v>
      </c>
      <c r="W1080" s="17"/>
      <c r="AF1080" t="s">
        <v>346</v>
      </c>
      <c r="AG1080" t="s">
        <v>59</v>
      </c>
      <c r="AH1080" t="s">
        <v>717</v>
      </c>
      <c r="AI1080">
        <v>20.0</v>
      </c>
      <c r="AJ1080" t="s">
        <v>61</v>
      </c>
      <c r="AK1080" t="s">
        <v>119</v>
      </c>
      <c r="AM1080" t="s">
        <v>54</v>
      </c>
      <c r="AN1080" t="s">
        <v>55</v>
      </c>
      <c r="AQ1080" t="s">
        <v>171</v>
      </c>
      <c r="AR1080" t="s">
        <v>229</v>
      </c>
    </row>
    <row r="1081" ht="15.75" customHeight="1">
      <c r="A1081" t="s">
        <v>44</v>
      </c>
      <c r="C1081" s="11" t="s">
        <v>265</v>
      </c>
      <c r="D1081" s="11" t="s">
        <v>266</v>
      </c>
      <c r="E1081" s="11" t="s">
        <v>267</v>
      </c>
      <c r="F1081" s="12" t="str">
        <f t="shared" si="1"/>
        <v>2015</v>
      </c>
      <c r="G1081" s="13">
        <v>42154.0</v>
      </c>
      <c r="H1081" s="14">
        <v>0.3194444444444444</v>
      </c>
      <c r="I1081" t="s">
        <v>48</v>
      </c>
      <c r="J1081" s="15"/>
      <c r="L1081" t="s">
        <v>49</v>
      </c>
      <c r="M1081" s="15">
        <v>19.7</v>
      </c>
      <c r="N1081" s="16">
        <v>7.16</v>
      </c>
      <c r="O1081" s="16">
        <v>77.5</v>
      </c>
      <c r="P1081" s="17">
        <v>159.6</v>
      </c>
      <c r="Q1081" s="18"/>
      <c r="S1081" s="17"/>
      <c r="V1081" s="19">
        <v>275.5</v>
      </c>
      <c r="W1081" s="17"/>
      <c r="AF1081" t="s">
        <v>710</v>
      </c>
      <c r="AG1081" t="s">
        <v>259</v>
      </c>
      <c r="AH1081" t="s">
        <v>223</v>
      </c>
      <c r="AI1081">
        <v>15.0</v>
      </c>
      <c r="AJ1081" t="s">
        <v>61</v>
      </c>
      <c r="AK1081" t="s">
        <v>119</v>
      </c>
      <c r="AM1081" t="s">
        <v>88</v>
      </c>
      <c r="AN1081" t="s">
        <v>55</v>
      </c>
      <c r="AQ1081" t="s">
        <v>171</v>
      </c>
      <c r="AR1081" t="s">
        <v>539</v>
      </c>
    </row>
    <row r="1082" ht="15.75" customHeight="1">
      <c r="A1082" t="s">
        <v>44</v>
      </c>
      <c r="C1082" s="11" t="s">
        <v>265</v>
      </c>
      <c r="D1082" s="11" t="s">
        <v>266</v>
      </c>
      <c r="E1082" s="11" t="s">
        <v>267</v>
      </c>
      <c r="F1082" s="12" t="str">
        <f t="shared" si="1"/>
        <v>2015</v>
      </c>
      <c r="G1082" s="13">
        <v>42168.0</v>
      </c>
      <c r="H1082" s="14">
        <v>0.2986111111111111</v>
      </c>
      <c r="I1082" t="s">
        <v>48</v>
      </c>
      <c r="J1082" s="15"/>
      <c r="L1082" t="s">
        <v>49</v>
      </c>
      <c r="M1082" s="15">
        <v>19.4</v>
      </c>
      <c r="N1082" s="16">
        <v>6.93</v>
      </c>
      <c r="O1082" s="16">
        <v>75.4</v>
      </c>
      <c r="P1082" s="17">
        <v>143.5</v>
      </c>
      <c r="Q1082" s="18"/>
      <c r="S1082" s="17"/>
      <c r="V1082" s="19">
        <v>1119.85</v>
      </c>
      <c r="W1082" s="17"/>
      <c r="AF1082" t="s">
        <v>712</v>
      </c>
      <c r="AG1082" t="s">
        <v>67</v>
      </c>
      <c r="AH1082" t="s">
        <v>349</v>
      </c>
      <c r="AI1082">
        <v>17.78</v>
      </c>
      <c r="AJ1082" t="s">
        <v>52</v>
      </c>
      <c r="AK1082" t="s">
        <v>119</v>
      </c>
      <c r="AM1082" t="s">
        <v>54</v>
      </c>
      <c r="AN1082" t="s">
        <v>55</v>
      </c>
      <c r="AQ1082" t="s">
        <v>171</v>
      </c>
      <c r="AR1082" t="s">
        <v>233</v>
      </c>
    </row>
    <row r="1083" ht="15.75" customHeight="1">
      <c r="A1083" t="s">
        <v>44</v>
      </c>
      <c r="C1083" s="11" t="s">
        <v>265</v>
      </c>
      <c r="D1083" s="11" t="s">
        <v>266</v>
      </c>
      <c r="E1083" s="11" t="s">
        <v>267</v>
      </c>
      <c r="F1083" s="12" t="str">
        <f t="shared" si="1"/>
        <v>2015</v>
      </c>
      <c r="G1083" s="13">
        <v>42182.0</v>
      </c>
      <c r="H1083" s="14">
        <v>0.2986111111111111</v>
      </c>
      <c r="I1083" t="s">
        <v>48</v>
      </c>
      <c r="J1083" s="15"/>
      <c r="L1083" t="s">
        <v>49</v>
      </c>
      <c r="M1083" s="15">
        <v>15.8</v>
      </c>
      <c r="N1083" s="16">
        <v>8.05</v>
      </c>
      <c r="O1083" s="16">
        <v>81.4</v>
      </c>
      <c r="P1083" s="17">
        <v>127.4</v>
      </c>
      <c r="Q1083" s="18"/>
      <c r="S1083" s="17"/>
      <c r="V1083" s="19">
        <v>1299.65</v>
      </c>
      <c r="W1083" s="17"/>
      <c r="AF1083" t="s">
        <v>712</v>
      </c>
      <c r="AG1083" t="s">
        <v>51</v>
      </c>
      <c r="AH1083" t="s">
        <v>51</v>
      </c>
      <c r="AI1083">
        <v>13.33</v>
      </c>
      <c r="AJ1083" t="s">
        <v>61</v>
      </c>
      <c r="AK1083" t="s">
        <v>119</v>
      </c>
      <c r="AM1083" t="s">
        <v>88</v>
      </c>
      <c r="AN1083" t="s">
        <v>55</v>
      </c>
      <c r="AQ1083" t="s">
        <v>171</v>
      </c>
      <c r="AR1083" t="s">
        <v>226</v>
      </c>
    </row>
    <row r="1084" ht="15.75" customHeight="1">
      <c r="A1084" t="s">
        <v>44</v>
      </c>
      <c r="C1084" s="11" t="s">
        <v>265</v>
      </c>
      <c r="D1084" s="11" t="s">
        <v>266</v>
      </c>
      <c r="E1084" s="11" t="s">
        <v>267</v>
      </c>
      <c r="F1084" s="12" t="str">
        <f t="shared" si="1"/>
        <v>2015</v>
      </c>
      <c r="G1084" s="13">
        <v>42196.0</v>
      </c>
      <c r="H1084" s="14">
        <v>0.2638888888888889</v>
      </c>
      <c r="I1084" t="s">
        <v>48</v>
      </c>
      <c r="J1084" s="15"/>
      <c r="L1084" t="s">
        <v>49</v>
      </c>
      <c r="M1084" s="15">
        <v>19.3</v>
      </c>
      <c r="N1084" s="16">
        <v>7.24</v>
      </c>
      <c r="O1084" s="16">
        <v>78.4</v>
      </c>
      <c r="P1084" s="17"/>
      <c r="Q1084" s="18"/>
      <c r="S1084" s="17"/>
      <c r="V1084" s="19"/>
      <c r="W1084" s="17"/>
      <c r="AF1084" t="s">
        <v>360</v>
      </c>
      <c r="AG1084" t="s">
        <v>51</v>
      </c>
      <c r="AH1084" t="s">
        <v>51</v>
      </c>
      <c r="AI1084">
        <v>16.11</v>
      </c>
      <c r="AK1084" t="s">
        <v>119</v>
      </c>
      <c r="AM1084" t="s">
        <v>54</v>
      </c>
      <c r="AN1084" t="s">
        <v>55</v>
      </c>
      <c r="AQ1084" t="s">
        <v>292</v>
      </c>
      <c r="AR1084" t="s">
        <v>718</v>
      </c>
    </row>
    <row r="1085" ht="15.75" customHeight="1">
      <c r="A1085" t="s">
        <v>44</v>
      </c>
      <c r="C1085" s="11" t="s">
        <v>265</v>
      </c>
      <c r="D1085" s="11" t="s">
        <v>266</v>
      </c>
      <c r="E1085" s="11" t="s">
        <v>267</v>
      </c>
      <c r="F1085" s="12" t="str">
        <f t="shared" si="1"/>
        <v>2015</v>
      </c>
      <c r="G1085" s="13">
        <v>42210.0</v>
      </c>
      <c r="H1085" s="14">
        <v>0.2604166666666667</v>
      </c>
      <c r="I1085" t="s">
        <v>48</v>
      </c>
      <c r="J1085" s="15"/>
      <c r="L1085" t="s">
        <v>49</v>
      </c>
      <c r="M1085" s="15">
        <v>17.7</v>
      </c>
      <c r="N1085" s="16">
        <v>7.72</v>
      </c>
      <c r="O1085" s="16">
        <v>80.7</v>
      </c>
      <c r="P1085" s="17"/>
      <c r="Q1085" s="18"/>
      <c r="S1085" s="17"/>
      <c r="V1085" s="19">
        <v>2419.17</v>
      </c>
      <c r="W1085" s="17"/>
      <c r="AF1085" t="s">
        <v>360</v>
      </c>
      <c r="AG1085" t="s">
        <v>435</v>
      </c>
      <c r="AH1085" t="s">
        <v>714</v>
      </c>
      <c r="AI1085">
        <v>15.0</v>
      </c>
      <c r="AK1085" t="s">
        <v>53</v>
      </c>
      <c r="AM1085" t="s">
        <v>54</v>
      </c>
      <c r="AN1085" t="s">
        <v>55</v>
      </c>
      <c r="AQ1085" t="s">
        <v>401</v>
      </c>
      <c r="AR1085" t="s">
        <v>361</v>
      </c>
    </row>
    <row r="1086" ht="15.75" customHeight="1">
      <c r="A1086" t="s">
        <v>44</v>
      </c>
      <c r="C1086" s="11" t="s">
        <v>265</v>
      </c>
      <c r="D1086" s="11" t="s">
        <v>266</v>
      </c>
      <c r="E1086" s="11" t="s">
        <v>267</v>
      </c>
      <c r="F1086" s="12" t="str">
        <f t="shared" si="1"/>
        <v>2015</v>
      </c>
      <c r="G1086" s="13">
        <v>42210.0</v>
      </c>
      <c r="H1086" s="14">
        <v>0.2604166666666667</v>
      </c>
      <c r="I1086" t="s">
        <v>95</v>
      </c>
      <c r="J1086" s="15"/>
      <c r="M1086" s="15">
        <v>17.7</v>
      </c>
      <c r="N1086" s="16">
        <v>7.53</v>
      </c>
      <c r="O1086" s="16">
        <v>79.3</v>
      </c>
      <c r="P1086" s="17"/>
      <c r="Q1086" s="18"/>
      <c r="S1086" s="17"/>
      <c r="V1086" s="19">
        <v>1299.65</v>
      </c>
      <c r="W1086" s="17"/>
      <c r="AF1086" t="s">
        <v>360</v>
      </c>
      <c r="AK1086" t="s">
        <v>53</v>
      </c>
      <c r="AR1086" t="s">
        <v>361</v>
      </c>
    </row>
    <row r="1087" ht="15.75" customHeight="1">
      <c r="A1087" t="s">
        <v>44</v>
      </c>
      <c r="C1087" s="11" t="s">
        <v>265</v>
      </c>
      <c r="D1087" s="11" t="s">
        <v>266</v>
      </c>
      <c r="E1087" s="11" t="s">
        <v>267</v>
      </c>
      <c r="F1087" s="12" t="str">
        <f t="shared" si="1"/>
        <v>2015</v>
      </c>
      <c r="G1087" s="13">
        <v>42224.0</v>
      </c>
      <c r="H1087" s="14">
        <v>0.3055555555555556</v>
      </c>
      <c r="I1087" t="s">
        <v>48</v>
      </c>
      <c r="J1087" s="15"/>
      <c r="L1087" t="s">
        <v>49</v>
      </c>
      <c r="M1087" s="15">
        <v>17.5</v>
      </c>
      <c r="N1087" s="16">
        <v>9.42</v>
      </c>
      <c r="O1087" s="16">
        <v>98.9</v>
      </c>
      <c r="P1087" s="17">
        <v>162.4</v>
      </c>
      <c r="Q1087" s="18"/>
      <c r="S1087" s="17"/>
      <c r="V1087" s="19">
        <v>686.7</v>
      </c>
      <c r="W1087" s="17"/>
      <c r="AF1087" t="s">
        <v>346</v>
      </c>
      <c r="AG1087" t="s">
        <v>51</v>
      </c>
      <c r="AH1087" t="s">
        <v>435</v>
      </c>
      <c r="AI1087">
        <v>13.89</v>
      </c>
      <c r="AJ1087" t="s">
        <v>61</v>
      </c>
      <c r="AK1087" t="s">
        <v>119</v>
      </c>
      <c r="AM1087" t="s">
        <v>54</v>
      </c>
      <c r="AN1087" t="s">
        <v>55</v>
      </c>
      <c r="AQ1087" t="s">
        <v>171</v>
      </c>
      <c r="AR1087" t="s">
        <v>719</v>
      </c>
    </row>
    <row r="1088" ht="15.75" customHeight="1">
      <c r="A1088" t="s">
        <v>44</v>
      </c>
      <c r="C1088" s="11" t="s">
        <v>265</v>
      </c>
      <c r="D1088" s="11" t="s">
        <v>266</v>
      </c>
      <c r="E1088" s="11" t="s">
        <v>267</v>
      </c>
      <c r="F1088" s="12" t="str">
        <f t="shared" si="1"/>
        <v>2015</v>
      </c>
      <c r="G1088" s="13">
        <v>42238.0</v>
      </c>
      <c r="H1088" s="14">
        <v>0.3125</v>
      </c>
      <c r="I1088" t="s">
        <v>48</v>
      </c>
      <c r="J1088" s="15"/>
      <c r="L1088" t="s">
        <v>58</v>
      </c>
      <c r="M1088" s="15">
        <v>20.2</v>
      </c>
      <c r="N1088" s="16">
        <v>7.65</v>
      </c>
      <c r="O1088" s="16">
        <v>84.4</v>
      </c>
      <c r="P1088" s="17">
        <v>156.7</v>
      </c>
      <c r="Q1088" s="18"/>
      <c r="S1088" s="17"/>
      <c r="V1088" s="19" t="s">
        <v>149</v>
      </c>
      <c r="W1088" s="17"/>
      <c r="AF1088" t="s">
        <v>346</v>
      </c>
      <c r="AG1088" t="s">
        <v>59</v>
      </c>
      <c r="AH1088" t="s">
        <v>717</v>
      </c>
      <c r="AI1088">
        <v>20.0</v>
      </c>
      <c r="AJ1088" t="s">
        <v>61</v>
      </c>
      <c r="AK1088" t="s">
        <v>119</v>
      </c>
      <c r="AM1088" t="s">
        <v>62</v>
      </c>
      <c r="AN1088" t="s">
        <v>55</v>
      </c>
      <c r="AQ1088" t="s">
        <v>171</v>
      </c>
      <c r="AR1088" t="s">
        <v>427</v>
      </c>
    </row>
    <row r="1089" ht="15.75" customHeight="1">
      <c r="A1089" t="s">
        <v>44</v>
      </c>
      <c r="C1089" s="11" t="s">
        <v>276</v>
      </c>
      <c r="D1089" s="11" t="s">
        <v>277</v>
      </c>
      <c r="E1089" s="11" t="s">
        <v>278</v>
      </c>
      <c r="F1089" s="12" t="str">
        <f t="shared" si="1"/>
        <v>2015</v>
      </c>
      <c r="G1089" s="13">
        <v>42155.0</v>
      </c>
      <c r="H1089" s="14">
        <v>0.3333333333333333</v>
      </c>
      <c r="I1089" t="s">
        <v>48</v>
      </c>
      <c r="J1089" s="15"/>
      <c r="L1089" t="s">
        <v>49</v>
      </c>
      <c r="M1089" s="15">
        <v>17.1</v>
      </c>
      <c r="N1089" s="16">
        <v>7.86</v>
      </c>
      <c r="O1089" s="16">
        <v>81.6</v>
      </c>
      <c r="P1089" s="17">
        <v>158.7</v>
      </c>
      <c r="Q1089" s="18"/>
      <c r="S1089" s="17"/>
      <c r="V1089" s="19">
        <v>101.4</v>
      </c>
      <c r="W1089" s="17"/>
      <c r="AF1089" t="s">
        <v>710</v>
      </c>
      <c r="AG1089" t="s">
        <v>259</v>
      </c>
      <c r="AH1089" t="s">
        <v>223</v>
      </c>
      <c r="AI1089">
        <v>15.0</v>
      </c>
      <c r="AJ1089" t="s">
        <v>61</v>
      </c>
      <c r="AK1089" t="s">
        <v>119</v>
      </c>
      <c r="AM1089" t="s">
        <v>88</v>
      </c>
      <c r="AN1089" t="s">
        <v>55</v>
      </c>
      <c r="AQ1089" t="s">
        <v>401</v>
      </c>
      <c r="AR1089" t="s">
        <v>711</v>
      </c>
    </row>
    <row r="1090" ht="15.75" customHeight="1">
      <c r="A1090" t="s">
        <v>44</v>
      </c>
      <c r="C1090" s="11" t="s">
        <v>276</v>
      </c>
      <c r="D1090" s="11" t="s">
        <v>277</v>
      </c>
      <c r="E1090" s="11" t="s">
        <v>278</v>
      </c>
      <c r="F1090" s="12" t="str">
        <f t="shared" si="1"/>
        <v>2015</v>
      </c>
      <c r="G1090" s="13">
        <v>42168.0</v>
      </c>
      <c r="H1090" s="14">
        <v>0.3194444444444444</v>
      </c>
      <c r="I1090" t="s">
        <v>48</v>
      </c>
      <c r="J1090" s="15"/>
      <c r="L1090" t="s">
        <v>49</v>
      </c>
      <c r="M1090" s="15">
        <v>16.8</v>
      </c>
      <c r="N1090" s="16">
        <v>7.6</v>
      </c>
      <c r="O1090" s="16">
        <v>77.7</v>
      </c>
      <c r="P1090" s="17">
        <v>141.6</v>
      </c>
      <c r="Q1090" s="18"/>
      <c r="S1090" s="17"/>
      <c r="V1090" s="19">
        <v>648.8</v>
      </c>
      <c r="W1090" s="17"/>
      <c r="AF1090" t="s">
        <v>712</v>
      </c>
      <c r="AG1090" t="s">
        <v>67</v>
      </c>
      <c r="AH1090" t="s">
        <v>349</v>
      </c>
      <c r="AI1090">
        <v>17.78</v>
      </c>
      <c r="AJ1090" t="s">
        <v>52</v>
      </c>
      <c r="AK1090" t="s">
        <v>119</v>
      </c>
      <c r="AM1090" t="s">
        <v>54</v>
      </c>
      <c r="AN1090" t="s">
        <v>55</v>
      </c>
      <c r="AQ1090" t="s">
        <v>171</v>
      </c>
      <c r="AR1090" t="s">
        <v>233</v>
      </c>
    </row>
    <row r="1091" ht="15.75" customHeight="1">
      <c r="A1091" t="s">
        <v>44</v>
      </c>
      <c r="C1091" s="11" t="s">
        <v>276</v>
      </c>
      <c r="D1091" s="11" t="s">
        <v>277</v>
      </c>
      <c r="E1091" s="11" t="s">
        <v>278</v>
      </c>
      <c r="F1091" s="12" t="str">
        <f t="shared" si="1"/>
        <v>2015</v>
      </c>
      <c r="G1091" s="13">
        <v>42182.0</v>
      </c>
      <c r="H1091" s="14">
        <v>0.3125</v>
      </c>
      <c r="I1091" t="s">
        <v>48</v>
      </c>
      <c r="J1091" s="15"/>
      <c r="L1091" t="s">
        <v>49</v>
      </c>
      <c r="M1091" s="15">
        <v>14.5</v>
      </c>
      <c r="N1091" s="16">
        <v>8.38</v>
      </c>
      <c r="O1091" s="16">
        <v>81.7</v>
      </c>
      <c r="P1091" s="17">
        <v>131.1</v>
      </c>
      <c r="Q1091" s="18"/>
      <c r="S1091" s="17"/>
      <c r="V1091" s="19">
        <v>228.2</v>
      </c>
      <c r="W1091" s="17"/>
      <c r="AF1091" t="s">
        <v>712</v>
      </c>
      <c r="AG1091" t="s">
        <v>51</v>
      </c>
      <c r="AH1091" t="s">
        <v>51</v>
      </c>
      <c r="AI1091">
        <v>13.33</v>
      </c>
      <c r="AJ1091" t="s">
        <v>61</v>
      </c>
      <c r="AK1091" t="s">
        <v>119</v>
      </c>
      <c r="AM1091" t="s">
        <v>88</v>
      </c>
      <c r="AN1091" t="s">
        <v>55</v>
      </c>
      <c r="AQ1091" t="s">
        <v>171</v>
      </c>
      <c r="AR1091" t="s">
        <v>720</v>
      </c>
    </row>
    <row r="1092" ht="15.75" customHeight="1">
      <c r="A1092" t="s">
        <v>44</v>
      </c>
      <c r="C1092" s="11" t="s">
        <v>276</v>
      </c>
      <c r="D1092" s="11" t="s">
        <v>277</v>
      </c>
      <c r="E1092" s="11" t="s">
        <v>278</v>
      </c>
      <c r="F1092" s="12" t="str">
        <f t="shared" si="1"/>
        <v>2015</v>
      </c>
      <c r="G1092" s="13">
        <v>42196.0</v>
      </c>
      <c r="H1092" s="14">
        <v>0.2743055555555556</v>
      </c>
      <c r="I1092" t="s">
        <v>48</v>
      </c>
      <c r="J1092" s="15"/>
      <c r="L1092" t="s">
        <v>49</v>
      </c>
      <c r="M1092" s="15">
        <v>17.6</v>
      </c>
      <c r="N1092" s="16">
        <v>7.37</v>
      </c>
      <c r="O1092" s="16">
        <v>77.7</v>
      </c>
      <c r="P1092" s="17"/>
      <c r="Q1092" s="18"/>
      <c r="S1092" s="17"/>
      <c r="V1092" s="19"/>
      <c r="W1092" s="17"/>
      <c r="AF1092" t="s">
        <v>360</v>
      </c>
      <c r="AG1092" t="s">
        <v>51</v>
      </c>
      <c r="AH1092" t="s">
        <v>51</v>
      </c>
      <c r="AI1092">
        <v>16.11</v>
      </c>
      <c r="AK1092" t="s">
        <v>119</v>
      </c>
      <c r="AM1092" t="s">
        <v>54</v>
      </c>
      <c r="AN1092" t="s">
        <v>55</v>
      </c>
      <c r="AQ1092" t="s">
        <v>171</v>
      </c>
      <c r="AR1092" t="s">
        <v>218</v>
      </c>
    </row>
    <row r="1093" ht="15.75" customHeight="1">
      <c r="A1093" t="s">
        <v>44</v>
      </c>
      <c r="C1093" s="11" t="s">
        <v>276</v>
      </c>
      <c r="D1093" s="11" t="s">
        <v>277</v>
      </c>
      <c r="E1093" s="11" t="s">
        <v>278</v>
      </c>
      <c r="F1093" s="12" t="str">
        <f t="shared" si="1"/>
        <v>2015</v>
      </c>
      <c r="G1093" s="13">
        <v>42210.0</v>
      </c>
      <c r="H1093" s="14">
        <v>0.2798611111111111</v>
      </c>
      <c r="I1093" t="s">
        <v>48</v>
      </c>
      <c r="J1093" s="15"/>
      <c r="L1093" t="s">
        <v>49</v>
      </c>
      <c r="M1093" s="15">
        <v>17.2</v>
      </c>
      <c r="N1093" s="16">
        <v>7.22</v>
      </c>
      <c r="O1093" s="16">
        <v>75.4</v>
      </c>
      <c r="P1093" s="17"/>
      <c r="Q1093" s="18"/>
      <c r="S1093" s="17"/>
      <c r="V1093" s="19">
        <v>727.0</v>
      </c>
      <c r="W1093" s="17"/>
      <c r="AF1093" t="s">
        <v>360</v>
      </c>
      <c r="AG1093" t="s">
        <v>435</v>
      </c>
      <c r="AH1093" t="s">
        <v>714</v>
      </c>
      <c r="AI1093">
        <v>15.0</v>
      </c>
      <c r="AK1093" t="s">
        <v>119</v>
      </c>
      <c r="AM1093" t="s">
        <v>54</v>
      </c>
      <c r="AN1093" t="s">
        <v>55</v>
      </c>
      <c r="AQ1093" t="s">
        <v>56</v>
      </c>
      <c r="AR1093" t="s">
        <v>361</v>
      </c>
    </row>
    <row r="1094" ht="15.75" customHeight="1">
      <c r="A1094" t="s">
        <v>44</v>
      </c>
      <c r="C1094" s="11" t="s">
        <v>276</v>
      </c>
      <c r="D1094" s="11" t="s">
        <v>277</v>
      </c>
      <c r="E1094" s="11" t="s">
        <v>278</v>
      </c>
      <c r="F1094" s="12" t="str">
        <f t="shared" si="1"/>
        <v>2015</v>
      </c>
      <c r="G1094" s="13">
        <v>42210.0</v>
      </c>
      <c r="H1094" s="14">
        <v>0.2798611111111111</v>
      </c>
      <c r="I1094" t="s">
        <v>95</v>
      </c>
      <c r="J1094" s="15"/>
      <c r="M1094" s="15">
        <v>17.2</v>
      </c>
      <c r="N1094" s="16">
        <v>7.15</v>
      </c>
      <c r="O1094" s="16">
        <v>74.3</v>
      </c>
      <c r="P1094" s="17"/>
      <c r="Q1094" s="18"/>
      <c r="S1094" s="17"/>
      <c r="V1094" s="19">
        <v>648.8</v>
      </c>
      <c r="W1094" s="17"/>
      <c r="AF1094" t="s">
        <v>360</v>
      </c>
      <c r="AK1094" t="s">
        <v>119</v>
      </c>
      <c r="AR1094" t="s">
        <v>361</v>
      </c>
    </row>
    <row r="1095" ht="15.75" customHeight="1">
      <c r="A1095" t="s">
        <v>44</v>
      </c>
      <c r="C1095" s="11" t="s">
        <v>276</v>
      </c>
      <c r="D1095" s="11" t="s">
        <v>277</v>
      </c>
      <c r="E1095" s="11" t="s">
        <v>278</v>
      </c>
      <c r="F1095" s="12" t="str">
        <f t="shared" si="1"/>
        <v>2015</v>
      </c>
      <c r="G1095" s="13">
        <v>42224.0</v>
      </c>
      <c r="H1095" s="14">
        <v>0.3194444444444444</v>
      </c>
      <c r="I1095" t="s">
        <v>48</v>
      </c>
      <c r="J1095" s="15"/>
      <c r="L1095" t="s">
        <v>49</v>
      </c>
      <c r="M1095" s="15">
        <v>17.0</v>
      </c>
      <c r="N1095" s="16">
        <v>9.16</v>
      </c>
      <c r="O1095" s="16">
        <v>94.8</v>
      </c>
      <c r="P1095" s="17">
        <v>152.4</v>
      </c>
      <c r="Q1095" s="18"/>
      <c r="S1095" s="17"/>
      <c r="V1095" s="19">
        <v>866.4</v>
      </c>
      <c r="W1095" s="17"/>
      <c r="AF1095" t="s">
        <v>346</v>
      </c>
      <c r="AG1095" t="s">
        <v>51</v>
      </c>
      <c r="AH1095" t="s">
        <v>435</v>
      </c>
      <c r="AI1095">
        <v>13.89</v>
      </c>
      <c r="AJ1095" t="s">
        <v>61</v>
      </c>
      <c r="AK1095" t="s">
        <v>119</v>
      </c>
      <c r="AM1095" t="s">
        <v>54</v>
      </c>
      <c r="AN1095" t="s">
        <v>55</v>
      </c>
      <c r="AQ1095" t="s">
        <v>171</v>
      </c>
      <c r="AR1095" t="s">
        <v>233</v>
      </c>
    </row>
    <row r="1096" ht="15.75" customHeight="1">
      <c r="A1096" t="s">
        <v>44</v>
      </c>
      <c r="C1096" s="11" t="s">
        <v>276</v>
      </c>
      <c r="D1096" s="11" t="s">
        <v>277</v>
      </c>
      <c r="E1096" s="11" t="s">
        <v>278</v>
      </c>
      <c r="F1096" s="12" t="str">
        <f t="shared" si="1"/>
        <v>2015</v>
      </c>
      <c r="G1096" s="13">
        <v>42238.0</v>
      </c>
      <c r="H1096" s="14">
        <v>0.325</v>
      </c>
      <c r="I1096" t="s">
        <v>48</v>
      </c>
      <c r="J1096" s="15"/>
      <c r="L1096" t="s">
        <v>58</v>
      </c>
      <c r="M1096" s="15">
        <v>20.1</v>
      </c>
      <c r="N1096" s="16">
        <v>7.87</v>
      </c>
      <c r="O1096" s="16">
        <v>86.8</v>
      </c>
      <c r="P1096" s="17">
        <v>160.3</v>
      </c>
      <c r="Q1096" s="18"/>
      <c r="S1096" s="17"/>
      <c r="V1096" s="19">
        <v>1732.87</v>
      </c>
      <c r="W1096" s="17"/>
      <c r="AF1096" t="s">
        <v>346</v>
      </c>
      <c r="AG1096" t="s">
        <v>59</v>
      </c>
      <c r="AH1096" t="s">
        <v>717</v>
      </c>
      <c r="AI1096">
        <v>20.0</v>
      </c>
      <c r="AJ1096" t="s">
        <v>61</v>
      </c>
      <c r="AK1096" t="s">
        <v>119</v>
      </c>
      <c r="AM1096" t="s">
        <v>54</v>
      </c>
      <c r="AN1096" t="s">
        <v>55</v>
      </c>
      <c r="AQ1096" t="s">
        <v>171</v>
      </c>
      <c r="AR1096" t="s">
        <v>229</v>
      </c>
    </row>
    <row r="1097" ht="15.75" customHeight="1">
      <c r="A1097" t="s">
        <v>44</v>
      </c>
      <c r="C1097" s="11" t="s">
        <v>73</v>
      </c>
      <c r="D1097" s="11" t="s">
        <v>74</v>
      </c>
      <c r="E1097" s="11" t="s">
        <v>75</v>
      </c>
      <c r="F1097" s="12" t="str">
        <f t="shared" si="1"/>
        <v>2015</v>
      </c>
      <c r="G1097" s="13">
        <v>42154.0</v>
      </c>
      <c r="H1097" s="14">
        <v>0.26458333333333334</v>
      </c>
      <c r="I1097" t="s">
        <v>48</v>
      </c>
      <c r="J1097" s="15"/>
      <c r="L1097" t="s">
        <v>49</v>
      </c>
      <c r="M1097" s="15">
        <v>17.9</v>
      </c>
      <c r="N1097" s="16">
        <v>8.5</v>
      </c>
      <c r="O1097" s="16">
        <v>90.4</v>
      </c>
      <c r="P1097" s="17"/>
      <c r="Q1097" s="18"/>
      <c r="S1097" s="17"/>
      <c r="V1097" s="19">
        <v>36.8</v>
      </c>
      <c r="W1097" s="17"/>
      <c r="AF1097" t="s">
        <v>76</v>
      </c>
      <c r="AG1097" t="s">
        <v>259</v>
      </c>
      <c r="AH1097" t="s">
        <v>86</v>
      </c>
      <c r="AI1097">
        <v>13.89</v>
      </c>
      <c r="AJ1097" t="s">
        <v>61</v>
      </c>
      <c r="AK1097" t="s">
        <v>119</v>
      </c>
      <c r="AM1097" t="s">
        <v>54</v>
      </c>
      <c r="AN1097" t="s">
        <v>65</v>
      </c>
      <c r="AQ1097" t="s">
        <v>51</v>
      </c>
      <c r="AR1097" t="s">
        <v>218</v>
      </c>
    </row>
    <row r="1098" ht="15.75" customHeight="1">
      <c r="A1098" t="s">
        <v>44</v>
      </c>
      <c r="C1098" s="11" t="s">
        <v>73</v>
      </c>
      <c r="D1098" s="11" t="s">
        <v>74</v>
      </c>
      <c r="E1098" s="11" t="s">
        <v>75</v>
      </c>
      <c r="F1098" s="12" t="str">
        <f t="shared" si="1"/>
        <v>2015</v>
      </c>
      <c r="G1098" s="13">
        <v>42168.0</v>
      </c>
      <c r="H1098" s="14">
        <v>0.26944444444444443</v>
      </c>
      <c r="I1098" t="s">
        <v>48</v>
      </c>
      <c r="J1098" s="15"/>
      <c r="L1098" t="s">
        <v>49</v>
      </c>
      <c r="M1098" s="15"/>
      <c r="N1098" s="16"/>
      <c r="O1098" s="16"/>
      <c r="P1098" s="17"/>
      <c r="Q1098" s="18"/>
      <c r="S1098" s="17"/>
      <c r="V1098" s="19">
        <v>71.1</v>
      </c>
      <c r="W1098" s="17"/>
      <c r="AF1098" t="s">
        <v>76</v>
      </c>
      <c r="AG1098" t="s">
        <v>59</v>
      </c>
      <c r="AH1098" t="s">
        <v>254</v>
      </c>
      <c r="AI1098">
        <v>16.11</v>
      </c>
      <c r="AK1098" t="s">
        <v>119</v>
      </c>
      <c r="AM1098" t="s">
        <v>54</v>
      </c>
      <c r="AN1098" t="s">
        <v>65</v>
      </c>
      <c r="AQ1098" t="s">
        <v>51</v>
      </c>
      <c r="AR1098" t="s">
        <v>603</v>
      </c>
    </row>
    <row r="1099" ht="15.75" customHeight="1">
      <c r="A1099" t="s">
        <v>44</v>
      </c>
      <c r="C1099" s="11" t="s">
        <v>73</v>
      </c>
      <c r="D1099" s="11" t="s">
        <v>74</v>
      </c>
      <c r="E1099" s="11" t="s">
        <v>75</v>
      </c>
      <c r="F1099" s="12" t="str">
        <f t="shared" si="1"/>
        <v>2015</v>
      </c>
      <c r="G1099" s="13">
        <v>42182.0</v>
      </c>
      <c r="H1099" s="14">
        <v>0.2722222222222222</v>
      </c>
      <c r="I1099" t="s">
        <v>48</v>
      </c>
      <c r="J1099" s="15"/>
      <c r="L1099" t="s">
        <v>49</v>
      </c>
      <c r="M1099" s="15">
        <v>19.4</v>
      </c>
      <c r="N1099" s="16"/>
      <c r="O1099" s="16">
        <v>95.5</v>
      </c>
      <c r="P1099" s="17"/>
      <c r="Q1099" s="18"/>
      <c r="S1099" s="17"/>
      <c r="V1099" s="19">
        <v>41.0</v>
      </c>
      <c r="W1099" s="17"/>
      <c r="AF1099" t="s">
        <v>76</v>
      </c>
      <c r="AG1099" t="s">
        <v>51</v>
      </c>
      <c r="AH1099" t="s">
        <v>364</v>
      </c>
      <c r="AI1099">
        <v>9.44</v>
      </c>
      <c r="AJ1099" t="s">
        <v>61</v>
      </c>
      <c r="AK1099" t="s">
        <v>119</v>
      </c>
      <c r="AM1099" t="s">
        <v>54</v>
      </c>
      <c r="AN1099" t="s">
        <v>65</v>
      </c>
      <c r="AQ1099" t="s">
        <v>51</v>
      </c>
      <c r="AR1099" t="s">
        <v>317</v>
      </c>
    </row>
    <row r="1100" ht="15.75" customHeight="1">
      <c r="A1100" t="s">
        <v>44</v>
      </c>
      <c r="C1100" s="11" t="s">
        <v>73</v>
      </c>
      <c r="D1100" s="11" t="s">
        <v>74</v>
      </c>
      <c r="E1100" s="11" t="s">
        <v>75</v>
      </c>
      <c r="F1100" s="12" t="str">
        <f t="shared" si="1"/>
        <v>2015</v>
      </c>
      <c r="G1100" s="13">
        <v>42196.0</v>
      </c>
      <c r="H1100" s="14">
        <v>0.25625</v>
      </c>
      <c r="I1100" t="s">
        <v>48</v>
      </c>
      <c r="J1100" s="15"/>
      <c r="L1100" t="s">
        <v>49</v>
      </c>
      <c r="M1100" s="15">
        <v>19.9</v>
      </c>
      <c r="N1100" s="16"/>
      <c r="O1100" s="16">
        <v>93.5</v>
      </c>
      <c r="P1100" s="17"/>
      <c r="Q1100" s="18"/>
      <c r="S1100" s="17"/>
      <c r="V1100" s="19">
        <v>11.0</v>
      </c>
      <c r="W1100" s="17"/>
      <c r="AF1100" t="s">
        <v>76</v>
      </c>
      <c r="AG1100" t="s">
        <v>86</v>
      </c>
      <c r="AH1100" t="s">
        <v>51</v>
      </c>
      <c r="AI1100">
        <v>15.0</v>
      </c>
      <c r="AK1100" t="s">
        <v>119</v>
      </c>
      <c r="AM1100" t="s">
        <v>88</v>
      </c>
      <c r="AN1100" t="s">
        <v>55</v>
      </c>
      <c r="AQ1100" t="s">
        <v>51</v>
      </c>
      <c r="AR1100" t="s">
        <v>317</v>
      </c>
    </row>
    <row r="1101" ht="15.75" customHeight="1">
      <c r="A1101" t="s">
        <v>44</v>
      </c>
      <c r="C1101" s="11" t="s">
        <v>73</v>
      </c>
      <c r="D1101" s="11" t="s">
        <v>74</v>
      </c>
      <c r="E1101" s="11" t="s">
        <v>75</v>
      </c>
      <c r="F1101" s="12" t="str">
        <f t="shared" si="1"/>
        <v>2015</v>
      </c>
      <c r="G1101" s="13">
        <v>42210.0</v>
      </c>
      <c r="H1101" s="14">
        <v>0.27569444444444446</v>
      </c>
      <c r="I1101" t="s">
        <v>48</v>
      </c>
      <c r="J1101" s="15"/>
      <c r="L1101" t="s">
        <v>49</v>
      </c>
      <c r="M1101" s="15"/>
      <c r="N1101" s="16"/>
      <c r="O1101" s="16"/>
      <c r="P1101" s="17"/>
      <c r="Q1101" s="18"/>
      <c r="S1101" s="17"/>
      <c r="V1101" s="19">
        <v>14.8</v>
      </c>
      <c r="W1101" s="17"/>
      <c r="AF1101" t="s">
        <v>76</v>
      </c>
      <c r="AG1101" t="s">
        <v>284</v>
      </c>
      <c r="AH1101" t="s">
        <v>254</v>
      </c>
      <c r="AI1101">
        <v>15.56</v>
      </c>
      <c r="AJ1101" t="s">
        <v>61</v>
      </c>
      <c r="AK1101" t="s">
        <v>53</v>
      </c>
      <c r="AM1101" t="s">
        <v>88</v>
      </c>
      <c r="AN1101" t="s">
        <v>65</v>
      </c>
      <c r="AQ1101" t="s">
        <v>51</v>
      </c>
      <c r="AR1101" t="s">
        <v>605</v>
      </c>
    </row>
    <row r="1102" ht="15.75" customHeight="1">
      <c r="A1102" t="s">
        <v>44</v>
      </c>
      <c r="C1102" s="11" t="s">
        <v>73</v>
      </c>
      <c r="D1102" s="11" t="s">
        <v>74</v>
      </c>
      <c r="E1102" s="11" t="s">
        <v>75</v>
      </c>
      <c r="F1102" s="12" t="str">
        <f t="shared" si="1"/>
        <v>2015</v>
      </c>
      <c r="G1102" s="13">
        <v>42210.0</v>
      </c>
      <c r="H1102" s="14">
        <v>0.27569444444444446</v>
      </c>
      <c r="I1102" t="s">
        <v>95</v>
      </c>
      <c r="J1102" s="15"/>
      <c r="M1102" s="15"/>
      <c r="N1102" s="16"/>
      <c r="O1102" s="16"/>
      <c r="P1102" s="17"/>
      <c r="Q1102" s="18"/>
      <c r="S1102" s="17"/>
      <c r="V1102" s="19">
        <v>11.9</v>
      </c>
      <c r="W1102" s="17"/>
      <c r="AF1102" t="s">
        <v>76</v>
      </c>
      <c r="AK1102" t="s">
        <v>53</v>
      </c>
      <c r="AR1102" t="s">
        <v>605</v>
      </c>
    </row>
    <row r="1103" ht="15.75" customHeight="1">
      <c r="A1103" t="s">
        <v>44</v>
      </c>
      <c r="C1103" s="11" t="s">
        <v>73</v>
      </c>
      <c r="D1103" s="11" t="s">
        <v>74</v>
      </c>
      <c r="E1103" s="11" t="s">
        <v>75</v>
      </c>
      <c r="F1103" s="12" t="str">
        <f t="shared" si="1"/>
        <v>2015</v>
      </c>
      <c r="G1103" s="13">
        <v>42224.0</v>
      </c>
      <c r="H1103" s="14">
        <v>0.2791666666666667</v>
      </c>
      <c r="I1103" t="s">
        <v>48</v>
      </c>
      <c r="J1103" s="15"/>
      <c r="L1103" t="s">
        <v>49</v>
      </c>
      <c r="M1103" s="15">
        <v>17.6</v>
      </c>
      <c r="N1103" s="16">
        <v>6.6</v>
      </c>
      <c r="O1103" s="16">
        <v>70.5</v>
      </c>
      <c r="P1103" s="17"/>
      <c r="Q1103" s="18"/>
      <c r="S1103" s="17"/>
      <c r="V1103" s="19">
        <v>14.6</v>
      </c>
      <c r="W1103" s="17"/>
      <c r="AF1103" t="s">
        <v>76</v>
      </c>
      <c r="AG1103" t="s">
        <v>51</v>
      </c>
      <c r="AH1103" t="s">
        <v>86</v>
      </c>
      <c r="AI1103">
        <v>12.78</v>
      </c>
      <c r="AJ1103" t="s">
        <v>61</v>
      </c>
      <c r="AK1103" t="s">
        <v>119</v>
      </c>
      <c r="AM1103" t="s">
        <v>88</v>
      </c>
      <c r="AN1103" t="s">
        <v>65</v>
      </c>
      <c r="AQ1103" t="s">
        <v>51</v>
      </c>
      <c r="AR1103" t="s">
        <v>218</v>
      </c>
    </row>
    <row r="1104" ht="15.75" customHeight="1">
      <c r="A1104" t="s">
        <v>44</v>
      </c>
      <c r="C1104" s="11" t="s">
        <v>73</v>
      </c>
      <c r="D1104" s="11" t="s">
        <v>74</v>
      </c>
      <c r="E1104" s="11" t="s">
        <v>75</v>
      </c>
      <c r="F1104" s="12" t="str">
        <f t="shared" si="1"/>
        <v>2015</v>
      </c>
      <c r="G1104" s="13">
        <v>42238.0</v>
      </c>
      <c r="H1104" s="14">
        <v>0.28125</v>
      </c>
      <c r="I1104" t="s">
        <v>48</v>
      </c>
      <c r="J1104" s="15"/>
      <c r="L1104" t="s">
        <v>49</v>
      </c>
      <c r="M1104" s="15"/>
      <c r="N1104" s="16"/>
      <c r="O1104" s="16"/>
      <c r="P1104" s="17"/>
      <c r="Q1104" s="18"/>
      <c r="S1104" s="17"/>
      <c r="V1104" s="19">
        <v>115.3</v>
      </c>
      <c r="W1104" s="17"/>
      <c r="AF1104" t="s">
        <v>76</v>
      </c>
      <c r="AG1104" t="s">
        <v>59</v>
      </c>
      <c r="AH1104" t="s">
        <v>189</v>
      </c>
      <c r="AI1104">
        <v>20.0</v>
      </c>
      <c r="AJ1104" t="s">
        <v>52</v>
      </c>
      <c r="AK1104" t="s">
        <v>119</v>
      </c>
      <c r="AM1104" t="s">
        <v>54</v>
      </c>
      <c r="AN1104" t="s">
        <v>65</v>
      </c>
      <c r="AQ1104" t="s">
        <v>51</v>
      </c>
      <c r="AR1104" t="s">
        <v>606</v>
      </c>
    </row>
    <row r="1105" ht="15.75" customHeight="1">
      <c r="A1105" t="s">
        <v>44</v>
      </c>
      <c r="C1105" s="11" t="s">
        <v>91</v>
      </c>
      <c r="D1105" s="11" t="s">
        <v>92</v>
      </c>
      <c r="E1105" s="11" t="s">
        <v>93</v>
      </c>
      <c r="F1105" s="12" t="str">
        <f t="shared" si="1"/>
        <v>2015</v>
      </c>
      <c r="G1105" s="13">
        <v>42154.0</v>
      </c>
      <c r="H1105" s="14">
        <v>0.23819444444444443</v>
      </c>
      <c r="I1105" t="s">
        <v>48</v>
      </c>
      <c r="J1105" s="15"/>
      <c r="L1105" t="s">
        <v>49</v>
      </c>
      <c r="M1105" s="15">
        <v>14.9</v>
      </c>
      <c r="N1105" s="16">
        <v>10.1</v>
      </c>
      <c r="O1105" s="16">
        <v>100.0</v>
      </c>
      <c r="P1105" s="17"/>
      <c r="Q1105" s="18"/>
      <c r="S1105" s="17"/>
      <c r="V1105" s="19">
        <v>298.7</v>
      </c>
      <c r="W1105" s="17"/>
      <c r="AF1105" t="s">
        <v>76</v>
      </c>
      <c r="AG1105" t="s">
        <v>259</v>
      </c>
      <c r="AH1105" t="s">
        <v>86</v>
      </c>
      <c r="AI1105">
        <v>14.0</v>
      </c>
      <c r="AJ1105" t="s">
        <v>61</v>
      </c>
      <c r="AK1105" t="s">
        <v>100</v>
      </c>
      <c r="AM1105" t="s">
        <v>88</v>
      </c>
      <c r="AN1105" t="s">
        <v>55</v>
      </c>
      <c r="AQ1105" t="s">
        <v>51</v>
      </c>
      <c r="AR1105" t="s">
        <v>218</v>
      </c>
    </row>
    <row r="1106" ht="15.75" customHeight="1">
      <c r="A1106" t="s">
        <v>44</v>
      </c>
      <c r="C1106" s="11" t="s">
        <v>91</v>
      </c>
      <c r="D1106" s="11" t="s">
        <v>92</v>
      </c>
      <c r="E1106" s="11" t="s">
        <v>93</v>
      </c>
      <c r="F1106" s="12" t="str">
        <f t="shared" si="1"/>
        <v>2015</v>
      </c>
      <c r="G1106" s="13">
        <v>42168.0</v>
      </c>
      <c r="H1106" s="14">
        <v>0.25416666666666665</v>
      </c>
      <c r="I1106" t="s">
        <v>48</v>
      </c>
      <c r="J1106" s="15"/>
      <c r="L1106" t="s">
        <v>49</v>
      </c>
      <c r="M1106" s="15"/>
      <c r="N1106" s="16"/>
      <c r="O1106" s="16"/>
      <c r="P1106" s="17"/>
      <c r="Q1106" s="18"/>
      <c r="S1106" s="17"/>
      <c r="V1106" s="19">
        <v>770.1</v>
      </c>
      <c r="W1106" s="17"/>
      <c r="AF1106" t="s">
        <v>76</v>
      </c>
      <c r="AG1106" t="s">
        <v>59</v>
      </c>
      <c r="AH1106" t="s">
        <v>254</v>
      </c>
      <c r="AI1106">
        <v>16.11</v>
      </c>
      <c r="AK1106" t="s">
        <v>100</v>
      </c>
      <c r="AM1106" t="s">
        <v>54</v>
      </c>
      <c r="AN1106" t="s">
        <v>55</v>
      </c>
      <c r="AQ1106" t="s">
        <v>51</v>
      </c>
      <c r="AR1106" t="s">
        <v>603</v>
      </c>
    </row>
    <row r="1107" ht="15.75" customHeight="1">
      <c r="A1107" t="s">
        <v>44</v>
      </c>
      <c r="C1107" s="11" t="s">
        <v>91</v>
      </c>
      <c r="D1107" s="11" t="s">
        <v>92</v>
      </c>
      <c r="E1107" s="11" t="s">
        <v>93</v>
      </c>
      <c r="F1107" s="12" t="str">
        <f t="shared" si="1"/>
        <v>2015</v>
      </c>
      <c r="G1107" s="13">
        <v>42182.0</v>
      </c>
      <c r="H1107" s="14">
        <v>0.2513888888888889</v>
      </c>
      <c r="I1107" t="s">
        <v>48</v>
      </c>
      <c r="J1107" s="15"/>
      <c r="L1107" t="s">
        <v>49</v>
      </c>
      <c r="M1107" s="15">
        <v>11.7</v>
      </c>
      <c r="N1107" s="16"/>
      <c r="O1107" s="16">
        <v>81.4</v>
      </c>
      <c r="P1107" s="17"/>
      <c r="Q1107" s="18"/>
      <c r="S1107" s="17"/>
      <c r="V1107" s="19">
        <v>224.7</v>
      </c>
      <c r="W1107" s="17"/>
      <c r="AF1107" t="s">
        <v>76</v>
      </c>
      <c r="AG1107" t="s">
        <v>51</v>
      </c>
      <c r="AH1107" t="s">
        <v>364</v>
      </c>
      <c r="AI1107">
        <v>9.44</v>
      </c>
      <c r="AJ1107" t="s">
        <v>61</v>
      </c>
      <c r="AK1107" t="s">
        <v>100</v>
      </c>
      <c r="AM1107" t="s">
        <v>54</v>
      </c>
      <c r="AN1107" t="s">
        <v>55</v>
      </c>
      <c r="AQ1107" t="s">
        <v>51</v>
      </c>
      <c r="AR1107" t="s">
        <v>317</v>
      </c>
    </row>
    <row r="1108" ht="15.75" customHeight="1">
      <c r="A1108" t="s">
        <v>44</v>
      </c>
      <c r="C1108" s="11" t="s">
        <v>91</v>
      </c>
      <c r="D1108" s="11" t="s">
        <v>92</v>
      </c>
      <c r="E1108" s="11" t="s">
        <v>93</v>
      </c>
      <c r="F1108" s="12" t="str">
        <f t="shared" si="1"/>
        <v>2015</v>
      </c>
      <c r="G1108" s="13">
        <v>42196.0</v>
      </c>
      <c r="H1108" s="14">
        <v>0.22916666666666666</v>
      </c>
      <c r="I1108" t="s">
        <v>48</v>
      </c>
      <c r="J1108" s="15"/>
      <c r="L1108" t="s">
        <v>49</v>
      </c>
      <c r="M1108" s="15">
        <v>14.7</v>
      </c>
      <c r="N1108" s="16"/>
      <c r="O1108" s="16">
        <v>69.4</v>
      </c>
      <c r="P1108" s="17"/>
      <c r="Q1108" s="18"/>
      <c r="S1108" s="17"/>
      <c r="V1108" s="19">
        <v>410.6</v>
      </c>
      <c r="W1108" s="17"/>
      <c r="AF1108" t="s">
        <v>76</v>
      </c>
      <c r="AG1108" t="s">
        <v>86</v>
      </c>
      <c r="AH1108" t="s">
        <v>51</v>
      </c>
      <c r="AI1108">
        <v>15.0</v>
      </c>
      <c r="AK1108" t="s">
        <v>100</v>
      </c>
      <c r="AM1108" t="s">
        <v>88</v>
      </c>
      <c r="AN1108" t="s">
        <v>55</v>
      </c>
      <c r="AQ1108" t="s">
        <v>51</v>
      </c>
      <c r="AR1108" t="s">
        <v>721</v>
      </c>
    </row>
    <row r="1109" ht="15.75" customHeight="1">
      <c r="A1109" t="s">
        <v>44</v>
      </c>
      <c r="C1109" s="11" t="s">
        <v>91</v>
      </c>
      <c r="D1109" s="11" t="s">
        <v>92</v>
      </c>
      <c r="E1109" s="11" t="s">
        <v>93</v>
      </c>
      <c r="F1109" s="12" t="str">
        <f t="shared" si="1"/>
        <v>2015</v>
      </c>
      <c r="G1109" s="13">
        <v>42210.0</v>
      </c>
      <c r="H1109" s="14">
        <v>0.25</v>
      </c>
      <c r="I1109" t="s">
        <v>48</v>
      </c>
      <c r="J1109" s="15"/>
      <c r="L1109" t="s">
        <v>49</v>
      </c>
      <c r="M1109" s="15"/>
      <c r="N1109" s="16"/>
      <c r="O1109" s="16"/>
      <c r="P1109" s="17"/>
      <c r="Q1109" s="18"/>
      <c r="S1109" s="17"/>
      <c r="V1109" s="19">
        <v>209.8</v>
      </c>
      <c r="W1109" s="17"/>
      <c r="AF1109" t="s">
        <v>76</v>
      </c>
      <c r="AG1109" t="s">
        <v>284</v>
      </c>
      <c r="AH1109" t="s">
        <v>254</v>
      </c>
      <c r="AI1109">
        <v>15.56</v>
      </c>
      <c r="AJ1109" t="s">
        <v>61</v>
      </c>
      <c r="AK1109" t="s">
        <v>100</v>
      </c>
      <c r="AM1109" t="s">
        <v>88</v>
      </c>
      <c r="AN1109" t="s">
        <v>65</v>
      </c>
      <c r="AQ1109" t="s">
        <v>51</v>
      </c>
      <c r="AR1109" t="s">
        <v>722</v>
      </c>
    </row>
    <row r="1110" ht="15.75" customHeight="1">
      <c r="A1110" t="s">
        <v>44</v>
      </c>
      <c r="C1110" s="11" t="s">
        <v>91</v>
      </c>
      <c r="D1110" s="11" t="s">
        <v>92</v>
      </c>
      <c r="E1110" s="11" t="s">
        <v>93</v>
      </c>
      <c r="F1110" s="12" t="str">
        <f t="shared" si="1"/>
        <v>2015</v>
      </c>
      <c r="G1110" s="13">
        <v>42210.0</v>
      </c>
      <c r="H1110" s="14">
        <v>0.25</v>
      </c>
      <c r="I1110" t="s">
        <v>95</v>
      </c>
      <c r="J1110" s="15"/>
      <c r="M1110" s="15"/>
      <c r="N1110" s="16"/>
      <c r="O1110" s="16"/>
      <c r="P1110" s="17"/>
      <c r="Q1110" s="18"/>
      <c r="S1110" s="17"/>
      <c r="V1110" s="19">
        <v>185.0</v>
      </c>
      <c r="W1110" s="17"/>
      <c r="AF1110" t="s">
        <v>76</v>
      </c>
      <c r="AK1110" t="s">
        <v>100</v>
      </c>
      <c r="AR1110" t="s">
        <v>722</v>
      </c>
    </row>
    <row r="1111" ht="15.75" customHeight="1">
      <c r="A1111" t="s">
        <v>44</v>
      </c>
      <c r="C1111" s="11" t="s">
        <v>91</v>
      </c>
      <c r="D1111" s="11" t="s">
        <v>92</v>
      </c>
      <c r="E1111" s="11" t="s">
        <v>93</v>
      </c>
      <c r="F1111" s="12" t="str">
        <f t="shared" si="1"/>
        <v>2015</v>
      </c>
      <c r="G1111" s="13">
        <v>42224.0</v>
      </c>
      <c r="H1111" s="14">
        <v>0.25277777777777777</v>
      </c>
      <c r="I1111" t="s">
        <v>48</v>
      </c>
      <c r="J1111" s="15"/>
      <c r="L1111" t="s">
        <v>49</v>
      </c>
      <c r="M1111" s="15">
        <v>19.7</v>
      </c>
      <c r="N1111" s="16">
        <v>9.7</v>
      </c>
      <c r="O1111" s="16">
        <v>96.7</v>
      </c>
      <c r="P1111" s="17"/>
      <c r="Q1111" s="18"/>
      <c r="S1111" s="17"/>
      <c r="V1111" s="19">
        <v>135.0</v>
      </c>
      <c r="W1111" s="17"/>
      <c r="AF1111" t="s">
        <v>76</v>
      </c>
      <c r="AG1111" t="s">
        <v>51</v>
      </c>
      <c r="AH1111" t="s">
        <v>86</v>
      </c>
      <c r="AI1111">
        <v>12.78</v>
      </c>
      <c r="AJ1111" t="s">
        <v>61</v>
      </c>
      <c r="AK1111" t="s">
        <v>100</v>
      </c>
      <c r="AM1111" t="s">
        <v>54</v>
      </c>
      <c r="AN1111" t="s">
        <v>55</v>
      </c>
      <c r="AQ1111" t="s">
        <v>51</v>
      </c>
      <c r="AR1111" t="s">
        <v>218</v>
      </c>
    </row>
    <row r="1112" ht="15.75" customHeight="1">
      <c r="A1112" t="s">
        <v>44</v>
      </c>
      <c r="C1112" s="11" t="s">
        <v>91</v>
      </c>
      <c r="D1112" s="11" t="s">
        <v>92</v>
      </c>
      <c r="E1112" s="11" t="s">
        <v>93</v>
      </c>
      <c r="F1112" s="12" t="str">
        <f t="shared" si="1"/>
        <v>2015</v>
      </c>
      <c r="G1112" s="13">
        <v>42238.0</v>
      </c>
      <c r="H1112" s="14">
        <v>0.25069444444444444</v>
      </c>
      <c r="I1112" t="s">
        <v>48</v>
      </c>
      <c r="J1112" s="15"/>
      <c r="L1112" t="s">
        <v>49</v>
      </c>
      <c r="M1112" s="15"/>
      <c r="N1112" s="16"/>
      <c r="O1112" s="16"/>
      <c r="P1112" s="17"/>
      <c r="Q1112" s="18"/>
      <c r="S1112" s="17"/>
      <c r="V1112" s="19">
        <v>547.5</v>
      </c>
      <c r="W1112" s="17"/>
      <c r="AF1112" t="s">
        <v>76</v>
      </c>
      <c r="AG1112" t="s">
        <v>59</v>
      </c>
      <c r="AH1112" t="s">
        <v>189</v>
      </c>
      <c r="AI1112">
        <v>20.0</v>
      </c>
      <c r="AJ1112" t="s">
        <v>52</v>
      </c>
      <c r="AK1112" t="s">
        <v>100</v>
      </c>
      <c r="AM1112" t="s">
        <v>54</v>
      </c>
      <c r="AN1112" t="s">
        <v>55</v>
      </c>
      <c r="AQ1112" t="s">
        <v>51</v>
      </c>
      <c r="AR1112" t="s">
        <v>723</v>
      </c>
    </row>
    <row r="1113" ht="15.75" customHeight="1">
      <c r="A1113" t="s">
        <v>44</v>
      </c>
      <c r="B1113" s="20" t="s">
        <v>104</v>
      </c>
      <c r="C1113" s="11" t="s">
        <v>121</v>
      </c>
      <c r="D1113" s="11" t="s">
        <v>122</v>
      </c>
      <c r="E1113" s="11" t="s">
        <v>123</v>
      </c>
      <c r="F1113" s="12" t="str">
        <f t="shared" si="1"/>
        <v>2015</v>
      </c>
      <c r="G1113" s="13">
        <v>42168.0</v>
      </c>
      <c r="H1113" s="14">
        <v>0.3055555555555556</v>
      </c>
      <c r="I1113" t="s">
        <v>48</v>
      </c>
      <c r="J1113" s="15"/>
      <c r="L1113" t="s">
        <v>49</v>
      </c>
      <c r="M1113" s="15">
        <v>19.7</v>
      </c>
      <c r="N1113" s="16">
        <v>8.61</v>
      </c>
      <c r="O1113" s="16">
        <v>94.1</v>
      </c>
      <c r="P1113" s="17">
        <v>223.0</v>
      </c>
      <c r="Q1113" s="18"/>
      <c r="S1113" s="17"/>
      <c r="V1113" s="19">
        <v>249.5</v>
      </c>
      <c r="W1113" s="17"/>
      <c r="AF1113" t="s">
        <v>217</v>
      </c>
      <c r="AG1113" t="s">
        <v>51</v>
      </c>
      <c r="AH1113" t="s">
        <v>72</v>
      </c>
      <c r="AI1113">
        <v>16.11</v>
      </c>
      <c r="AJ1113" t="s">
        <v>61</v>
      </c>
      <c r="AK1113" t="s">
        <v>53</v>
      </c>
      <c r="AM1113" t="s">
        <v>54</v>
      </c>
      <c r="AN1113" t="s">
        <v>55</v>
      </c>
      <c r="AQ1113" t="s">
        <v>51</v>
      </c>
      <c r="AR1113" t="s">
        <v>226</v>
      </c>
    </row>
    <row r="1114" ht="15.75" customHeight="1">
      <c r="A1114" t="s">
        <v>44</v>
      </c>
      <c r="B1114" s="20" t="s">
        <v>104</v>
      </c>
      <c r="C1114" s="11" t="s">
        <v>121</v>
      </c>
      <c r="D1114" s="11" t="s">
        <v>122</v>
      </c>
      <c r="E1114" s="11" t="s">
        <v>123</v>
      </c>
      <c r="F1114" s="12" t="str">
        <f t="shared" si="1"/>
        <v>2015</v>
      </c>
      <c r="G1114" s="13">
        <v>42182.0</v>
      </c>
      <c r="H1114" s="14">
        <v>0.3159722222222222</v>
      </c>
      <c r="I1114" t="s">
        <v>48</v>
      </c>
      <c r="J1114" s="15"/>
      <c r="L1114" t="s">
        <v>49</v>
      </c>
      <c r="M1114" s="15">
        <v>18.5</v>
      </c>
      <c r="N1114" s="16">
        <v>8.72</v>
      </c>
      <c r="O1114" s="16">
        <v>93.1</v>
      </c>
      <c r="P1114" s="17"/>
      <c r="Q1114" s="18"/>
      <c r="S1114" s="17"/>
      <c r="V1114" s="19">
        <v>125.0</v>
      </c>
      <c r="W1114" s="17"/>
      <c r="AF1114" t="s">
        <v>217</v>
      </c>
      <c r="AG1114" t="s">
        <v>51</v>
      </c>
      <c r="AH1114" t="s">
        <v>435</v>
      </c>
      <c r="AI1114">
        <v>10.0</v>
      </c>
      <c r="AK1114" t="s">
        <v>53</v>
      </c>
      <c r="AM1114" t="s">
        <v>54</v>
      </c>
      <c r="AN1114" t="s">
        <v>65</v>
      </c>
      <c r="AQ1114" t="s">
        <v>51</v>
      </c>
      <c r="AR1114" t="s">
        <v>226</v>
      </c>
    </row>
    <row r="1115" ht="15.75" customHeight="1">
      <c r="A1115" t="s">
        <v>44</v>
      </c>
      <c r="B1115" s="20" t="s">
        <v>104</v>
      </c>
      <c r="C1115" s="11" t="s">
        <v>121</v>
      </c>
      <c r="D1115" s="11" t="s">
        <v>122</v>
      </c>
      <c r="E1115" s="11" t="s">
        <v>123</v>
      </c>
      <c r="F1115" s="12" t="str">
        <f t="shared" si="1"/>
        <v>2015</v>
      </c>
      <c r="G1115" s="13">
        <v>42196.0</v>
      </c>
      <c r="H1115" s="14">
        <v>0.32083333333333336</v>
      </c>
      <c r="I1115" t="s">
        <v>48</v>
      </c>
      <c r="J1115" s="15"/>
      <c r="L1115" t="s">
        <v>49</v>
      </c>
      <c r="M1115" s="15">
        <v>19.9</v>
      </c>
      <c r="N1115" s="16">
        <v>8.28</v>
      </c>
      <c r="O1115" s="16">
        <v>90.9</v>
      </c>
      <c r="P1115" s="17">
        <v>263.0</v>
      </c>
      <c r="Q1115" s="18"/>
      <c r="S1115" s="17"/>
      <c r="V1115" s="19">
        <v>148.3</v>
      </c>
      <c r="W1115" s="17"/>
      <c r="AF1115" t="s">
        <v>217</v>
      </c>
      <c r="AG1115" t="s">
        <v>51</v>
      </c>
      <c r="AH1115" t="s">
        <v>51</v>
      </c>
      <c r="AI1115">
        <v>18.89</v>
      </c>
      <c r="AJ1115" t="s">
        <v>61</v>
      </c>
      <c r="AK1115" t="s">
        <v>53</v>
      </c>
      <c r="AM1115" t="s">
        <v>54</v>
      </c>
      <c r="AN1115" t="s">
        <v>65</v>
      </c>
      <c r="AQ1115" t="s">
        <v>51</v>
      </c>
      <c r="AR1115" t="s">
        <v>724</v>
      </c>
    </row>
    <row r="1116" ht="15.75" customHeight="1">
      <c r="A1116" t="s">
        <v>44</v>
      </c>
      <c r="B1116" s="20" t="s">
        <v>104</v>
      </c>
      <c r="C1116" s="11" t="s">
        <v>121</v>
      </c>
      <c r="D1116" s="11" t="s">
        <v>122</v>
      </c>
      <c r="E1116" s="11" t="s">
        <v>123</v>
      </c>
      <c r="F1116" s="12" t="str">
        <f t="shared" si="1"/>
        <v>2015</v>
      </c>
      <c r="G1116" s="13">
        <v>42196.0</v>
      </c>
      <c r="H1116" s="14">
        <v>0.32083333333333336</v>
      </c>
      <c r="I1116" t="s">
        <v>95</v>
      </c>
      <c r="J1116" s="15"/>
      <c r="M1116" s="15">
        <v>19.9</v>
      </c>
      <c r="N1116" s="16">
        <v>8.26</v>
      </c>
      <c r="O1116" s="16">
        <v>90.6</v>
      </c>
      <c r="P1116" s="17">
        <v>272.0</v>
      </c>
      <c r="Q1116" s="18"/>
      <c r="S1116" s="17"/>
      <c r="V1116" s="19">
        <v>155.3</v>
      </c>
      <c r="W1116" s="17"/>
      <c r="AF1116" t="s">
        <v>217</v>
      </c>
      <c r="AK1116" t="s">
        <v>53</v>
      </c>
      <c r="AR1116" t="s">
        <v>724</v>
      </c>
    </row>
    <row r="1117" ht="15.75" customHeight="1">
      <c r="A1117" t="s">
        <v>44</v>
      </c>
      <c r="B1117" s="20" t="s">
        <v>104</v>
      </c>
      <c r="C1117" s="11" t="s">
        <v>121</v>
      </c>
      <c r="D1117" s="11" t="s">
        <v>122</v>
      </c>
      <c r="E1117" s="11" t="s">
        <v>123</v>
      </c>
      <c r="F1117" s="12" t="str">
        <f t="shared" si="1"/>
        <v>2015</v>
      </c>
      <c r="G1117" s="13">
        <v>42210.0</v>
      </c>
      <c r="H1117" s="14">
        <v>0.2986111111111111</v>
      </c>
      <c r="I1117" t="s">
        <v>48</v>
      </c>
      <c r="J1117" s="15"/>
      <c r="L1117" t="s">
        <v>49</v>
      </c>
      <c r="M1117" s="15">
        <v>16.1</v>
      </c>
      <c r="N1117" s="16">
        <v>8.72</v>
      </c>
      <c r="O1117" s="16">
        <v>88.6</v>
      </c>
      <c r="P1117" s="17">
        <v>319.0</v>
      </c>
      <c r="Q1117" s="18"/>
      <c r="S1117" s="17"/>
      <c r="V1117" s="19">
        <v>128.1</v>
      </c>
      <c r="W1117" s="17"/>
      <c r="AF1117" t="s">
        <v>217</v>
      </c>
      <c r="AG1117" t="s">
        <v>86</v>
      </c>
      <c r="AH1117" t="s">
        <v>72</v>
      </c>
      <c r="AI1117">
        <v>16.11</v>
      </c>
      <c r="AJ1117" t="s">
        <v>61</v>
      </c>
      <c r="AK1117" t="s">
        <v>53</v>
      </c>
      <c r="AM1117" t="s">
        <v>54</v>
      </c>
      <c r="AN1117" t="s">
        <v>65</v>
      </c>
      <c r="AQ1117" t="s">
        <v>51</v>
      </c>
      <c r="AR1117" t="s">
        <v>226</v>
      </c>
    </row>
    <row r="1118" ht="15.75" customHeight="1">
      <c r="A1118" t="s">
        <v>44</v>
      </c>
      <c r="B1118" s="20" t="s">
        <v>104</v>
      </c>
      <c r="C1118" s="11" t="s">
        <v>121</v>
      </c>
      <c r="D1118" s="11" t="s">
        <v>122</v>
      </c>
      <c r="E1118" s="11" t="s">
        <v>123</v>
      </c>
      <c r="F1118" s="12" t="str">
        <f t="shared" si="1"/>
        <v>2015</v>
      </c>
      <c r="G1118" s="13">
        <v>42224.0</v>
      </c>
      <c r="H1118" s="14">
        <v>0.3076388888888889</v>
      </c>
      <c r="I1118" t="s">
        <v>48</v>
      </c>
      <c r="J1118" s="15"/>
      <c r="L1118" t="s">
        <v>49</v>
      </c>
      <c r="M1118" s="15">
        <v>18.4</v>
      </c>
      <c r="N1118" s="16">
        <v>8.13</v>
      </c>
      <c r="O1118" s="16">
        <v>86.6</v>
      </c>
      <c r="P1118" s="17">
        <v>275.0</v>
      </c>
      <c r="Q1118" s="18"/>
      <c r="S1118" s="17"/>
      <c r="V1118" s="19">
        <v>166.4</v>
      </c>
      <c r="W1118" s="17"/>
      <c r="AF1118" t="s">
        <v>217</v>
      </c>
      <c r="AG1118" t="s">
        <v>51</v>
      </c>
      <c r="AH1118" t="s">
        <v>59</v>
      </c>
      <c r="AI1118">
        <v>13.89</v>
      </c>
      <c r="AJ1118" t="s">
        <v>61</v>
      </c>
      <c r="AK1118" t="s">
        <v>53</v>
      </c>
      <c r="AM1118" t="s">
        <v>54</v>
      </c>
      <c r="AN1118" t="s">
        <v>55</v>
      </c>
      <c r="AQ1118" t="s">
        <v>51</v>
      </c>
      <c r="AR1118" t="s">
        <v>226</v>
      </c>
    </row>
    <row r="1119" ht="15.75" customHeight="1">
      <c r="A1119" t="s">
        <v>44</v>
      </c>
      <c r="B1119" s="20" t="s">
        <v>104</v>
      </c>
      <c r="C1119" s="11" t="s">
        <v>145</v>
      </c>
      <c r="D1119" s="11" t="s">
        <v>146</v>
      </c>
      <c r="E1119" s="11" t="s">
        <v>147</v>
      </c>
      <c r="F1119" s="12" t="str">
        <f t="shared" si="1"/>
        <v>2015</v>
      </c>
      <c r="G1119" s="13">
        <v>42154.0</v>
      </c>
      <c r="H1119" s="14">
        <v>0.2534722222222222</v>
      </c>
      <c r="I1119" t="s">
        <v>48</v>
      </c>
      <c r="J1119" s="15"/>
      <c r="L1119" t="s">
        <v>49</v>
      </c>
      <c r="M1119" s="15">
        <v>18.3</v>
      </c>
      <c r="N1119" s="16">
        <v>7.1</v>
      </c>
      <c r="O1119" s="16">
        <v>76.5</v>
      </c>
      <c r="P1119" s="17"/>
      <c r="Q1119" s="18"/>
      <c r="S1119" s="17"/>
      <c r="V1119" s="19">
        <v>579.4</v>
      </c>
      <c r="W1119" s="17"/>
      <c r="AF1119" t="s">
        <v>76</v>
      </c>
      <c r="AG1119" t="s">
        <v>259</v>
      </c>
      <c r="AH1119" t="s">
        <v>86</v>
      </c>
      <c r="AI1119">
        <v>14.0</v>
      </c>
      <c r="AJ1119" t="s">
        <v>61</v>
      </c>
      <c r="AK1119" t="s">
        <v>119</v>
      </c>
      <c r="AM1119" t="s">
        <v>88</v>
      </c>
      <c r="AN1119" t="s">
        <v>55</v>
      </c>
      <c r="AQ1119" t="s">
        <v>171</v>
      </c>
      <c r="AR1119" t="s">
        <v>218</v>
      </c>
    </row>
    <row r="1120" ht="15.75" customHeight="1">
      <c r="A1120" t="s">
        <v>44</v>
      </c>
      <c r="B1120" s="20" t="s">
        <v>104</v>
      </c>
      <c r="C1120" s="11" t="s">
        <v>145</v>
      </c>
      <c r="D1120" s="11" t="s">
        <v>146</v>
      </c>
      <c r="E1120" s="11" t="s">
        <v>147</v>
      </c>
      <c r="F1120" s="12" t="str">
        <f t="shared" si="1"/>
        <v>2015</v>
      </c>
      <c r="G1120" s="13">
        <v>42168.0</v>
      </c>
      <c r="H1120" s="14">
        <v>0.26180555555555557</v>
      </c>
      <c r="I1120" t="s">
        <v>48</v>
      </c>
      <c r="J1120" s="15"/>
      <c r="L1120" t="s">
        <v>49</v>
      </c>
      <c r="M1120" s="15"/>
      <c r="N1120" s="16"/>
      <c r="O1120" s="16"/>
      <c r="P1120" s="17"/>
      <c r="Q1120" s="18"/>
      <c r="S1120" s="17"/>
      <c r="V1120" s="19">
        <v>1413.6</v>
      </c>
      <c r="W1120" s="17"/>
      <c r="AF1120" t="s">
        <v>76</v>
      </c>
      <c r="AG1120" t="s">
        <v>59</v>
      </c>
      <c r="AH1120" t="s">
        <v>254</v>
      </c>
      <c r="AI1120">
        <v>16.11</v>
      </c>
      <c r="AK1120" t="s">
        <v>119</v>
      </c>
      <c r="AM1120" t="s">
        <v>54</v>
      </c>
      <c r="AN1120" t="s">
        <v>55</v>
      </c>
      <c r="AQ1120" t="s">
        <v>51</v>
      </c>
      <c r="AR1120" t="s">
        <v>725</v>
      </c>
    </row>
    <row r="1121" ht="15.75" customHeight="1">
      <c r="A1121" t="s">
        <v>44</v>
      </c>
      <c r="B1121" s="20" t="s">
        <v>104</v>
      </c>
      <c r="C1121" s="11" t="s">
        <v>145</v>
      </c>
      <c r="D1121" s="11" t="s">
        <v>146</v>
      </c>
      <c r="E1121" s="11" t="s">
        <v>147</v>
      </c>
      <c r="F1121" s="12" t="str">
        <f t="shared" si="1"/>
        <v>2015</v>
      </c>
      <c r="G1121" s="13">
        <v>42182.0</v>
      </c>
      <c r="H1121" s="14">
        <v>0.25833333333333336</v>
      </c>
      <c r="I1121" t="s">
        <v>48</v>
      </c>
      <c r="J1121" s="15"/>
      <c r="L1121" t="s">
        <v>49</v>
      </c>
      <c r="M1121" s="15">
        <v>14.1</v>
      </c>
      <c r="N1121" s="16"/>
      <c r="O1121" s="16">
        <v>82.4</v>
      </c>
      <c r="P1121" s="17"/>
      <c r="Q1121" s="18"/>
      <c r="S1121" s="17"/>
      <c r="V1121" s="19">
        <v>328.2</v>
      </c>
      <c r="W1121" s="17"/>
      <c r="AF1121" t="s">
        <v>76</v>
      </c>
      <c r="AG1121" t="s">
        <v>51</v>
      </c>
      <c r="AH1121" t="s">
        <v>364</v>
      </c>
      <c r="AI1121">
        <v>9.44</v>
      </c>
      <c r="AJ1121" t="s">
        <v>61</v>
      </c>
      <c r="AK1121" t="s">
        <v>119</v>
      </c>
      <c r="AM1121" t="s">
        <v>54</v>
      </c>
      <c r="AN1121" t="s">
        <v>55</v>
      </c>
      <c r="AQ1121" t="s">
        <v>56</v>
      </c>
      <c r="AR1121" t="s">
        <v>317</v>
      </c>
    </row>
    <row r="1122" ht="15.75" customHeight="1">
      <c r="A1122" t="s">
        <v>44</v>
      </c>
      <c r="B1122" s="20" t="s">
        <v>104</v>
      </c>
      <c r="C1122" s="11" t="s">
        <v>145</v>
      </c>
      <c r="D1122" s="11" t="s">
        <v>146</v>
      </c>
      <c r="E1122" s="11" t="s">
        <v>147</v>
      </c>
      <c r="F1122" s="12" t="str">
        <f t="shared" si="1"/>
        <v>2015</v>
      </c>
      <c r="G1122" s="13">
        <v>42196.0</v>
      </c>
      <c r="H1122" s="14">
        <v>0.24375</v>
      </c>
      <c r="I1122" t="s">
        <v>48</v>
      </c>
      <c r="J1122" s="15"/>
      <c r="L1122" t="s">
        <v>49</v>
      </c>
      <c r="M1122" s="15">
        <v>19.7</v>
      </c>
      <c r="N1122" s="16"/>
      <c r="O1122" s="16">
        <v>76.2</v>
      </c>
      <c r="P1122" s="17"/>
      <c r="Q1122" s="18"/>
      <c r="S1122" s="17"/>
      <c r="V1122" s="19">
        <v>410.6</v>
      </c>
      <c r="W1122" s="17"/>
      <c r="AF1122" t="s">
        <v>76</v>
      </c>
      <c r="AG1122" t="s">
        <v>86</v>
      </c>
      <c r="AH1122" t="s">
        <v>51</v>
      </c>
      <c r="AI1122">
        <v>15.0</v>
      </c>
      <c r="AK1122" t="s">
        <v>119</v>
      </c>
      <c r="AM1122" t="s">
        <v>88</v>
      </c>
      <c r="AN1122" t="s">
        <v>55</v>
      </c>
      <c r="AQ1122" t="s">
        <v>171</v>
      </c>
      <c r="AR1122" t="s">
        <v>317</v>
      </c>
    </row>
    <row r="1123" ht="15.75" customHeight="1">
      <c r="A1123" t="s">
        <v>44</v>
      </c>
      <c r="B1123" s="20" t="s">
        <v>104</v>
      </c>
      <c r="C1123" s="11" t="s">
        <v>145</v>
      </c>
      <c r="D1123" s="11" t="s">
        <v>146</v>
      </c>
      <c r="E1123" s="11" t="s">
        <v>147</v>
      </c>
      <c r="F1123" s="12" t="str">
        <f t="shared" si="1"/>
        <v>2015</v>
      </c>
      <c r="G1123" s="13">
        <v>42210.0</v>
      </c>
      <c r="H1123" s="14">
        <v>0.2625</v>
      </c>
      <c r="I1123" t="s">
        <v>48</v>
      </c>
      <c r="J1123" s="15"/>
      <c r="L1123" t="s">
        <v>49</v>
      </c>
      <c r="M1123" s="15"/>
      <c r="N1123" s="16"/>
      <c r="O1123" s="16"/>
      <c r="P1123" s="17"/>
      <c r="Q1123" s="18"/>
      <c r="S1123" s="17"/>
      <c r="V1123" s="19">
        <v>517.2</v>
      </c>
      <c r="W1123" s="17"/>
      <c r="AF1123" t="s">
        <v>76</v>
      </c>
      <c r="AG1123" t="s">
        <v>284</v>
      </c>
      <c r="AH1123" t="s">
        <v>254</v>
      </c>
      <c r="AI1123">
        <v>15.56</v>
      </c>
      <c r="AJ1123" t="s">
        <v>61</v>
      </c>
      <c r="AK1123" t="s">
        <v>53</v>
      </c>
      <c r="AM1123" t="s">
        <v>88</v>
      </c>
      <c r="AN1123" t="s">
        <v>55</v>
      </c>
      <c r="AQ1123" t="s">
        <v>70</v>
      </c>
      <c r="AR1123" t="s">
        <v>605</v>
      </c>
    </row>
    <row r="1124" ht="15.75" customHeight="1">
      <c r="A1124" t="s">
        <v>44</v>
      </c>
      <c r="B1124" s="20" t="s">
        <v>104</v>
      </c>
      <c r="C1124" s="11" t="s">
        <v>145</v>
      </c>
      <c r="D1124" s="11" t="s">
        <v>146</v>
      </c>
      <c r="E1124" s="11" t="s">
        <v>147</v>
      </c>
      <c r="F1124" s="12" t="str">
        <f t="shared" si="1"/>
        <v>2015</v>
      </c>
      <c r="G1124" s="13">
        <v>42210.0</v>
      </c>
      <c r="H1124" s="14">
        <v>0.2625</v>
      </c>
      <c r="I1124" t="s">
        <v>95</v>
      </c>
      <c r="J1124" s="15"/>
      <c r="M1124" s="15"/>
      <c r="N1124" s="16"/>
      <c r="O1124" s="16"/>
      <c r="P1124" s="17"/>
      <c r="Q1124" s="18"/>
      <c r="S1124" s="17"/>
      <c r="V1124" s="19">
        <v>461.1</v>
      </c>
      <c r="W1124" s="17"/>
      <c r="AF1124" t="s">
        <v>76</v>
      </c>
      <c r="AK1124" t="s">
        <v>53</v>
      </c>
      <c r="AR1124" t="s">
        <v>605</v>
      </c>
    </row>
    <row r="1125" ht="15.75" customHeight="1">
      <c r="A1125" t="s">
        <v>44</v>
      </c>
      <c r="B1125" s="20" t="s">
        <v>104</v>
      </c>
      <c r="C1125" s="11" t="s">
        <v>145</v>
      </c>
      <c r="D1125" s="11" t="s">
        <v>146</v>
      </c>
      <c r="E1125" s="11" t="s">
        <v>147</v>
      </c>
      <c r="F1125" s="12" t="str">
        <f t="shared" si="1"/>
        <v>2015</v>
      </c>
      <c r="G1125" s="13">
        <v>42224.0</v>
      </c>
      <c r="H1125" s="14">
        <v>0.2701388888888889</v>
      </c>
      <c r="I1125" t="s">
        <v>48</v>
      </c>
      <c r="J1125" s="15"/>
      <c r="L1125" t="s">
        <v>49</v>
      </c>
      <c r="M1125" s="15">
        <v>17.0</v>
      </c>
      <c r="N1125" s="16">
        <v>7.8</v>
      </c>
      <c r="O1125" s="16">
        <v>83.7</v>
      </c>
      <c r="P1125" s="17"/>
      <c r="Q1125" s="18"/>
      <c r="S1125" s="17"/>
      <c r="V1125" s="19">
        <v>235.9</v>
      </c>
      <c r="W1125" s="17"/>
      <c r="AF1125" t="s">
        <v>76</v>
      </c>
      <c r="AG1125" t="s">
        <v>51</v>
      </c>
      <c r="AH1125" t="s">
        <v>86</v>
      </c>
      <c r="AI1125">
        <v>12.78</v>
      </c>
      <c r="AJ1125" t="s">
        <v>61</v>
      </c>
      <c r="AK1125" t="s">
        <v>119</v>
      </c>
      <c r="AM1125" t="s">
        <v>54</v>
      </c>
      <c r="AN1125" t="s">
        <v>55</v>
      </c>
      <c r="AQ1125" t="s">
        <v>70</v>
      </c>
      <c r="AR1125" t="s">
        <v>218</v>
      </c>
    </row>
    <row r="1126" ht="15.75" customHeight="1">
      <c r="A1126" t="s">
        <v>44</v>
      </c>
      <c r="B1126" s="20" t="s">
        <v>104</v>
      </c>
      <c r="C1126" s="11" t="s">
        <v>145</v>
      </c>
      <c r="D1126" s="11" t="s">
        <v>146</v>
      </c>
      <c r="E1126" s="11" t="s">
        <v>147</v>
      </c>
      <c r="F1126" s="12" t="str">
        <f t="shared" si="1"/>
        <v>2015</v>
      </c>
      <c r="G1126" s="13">
        <v>42238.0</v>
      </c>
      <c r="H1126" s="14">
        <v>0.26666666666666666</v>
      </c>
      <c r="I1126" t="s">
        <v>48</v>
      </c>
      <c r="J1126" s="15"/>
      <c r="L1126" t="s">
        <v>49</v>
      </c>
      <c r="M1126" s="15"/>
      <c r="N1126" s="16"/>
      <c r="O1126" s="16"/>
      <c r="P1126" s="17"/>
      <c r="Q1126" s="18"/>
      <c r="S1126" s="17"/>
      <c r="V1126" s="19">
        <v>2419.17</v>
      </c>
      <c r="W1126" s="17"/>
      <c r="AF1126" t="s">
        <v>76</v>
      </c>
      <c r="AG1126" t="s">
        <v>59</v>
      </c>
      <c r="AH1126" t="s">
        <v>189</v>
      </c>
      <c r="AI1126">
        <v>20.0</v>
      </c>
      <c r="AJ1126" t="s">
        <v>52</v>
      </c>
      <c r="AK1126" t="s">
        <v>119</v>
      </c>
      <c r="AM1126" t="s">
        <v>62</v>
      </c>
      <c r="AN1126" t="s">
        <v>55</v>
      </c>
      <c r="AQ1126" t="s">
        <v>56</v>
      </c>
      <c r="AR1126" t="s">
        <v>606</v>
      </c>
    </row>
    <row r="1127" ht="15.75" customHeight="1">
      <c r="A1127" t="s">
        <v>44</v>
      </c>
      <c r="B1127" s="20" t="s">
        <v>154</v>
      </c>
      <c r="C1127" s="11" t="s">
        <v>155</v>
      </c>
      <c r="D1127" s="11" t="s">
        <v>156</v>
      </c>
      <c r="E1127" s="11" t="s">
        <v>157</v>
      </c>
      <c r="F1127" s="12" t="str">
        <f t="shared" si="1"/>
        <v>2015</v>
      </c>
      <c r="G1127" s="13">
        <v>42182.0</v>
      </c>
      <c r="H1127" s="14">
        <v>0.2881944444444444</v>
      </c>
      <c r="I1127" t="s">
        <v>48</v>
      </c>
      <c r="J1127" s="15"/>
      <c r="L1127" t="s">
        <v>49</v>
      </c>
      <c r="M1127" s="15">
        <v>20.3</v>
      </c>
      <c r="N1127" s="16">
        <v>7.14</v>
      </c>
      <c r="O1127" s="16">
        <v>79.3</v>
      </c>
      <c r="P1127" s="17">
        <v>119.3</v>
      </c>
      <c r="Q1127" s="18"/>
      <c r="S1127" s="17"/>
      <c r="V1127" s="19">
        <v>104.6</v>
      </c>
      <c r="W1127" s="17"/>
      <c r="AF1127" t="s">
        <v>279</v>
      </c>
      <c r="AG1127" t="s">
        <v>51</v>
      </c>
      <c r="AH1127" t="s">
        <v>51</v>
      </c>
      <c r="AI1127">
        <v>10.0</v>
      </c>
      <c r="AJ1127" t="s">
        <v>61</v>
      </c>
      <c r="AK1127" t="s">
        <v>119</v>
      </c>
      <c r="AM1127" t="s">
        <v>54</v>
      </c>
      <c r="AN1127" t="s">
        <v>55</v>
      </c>
      <c r="AQ1127" t="s">
        <v>51</v>
      </c>
      <c r="AR1127" t="s">
        <v>229</v>
      </c>
    </row>
    <row r="1128" ht="15.75" customHeight="1">
      <c r="A1128" t="s">
        <v>44</v>
      </c>
      <c r="B1128" s="20" t="s">
        <v>154</v>
      </c>
      <c r="C1128" s="11" t="s">
        <v>184</v>
      </c>
      <c r="D1128" s="11" t="s">
        <v>185</v>
      </c>
      <c r="E1128" s="11" t="s">
        <v>186</v>
      </c>
      <c r="F1128" s="12" t="str">
        <f t="shared" si="1"/>
        <v>2015</v>
      </c>
      <c r="G1128" s="13">
        <v>42154.0</v>
      </c>
      <c r="H1128" s="14">
        <v>0.3923611111111111</v>
      </c>
      <c r="I1128" t="s">
        <v>48</v>
      </c>
      <c r="J1128" s="15"/>
      <c r="L1128" t="s">
        <v>49</v>
      </c>
      <c r="M1128" s="15">
        <v>18.7</v>
      </c>
      <c r="N1128" s="16">
        <v>8.91</v>
      </c>
      <c r="O1128" s="16">
        <v>95.6</v>
      </c>
      <c r="P1128" s="17">
        <v>34.7</v>
      </c>
      <c r="Q1128" s="18"/>
      <c r="S1128" s="17"/>
      <c r="V1128" s="19">
        <v>23.3</v>
      </c>
      <c r="W1128" s="17"/>
      <c r="AF1128" t="s">
        <v>726</v>
      </c>
      <c r="AG1128" t="s">
        <v>115</v>
      </c>
      <c r="AH1128" t="s">
        <v>59</v>
      </c>
      <c r="AI1128">
        <v>15.0</v>
      </c>
      <c r="AJ1128" t="s">
        <v>61</v>
      </c>
      <c r="AK1128" t="s">
        <v>53</v>
      </c>
      <c r="AM1128" t="s">
        <v>54</v>
      </c>
      <c r="AN1128" t="s">
        <v>55</v>
      </c>
      <c r="AQ1128" t="s">
        <v>51</v>
      </c>
      <c r="AR1128" t="s">
        <v>727</v>
      </c>
    </row>
    <row r="1129" ht="15.75" customHeight="1">
      <c r="A1129" t="s">
        <v>44</v>
      </c>
      <c r="B1129" s="20" t="s">
        <v>154</v>
      </c>
      <c r="C1129" s="11" t="s">
        <v>184</v>
      </c>
      <c r="D1129" s="11" t="s">
        <v>185</v>
      </c>
      <c r="E1129" s="11" t="s">
        <v>186</v>
      </c>
      <c r="F1129" s="12" t="str">
        <f t="shared" si="1"/>
        <v>2015</v>
      </c>
      <c r="G1129" s="13">
        <v>42154.0</v>
      </c>
      <c r="H1129" s="14">
        <v>0.3923611111111111</v>
      </c>
      <c r="I1129" t="s">
        <v>95</v>
      </c>
      <c r="J1129" s="15"/>
      <c r="M1129" s="15"/>
      <c r="N1129" s="16"/>
      <c r="O1129" s="16"/>
      <c r="P1129" s="17"/>
      <c r="Q1129" s="18"/>
      <c r="S1129" s="17"/>
      <c r="V1129" s="19">
        <v>32.3</v>
      </c>
      <c r="W1129" s="17"/>
      <c r="AF1129" t="s">
        <v>726</v>
      </c>
      <c r="AK1129" t="s">
        <v>53</v>
      </c>
      <c r="AR1129" t="s">
        <v>727</v>
      </c>
    </row>
    <row r="1130" ht="15.75" customHeight="1">
      <c r="A1130" t="s">
        <v>44</v>
      </c>
      <c r="B1130" s="20" t="s">
        <v>154</v>
      </c>
      <c r="C1130" s="11" t="s">
        <v>184</v>
      </c>
      <c r="D1130" s="11" t="s">
        <v>185</v>
      </c>
      <c r="E1130" s="11" t="s">
        <v>186</v>
      </c>
      <c r="F1130" s="12" t="str">
        <f t="shared" si="1"/>
        <v>2015</v>
      </c>
      <c r="G1130" s="13">
        <v>42168.0</v>
      </c>
      <c r="H1130" s="14">
        <v>0.34444444444444444</v>
      </c>
      <c r="I1130" t="s">
        <v>48</v>
      </c>
      <c r="J1130" s="15"/>
      <c r="L1130" t="s">
        <v>49</v>
      </c>
      <c r="M1130" s="15">
        <v>18.6</v>
      </c>
      <c r="N1130" s="16">
        <v>8.96</v>
      </c>
      <c r="O1130" s="16">
        <v>95.9</v>
      </c>
      <c r="P1130" s="17">
        <v>34.8</v>
      </c>
      <c r="Q1130" s="18"/>
      <c r="S1130" s="17"/>
      <c r="V1130" s="19">
        <v>12.2</v>
      </c>
      <c r="W1130" s="17"/>
      <c r="AF1130" t="s">
        <v>726</v>
      </c>
      <c r="AG1130" t="s">
        <v>224</v>
      </c>
      <c r="AH1130" t="s">
        <v>254</v>
      </c>
      <c r="AI1130">
        <v>18.33</v>
      </c>
      <c r="AJ1130" t="s">
        <v>52</v>
      </c>
      <c r="AK1130" t="s">
        <v>53</v>
      </c>
      <c r="AM1130" t="s">
        <v>54</v>
      </c>
      <c r="AN1130" t="s">
        <v>55</v>
      </c>
      <c r="AQ1130" t="s">
        <v>51</v>
      </c>
      <c r="AR1130" t="s">
        <v>226</v>
      </c>
    </row>
    <row r="1131" ht="15.75" customHeight="1">
      <c r="A1131" t="s">
        <v>44</v>
      </c>
      <c r="B1131" s="20" t="s">
        <v>154</v>
      </c>
      <c r="C1131" s="11" t="s">
        <v>184</v>
      </c>
      <c r="D1131" s="11" t="s">
        <v>185</v>
      </c>
      <c r="E1131" s="11" t="s">
        <v>186</v>
      </c>
      <c r="F1131" s="12" t="str">
        <f t="shared" si="1"/>
        <v>2015</v>
      </c>
      <c r="G1131" s="13">
        <v>42168.0</v>
      </c>
      <c r="H1131" s="14">
        <v>0.34444444444444444</v>
      </c>
      <c r="I1131" t="s">
        <v>95</v>
      </c>
      <c r="J1131" s="15"/>
      <c r="M1131" s="15"/>
      <c r="N1131" s="16"/>
      <c r="O1131" s="16"/>
      <c r="P1131" s="17"/>
      <c r="Q1131" s="18"/>
      <c r="S1131" s="17"/>
      <c r="V1131" s="19">
        <v>14.3</v>
      </c>
      <c r="W1131" s="17"/>
      <c r="AF1131" t="s">
        <v>726</v>
      </c>
      <c r="AK1131" t="s">
        <v>53</v>
      </c>
      <c r="AR1131" t="s">
        <v>226</v>
      </c>
    </row>
    <row r="1132" ht="15.75" customHeight="1">
      <c r="A1132" t="s">
        <v>44</v>
      </c>
      <c r="B1132" s="20" t="s">
        <v>154</v>
      </c>
      <c r="C1132" s="11" t="s">
        <v>184</v>
      </c>
      <c r="D1132" s="11" t="s">
        <v>185</v>
      </c>
      <c r="E1132" s="11" t="s">
        <v>186</v>
      </c>
      <c r="F1132" s="12" t="str">
        <f t="shared" si="1"/>
        <v>2015</v>
      </c>
      <c r="G1132" s="13">
        <v>42182.0</v>
      </c>
      <c r="H1132" s="14">
        <v>0.3284722222222222</v>
      </c>
      <c r="I1132" t="s">
        <v>48</v>
      </c>
      <c r="J1132" s="15"/>
      <c r="L1132" t="s">
        <v>49</v>
      </c>
      <c r="M1132" s="15">
        <v>20.9</v>
      </c>
      <c r="N1132" s="16">
        <v>8.31</v>
      </c>
      <c r="O1132" s="16">
        <v>92.8</v>
      </c>
      <c r="P1132" s="17">
        <v>35.8</v>
      </c>
      <c r="Q1132" s="18"/>
      <c r="S1132" s="17"/>
      <c r="V1132" s="19">
        <v>10.9</v>
      </c>
      <c r="W1132" s="17"/>
      <c r="AF1132" t="s">
        <v>726</v>
      </c>
      <c r="AG1132" t="s">
        <v>51</v>
      </c>
      <c r="AH1132" t="s">
        <v>444</v>
      </c>
      <c r="AI1132">
        <v>10.0</v>
      </c>
      <c r="AJ1132" t="s">
        <v>61</v>
      </c>
      <c r="AK1132" t="s">
        <v>53</v>
      </c>
      <c r="AM1132" t="s">
        <v>54</v>
      </c>
      <c r="AN1132" t="s">
        <v>55</v>
      </c>
      <c r="AQ1132" t="s">
        <v>51</v>
      </c>
      <c r="AR1132" t="s">
        <v>226</v>
      </c>
    </row>
    <row r="1133" ht="15.75" customHeight="1">
      <c r="A1133" t="s">
        <v>44</v>
      </c>
      <c r="B1133" s="20" t="s">
        <v>154</v>
      </c>
      <c r="C1133" s="11" t="s">
        <v>184</v>
      </c>
      <c r="D1133" s="11" t="s">
        <v>185</v>
      </c>
      <c r="E1133" s="11" t="s">
        <v>186</v>
      </c>
      <c r="F1133" s="12" t="str">
        <f t="shared" si="1"/>
        <v>2015</v>
      </c>
      <c r="G1133" s="13">
        <v>42196.0</v>
      </c>
      <c r="H1133" s="14">
        <v>0.3159722222222222</v>
      </c>
      <c r="I1133" t="s">
        <v>48</v>
      </c>
      <c r="J1133" s="15"/>
      <c r="L1133" t="s">
        <v>49</v>
      </c>
      <c r="M1133" s="15">
        <v>23.4</v>
      </c>
      <c r="N1133" s="16">
        <v>7.69</v>
      </c>
      <c r="O1133" s="16">
        <v>90.0</v>
      </c>
      <c r="P1133" s="17">
        <v>35.8</v>
      </c>
      <c r="Q1133" s="18"/>
      <c r="S1133" s="17"/>
      <c r="V1133" s="19">
        <v>18.7</v>
      </c>
      <c r="W1133" s="17"/>
      <c r="AF1133" t="s">
        <v>726</v>
      </c>
      <c r="AG1133" t="s">
        <v>51</v>
      </c>
      <c r="AH1133" t="s">
        <v>51</v>
      </c>
      <c r="AI1133">
        <v>18.33</v>
      </c>
      <c r="AJ1133" t="s">
        <v>61</v>
      </c>
      <c r="AK1133" t="s">
        <v>53</v>
      </c>
      <c r="AM1133" t="s">
        <v>54</v>
      </c>
      <c r="AN1133" t="s">
        <v>55</v>
      </c>
      <c r="AQ1133" t="s">
        <v>51</v>
      </c>
      <c r="AR1133" t="s">
        <v>728</v>
      </c>
    </row>
    <row r="1134" ht="15.75" customHeight="1">
      <c r="A1134" t="s">
        <v>44</v>
      </c>
      <c r="B1134" s="20" t="s">
        <v>154</v>
      </c>
      <c r="C1134" s="11" t="s">
        <v>184</v>
      </c>
      <c r="D1134" s="11" t="s">
        <v>185</v>
      </c>
      <c r="E1134" s="11" t="s">
        <v>186</v>
      </c>
      <c r="F1134" s="12" t="str">
        <f t="shared" si="1"/>
        <v>2015</v>
      </c>
      <c r="G1134" s="13">
        <v>42196.0</v>
      </c>
      <c r="H1134" s="14">
        <v>0.3159722222222222</v>
      </c>
      <c r="I1134" t="s">
        <v>95</v>
      </c>
      <c r="J1134" s="15"/>
      <c r="M1134" s="15">
        <v>23.4</v>
      </c>
      <c r="N1134" s="16">
        <v>7.67</v>
      </c>
      <c r="O1134" s="16">
        <v>90.3</v>
      </c>
      <c r="P1134" s="17">
        <v>34.7</v>
      </c>
      <c r="Q1134" s="18"/>
      <c r="S1134" s="17"/>
      <c r="V1134" s="19">
        <v>17.3</v>
      </c>
      <c r="W1134" s="17"/>
      <c r="AF1134" t="s">
        <v>726</v>
      </c>
      <c r="AK1134" t="s">
        <v>53</v>
      </c>
      <c r="AR1134" t="s">
        <v>728</v>
      </c>
    </row>
    <row r="1135" ht="15.75" customHeight="1">
      <c r="A1135" t="s">
        <v>44</v>
      </c>
      <c r="B1135" s="20" t="s">
        <v>154</v>
      </c>
      <c r="C1135" s="11" t="s">
        <v>184</v>
      </c>
      <c r="D1135" s="11" t="s">
        <v>185</v>
      </c>
      <c r="E1135" s="11" t="s">
        <v>186</v>
      </c>
      <c r="F1135" s="12" t="str">
        <f t="shared" si="1"/>
        <v>2015</v>
      </c>
      <c r="G1135" s="13">
        <v>42210.0</v>
      </c>
      <c r="H1135" s="14">
        <v>0.2881944444444444</v>
      </c>
      <c r="I1135" t="s">
        <v>48</v>
      </c>
      <c r="J1135" s="15"/>
      <c r="L1135" t="s">
        <v>49</v>
      </c>
      <c r="M1135" s="15">
        <v>23.4</v>
      </c>
      <c r="N1135" s="16">
        <v>7.15</v>
      </c>
      <c r="O1135" s="16">
        <v>84.1</v>
      </c>
      <c r="P1135" s="17">
        <v>49.5</v>
      </c>
      <c r="Q1135" s="18"/>
      <c r="S1135" s="17"/>
      <c r="V1135" s="19">
        <v>16.1</v>
      </c>
      <c r="W1135" s="17"/>
      <c r="AF1135" t="s">
        <v>279</v>
      </c>
      <c r="AG1135" t="s">
        <v>231</v>
      </c>
      <c r="AH1135" t="s">
        <v>254</v>
      </c>
      <c r="AI1135">
        <v>15.56</v>
      </c>
      <c r="AJ1135" t="s">
        <v>61</v>
      </c>
      <c r="AK1135" t="s">
        <v>53</v>
      </c>
      <c r="AM1135" t="s">
        <v>54</v>
      </c>
      <c r="AN1135" t="s">
        <v>65</v>
      </c>
      <c r="AQ1135" t="s">
        <v>51</v>
      </c>
      <c r="AR1135" t="s">
        <v>233</v>
      </c>
    </row>
    <row r="1136" ht="15.75" customHeight="1">
      <c r="A1136" t="s">
        <v>44</v>
      </c>
      <c r="B1136" s="20" t="s">
        <v>154</v>
      </c>
      <c r="C1136" s="11" t="s">
        <v>184</v>
      </c>
      <c r="D1136" s="11" t="s">
        <v>185</v>
      </c>
      <c r="E1136" s="11" t="s">
        <v>186</v>
      </c>
      <c r="F1136" s="12" t="str">
        <f t="shared" si="1"/>
        <v>2015</v>
      </c>
      <c r="G1136" s="13">
        <v>42224.0</v>
      </c>
      <c r="H1136" s="14">
        <v>0.32083333333333336</v>
      </c>
      <c r="I1136" t="s">
        <v>48</v>
      </c>
      <c r="J1136" s="15"/>
      <c r="L1136" t="s">
        <v>49</v>
      </c>
      <c r="M1136" s="15">
        <v>24.1</v>
      </c>
      <c r="N1136" s="16">
        <v>7.28</v>
      </c>
      <c r="O1136" s="16">
        <v>87.3</v>
      </c>
      <c r="P1136" s="17">
        <v>34.1</v>
      </c>
      <c r="Q1136" s="18"/>
      <c r="S1136" s="17"/>
      <c r="V1136" s="19">
        <v>24.6</v>
      </c>
      <c r="W1136" s="17"/>
      <c r="AF1136" t="s">
        <v>726</v>
      </c>
      <c r="AG1136" t="s">
        <v>51</v>
      </c>
      <c r="AH1136" t="s">
        <v>115</v>
      </c>
      <c r="AI1136">
        <v>13.89</v>
      </c>
      <c r="AJ1136" t="s">
        <v>61</v>
      </c>
      <c r="AK1136" t="s">
        <v>53</v>
      </c>
      <c r="AM1136" t="s">
        <v>54</v>
      </c>
      <c r="AN1136" t="s">
        <v>55</v>
      </c>
      <c r="AQ1136" t="s">
        <v>51</v>
      </c>
      <c r="AR1136" t="s">
        <v>226</v>
      </c>
    </row>
    <row r="1137" ht="15.75" customHeight="1">
      <c r="A1137" t="s">
        <v>44</v>
      </c>
      <c r="B1137" s="20" t="s">
        <v>154</v>
      </c>
      <c r="C1137" s="11" t="s">
        <v>184</v>
      </c>
      <c r="D1137" s="11" t="s">
        <v>185</v>
      </c>
      <c r="E1137" s="11" t="s">
        <v>186</v>
      </c>
      <c r="F1137" s="12" t="str">
        <f t="shared" si="1"/>
        <v>2015</v>
      </c>
      <c r="G1137" s="13">
        <v>42238.0</v>
      </c>
      <c r="H1137" s="14">
        <v>0.31875</v>
      </c>
      <c r="I1137" t="s">
        <v>48</v>
      </c>
      <c r="J1137" s="15"/>
      <c r="L1137" t="s">
        <v>49</v>
      </c>
      <c r="M1137" s="15">
        <v>25.9</v>
      </c>
      <c r="N1137" s="16">
        <v>7.06</v>
      </c>
      <c r="O1137" s="16">
        <v>86.1</v>
      </c>
      <c r="P1137" s="17">
        <v>34.8</v>
      </c>
      <c r="Q1137" s="18"/>
      <c r="S1137" s="17"/>
      <c r="V1137" s="19">
        <v>18.5</v>
      </c>
      <c r="W1137" s="17"/>
      <c r="AF1137" t="s">
        <v>726</v>
      </c>
      <c r="AG1137" t="s">
        <v>59</v>
      </c>
      <c r="AH1137" t="s">
        <v>281</v>
      </c>
      <c r="AI1137">
        <v>20.0</v>
      </c>
      <c r="AK1137" t="s">
        <v>53</v>
      </c>
      <c r="AM1137" t="s">
        <v>54</v>
      </c>
      <c r="AN1137" t="s">
        <v>55</v>
      </c>
      <c r="AQ1137" t="s">
        <v>51</v>
      </c>
      <c r="AR1137" t="s">
        <v>729</v>
      </c>
    </row>
    <row r="1138" ht="15.75" customHeight="1">
      <c r="A1138" t="s">
        <v>44</v>
      </c>
      <c r="B1138" s="20" t="s">
        <v>154</v>
      </c>
      <c r="C1138" s="11" t="s">
        <v>197</v>
      </c>
      <c r="D1138" s="11" t="s">
        <v>198</v>
      </c>
      <c r="E1138" s="11" t="s">
        <v>199</v>
      </c>
      <c r="F1138" s="12" t="str">
        <f t="shared" si="1"/>
        <v>2015</v>
      </c>
      <c r="G1138" s="13">
        <v>42154.0</v>
      </c>
      <c r="H1138" s="14">
        <v>0.3729166666666667</v>
      </c>
      <c r="I1138" t="s">
        <v>48</v>
      </c>
      <c r="J1138" s="15"/>
      <c r="L1138" t="s">
        <v>49</v>
      </c>
      <c r="M1138" s="15">
        <v>21.3</v>
      </c>
      <c r="N1138" s="16">
        <v>8.69</v>
      </c>
      <c r="O1138" s="16">
        <v>98.3</v>
      </c>
      <c r="P1138" s="17">
        <v>34.8</v>
      </c>
      <c r="Q1138" s="18"/>
      <c r="S1138" s="17"/>
      <c r="V1138" s="19">
        <v>5.2</v>
      </c>
      <c r="W1138" s="17"/>
      <c r="AF1138" t="s">
        <v>726</v>
      </c>
      <c r="AG1138" t="s">
        <v>115</v>
      </c>
      <c r="AH1138" t="s">
        <v>59</v>
      </c>
      <c r="AI1138">
        <v>15.0</v>
      </c>
      <c r="AJ1138" t="s">
        <v>61</v>
      </c>
      <c r="AK1138" t="s">
        <v>53</v>
      </c>
      <c r="AM1138" t="s">
        <v>54</v>
      </c>
      <c r="AN1138" t="s">
        <v>55</v>
      </c>
      <c r="AQ1138" t="s">
        <v>51</v>
      </c>
      <c r="AR1138" t="s">
        <v>730</v>
      </c>
    </row>
    <row r="1139" ht="15.75" customHeight="1">
      <c r="A1139" t="s">
        <v>44</v>
      </c>
      <c r="B1139" s="20" t="s">
        <v>154</v>
      </c>
      <c r="C1139" s="11" t="s">
        <v>197</v>
      </c>
      <c r="D1139" s="11" t="s">
        <v>198</v>
      </c>
      <c r="E1139" s="11" t="s">
        <v>199</v>
      </c>
      <c r="F1139" s="12" t="str">
        <f t="shared" si="1"/>
        <v>2015</v>
      </c>
      <c r="G1139" s="13">
        <v>42168.0</v>
      </c>
      <c r="H1139" s="14">
        <v>0.3645833333333333</v>
      </c>
      <c r="I1139" t="s">
        <v>48</v>
      </c>
      <c r="J1139" s="15"/>
      <c r="L1139" t="s">
        <v>49</v>
      </c>
      <c r="M1139" s="15">
        <v>19.6</v>
      </c>
      <c r="N1139" s="16">
        <v>8.9</v>
      </c>
      <c r="O1139" s="16">
        <v>97.0</v>
      </c>
      <c r="P1139" s="17">
        <v>35.1</v>
      </c>
      <c r="Q1139" s="18"/>
      <c r="S1139" s="17"/>
      <c r="V1139" s="19">
        <v>19.9</v>
      </c>
      <c r="W1139" s="17"/>
      <c r="AF1139" t="s">
        <v>726</v>
      </c>
      <c r="AG1139" t="s">
        <v>224</v>
      </c>
      <c r="AH1139" t="s">
        <v>254</v>
      </c>
      <c r="AI1139">
        <v>18.33</v>
      </c>
      <c r="AJ1139" t="s">
        <v>52</v>
      </c>
      <c r="AK1139" t="s">
        <v>53</v>
      </c>
      <c r="AM1139" t="s">
        <v>54</v>
      </c>
      <c r="AN1139" t="s">
        <v>55</v>
      </c>
      <c r="AQ1139" t="s">
        <v>51</v>
      </c>
      <c r="AR1139" t="s">
        <v>226</v>
      </c>
    </row>
    <row r="1140" ht="15.75" customHeight="1">
      <c r="A1140" t="s">
        <v>44</v>
      </c>
      <c r="B1140" s="20" t="s">
        <v>154</v>
      </c>
      <c r="C1140" s="11" t="s">
        <v>197</v>
      </c>
      <c r="D1140" s="11" t="s">
        <v>198</v>
      </c>
      <c r="E1140" s="11" t="s">
        <v>199</v>
      </c>
      <c r="F1140" s="12" t="str">
        <f t="shared" si="1"/>
        <v>2015</v>
      </c>
      <c r="G1140" s="13">
        <v>42182.0</v>
      </c>
      <c r="H1140" s="14">
        <v>0.30972222222222223</v>
      </c>
      <c r="I1140" t="s">
        <v>48</v>
      </c>
      <c r="J1140" s="15"/>
      <c r="L1140" t="s">
        <v>49</v>
      </c>
      <c r="M1140" s="15">
        <v>21.3</v>
      </c>
      <c r="N1140" s="16">
        <v>8.4</v>
      </c>
      <c r="O1140" s="16">
        <v>95.0</v>
      </c>
      <c r="P1140" s="17">
        <v>34.9</v>
      </c>
      <c r="Q1140" s="18"/>
      <c r="S1140" s="17"/>
      <c r="V1140" s="19">
        <v>6.3</v>
      </c>
      <c r="W1140" s="17"/>
      <c r="AF1140" t="s">
        <v>726</v>
      </c>
      <c r="AG1140" t="s">
        <v>51</v>
      </c>
      <c r="AH1140" t="s">
        <v>444</v>
      </c>
      <c r="AI1140">
        <v>10.0</v>
      </c>
      <c r="AJ1140" t="s">
        <v>61</v>
      </c>
      <c r="AK1140" t="s">
        <v>53</v>
      </c>
      <c r="AM1140" t="s">
        <v>54</v>
      </c>
      <c r="AN1140" t="s">
        <v>55</v>
      </c>
      <c r="AQ1140" t="s">
        <v>51</v>
      </c>
      <c r="AR1140" t="s">
        <v>226</v>
      </c>
    </row>
    <row r="1141" ht="15.75" customHeight="1">
      <c r="A1141" t="s">
        <v>323</v>
      </c>
      <c r="B1141" s="20" t="s">
        <v>154</v>
      </c>
      <c r="C1141" s="11" t="s">
        <v>731</v>
      </c>
      <c r="D1141" s="11" t="s">
        <v>732</v>
      </c>
      <c r="E1141" s="11" t="s">
        <v>733</v>
      </c>
      <c r="F1141" s="12" t="str">
        <f t="shared" si="1"/>
        <v>2009</v>
      </c>
      <c r="G1141" s="13">
        <v>39949.0</v>
      </c>
      <c r="H1141" s="14">
        <v>0.28402777777777777</v>
      </c>
      <c r="I1141" t="s">
        <v>48</v>
      </c>
      <c r="J1141" s="15"/>
      <c r="M1141" s="15">
        <v>13.0</v>
      </c>
      <c r="N1141" s="16">
        <v>10.48</v>
      </c>
      <c r="O1141" s="16">
        <v>100.1</v>
      </c>
      <c r="P1141" s="17"/>
      <c r="Q1141" s="18"/>
      <c r="S1141" s="17"/>
      <c r="V1141" s="19">
        <v>24.6</v>
      </c>
      <c r="W1141" s="17"/>
      <c r="AF1141" t="s">
        <v>166</v>
      </c>
      <c r="AG1141" t="s">
        <v>51</v>
      </c>
      <c r="AH1141" t="s">
        <v>51</v>
      </c>
      <c r="AI1141">
        <v>12.78</v>
      </c>
      <c r="AJ1141" t="s">
        <v>61</v>
      </c>
      <c r="AK1141" t="s">
        <v>53</v>
      </c>
      <c r="AM1141" t="s">
        <v>62</v>
      </c>
      <c r="AQ1141" t="s">
        <v>51</v>
      </c>
      <c r="AR1141" t="s">
        <v>734</v>
      </c>
    </row>
    <row r="1142" ht="15.75" customHeight="1">
      <c r="A1142" t="s">
        <v>323</v>
      </c>
      <c r="B1142" s="20" t="s">
        <v>154</v>
      </c>
      <c r="C1142" s="11" t="s">
        <v>731</v>
      </c>
      <c r="D1142" s="11" t="s">
        <v>732</v>
      </c>
      <c r="E1142" s="11" t="s">
        <v>733</v>
      </c>
      <c r="F1142" s="12" t="str">
        <f t="shared" si="1"/>
        <v>2009</v>
      </c>
      <c r="G1142" s="13">
        <v>39963.0</v>
      </c>
      <c r="H1142" s="14">
        <v>0.2722222222222222</v>
      </c>
      <c r="I1142" t="s">
        <v>48</v>
      </c>
      <c r="J1142" s="15"/>
      <c r="M1142" s="15">
        <v>13.1</v>
      </c>
      <c r="N1142" s="16">
        <v>10.49</v>
      </c>
      <c r="O1142" s="16">
        <v>102.1</v>
      </c>
      <c r="P1142" s="17"/>
      <c r="Q1142" s="18"/>
      <c r="S1142" s="17"/>
      <c r="V1142" s="19"/>
      <c r="W1142" s="17"/>
      <c r="AF1142" t="s">
        <v>166</v>
      </c>
      <c r="AG1142" t="s">
        <v>51</v>
      </c>
      <c r="AH1142" t="s">
        <v>168</v>
      </c>
      <c r="AJ1142" t="s">
        <v>61</v>
      </c>
      <c r="AK1142" t="s">
        <v>53</v>
      </c>
      <c r="AM1142" t="s">
        <v>54</v>
      </c>
      <c r="AN1142" t="s">
        <v>65</v>
      </c>
      <c r="AQ1142" t="s">
        <v>51</v>
      </c>
      <c r="AR1142" t="s">
        <v>734</v>
      </c>
    </row>
    <row r="1143" ht="15.75" customHeight="1">
      <c r="A1143" t="s">
        <v>323</v>
      </c>
      <c r="B1143" s="20" t="s">
        <v>154</v>
      </c>
      <c r="C1143" s="11" t="s">
        <v>731</v>
      </c>
      <c r="D1143" s="11" t="s">
        <v>732</v>
      </c>
      <c r="E1143" s="11" t="s">
        <v>733</v>
      </c>
      <c r="F1143" s="12" t="str">
        <f t="shared" si="1"/>
        <v>2009</v>
      </c>
      <c r="G1143" s="13">
        <v>39977.0</v>
      </c>
      <c r="H1143" s="14">
        <v>0.27152777777777776</v>
      </c>
      <c r="I1143" t="s">
        <v>48</v>
      </c>
      <c r="J1143" s="15"/>
      <c r="M1143" s="15">
        <v>16.8</v>
      </c>
      <c r="N1143" s="16">
        <v>10.47</v>
      </c>
      <c r="O1143" s="16">
        <v>108.2</v>
      </c>
      <c r="P1143" s="17"/>
      <c r="Q1143" s="18"/>
      <c r="S1143" s="17"/>
      <c r="V1143" s="19" t="s">
        <v>111</v>
      </c>
      <c r="W1143" s="17"/>
      <c r="AF1143" t="s">
        <v>166</v>
      </c>
      <c r="AG1143" t="s">
        <v>51</v>
      </c>
      <c r="AH1143" t="s">
        <v>60</v>
      </c>
      <c r="AJ1143" t="s">
        <v>61</v>
      </c>
      <c r="AK1143" t="s">
        <v>53</v>
      </c>
      <c r="AM1143" t="s">
        <v>54</v>
      </c>
      <c r="AQ1143" t="s">
        <v>70</v>
      </c>
      <c r="AR1143" t="s">
        <v>734</v>
      </c>
    </row>
    <row r="1144" ht="15.75" customHeight="1">
      <c r="A1144" t="s">
        <v>323</v>
      </c>
      <c r="B1144" s="20" t="s">
        <v>154</v>
      </c>
      <c r="C1144" s="11" t="s">
        <v>731</v>
      </c>
      <c r="D1144" s="11" t="s">
        <v>732</v>
      </c>
      <c r="E1144" s="11" t="s">
        <v>733</v>
      </c>
      <c r="F1144" s="12" t="str">
        <f t="shared" si="1"/>
        <v>2009</v>
      </c>
      <c r="G1144" s="13">
        <v>39991.0</v>
      </c>
      <c r="H1144" s="14">
        <v>0.27291666666666664</v>
      </c>
      <c r="I1144" t="s">
        <v>48</v>
      </c>
      <c r="J1144" s="15"/>
      <c r="L1144" t="s">
        <v>58</v>
      </c>
      <c r="M1144" s="15">
        <v>18.7</v>
      </c>
      <c r="N1144" s="16">
        <v>9.2</v>
      </c>
      <c r="O1144" s="16">
        <v>99.3</v>
      </c>
      <c r="P1144" s="17"/>
      <c r="Q1144" s="18"/>
      <c r="S1144" s="17"/>
      <c r="V1144" s="19">
        <v>36.8</v>
      </c>
      <c r="W1144" s="17"/>
      <c r="AF1144" t="s">
        <v>166</v>
      </c>
      <c r="AG1144" t="s">
        <v>51</v>
      </c>
      <c r="AH1144" t="s">
        <v>51</v>
      </c>
      <c r="AI1144">
        <v>16.11</v>
      </c>
      <c r="AJ1144" t="s">
        <v>61</v>
      </c>
      <c r="AK1144" t="s">
        <v>53</v>
      </c>
      <c r="AM1144" t="s">
        <v>62</v>
      </c>
      <c r="AN1144" t="s">
        <v>65</v>
      </c>
      <c r="AQ1144" t="s">
        <v>171</v>
      </c>
      <c r="AR1144" t="s">
        <v>735</v>
      </c>
    </row>
    <row r="1145" ht="15.75" customHeight="1">
      <c r="A1145" t="s">
        <v>323</v>
      </c>
      <c r="B1145" s="20" t="s">
        <v>154</v>
      </c>
      <c r="C1145" s="11" t="s">
        <v>731</v>
      </c>
      <c r="D1145" s="11" t="s">
        <v>732</v>
      </c>
      <c r="E1145" s="11" t="s">
        <v>733</v>
      </c>
      <c r="F1145" s="12" t="str">
        <f t="shared" si="1"/>
        <v>2009</v>
      </c>
      <c r="G1145" s="13">
        <v>40033.0</v>
      </c>
      <c r="H1145" s="14">
        <v>0.3020833333333333</v>
      </c>
      <c r="I1145" t="s">
        <v>48</v>
      </c>
      <c r="J1145" s="15"/>
      <c r="L1145" t="s">
        <v>49</v>
      </c>
      <c r="M1145" s="15">
        <v>22.9</v>
      </c>
      <c r="N1145" s="16">
        <v>9.47</v>
      </c>
      <c r="O1145" s="16">
        <v>102.7</v>
      </c>
      <c r="P1145" s="17"/>
      <c r="Q1145" s="18"/>
      <c r="S1145" s="17"/>
      <c r="V1145" s="19">
        <v>46.5</v>
      </c>
      <c r="W1145" s="17"/>
      <c r="AF1145" t="s">
        <v>182</v>
      </c>
      <c r="AG1145" t="s">
        <v>51</v>
      </c>
      <c r="AH1145" t="s">
        <v>51</v>
      </c>
      <c r="AI1145">
        <v>12.78</v>
      </c>
      <c r="AJ1145" t="s">
        <v>61</v>
      </c>
      <c r="AK1145" t="s">
        <v>53</v>
      </c>
      <c r="AM1145" t="s">
        <v>54</v>
      </c>
      <c r="AN1145" t="s">
        <v>55</v>
      </c>
      <c r="AQ1145" t="s">
        <v>51</v>
      </c>
      <c r="AR1145" t="s">
        <v>173</v>
      </c>
    </row>
    <row r="1146" ht="15.75" customHeight="1">
      <c r="A1146" t="s">
        <v>323</v>
      </c>
      <c r="B1146" s="20" t="s">
        <v>154</v>
      </c>
      <c r="C1146" s="11" t="s">
        <v>736</v>
      </c>
      <c r="D1146" s="11" t="s">
        <v>737</v>
      </c>
      <c r="E1146" s="11" t="s">
        <v>738</v>
      </c>
      <c r="F1146" s="12" t="str">
        <f t="shared" si="1"/>
        <v>2009</v>
      </c>
      <c r="G1146" s="13">
        <v>39949.0</v>
      </c>
      <c r="H1146" s="14">
        <v>0.29791666666666666</v>
      </c>
      <c r="I1146" t="s">
        <v>48</v>
      </c>
      <c r="J1146" s="15"/>
      <c r="L1146" t="s">
        <v>49</v>
      </c>
      <c r="M1146" s="15">
        <v>13.4</v>
      </c>
      <c r="N1146" s="16">
        <v>9.2</v>
      </c>
      <c r="O1146" s="16">
        <v>83.7</v>
      </c>
      <c r="P1146" s="17"/>
      <c r="Q1146" s="18"/>
      <c r="S1146" s="17"/>
      <c r="V1146" s="19">
        <v>14.3</v>
      </c>
      <c r="W1146" s="17"/>
      <c r="AF1146" t="s">
        <v>76</v>
      </c>
      <c r="AK1146" t="s">
        <v>53</v>
      </c>
      <c r="AM1146" t="s">
        <v>54</v>
      </c>
      <c r="AN1146" t="s">
        <v>65</v>
      </c>
      <c r="AQ1146" t="s">
        <v>51</v>
      </c>
      <c r="AR1146" t="s">
        <v>739</v>
      </c>
    </row>
    <row r="1147" ht="15.75" customHeight="1">
      <c r="A1147" t="s">
        <v>323</v>
      </c>
      <c r="B1147" s="20" t="s">
        <v>154</v>
      </c>
      <c r="C1147" s="11" t="s">
        <v>736</v>
      </c>
      <c r="D1147" s="11" t="s">
        <v>737</v>
      </c>
      <c r="E1147" s="11" t="s">
        <v>738</v>
      </c>
      <c r="F1147" s="12" t="str">
        <f t="shared" si="1"/>
        <v>2009</v>
      </c>
      <c r="G1147" s="13">
        <v>39963.0</v>
      </c>
      <c r="H1147" s="14">
        <v>0.30972222222222223</v>
      </c>
      <c r="I1147" t="s">
        <v>48</v>
      </c>
      <c r="J1147" s="15"/>
      <c r="L1147" t="s">
        <v>58</v>
      </c>
      <c r="M1147" s="15">
        <v>13.9</v>
      </c>
      <c r="N1147" s="16">
        <v>9.5</v>
      </c>
      <c r="O1147" s="16">
        <v>83.0</v>
      </c>
      <c r="P1147" s="17"/>
      <c r="Q1147" s="18"/>
      <c r="S1147" s="17"/>
      <c r="V1147" s="19">
        <v>1986.28</v>
      </c>
      <c r="W1147" s="17"/>
      <c r="AF1147" t="s">
        <v>76</v>
      </c>
      <c r="AG1147" t="s">
        <v>59</v>
      </c>
      <c r="AH1147" t="s">
        <v>77</v>
      </c>
      <c r="AJ1147" t="s">
        <v>61</v>
      </c>
      <c r="AK1147" t="s">
        <v>53</v>
      </c>
      <c r="AM1147" t="s">
        <v>62</v>
      </c>
      <c r="AN1147" t="s">
        <v>55</v>
      </c>
      <c r="AQ1147" t="s">
        <v>51</v>
      </c>
      <c r="AR1147" t="s">
        <v>740</v>
      </c>
    </row>
    <row r="1148" ht="15.75" customHeight="1">
      <c r="A1148" t="s">
        <v>323</v>
      </c>
      <c r="B1148" s="20" t="s">
        <v>154</v>
      </c>
      <c r="C1148" s="11" t="s">
        <v>736</v>
      </c>
      <c r="D1148" s="11" t="s">
        <v>737</v>
      </c>
      <c r="E1148" s="11" t="s">
        <v>738</v>
      </c>
      <c r="F1148" s="12" t="str">
        <f t="shared" si="1"/>
        <v>2009</v>
      </c>
      <c r="G1148" s="13">
        <v>39977.0</v>
      </c>
      <c r="H1148" s="14">
        <v>0.3145833333333333</v>
      </c>
      <c r="I1148" t="s">
        <v>48</v>
      </c>
      <c r="J1148" s="15"/>
      <c r="L1148" t="s">
        <v>58</v>
      </c>
      <c r="M1148" s="15">
        <v>17.5</v>
      </c>
      <c r="N1148" s="16">
        <v>6.8</v>
      </c>
      <c r="O1148" s="16">
        <v>71.8</v>
      </c>
      <c r="P1148" s="17"/>
      <c r="Q1148" s="18"/>
      <c r="S1148" s="17"/>
      <c r="V1148" s="19" t="s">
        <v>111</v>
      </c>
      <c r="W1148" s="17"/>
      <c r="AF1148" t="s">
        <v>76</v>
      </c>
      <c r="AG1148" t="s">
        <v>51</v>
      </c>
      <c r="AH1148" t="s">
        <v>60</v>
      </c>
      <c r="AI1148">
        <v>21.7</v>
      </c>
      <c r="AJ1148" t="s">
        <v>61</v>
      </c>
      <c r="AK1148" t="s">
        <v>53</v>
      </c>
      <c r="AM1148" t="s">
        <v>62</v>
      </c>
      <c r="AN1148" t="s">
        <v>65</v>
      </c>
      <c r="AQ1148" t="s">
        <v>70</v>
      </c>
      <c r="AR1148" t="s">
        <v>741</v>
      </c>
    </row>
    <row r="1149" ht="15.75" customHeight="1">
      <c r="A1149" t="s">
        <v>323</v>
      </c>
      <c r="B1149" s="20" t="s">
        <v>154</v>
      </c>
      <c r="C1149" s="11" t="s">
        <v>736</v>
      </c>
      <c r="D1149" s="11" t="s">
        <v>737</v>
      </c>
      <c r="E1149" s="11" t="s">
        <v>738</v>
      </c>
      <c r="F1149" s="12" t="str">
        <f t="shared" si="1"/>
        <v>2009</v>
      </c>
      <c r="G1149" s="13">
        <v>39991.0</v>
      </c>
      <c r="H1149" s="14">
        <v>0.29375</v>
      </c>
      <c r="I1149" t="s">
        <v>48</v>
      </c>
      <c r="J1149" s="15"/>
      <c r="M1149" s="15">
        <v>19.1</v>
      </c>
      <c r="N1149" s="16">
        <v>7.6</v>
      </c>
      <c r="O1149" s="16">
        <v>82.2</v>
      </c>
      <c r="P1149" s="17"/>
      <c r="Q1149" s="18"/>
      <c r="S1149" s="17"/>
      <c r="V1149" s="19">
        <v>19.7</v>
      </c>
      <c r="W1149" s="17"/>
      <c r="AF1149" t="s">
        <v>76</v>
      </c>
      <c r="AG1149" t="s">
        <v>59</v>
      </c>
      <c r="AH1149" t="s">
        <v>81</v>
      </c>
      <c r="AI1149">
        <v>20.0</v>
      </c>
      <c r="AJ1149" t="s">
        <v>61</v>
      </c>
      <c r="AK1149" t="s">
        <v>53</v>
      </c>
      <c r="AR1149" t="s">
        <v>742</v>
      </c>
    </row>
    <row r="1150" ht="15.75" customHeight="1">
      <c r="A1150" t="s">
        <v>323</v>
      </c>
      <c r="B1150" s="20" t="s">
        <v>154</v>
      </c>
      <c r="C1150" s="11" t="s">
        <v>736</v>
      </c>
      <c r="D1150" s="11" t="s">
        <v>737</v>
      </c>
      <c r="E1150" s="11" t="s">
        <v>738</v>
      </c>
      <c r="F1150" s="12" t="str">
        <f t="shared" si="1"/>
        <v>2009</v>
      </c>
      <c r="G1150" s="13">
        <v>40005.0</v>
      </c>
      <c r="H1150" s="14">
        <v>0.2743055555555556</v>
      </c>
      <c r="I1150" t="s">
        <v>48</v>
      </c>
      <c r="J1150" s="15"/>
      <c r="L1150" t="s">
        <v>49</v>
      </c>
      <c r="M1150" s="15"/>
      <c r="N1150" s="16"/>
      <c r="O1150" s="16"/>
      <c r="P1150" s="17"/>
      <c r="Q1150" s="18"/>
      <c r="S1150" s="17"/>
      <c r="V1150" s="19">
        <v>22.3</v>
      </c>
      <c r="W1150" s="17"/>
      <c r="AF1150" t="s">
        <v>76</v>
      </c>
      <c r="AG1150" t="s">
        <v>51</v>
      </c>
      <c r="AH1150" t="s">
        <v>51</v>
      </c>
      <c r="AJ1150" t="s">
        <v>61</v>
      </c>
      <c r="AM1150" t="s">
        <v>62</v>
      </c>
      <c r="AN1150" t="s">
        <v>55</v>
      </c>
      <c r="AQ1150" t="s">
        <v>51</v>
      </c>
      <c r="AR1150" t="s">
        <v>743</v>
      </c>
    </row>
    <row r="1151" ht="15.75" customHeight="1">
      <c r="A1151" t="s">
        <v>323</v>
      </c>
      <c r="B1151" s="20" t="s">
        <v>154</v>
      </c>
      <c r="C1151" s="11" t="s">
        <v>736</v>
      </c>
      <c r="D1151" s="11" t="s">
        <v>737</v>
      </c>
      <c r="E1151" s="11" t="s">
        <v>738</v>
      </c>
      <c r="F1151" s="12" t="str">
        <f t="shared" si="1"/>
        <v>2009</v>
      </c>
      <c r="G1151" s="13">
        <v>40019.0</v>
      </c>
      <c r="H1151" s="14">
        <v>0.3</v>
      </c>
      <c r="I1151" t="s">
        <v>48</v>
      </c>
      <c r="J1151" s="15"/>
      <c r="L1151" t="s">
        <v>58</v>
      </c>
      <c r="M1151" s="15">
        <v>19.7</v>
      </c>
      <c r="N1151" s="16">
        <v>7.2</v>
      </c>
      <c r="O1151" s="16">
        <v>80.5</v>
      </c>
      <c r="P1151" s="17"/>
      <c r="Q1151" s="18"/>
      <c r="S1151" s="17"/>
      <c r="V1151" s="19">
        <v>344.8</v>
      </c>
      <c r="W1151" s="17"/>
      <c r="AF1151" t="s">
        <v>76</v>
      </c>
      <c r="AG1151" t="s">
        <v>84</v>
      </c>
      <c r="AH1151" t="s">
        <v>85</v>
      </c>
      <c r="AJ1151" t="s">
        <v>61</v>
      </c>
      <c r="AK1151" t="s">
        <v>53</v>
      </c>
      <c r="AM1151" t="s">
        <v>62</v>
      </c>
      <c r="AN1151" t="s">
        <v>55</v>
      </c>
      <c r="AQ1151" t="s">
        <v>51</v>
      </c>
      <c r="AR1151" t="s">
        <v>744</v>
      </c>
    </row>
    <row r="1152" ht="15.75" customHeight="1">
      <c r="A1152" t="s">
        <v>323</v>
      </c>
      <c r="B1152" s="20" t="s">
        <v>154</v>
      </c>
      <c r="C1152" s="11" t="s">
        <v>736</v>
      </c>
      <c r="D1152" s="11" t="s">
        <v>737</v>
      </c>
      <c r="E1152" s="11" t="s">
        <v>738</v>
      </c>
      <c r="F1152" s="12" t="str">
        <f t="shared" si="1"/>
        <v>2009</v>
      </c>
      <c r="G1152" s="13">
        <v>40033.0</v>
      </c>
      <c r="H1152" s="14">
        <v>0.2951388888888889</v>
      </c>
      <c r="I1152" t="s">
        <v>48</v>
      </c>
      <c r="J1152" s="15"/>
      <c r="L1152" t="s">
        <v>49</v>
      </c>
      <c r="M1152" s="15">
        <v>23.2</v>
      </c>
      <c r="N1152" s="16">
        <v>8.8</v>
      </c>
      <c r="O1152" s="16">
        <v>101.6</v>
      </c>
      <c r="P1152" s="17"/>
      <c r="Q1152" s="18"/>
      <c r="S1152" s="17"/>
      <c r="V1152" s="19">
        <v>13.1</v>
      </c>
      <c r="W1152" s="17"/>
      <c r="AF1152" t="s">
        <v>76</v>
      </c>
      <c r="AG1152" t="s">
        <v>86</v>
      </c>
      <c r="AH1152" t="s">
        <v>87</v>
      </c>
      <c r="AK1152" t="s">
        <v>53</v>
      </c>
      <c r="AM1152" t="s">
        <v>88</v>
      </c>
      <c r="AN1152" t="s">
        <v>65</v>
      </c>
      <c r="AO1152" t="s">
        <v>88</v>
      </c>
      <c r="AQ1152" t="s">
        <v>51</v>
      </c>
      <c r="AR1152" t="s">
        <v>188</v>
      </c>
    </row>
    <row r="1153" ht="15.75" customHeight="1">
      <c r="A1153" t="s">
        <v>323</v>
      </c>
      <c r="B1153" s="20" t="s">
        <v>154</v>
      </c>
      <c r="C1153" s="11" t="s">
        <v>736</v>
      </c>
      <c r="D1153" s="11" t="s">
        <v>737</v>
      </c>
      <c r="E1153" s="11" t="s">
        <v>738</v>
      </c>
      <c r="F1153" s="12" t="str">
        <f t="shared" si="1"/>
        <v>2009</v>
      </c>
      <c r="G1153" s="13">
        <v>40047.0</v>
      </c>
      <c r="H1153" s="14">
        <v>0.30694444444444446</v>
      </c>
      <c r="I1153" t="s">
        <v>48</v>
      </c>
      <c r="J1153" s="15"/>
      <c r="L1153" t="s">
        <v>49</v>
      </c>
      <c r="M1153" s="15">
        <v>26.4</v>
      </c>
      <c r="N1153" s="16">
        <v>5.9</v>
      </c>
      <c r="O1153" s="16">
        <v>74.2</v>
      </c>
      <c r="P1153" s="17"/>
      <c r="Q1153" s="18"/>
      <c r="S1153" s="17"/>
      <c r="V1153" s="19">
        <v>95.9</v>
      </c>
      <c r="W1153" s="17"/>
      <c r="AF1153" t="s">
        <v>76</v>
      </c>
      <c r="AG1153" t="s">
        <v>51</v>
      </c>
      <c r="AH1153" t="s">
        <v>85</v>
      </c>
      <c r="AJ1153" t="s">
        <v>61</v>
      </c>
      <c r="AK1153" t="s">
        <v>100</v>
      </c>
      <c r="AM1153" t="s">
        <v>54</v>
      </c>
      <c r="AN1153" t="s">
        <v>65</v>
      </c>
      <c r="AQ1153" t="s">
        <v>51</v>
      </c>
      <c r="AR1153" t="s">
        <v>745</v>
      </c>
    </row>
    <row r="1154" ht="15.75" customHeight="1">
      <c r="A1154" t="s">
        <v>44</v>
      </c>
      <c r="B1154" s="20" t="s">
        <v>154</v>
      </c>
      <c r="C1154" s="11" t="s">
        <v>197</v>
      </c>
      <c r="D1154" s="11" t="s">
        <v>198</v>
      </c>
      <c r="E1154" s="11" t="s">
        <v>199</v>
      </c>
      <c r="F1154" s="12" t="str">
        <f t="shared" si="1"/>
        <v>2015</v>
      </c>
      <c r="G1154" s="13">
        <v>42196.0</v>
      </c>
      <c r="H1154" s="14">
        <v>0.2923611111111111</v>
      </c>
      <c r="I1154" t="s">
        <v>48</v>
      </c>
      <c r="J1154" s="15"/>
      <c r="L1154" t="s">
        <v>49</v>
      </c>
      <c r="M1154" s="15">
        <v>23.6</v>
      </c>
      <c r="N1154" s="16">
        <v>7.82</v>
      </c>
      <c r="O1154" s="16">
        <v>92.2</v>
      </c>
      <c r="P1154" s="17">
        <v>34.0</v>
      </c>
      <c r="Q1154" s="18"/>
      <c r="S1154" s="17"/>
      <c r="V1154" s="19">
        <v>34.1</v>
      </c>
      <c r="W1154" s="17"/>
      <c r="AF1154" t="s">
        <v>726</v>
      </c>
      <c r="AG1154" t="s">
        <v>51</v>
      </c>
      <c r="AH1154" t="s">
        <v>51</v>
      </c>
      <c r="AI1154">
        <v>18.33</v>
      </c>
      <c r="AJ1154" t="s">
        <v>61</v>
      </c>
      <c r="AK1154" t="s">
        <v>53</v>
      </c>
      <c r="AM1154" t="s">
        <v>54</v>
      </c>
      <c r="AN1154" t="s">
        <v>55</v>
      </c>
      <c r="AQ1154" t="s">
        <v>51</v>
      </c>
      <c r="AR1154" t="s">
        <v>728</v>
      </c>
    </row>
    <row r="1155" ht="15.75" customHeight="1">
      <c r="A1155" t="s">
        <v>44</v>
      </c>
      <c r="B1155" s="20" t="s">
        <v>154</v>
      </c>
      <c r="C1155" s="11" t="s">
        <v>197</v>
      </c>
      <c r="D1155" s="11" t="s">
        <v>198</v>
      </c>
      <c r="E1155" s="11" t="s">
        <v>199</v>
      </c>
      <c r="F1155" s="12" t="str">
        <f t="shared" si="1"/>
        <v>2015</v>
      </c>
      <c r="G1155" s="13">
        <v>42196.0</v>
      </c>
      <c r="H1155" s="14">
        <v>0.2923611111111111</v>
      </c>
      <c r="I1155" t="s">
        <v>95</v>
      </c>
      <c r="J1155" s="15"/>
      <c r="M1155" s="15">
        <v>23.6</v>
      </c>
      <c r="N1155" s="16">
        <v>7.83</v>
      </c>
      <c r="O1155" s="16">
        <v>92.4</v>
      </c>
      <c r="P1155" s="17">
        <v>33.8</v>
      </c>
      <c r="Q1155" s="18"/>
      <c r="S1155" s="17"/>
      <c r="V1155" s="19">
        <v>23.8</v>
      </c>
      <c r="W1155" s="17"/>
      <c r="AF1155" t="s">
        <v>726</v>
      </c>
      <c r="AK1155" t="s">
        <v>53</v>
      </c>
      <c r="AR1155" t="s">
        <v>728</v>
      </c>
    </row>
    <row r="1156" ht="15.75" customHeight="1">
      <c r="A1156" t="s">
        <v>44</v>
      </c>
      <c r="B1156" s="20" t="s">
        <v>154</v>
      </c>
      <c r="C1156" s="11" t="s">
        <v>197</v>
      </c>
      <c r="D1156" s="11" t="s">
        <v>198</v>
      </c>
      <c r="E1156" s="11" t="s">
        <v>199</v>
      </c>
      <c r="F1156" s="12" t="str">
        <f t="shared" si="1"/>
        <v>2015</v>
      </c>
      <c r="G1156" s="13">
        <v>42210.0</v>
      </c>
      <c r="H1156" s="14">
        <v>0.3055555555555556</v>
      </c>
      <c r="I1156" t="s">
        <v>48</v>
      </c>
      <c r="J1156" s="15"/>
      <c r="L1156" t="s">
        <v>49</v>
      </c>
      <c r="M1156" s="15">
        <v>23.0</v>
      </c>
      <c r="N1156" s="16">
        <v>7.49</v>
      </c>
      <c r="O1156" s="16">
        <v>87.3</v>
      </c>
      <c r="P1156" s="17">
        <v>47.5</v>
      </c>
      <c r="Q1156" s="18"/>
      <c r="S1156" s="17"/>
      <c r="V1156" s="19">
        <v>11.0</v>
      </c>
      <c r="W1156" s="17"/>
      <c r="AF1156" t="s">
        <v>279</v>
      </c>
      <c r="AG1156" t="s">
        <v>231</v>
      </c>
      <c r="AH1156" t="s">
        <v>254</v>
      </c>
      <c r="AI1156">
        <v>15.56</v>
      </c>
      <c r="AJ1156" t="s">
        <v>61</v>
      </c>
      <c r="AK1156" t="s">
        <v>53</v>
      </c>
      <c r="AM1156" t="s">
        <v>54</v>
      </c>
      <c r="AN1156" t="s">
        <v>65</v>
      </c>
      <c r="AQ1156" t="s">
        <v>51</v>
      </c>
      <c r="AR1156" t="s">
        <v>233</v>
      </c>
    </row>
    <row r="1157" ht="15.75" customHeight="1">
      <c r="A1157" t="s">
        <v>44</v>
      </c>
      <c r="B1157" s="20" t="s">
        <v>154</v>
      </c>
      <c r="C1157" s="11" t="s">
        <v>197</v>
      </c>
      <c r="D1157" s="11" t="s">
        <v>198</v>
      </c>
      <c r="E1157" s="11" t="s">
        <v>199</v>
      </c>
      <c r="F1157" s="12" t="str">
        <f t="shared" si="1"/>
        <v>2015</v>
      </c>
      <c r="G1157" s="13">
        <v>42224.0</v>
      </c>
      <c r="H1157" s="14">
        <v>0.3333333333333333</v>
      </c>
      <c r="I1157" t="s">
        <v>48</v>
      </c>
      <c r="J1157" s="15"/>
      <c r="L1157" t="s">
        <v>49</v>
      </c>
      <c r="M1157" s="15">
        <v>23.9</v>
      </c>
      <c r="N1157" s="16">
        <v>7.48</v>
      </c>
      <c r="O1157" s="16">
        <v>88.6</v>
      </c>
      <c r="P1157" s="17">
        <v>34.8</v>
      </c>
      <c r="Q1157" s="18"/>
      <c r="S1157" s="17"/>
      <c r="V1157" s="19">
        <v>9.5</v>
      </c>
      <c r="W1157" s="17"/>
      <c r="AF1157" t="s">
        <v>726</v>
      </c>
      <c r="AG1157" t="s">
        <v>51</v>
      </c>
      <c r="AH1157" t="s">
        <v>115</v>
      </c>
      <c r="AI1157">
        <v>13.89</v>
      </c>
      <c r="AJ1157" t="s">
        <v>61</v>
      </c>
      <c r="AK1157" t="s">
        <v>53</v>
      </c>
      <c r="AM1157" t="s">
        <v>54</v>
      </c>
      <c r="AN1157" t="s">
        <v>55</v>
      </c>
      <c r="AQ1157" t="s">
        <v>51</v>
      </c>
      <c r="AR1157" t="s">
        <v>746</v>
      </c>
    </row>
    <row r="1158" ht="15.75" customHeight="1">
      <c r="A1158" t="s">
        <v>44</v>
      </c>
      <c r="B1158" s="20" t="s">
        <v>154</v>
      </c>
      <c r="C1158" s="11" t="s">
        <v>197</v>
      </c>
      <c r="D1158" s="11" t="s">
        <v>198</v>
      </c>
      <c r="E1158" s="11" t="s">
        <v>199</v>
      </c>
      <c r="F1158" s="12" t="str">
        <f t="shared" si="1"/>
        <v>2015</v>
      </c>
      <c r="G1158" s="13">
        <v>42238.0</v>
      </c>
      <c r="H1158" s="14">
        <v>0.3326388888888889</v>
      </c>
      <c r="I1158" t="s">
        <v>48</v>
      </c>
      <c r="J1158" s="15"/>
      <c r="L1158" t="s">
        <v>49</v>
      </c>
      <c r="M1158" s="15">
        <v>25.4</v>
      </c>
      <c r="N1158" s="16">
        <v>7.11</v>
      </c>
      <c r="O1158" s="16">
        <v>87.3</v>
      </c>
      <c r="P1158" s="17">
        <v>35.7</v>
      </c>
      <c r="Q1158" s="18"/>
      <c r="S1158" s="17"/>
      <c r="V1158" s="19">
        <v>31.7</v>
      </c>
      <c r="W1158" s="17"/>
      <c r="AF1158" t="s">
        <v>726</v>
      </c>
      <c r="AG1158" t="s">
        <v>59</v>
      </c>
      <c r="AH1158" t="s">
        <v>281</v>
      </c>
      <c r="AI1158">
        <v>20.0</v>
      </c>
      <c r="AK1158" t="s">
        <v>53</v>
      </c>
      <c r="AM1158" t="s">
        <v>54</v>
      </c>
      <c r="AN1158" t="s">
        <v>55</v>
      </c>
      <c r="AQ1158" t="s">
        <v>51</v>
      </c>
      <c r="AR1158" t="s">
        <v>747</v>
      </c>
    </row>
    <row r="1159" ht="15.75" customHeight="1">
      <c r="A1159" t="s">
        <v>44</v>
      </c>
      <c r="B1159" s="20" t="s">
        <v>154</v>
      </c>
      <c r="C1159" s="11" t="s">
        <v>197</v>
      </c>
      <c r="D1159" s="11" t="s">
        <v>198</v>
      </c>
      <c r="E1159" s="11" t="s">
        <v>199</v>
      </c>
      <c r="F1159" s="12" t="str">
        <f t="shared" si="1"/>
        <v>2015</v>
      </c>
      <c r="G1159" s="13">
        <v>42238.0</v>
      </c>
      <c r="H1159" s="14">
        <v>0.3326388888888889</v>
      </c>
      <c r="I1159" t="s">
        <v>95</v>
      </c>
      <c r="J1159" s="15"/>
      <c r="M1159" s="15"/>
      <c r="N1159" s="16"/>
      <c r="O1159" s="16"/>
      <c r="P1159" s="17"/>
      <c r="Q1159" s="18"/>
      <c r="S1159" s="17"/>
      <c r="V1159" s="19">
        <v>37.9</v>
      </c>
      <c r="W1159" s="17"/>
      <c r="AF1159" t="s">
        <v>726</v>
      </c>
      <c r="AK1159" t="s">
        <v>53</v>
      </c>
      <c r="AR1159" t="s">
        <v>747</v>
      </c>
    </row>
    <row r="1160" ht="15.75" customHeight="1">
      <c r="A1160" t="s">
        <v>44</v>
      </c>
      <c r="B1160" s="20" t="s">
        <v>154</v>
      </c>
      <c r="C1160" s="11" t="s">
        <v>208</v>
      </c>
      <c r="D1160" s="11" t="s">
        <v>209</v>
      </c>
      <c r="E1160" s="11" t="s">
        <v>210</v>
      </c>
      <c r="F1160" s="12" t="str">
        <f t="shared" si="1"/>
        <v>2015</v>
      </c>
      <c r="G1160" s="13">
        <v>42154.0</v>
      </c>
      <c r="H1160" s="14">
        <v>0.3333333333333333</v>
      </c>
      <c r="I1160" t="s">
        <v>48</v>
      </c>
      <c r="J1160" s="15"/>
      <c r="L1160" t="s">
        <v>49</v>
      </c>
      <c r="M1160" s="15">
        <v>17.3</v>
      </c>
      <c r="N1160" s="16">
        <v>9.69</v>
      </c>
      <c r="O1160" s="16">
        <v>100.0</v>
      </c>
      <c r="P1160" s="17">
        <v>72.0</v>
      </c>
      <c r="Q1160" s="18"/>
      <c r="S1160" s="17"/>
      <c r="V1160" s="19">
        <v>3.1</v>
      </c>
      <c r="W1160" s="17"/>
      <c r="AF1160" t="s">
        <v>217</v>
      </c>
      <c r="AG1160" t="s">
        <v>280</v>
      </c>
      <c r="AH1160" t="s">
        <v>260</v>
      </c>
      <c r="AI1160">
        <v>15.0</v>
      </c>
      <c r="AJ1160" t="s">
        <v>61</v>
      </c>
      <c r="AK1160" t="s">
        <v>53</v>
      </c>
      <c r="AM1160" t="s">
        <v>54</v>
      </c>
      <c r="AN1160" t="s">
        <v>55</v>
      </c>
      <c r="AQ1160" t="s">
        <v>51</v>
      </c>
      <c r="AR1160" t="s">
        <v>226</v>
      </c>
    </row>
    <row r="1161" ht="15.75" customHeight="1">
      <c r="A1161" t="s">
        <v>44</v>
      </c>
      <c r="B1161" s="20" t="s">
        <v>154</v>
      </c>
      <c r="C1161" s="11" t="s">
        <v>208</v>
      </c>
      <c r="D1161" s="11" t="s">
        <v>209</v>
      </c>
      <c r="E1161" s="11" t="s">
        <v>210</v>
      </c>
      <c r="F1161" s="12" t="str">
        <f t="shared" si="1"/>
        <v>2015</v>
      </c>
      <c r="G1161" s="13">
        <v>42168.0</v>
      </c>
      <c r="H1161" s="14">
        <v>0.2916666666666667</v>
      </c>
      <c r="I1161" t="s">
        <v>48</v>
      </c>
      <c r="J1161" s="15"/>
      <c r="L1161" t="s">
        <v>49</v>
      </c>
      <c r="M1161" s="15">
        <v>18.5</v>
      </c>
      <c r="N1161" s="16">
        <v>9.48</v>
      </c>
      <c r="O1161" s="16">
        <v>101.0</v>
      </c>
      <c r="P1161" s="17">
        <v>65.0</v>
      </c>
      <c r="Q1161" s="18"/>
      <c r="S1161" s="17"/>
      <c r="V1161" s="19">
        <v>25.9</v>
      </c>
      <c r="W1161" s="17"/>
      <c r="AF1161" t="s">
        <v>217</v>
      </c>
      <c r="AG1161" t="s">
        <v>51</v>
      </c>
      <c r="AH1161" t="s">
        <v>72</v>
      </c>
      <c r="AI1161">
        <v>16.11</v>
      </c>
      <c r="AJ1161" t="s">
        <v>61</v>
      </c>
      <c r="AK1161" t="s">
        <v>53</v>
      </c>
      <c r="AM1161" t="s">
        <v>54</v>
      </c>
      <c r="AN1161" t="s">
        <v>55</v>
      </c>
      <c r="AQ1161" t="s">
        <v>51</v>
      </c>
      <c r="AR1161" t="s">
        <v>226</v>
      </c>
    </row>
    <row r="1162" ht="15.75" customHeight="1">
      <c r="A1162" t="s">
        <v>44</v>
      </c>
      <c r="B1162" s="20" t="s">
        <v>154</v>
      </c>
      <c r="C1162" s="11" t="s">
        <v>208</v>
      </c>
      <c r="D1162" s="11" t="s">
        <v>209</v>
      </c>
      <c r="E1162" s="11" t="s">
        <v>210</v>
      </c>
      <c r="F1162" s="12" t="str">
        <f t="shared" si="1"/>
        <v>2015</v>
      </c>
      <c r="G1162" s="13">
        <v>42182.0</v>
      </c>
      <c r="H1162" s="14">
        <v>0.2972222222222222</v>
      </c>
      <c r="I1162" t="s">
        <v>48</v>
      </c>
      <c r="J1162" s="15"/>
      <c r="L1162" t="s">
        <v>49</v>
      </c>
      <c r="M1162" s="15">
        <v>20.1</v>
      </c>
      <c r="N1162" s="16">
        <v>8.58</v>
      </c>
      <c r="O1162" s="16">
        <v>94.6</v>
      </c>
      <c r="P1162" s="17"/>
      <c r="Q1162" s="18"/>
      <c r="S1162" s="17"/>
      <c r="V1162" s="19">
        <v>4.1</v>
      </c>
      <c r="W1162" s="17"/>
      <c r="AF1162" t="s">
        <v>217</v>
      </c>
      <c r="AG1162" t="s">
        <v>51</v>
      </c>
      <c r="AH1162" t="s">
        <v>435</v>
      </c>
      <c r="AI1162">
        <v>10.0</v>
      </c>
      <c r="AK1162" t="s">
        <v>53</v>
      </c>
      <c r="AM1162" t="s">
        <v>54</v>
      </c>
      <c r="AN1162" t="s">
        <v>65</v>
      </c>
      <c r="AQ1162" t="s">
        <v>51</v>
      </c>
      <c r="AR1162" t="s">
        <v>226</v>
      </c>
    </row>
    <row r="1163" ht="15.75" customHeight="1">
      <c r="A1163" t="s">
        <v>44</v>
      </c>
      <c r="B1163" s="20" t="s">
        <v>154</v>
      </c>
      <c r="C1163" s="11" t="s">
        <v>208</v>
      </c>
      <c r="D1163" s="11" t="s">
        <v>209</v>
      </c>
      <c r="E1163" s="11" t="s">
        <v>210</v>
      </c>
      <c r="F1163" s="12" t="str">
        <f t="shared" si="1"/>
        <v>2015</v>
      </c>
      <c r="G1163" s="13">
        <v>42196.0</v>
      </c>
      <c r="H1163" s="14">
        <v>0.29791666666666666</v>
      </c>
      <c r="I1163" t="s">
        <v>48</v>
      </c>
      <c r="J1163" s="15"/>
      <c r="L1163" t="s">
        <v>49</v>
      </c>
      <c r="M1163" s="15">
        <v>23.0</v>
      </c>
      <c r="N1163" s="16">
        <v>8.31</v>
      </c>
      <c r="O1163" s="16">
        <v>96.9</v>
      </c>
      <c r="P1163" s="17">
        <v>77.0</v>
      </c>
      <c r="Q1163" s="18"/>
      <c r="S1163" s="17"/>
      <c r="V1163" s="19">
        <v>3.1</v>
      </c>
      <c r="W1163" s="17"/>
      <c r="AF1163" t="s">
        <v>217</v>
      </c>
      <c r="AG1163" t="s">
        <v>51</v>
      </c>
      <c r="AH1163" t="s">
        <v>51</v>
      </c>
      <c r="AI1163">
        <v>18.89</v>
      </c>
      <c r="AJ1163" t="s">
        <v>61</v>
      </c>
      <c r="AK1163" t="s">
        <v>53</v>
      </c>
      <c r="AM1163" t="s">
        <v>54</v>
      </c>
      <c r="AN1163" t="s">
        <v>65</v>
      </c>
      <c r="AQ1163" t="s">
        <v>51</v>
      </c>
      <c r="AR1163" t="s">
        <v>724</v>
      </c>
    </row>
    <row r="1164" ht="15.75" customHeight="1">
      <c r="A1164" t="s">
        <v>44</v>
      </c>
      <c r="B1164" s="20" t="s">
        <v>154</v>
      </c>
      <c r="C1164" s="11" t="s">
        <v>208</v>
      </c>
      <c r="D1164" s="11" t="s">
        <v>209</v>
      </c>
      <c r="E1164" s="11" t="s">
        <v>210</v>
      </c>
      <c r="F1164" s="12" t="str">
        <f t="shared" si="1"/>
        <v>2015</v>
      </c>
      <c r="G1164" s="13">
        <v>42196.0</v>
      </c>
      <c r="H1164" s="14">
        <v>0.29791666666666666</v>
      </c>
      <c r="I1164" t="s">
        <v>95</v>
      </c>
      <c r="J1164" s="15"/>
      <c r="M1164" s="15">
        <v>23.0</v>
      </c>
      <c r="N1164" s="16">
        <v>8.36</v>
      </c>
      <c r="O1164" s="16">
        <v>97.4</v>
      </c>
      <c r="P1164" s="17">
        <v>73.0</v>
      </c>
      <c r="Q1164" s="18"/>
      <c r="S1164" s="17"/>
      <c r="V1164" s="19">
        <v>7.4</v>
      </c>
      <c r="W1164" s="17"/>
      <c r="AF1164" t="s">
        <v>217</v>
      </c>
      <c r="AK1164" t="s">
        <v>53</v>
      </c>
      <c r="AR1164" t="s">
        <v>724</v>
      </c>
    </row>
    <row r="1165" ht="15.75" customHeight="1">
      <c r="A1165" t="s">
        <v>44</v>
      </c>
      <c r="B1165" s="20" t="s">
        <v>154</v>
      </c>
      <c r="C1165" s="11" t="s">
        <v>208</v>
      </c>
      <c r="D1165" s="11" t="s">
        <v>209</v>
      </c>
      <c r="E1165" s="11" t="s">
        <v>210</v>
      </c>
      <c r="F1165" s="12" t="str">
        <f t="shared" si="1"/>
        <v>2015</v>
      </c>
      <c r="G1165" s="13">
        <v>42210.0</v>
      </c>
      <c r="H1165" s="14">
        <v>0.2826388888888889</v>
      </c>
      <c r="I1165" t="s">
        <v>48</v>
      </c>
      <c r="J1165" s="15"/>
      <c r="L1165" t="s">
        <v>49</v>
      </c>
      <c r="M1165" s="15">
        <v>22.8</v>
      </c>
      <c r="N1165" s="16">
        <v>8.11</v>
      </c>
      <c r="O1165" s="16">
        <v>94.3</v>
      </c>
      <c r="P1165" s="17">
        <v>75.0</v>
      </c>
      <c r="Q1165" s="18"/>
      <c r="S1165" s="17"/>
      <c r="V1165" s="19">
        <v>6.2</v>
      </c>
      <c r="W1165" s="17"/>
      <c r="AF1165" t="s">
        <v>217</v>
      </c>
      <c r="AG1165" t="s">
        <v>86</v>
      </c>
      <c r="AH1165" t="s">
        <v>72</v>
      </c>
      <c r="AI1165">
        <v>16.11</v>
      </c>
      <c r="AJ1165" t="s">
        <v>61</v>
      </c>
      <c r="AK1165" t="s">
        <v>53</v>
      </c>
      <c r="AM1165" t="s">
        <v>54</v>
      </c>
      <c r="AN1165" t="s">
        <v>65</v>
      </c>
      <c r="AQ1165" t="s">
        <v>51</v>
      </c>
      <c r="AR1165" t="s">
        <v>226</v>
      </c>
    </row>
    <row r="1166" ht="15.75" customHeight="1">
      <c r="A1166" t="s">
        <v>44</v>
      </c>
      <c r="B1166" s="20" t="s">
        <v>154</v>
      </c>
      <c r="C1166" s="11" t="s">
        <v>208</v>
      </c>
      <c r="D1166" s="11" t="s">
        <v>209</v>
      </c>
      <c r="E1166" s="11" t="s">
        <v>210</v>
      </c>
      <c r="F1166" s="12" t="str">
        <f t="shared" si="1"/>
        <v>2015</v>
      </c>
      <c r="G1166" s="13">
        <v>42224.0</v>
      </c>
      <c r="H1166" s="14">
        <v>0.29305555555555557</v>
      </c>
      <c r="I1166" t="s">
        <v>48</v>
      </c>
      <c r="J1166" s="15"/>
      <c r="L1166" t="s">
        <v>49</v>
      </c>
      <c r="M1166" s="15">
        <v>23.5</v>
      </c>
      <c r="N1166" s="16">
        <v>7.57</v>
      </c>
      <c r="O1166" s="16">
        <v>89.4</v>
      </c>
      <c r="P1166" s="17">
        <v>89.0</v>
      </c>
      <c r="Q1166" s="18"/>
      <c r="S1166" s="17"/>
      <c r="V1166" s="19">
        <v>7.4</v>
      </c>
      <c r="W1166" s="17"/>
      <c r="AF1166" t="s">
        <v>217</v>
      </c>
      <c r="AG1166" t="s">
        <v>51</v>
      </c>
      <c r="AH1166" t="s">
        <v>59</v>
      </c>
      <c r="AI1166">
        <v>13.89</v>
      </c>
      <c r="AJ1166" t="s">
        <v>61</v>
      </c>
      <c r="AK1166" t="s">
        <v>53</v>
      </c>
      <c r="AM1166" t="s">
        <v>54</v>
      </c>
      <c r="AN1166" t="s">
        <v>55</v>
      </c>
      <c r="AQ1166" t="s">
        <v>51</v>
      </c>
      <c r="AR1166" t="s">
        <v>226</v>
      </c>
    </row>
    <row r="1167" ht="15.75" customHeight="1">
      <c r="A1167" t="s">
        <v>44</v>
      </c>
      <c r="C1167" s="11" t="s">
        <v>256</v>
      </c>
      <c r="D1167" s="11" t="s">
        <v>257</v>
      </c>
      <c r="E1167" s="11" t="s">
        <v>258</v>
      </c>
      <c r="F1167" s="12" t="str">
        <f t="shared" si="1"/>
        <v>2016</v>
      </c>
      <c r="G1167" s="13">
        <v>42526.0</v>
      </c>
      <c r="H1167" s="14">
        <v>0.3020833333333333</v>
      </c>
      <c r="I1167" t="s">
        <v>48</v>
      </c>
      <c r="J1167" s="15"/>
      <c r="L1167" t="s">
        <v>49</v>
      </c>
      <c r="M1167" s="15">
        <v>14.1</v>
      </c>
      <c r="N1167" s="16">
        <v>9.17</v>
      </c>
      <c r="O1167" s="16">
        <v>88.9</v>
      </c>
      <c r="P1167" s="17">
        <v>280.0</v>
      </c>
      <c r="Q1167" s="18"/>
      <c r="S1167" s="17"/>
      <c r="V1167" s="19">
        <v>1732.87</v>
      </c>
      <c r="W1167" s="17"/>
      <c r="AF1167" t="s">
        <v>346</v>
      </c>
      <c r="AG1167" t="s">
        <v>59</v>
      </c>
      <c r="AH1167" t="s">
        <v>254</v>
      </c>
      <c r="AI1167">
        <v>15.0</v>
      </c>
      <c r="AJ1167" t="s">
        <v>61</v>
      </c>
      <c r="AK1167" t="s">
        <v>119</v>
      </c>
      <c r="AM1167" t="s">
        <v>54</v>
      </c>
      <c r="AN1167" t="s">
        <v>55</v>
      </c>
      <c r="AQ1167" t="s">
        <v>171</v>
      </c>
      <c r="AR1167" t="s">
        <v>233</v>
      </c>
    </row>
    <row r="1168" ht="15.75" customHeight="1">
      <c r="A1168" t="s">
        <v>44</v>
      </c>
      <c r="C1168" s="11" t="s">
        <v>256</v>
      </c>
      <c r="D1168" s="11" t="s">
        <v>257</v>
      </c>
      <c r="E1168" s="11" t="s">
        <v>258</v>
      </c>
      <c r="F1168" s="12" t="str">
        <f t="shared" si="1"/>
        <v>2016</v>
      </c>
      <c r="G1168" s="13">
        <v>42539.0</v>
      </c>
      <c r="H1168" s="14">
        <v>0.2916666666666667</v>
      </c>
      <c r="I1168" t="s">
        <v>48</v>
      </c>
      <c r="J1168" s="15"/>
      <c r="L1168" t="s">
        <v>49</v>
      </c>
      <c r="M1168" s="15">
        <v>14.0</v>
      </c>
      <c r="N1168" s="16">
        <v>7.32</v>
      </c>
      <c r="O1168" s="16">
        <v>70.6</v>
      </c>
      <c r="P1168" s="17">
        <v>320.0</v>
      </c>
      <c r="Q1168" s="18"/>
      <c r="S1168" s="17"/>
      <c r="V1168" s="19">
        <v>344.1</v>
      </c>
      <c r="W1168" s="17"/>
      <c r="AF1168" t="s">
        <v>346</v>
      </c>
      <c r="AG1168" t="s">
        <v>51</v>
      </c>
      <c r="AH1168" t="s">
        <v>51</v>
      </c>
      <c r="AI1168">
        <v>14.44</v>
      </c>
      <c r="AJ1168" t="s">
        <v>61</v>
      </c>
      <c r="AK1168" t="s">
        <v>119</v>
      </c>
      <c r="AM1168" t="s">
        <v>88</v>
      </c>
      <c r="AN1168" t="s">
        <v>55</v>
      </c>
      <c r="AQ1168" t="s">
        <v>171</v>
      </c>
      <c r="AR1168" t="s">
        <v>233</v>
      </c>
    </row>
    <row r="1169" ht="15.75" customHeight="1">
      <c r="A1169" t="s">
        <v>44</v>
      </c>
      <c r="C1169" s="11" t="s">
        <v>265</v>
      </c>
      <c r="D1169" s="11" t="s">
        <v>266</v>
      </c>
      <c r="E1169" s="11" t="s">
        <v>267</v>
      </c>
      <c r="F1169" s="12" t="str">
        <f t="shared" si="1"/>
        <v>2016</v>
      </c>
      <c r="G1169" s="13">
        <v>42525.0</v>
      </c>
      <c r="H1169" s="14">
        <v>0.3229166666666667</v>
      </c>
      <c r="I1169" t="s">
        <v>48</v>
      </c>
      <c r="J1169" s="15"/>
      <c r="L1169" t="s">
        <v>49</v>
      </c>
      <c r="M1169" s="15">
        <v>15.4</v>
      </c>
      <c r="N1169" s="16">
        <v>7.95</v>
      </c>
      <c r="O1169" s="16">
        <v>79.8</v>
      </c>
      <c r="P1169" s="17">
        <v>210.0</v>
      </c>
      <c r="Q1169" s="18"/>
      <c r="S1169" s="17"/>
      <c r="V1169" s="19" t="s">
        <v>149</v>
      </c>
      <c r="W1169" s="17"/>
      <c r="AF1169" t="s">
        <v>346</v>
      </c>
      <c r="AG1169" t="s">
        <v>59</v>
      </c>
      <c r="AH1169" t="s">
        <v>254</v>
      </c>
      <c r="AI1169">
        <v>15.0</v>
      </c>
      <c r="AJ1169" t="s">
        <v>61</v>
      </c>
      <c r="AK1169" t="s">
        <v>119</v>
      </c>
      <c r="AM1169" t="s">
        <v>54</v>
      </c>
      <c r="AN1169" t="s">
        <v>55</v>
      </c>
      <c r="AQ1169" t="s">
        <v>171</v>
      </c>
      <c r="AR1169" t="s">
        <v>365</v>
      </c>
    </row>
    <row r="1170" ht="15.75" customHeight="1">
      <c r="A1170" t="s">
        <v>44</v>
      </c>
      <c r="C1170" s="11" t="s">
        <v>265</v>
      </c>
      <c r="D1170" s="11" t="s">
        <v>266</v>
      </c>
      <c r="E1170" s="11" t="s">
        <v>267</v>
      </c>
      <c r="F1170" s="12" t="str">
        <f t="shared" si="1"/>
        <v>2016</v>
      </c>
      <c r="G1170" s="13">
        <v>42539.0</v>
      </c>
      <c r="H1170" s="14">
        <v>0.29930555555555555</v>
      </c>
      <c r="I1170" t="s">
        <v>48</v>
      </c>
      <c r="J1170" s="15"/>
      <c r="L1170" t="s">
        <v>49</v>
      </c>
      <c r="M1170" s="15">
        <v>16.7</v>
      </c>
      <c r="N1170" s="16">
        <v>6.46</v>
      </c>
      <c r="O1170" s="16">
        <v>66.7</v>
      </c>
      <c r="P1170" s="17">
        <v>210.0</v>
      </c>
      <c r="Q1170" s="18"/>
      <c r="S1170" s="17"/>
      <c r="V1170" s="19">
        <v>517.2</v>
      </c>
      <c r="W1170" s="17"/>
      <c r="AF1170" t="s">
        <v>346</v>
      </c>
      <c r="AG1170" t="s">
        <v>51</v>
      </c>
      <c r="AH1170" t="s">
        <v>51</v>
      </c>
      <c r="AI1170">
        <v>14.44</v>
      </c>
      <c r="AJ1170" t="s">
        <v>61</v>
      </c>
      <c r="AK1170" t="s">
        <v>119</v>
      </c>
      <c r="AM1170" t="s">
        <v>88</v>
      </c>
      <c r="AN1170" t="s">
        <v>55</v>
      </c>
      <c r="AQ1170" t="s">
        <v>171</v>
      </c>
      <c r="AR1170" t="s">
        <v>229</v>
      </c>
    </row>
    <row r="1171" ht="15.75" customHeight="1">
      <c r="A1171" t="s">
        <v>44</v>
      </c>
      <c r="C1171" s="11" t="s">
        <v>276</v>
      </c>
      <c r="D1171" s="11" t="s">
        <v>277</v>
      </c>
      <c r="E1171" s="11" t="s">
        <v>278</v>
      </c>
      <c r="F1171" s="12" t="str">
        <f t="shared" si="1"/>
        <v>2016</v>
      </c>
      <c r="G1171" s="13">
        <v>42525.0</v>
      </c>
      <c r="H1171" s="14">
        <v>0.3125</v>
      </c>
      <c r="I1171" t="s">
        <v>48</v>
      </c>
      <c r="J1171" s="15"/>
      <c r="L1171" t="s">
        <v>49</v>
      </c>
      <c r="M1171" s="15">
        <v>14.5</v>
      </c>
      <c r="N1171" s="16">
        <v>8.65</v>
      </c>
      <c r="O1171" s="16">
        <v>84.3</v>
      </c>
      <c r="P1171" s="17">
        <v>210.0</v>
      </c>
      <c r="Q1171" s="18"/>
      <c r="S1171" s="17"/>
      <c r="V1171" s="19" t="s">
        <v>149</v>
      </c>
      <c r="W1171" s="17"/>
      <c r="AF1171" t="s">
        <v>346</v>
      </c>
      <c r="AG1171" t="s">
        <v>59</v>
      </c>
      <c r="AH1171" t="s">
        <v>254</v>
      </c>
      <c r="AI1171">
        <v>15.0</v>
      </c>
      <c r="AJ1171" t="s">
        <v>61</v>
      </c>
      <c r="AK1171" t="s">
        <v>119</v>
      </c>
      <c r="AM1171" t="s">
        <v>54</v>
      </c>
      <c r="AN1171" t="s">
        <v>55</v>
      </c>
      <c r="AQ1171" t="s">
        <v>171</v>
      </c>
      <c r="AR1171" t="s">
        <v>748</v>
      </c>
    </row>
    <row r="1172" ht="15.75" customHeight="1">
      <c r="A1172" t="s">
        <v>44</v>
      </c>
      <c r="C1172" s="11" t="s">
        <v>276</v>
      </c>
      <c r="D1172" s="11" t="s">
        <v>277</v>
      </c>
      <c r="E1172" s="11" t="s">
        <v>278</v>
      </c>
      <c r="F1172" s="12" t="str">
        <f t="shared" si="1"/>
        <v>2016</v>
      </c>
      <c r="G1172" s="13">
        <v>42539.0</v>
      </c>
      <c r="H1172" s="14">
        <v>0.2826388888888889</v>
      </c>
      <c r="I1172" t="s">
        <v>48</v>
      </c>
      <c r="J1172" s="15"/>
      <c r="L1172" t="s">
        <v>49</v>
      </c>
      <c r="M1172" s="15">
        <v>15.4</v>
      </c>
      <c r="N1172" s="16">
        <v>6.78</v>
      </c>
      <c r="O1172" s="16">
        <v>68.1</v>
      </c>
      <c r="P1172" s="17">
        <v>210.0</v>
      </c>
      <c r="Q1172" s="18"/>
      <c r="S1172" s="17"/>
      <c r="V1172" s="19">
        <v>1203.31</v>
      </c>
      <c r="W1172" s="17"/>
      <c r="AF1172" t="s">
        <v>346</v>
      </c>
      <c r="AG1172" t="s">
        <v>51</v>
      </c>
      <c r="AH1172" t="s">
        <v>51</v>
      </c>
      <c r="AI1172">
        <v>14.44</v>
      </c>
      <c r="AJ1172" t="s">
        <v>61</v>
      </c>
      <c r="AK1172" t="s">
        <v>119</v>
      </c>
      <c r="AM1172" t="s">
        <v>88</v>
      </c>
      <c r="AN1172" t="s">
        <v>55</v>
      </c>
      <c r="AQ1172" t="s">
        <v>171</v>
      </c>
      <c r="AR1172" t="s">
        <v>229</v>
      </c>
    </row>
    <row r="1173" ht="15.75" customHeight="1">
      <c r="A1173" t="s">
        <v>44</v>
      </c>
      <c r="C1173" s="11" t="s">
        <v>73</v>
      </c>
      <c r="D1173" s="11" t="s">
        <v>74</v>
      </c>
      <c r="E1173" s="11" t="s">
        <v>75</v>
      </c>
      <c r="F1173" s="12" t="str">
        <f t="shared" si="1"/>
        <v>2016</v>
      </c>
      <c r="G1173" s="13">
        <v>42525.0</v>
      </c>
      <c r="H1173" s="14">
        <v>0.2534722222222222</v>
      </c>
      <c r="I1173" t="s">
        <v>48</v>
      </c>
      <c r="J1173" s="15"/>
      <c r="L1173" t="s">
        <v>49</v>
      </c>
      <c r="M1173" s="15">
        <v>15.7</v>
      </c>
      <c r="N1173" s="16">
        <v>9.39</v>
      </c>
      <c r="O1173" s="16">
        <v>94.5</v>
      </c>
      <c r="P1173" s="17">
        <v>160.0</v>
      </c>
      <c r="Q1173" s="18"/>
      <c r="S1173" s="17"/>
      <c r="V1173" s="19">
        <v>101.0</v>
      </c>
      <c r="W1173" s="17"/>
      <c r="AF1173" t="s">
        <v>607</v>
      </c>
      <c r="AG1173" t="s">
        <v>254</v>
      </c>
      <c r="AH1173" t="s">
        <v>287</v>
      </c>
      <c r="AI1173">
        <v>14.44</v>
      </c>
      <c r="AK1173" t="s">
        <v>119</v>
      </c>
      <c r="AM1173" t="s">
        <v>54</v>
      </c>
      <c r="AN1173" t="s">
        <v>55</v>
      </c>
      <c r="AQ1173" t="s">
        <v>51</v>
      </c>
      <c r="AR1173" t="s">
        <v>218</v>
      </c>
    </row>
    <row r="1174" ht="15.75" customHeight="1">
      <c r="A1174" t="s">
        <v>44</v>
      </c>
      <c r="C1174" s="11" t="s">
        <v>73</v>
      </c>
      <c r="D1174" s="11" t="s">
        <v>74</v>
      </c>
      <c r="E1174" s="11" t="s">
        <v>75</v>
      </c>
      <c r="F1174" s="12" t="str">
        <f t="shared" si="1"/>
        <v>2016</v>
      </c>
      <c r="G1174" s="13">
        <v>42539.0</v>
      </c>
      <c r="H1174" s="14">
        <v>0.25</v>
      </c>
      <c r="I1174" t="s">
        <v>48</v>
      </c>
      <c r="J1174" s="15"/>
      <c r="L1174" t="s">
        <v>49</v>
      </c>
      <c r="M1174" s="15">
        <v>18.9</v>
      </c>
      <c r="N1174" s="16">
        <v>8.9</v>
      </c>
      <c r="O1174" s="16">
        <v>95.8</v>
      </c>
      <c r="P1174" s="17">
        <v>130.0</v>
      </c>
      <c r="Q1174" s="18"/>
      <c r="S1174" s="17"/>
      <c r="V1174" s="19">
        <v>78.0</v>
      </c>
      <c r="W1174" s="17"/>
      <c r="AF1174" t="s">
        <v>607</v>
      </c>
      <c r="AG1174" t="s">
        <v>51</v>
      </c>
      <c r="AH1174" t="s">
        <v>51</v>
      </c>
      <c r="AI1174">
        <v>10.0</v>
      </c>
      <c r="AJ1174" t="s">
        <v>61</v>
      </c>
      <c r="AK1174" t="s">
        <v>119</v>
      </c>
      <c r="AM1174" t="s">
        <v>54</v>
      </c>
      <c r="AN1174" t="s">
        <v>65</v>
      </c>
      <c r="AQ1174" t="s">
        <v>51</v>
      </c>
      <c r="AR1174" t="s">
        <v>218</v>
      </c>
    </row>
    <row r="1175" ht="15.75" customHeight="1">
      <c r="A1175" t="s">
        <v>44</v>
      </c>
      <c r="C1175" s="11" t="s">
        <v>73</v>
      </c>
      <c r="D1175" s="11" t="s">
        <v>74</v>
      </c>
      <c r="E1175" s="11" t="s">
        <v>75</v>
      </c>
      <c r="F1175" s="12" t="str">
        <f t="shared" si="1"/>
        <v>2016</v>
      </c>
      <c r="G1175" s="13">
        <v>42553.0</v>
      </c>
      <c r="H1175" s="14">
        <v>0.2638888888888889</v>
      </c>
      <c r="I1175" t="s">
        <v>48</v>
      </c>
      <c r="J1175" s="15"/>
      <c r="L1175" t="s">
        <v>58</v>
      </c>
      <c r="M1175" s="15">
        <v>19.1</v>
      </c>
      <c r="N1175" s="16">
        <v>8.39</v>
      </c>
      <c r="O1175" s="16">
        <v>90.5</v>
      </c>
      <c r="P1175" s="17">
        <v>152.0</v>
      </c>
      <c r="Q1175" s="18"/>
      <c r="S1175" s="17"/>
      <c r="V1175" s="19" t="s">
        <v>149</v>
      </c>
      <c r="W1175" s="17"/>
      <c r="AF1175" t="s">
        <v>607</v>
      </c>
      <c r="AG1175" t="s">
        <v>51</v>
      </c>
      <c r="AH1175" t="s">
        <v>85</v>
      </c>
      <c r="AI1175">
        <v>17.22</v>
      </c>
      <c r="AJ1175" t="s">
        <v>61</v>
      </c>
      <c r="AK1175" t="s">
        <v>119</v>
      </c>
      <c r="AM1175" t="s">
        <v>62</v>
      </c>
      <c r="AN1175" t="s">
        <v>55</v>
      </c>
      <c r="AQ1175" t="s">
        <v>292</v>
      </c>
      <c r="AR1175" t="s">
        <v>749</v>
      </c>
    </row>
    <row r="1176" ht="15.75" customHeight="1">
      <c r="A1176" t="s">
        <v>44</v>
      </c>
      <c r="C1176" s="11" t="s">
        <v>73</v>
      </c>
      <c r="D1176" s="11" t="s">
        <v>74</v>
      </c>
      <c r="E1176" s="11" t="s">
        <v>75</v>
      </c>
      <c r="F1176" s="12" t="str">
        <f t="shared" si="1"/>
        <v>2016</v>
      </c>
      <c r="G1176" s="13">
        <v>42567.0</v>
      </c>
      <c r="H1176" s="14">
        <v>0.2638888888888889</v>
      </c>
      <c r="I1176" t="s">
        <v>48</v>
      </c>
      <c r="J1176" s="15"/>
      <c r="L1176" t="s">
        <v>49</v>
      </c>
      <c r="M1176" s="15">
        <v>21.0</v>
      </c>
      <c r="N1176" s="16">
        <v>7.98</v>
      </c>
      <c r="O1176" s="16">
        <v>89.8</v>
      </c>
      <c r="P1176" s="17"/>
      <c r="Q1176" s="18"/>
      <c r="S1176" s="17"/>
      <c r="V1176" s="19">
        <v>47.2</v>
      </c>
      <c r="W1176" s="17"/>
      <c r="AF1176" t="s">
        <v>607</v>
      </c>
      <c r="AH1176" t="s">
        <v>59</v>
      </c>
      <c r="AI1176">
        <v>19.44</v>
      </c>
      <c r="AK1176" t="s">
        <v>119</v>
      </c>
      <c r="AM1176" t="s">
        <v>88</v>
      </c>
      <c r="AN1176" t="s">
        <v>55</v>
      </c>
      <c r="AQ1176" t="s">
        <v>56</v>
      </c>
      <c r="AR1176" t="s">
        <v>750</v>
      </c>
    </row>
    <row r="1177" ht="15.75" customHeight="1">
      <c r="A1177" t="s">
        <v>44</v>
      </c>
      <c r="C1177" s="11" t="s">
        <v>73</v>
      </c>
      <c r="D1177" s="11" t="s">
        <v>74</v>
      </c>
      <c r="E1177" s="11" t="s">
        <v>75</v>
      </c>
      <c r="F1177" s="12" t="str">
        <f t="shared" si="1"/>
        <v>2016</v>
      </c>
      <c r="G1177" s="13">
        <v>42581.0</v>
      </c>
      <c r="H1177" s="14">
        <v>0.27569444444444446</v>
      </c>
      <c r="I1177" t="s">
        <v>48</v>
      </c>
      <c r="J1177" s="15"/>
      <c r="L1177" t="s">
        <v>49</v>
      </c>
      <c r="M1177" s="15">
        <v>19.2</v>
      </c>
      <c r="N1177" s="16">
        <v>8.44</v>
      </c>
      <c r="O1177" s="16">
        <v>92.7</v>
      </c>
      <c r="P1177" s="17">
        <v>190.0</v>
      </c>
      <c r="Q1177" s="18"/>
      <c r="S1177" s="17"/>
      <c r="V1177" s="19">
        <v>72.7</v>
      </c>
      <c r="W1177" s="17"/>
      <c r="AF1177" t="s">
        <v>607</v>
      </c>
      <c r="AG1177" t="s">
        <v>51</v>
      </c>
      <c r="AH1177" t="s">
        <v>86</v>
      </c>
      <c r="AI1177">
        <v>16.67</v>
      </c>
      <c r="AJ1177" t="s">
        <v>61</v>
      </c>
      <c r="AK1177" t="s">
        <v>119</v>
      </c>
      <c r="AM1177" t="s">
        <v>88</v>
      </c>
      <c r="AN1177" t="s">
        <v>65</v>
      </c>
      <c r="AQ1177" t="s">
        <v>51</v>
      </c>
      <c r="AR1177" t="s">
        <v>751</v>
      </c>
    </row>
    <row r="1178" ht="15.75" customHeight="1">
      <c r="A1178" t="s">
        <v>44</v>
      </c>
      <c r="C1178" s="11" t="s">
        <v>73</v>
      </c>
      <c r="D1178" s="11" t="s">
        <v>74</v>
      </c>
      <c r="E1178" s="11" t="s">
        <v>75</v>
      </c>
      <c r="F1178" s="12" t="str">
        <f t="shared" si="1"/>
        <v>2016</v>
      </c>
      <c r="G1178" s="13">
        <v>42595.0</v>
      </c>
      <c r="H1178" s="14">
        <v>0.2881944444444444</v>
      </c>
      <c r="I1178" t="s">
        <v>48</v>
      </c>
      <c r="J1178" s="15"/>
      <c r="L1178" t="s">
        <v>49</v>
      </c>
      <c r="M1178" s="15">
        <v>20.7</v>
      </c>
      <c r="N1178" s="16">
        <v>8.1</v>
      </c>
      <c r="O1178" s="16">
        <v>90.8</v>
      </c>
      <c r="P1178" s="17">
        <v>200.0</v>
      </c>
      <c r="Q1178" s="18"/>
      <c r="S1178" s="17"/>
      <c r="V1178" s="19">
        <v>113.0</v>
      </c>
      <c r="W1178" s="17"/>
      <c r="AF1178" t="s">
        <v>607</v>
      </c>
      <c r="AG1178" t="s">
        <v>273</v>
      </c>
      <c r="AH1178" t="s">
        <v>611</v>
      </c>
      <c r="AI1178">
        <v>17.78</v>
      </c>
      <c r="AJ1178" t="s">
        <v>61</v>
      </c>
      <c r="AK1178" t="s">
        <v>119</v>
      </c>
      <c r="AM1178" t="s">
        <v>54</v>
      </c>
      <c r="AN1178" t="s">
        <v>55</v>
      </c>
      <c r="AQ1178" t="s">
        <v>51</v>
      </c>
      <c r="AR1178" t="s">
        <v>612</v>
      </c>
    </row>
    <row r="1179" ht="15.75" customHeight="1">
      <c r="A1179" t="s">
        <v>44</v>
      </c>
      <c r="C1179" s="11" t="s">
        <v>73</v>
      </c>
      <c r="D1179" s="11" t="s">
        <v>74</v>
      </c>
      <c r="E1179" s="11" t="s">
        <v>75</v>
      </c>
      <c r="F1179" s="12" t="str">
        <f t="shared" si="1"/>
        <v>2016</v>
      </c>
      <c r="G1179" s="13">
        <v>42609.0</v>
      </c>
      <c r="H1179" s="14">
        <v>0.2923611111111111</v>
      </c>
      <c r="I1179" t="s">
        <v>48</v>
      </c>
      <c r="J1179" s="15"/>
      <c r="L1179" t="s">
        <v>49</v>
      </c>
      <c r="M1179" s="15">
        <v>18.4</v>
      </c>
      <c r="N1179" s="16">
        <v>8.5</v>
      </c>
      <c r="O1179" s="16">
        <v>91.7</v>
      </c>
      <c r="P1179" s="17">
        <v>200.0</v>
      </c>
      <c r="Q1179" s="18"/>
      <c r="S1179" s="17"/>
      <c r="V1179" s="19">
        <v>19.9</v>
      </c>
      <c r="W1179" s="17"/>
      <c r="AF1179" t="s">
        <v>607</v>
      </c>
      <c r="AG1179" t="s">
        <v>51</v>
      </c>
      <c r="AH1179" t="s">
        <v>59</v>
      </c>
      <c r="AI1179">
        <v>15.56</v>
      </c>
      <c r="AJ1179" t="s">
        <v>61</v>
      </c>
      <c r="AK1179" t="s">
        <v>119</v>
      </c>
      <c r="AM1179" t="s">
        <v>88</v>
      </c>
      <c r="AN1179" t="s">
        <v>55</v>
      </c>
      <c r="AQ1179" t="s">
        <v>51</v>
      </c>
      <c r="AR1179" t="s">
        <v>218</v>
      </c>
    </row>
    <row r="1180" ht="15.75" customHeight="1">
      <c r="A1180" t="s">
        <v>44</v>
      </c>
      <c r="C1180" s="11" t="s">
        <v>91</v>
      </c>
      <c r="D1180" s="11" t="s">
        <v>92</v>
      </c>
      <c r="E1180" s="11" t="s">
        <v>93</v>
      </c>
      <c r="F1180" s="12" t="str">
        <f t="shared" si="1"/>
        <v>2016</v>
      </c>
      <c r="G1180" s="13">
        <v>42525.0</v>
      </c>
      <c r="H1180" s="14">
        <v>0.2222222222222222</v>
      </c>
      <c r="I1180" t="s">
        <v>48</v>
      </c>
      <c r="J1180" s="15"/>
      <c r="L1180" t="s">
        <v>49</v>
      </c>
      <c r="M1180" s="15">
        <v>13.0</v>
      </c>
      <c r="N1180" s="16">
        <v>7.17</v>
      </c>
      <c r="O1180" s="16">
        <v>69.7</v>
      </c>
      <c r="P1180" s="17"/>
      <c r="Q1180" s="18"/>
      <c r="S1180" s="17"/>
      <c r="V1180" s="19">
        <v>920.8</v>
      </c>
      <c r="W1180" s="17"/>
      <c r="AF1180" t="s">
        <v>607</v>
      </c>
      <c r="AG1180" t="s">
        <v>254</v>
      </c>
      <c r="AH1180" t="s">
        <v>287</v>
      </c>
      <c r="AI1180">
        <v>14.44</v>
      </c>
      <c r="AJ1180" t="s">
        <v>61</v>
      </c>
      <c r="AK1180" t="s">
        <v>100</v>
      </c>
      <c r="AM1180" t="s">
        <v>54</v>
      </c>
      <c r="AN1180" t="s">
        <v>55</v>
      </c>
      <c r="AQ1180" t="s">
        <v>51</v>
      </c>
      <c r="AR1180" t="s">
        <v>218</v>
      </c>
    </row>
    <row r="1181" ht="15.75" customHeight="1">
      <c r="A1181" t="s">
        <v>44</v>
      </c>
      <c r="C1181" s="11" t="s">
        <v>91</v>
      </c>
      <c r="D1181" s="11" t="s">
        <v>92</v>
      </c>
      <c r="E1181" s="11" t="s">
        <v>93</v>
      </c>
      <c r="F1181" s="12" t="str">
        <f t="shared" si="1"/>
        <v>2016</v>
      </c>
      <c r="G1181" s="13">
        <v>42539.0</v>
      </c>
      <c r="H1181" s="14">
        <v>0.2222222222222222</v>
      </c>
      <c r="I1181" t="s">
        <v>48</v>
      </c>
      <c r="J1181" s="15"/>
      <c r="L1181" t="s">
        <v>49</v>
      </c>
      <c r="M1181" s="15">
        <v>11.9</v>
      </c>
      <c r="N1181" s="16">
        <v>8.16</v>
      </c>
      <c r="O1181" s="16">
        <v>75.4</v>
      </c>
      <c r="P1181" s="17">
        <v>10.0</v>
      </c>
      <c r="Q1181" s="18"/>
      <c r="S1181" s="17"/>
      <c r="V1181" s="19">
        <v>258.1</v>
      </c>
      <c r="W1181" s="17"/>
      <c r="AF1181" t="s">
        <v>607</v>
      </c>
      <c r="AG1181" t="s">
        <v>51</v>
      </c>
      <c r="AH1181" t="s">
        <v>51</v>
      </c>
      <c r="AI1181">
        <v>10.0</v>
      </c>
      <c r="AJ1181" t="s">
        <v>61</v>
      </c>
      <c r="AK1181" t="s">
        <v>100</v>
      </c>
      <c r="AM1181" t="s">
        <v>54</v>
      </c>
      <c r="AN1181" t="s">
        <v>55</v>
      </c>
      <c r="AQ1181" t="s">
        <v>51</v>
      </c>
      <c r="AR1181" t="s">
        <v>218</v>
      </c>
    </row>
    <row r="1182" ht="15.75" customHeight="1">
      <c r="A1182" t="s">
        <v>44</v>
      </c>
      <c r="C1182" s="11" t="s">
        <v>91</v>
      </c>
      <c r="D1182" s="11" t="s">
        <v>92</v>
      </c>
      <c r="E1182" s="11" t="s">
        <v>93</v>
      </c>
      <c r="F1182" s="12" t="str">
        <f t="shared" si="1"/>
        <v>2016</v>
      </c>
      <c r="G1182" s="13">
        <v>42553.0</v>
      </c>
      <c r="H1182" s="14">
        <v>0.2708333333333333</v>
      </c>
      <c r="I1182" t="s">
        <v>48</v>
      </c>
      <c r="J1182" s="15"/>
      <c r="L1182" t="s">
        <v>58</v>
      </c>
      <c r="M1182" s="15">
        <v>16.6</v>
      </c>
      <c r="N1182" s="16">
        <v>4.29</v>
      </c>
      <c r="O1182" s="16">
        <v>44.1</v>
      </c>
      <c r="P1182" s="17">
        <v>190.0</v>
      </c>
      <c r="Q1182" s="18"/>
      <c r="S1182" s="17"/>
      <c r="V1182" s="19" t="s">
        <v>149</v>
      </c>
      <c r="W1182" s="17"/>
      <c r="AF1182" t="s">
        <v>607</v>
      </c>
      <c r="AG1182" t="s">
        <v>51</v>
      </c>
      <c r="AH1182" t="s">
        <v>85</v>
      </c>
      <c r="AI1182">
        <v>17.22</v>
      </c>
      <c r="AJ1182" t="s">
        <v>61</v>
      </c>
      <c r="AK1182" t="s">
        <v>100</v>
      </c>
      <c r="AM1182" t="s">
        <v>62</v>
      </c>
      <c r="AN1182" t="s">
        <v>55</v>
      </c>
      <c r="AQ1182" t="s">
        <v>171</v>
      </c>
      <c r="AR1182" t="s">
        <v>752</v>
      </c>
    </row>
    <row r="1183" ht="15.75" customHeight="1">
      <c r="A1183" t="s">
        <v>44</v>
      </c>
      <c r="C1183" s="11" t="s">
        <v>91</v>
      </c>
      <c r="D1183" s="11" t="s">
        <v>92</v>
      </c>
      <c r="E1183" s="11" t="s">
        <v>93</v>
      </c>
      <c r="F1183" s="12" t="str">
        <f t="shared" si="1"/>
        <v>2016</v>
      </c>
      <c r="G1183" s="13">
        <v>42567.0</v>
      </c>
      <c r="H1183" s="14">
        <v>0.2222222222222222</v>
      </c>
      <c r="I1183" t="s">
        <v>48</v>
      </c>
      <c r="J1183" s="15"/>
      <c r="L1183" t="s">
        <v>58</v>
      </c>
      <c r="M1183" s="15">
        <v>17.3</v>
      </c>
      <c r="N1183" s="16">
        <v>5.1</v>
      </c>
      <c r="O1183" s="16">
        <v>53.1</v>
      </c>
      <c r="P1183" s="17"/>
      <c r="Q1183" s="18"/>
      <c r="S1183" s="17"/>
      <c r="V1183" s="19">
        <v>261.3</v>
      </c>
      <c r="W1183" s="17"/>
      <c r="AF1183" t="s">
        <v>607</v>
      </c>
      <c r="AH1183" t="s">
        <v>59</v>
      </c>
      <c r="AI1183">
        <v>19.44</v>
      </c>
      <c r="AK1183" t="s">
        <v>100</v>
      </c>
      <c r="AM1183" t="s">
        <v>88</v>
      </c>
      <c r="AN1183" t="s">
        <v>55</v>
      </c>
      <c r="AQ1183" t="s">
        <v>51</v>
      </c>
      <c r="AR1183" t="s">
        <v>753</v>
      </c>
    </row>
    <row r="1184" ht="15.75" customHeight="1">
      <c r="A1184" t="s">
        <v>44</v>
      </c>
      <c r="C1184" s="11" t="s">
        <v>91</v>
      </c>
      <c r="D1184" s="11" t="s">
        <v>92</v>
      </c>
      <c r="E1184" s="11" t="s">
        <v>93</v>
      </c>
      <c r="F1184" s="12" t="str">
        <f t="shared" si="1"/>
        <v>2016</v>
      </c>
      <c r="G1184" s="13">
        <v>42567.0</v>
      </c>
      <c r="H1184" s="14">
        <v>0.2222222222222222</v>
      </c>
      <c r="I1184" t="s">
        <v>95</v>
      </c>
      <c r="J1184" s="15"/>
      <c r="M1184" s="15"/>
      <c r="N1184" s="16"/>
      <c r="O1184" s="16"/>
      <c r="P1184" s="17"/>
      <c r="Q1184" s="18"/>
      <c r="S1184" s="17"/>
      <c r="V1184" s="19">
        <v>121.1</v>
      </c>
      <c r="W1184" s="17"/>
      <c r="AF1184" t="s">
        <v>607</v>
      </c>
      <c r="AK1184" t="s">
        <v>100</v>
      </c>
      <c r="AR1184" t="s">
        <v>753</v>
      </c>
    </row>
    <row r="1185" ht="15.75" customHeight="1">
      <c r="A1185" t="s">
        <v>44</v>
      </c>
      <c r="C1185" s="11" t="s">
        <v>91</v>
      </c>
      <c r="D1185" s="11" t="s">
        <v>92</v>
      </c>
      <c r="E1185" s="11" t="s">
        <v>93</v>
      </c>
      <c r="F1185" s="12" t="str">
        <f t="shared" si="1"/>
        <v>2016</v>
      </c>
      <c r="G1185" s="13">
        <v>42581.0</v>
      </c>
      <c r="H1185" s="14">
        <v>0.23541666666666666</v>
      </c>
      <c r="I1185" t="s">
        <v>48</v>
      </c>
      <c r="J1185" s="15"/>
      <c r="L1185" t="s">
        <v>58</v>
      </c>
      <c r="M1185" s="15">
        <v>16.03</v>
      </c>
      <c r="N1185" s="16">
        <v>5.61</v>
      </c>
      <c r="O1185" s="16">
        <v>56.4</v>
      </c>
      <c r="P1185" s="17">
        <v>290.0</v>
      </c>
      <c r="Q1185" s="18"/>
      <c r="S1185" s="17"/>
      <c r="V1185" s="19">
        <v>165.8</v>
      </c>
      <c r="W1185" s="17"/>
      <c r="AF1185" t="s">
        <v>607</v>
      </c>
      <c r="AG1185" t="s">
        <v>51</v>
      </c>
      <c r="AH1185" t="s">
        <v>86</v>
      </c>
      <c r="AI1185">
        <v>16.67</v>
      </c>
      <c r="AJ1185" t="s">
        <v>61</v>
      </c>
      <c r="AK1185" t="s">
        <v>100</v>
      </c>
      <c r="AM1185" t="s">
        <v>54</v>
      </c>
      <c r="AN1185" t="s">
        <v>65</v>
      </c>
      <c r="AQ1185" t="s">
        <v>51</v>
      </c>
      <c r="AR1185" t="s">
        <v>754</v>
      </c>
    </row>
    <row r="1186" ht="15.75" customHeight="1">
      <c r="A1186" t="s">
        <v>380</v>
      </c>
      <c r="B1186" s="20" t="s">
        <v>154</v>
      </c>
      <c r="C1186" s="11" t="s">
        <v>755</v>
      </c>
      <c r="D1186" s="11" t="s">
        <v>756</v>
      </c>
      <c r="E1186" s="11" t="s">
        <v>757</v>
      </c>
      <c r="F1186" s="12" t="str">
        <f t="shared" si="1"/>
        <v>2009</v>
      </c>
      <c r="G1186" s="13">
        <v>39949.0</v>
      </c>
      <c r="H1186" s="14">
        <v>0.3055555555555556</v>
      </c>
      <c r="I1186" t="s">
        <v>48</v>
      </c>
      <c r="J1186" s="15"/>
      <c r="L1186" t="s">
        <v>49</v>
      </c>
      <c r="M1186" s="15">
        <v>14.6</v>
      </c>
      <c r="N1186" s="16">
        <v>11.11</v>
      </c>
      <c r="O1186" s="16">
        <v>110.4</v>
      </c>
      <c r="P1186" s="17"/>
      <c r="Q1186" s="18"/>
      <c r="S1186" s="17"/>
      <c r="V1186" s="19">
        <v>7.4</v>
      </c>
      <c r="W1186" s="17"/>
      <c r="AF1186" t="s">
        <v>520</v>
      </c>
      <c r="AG1186" t="s">
        <v>86</v>
      </c>
      <c r="AH1186" t="s">
        <v>86</v>
      </c>
      <c r="AI1186">
        <v>12.22</v>
      </c>
      <c r="AJ1186" t="s">
        <v>52</v>
      </c>
      <c r="AK1186" t="s">
        <v>53</v>
      </c>
      <c r="AM1186" t="s">
        <v>54</v>
      </c>
      <c r="AN1186" t="s">
        <v>55</v>
      </c>
      <c r="AQ1186" t="s">
        <v>51</v>
      </c>
      <c r="AR1186" t="s">
        <v>188</v>
      </c>
    </row>
    <row r="1187" ht="15.75" customHeight="1">
      <c r="A1187" t="s">
        <v>380</v>
      </c>
      <c r="B1187" s="20" t="s">
        <v>154</v>
      </c>
      <c r="C1187" s="11" t="s">
        <v>755</v>
      </c>
      <c r="D1187" s="11" t="s">
        <v>756</v>
      </c>
      <c r="E1187" s="11" t="s">
        <v>757</v>
      </c>
      <c r="F1187" s="12" t="str">
        <f t="shared" si="1"/>
        <v>2009</v>
      </c>
      <c r="G1187" s="13">
        <v>39963.0</v>
      </c>
      <c r="H1187" s="14">
        <v>0.3055555555555556</v>
      </c>
      <c r="I1187" t="s">
        <v>48</v>
      </c>
      <c r="J1187" s="15"/>
      <c r="L1187" t="s">
        <v>58</v>
      </c>
      <c r="M1187" s="15">
        <v>12.7</v>
      </c>
      <c r="N1187" s="16">
        <v>11.22</v>
      </c>
      <c r="O1187" s="16">
        <v>105.7</v>
      </c>
      <c r="P1187" s="17"/>
      <c r="Q1187" s="18"/>
      <c r="S1187" s="17"/>
      <c r="V1187" s="19">
        <v>307.6</v>
      </c>
      <c r="W1187" s="17"/>
      <c r="AF1187" t="s">
        <v>520</v>
      </c>
      <c r="AG1187" t="s">
        <v>59</v>
      </c>
      <c r="AH1187" t="s">
        <v>60</v>
      </c>
      <c r="AI1187">
        <v>12.7</v>
      </c>
      <c r="AJ1187" t="s">
        <v>61</v>
      </c>
      <c r="AK1187" t="s">
        <v>53</v>
      </c>
      <c r="AM1187" t="s">
        <v>54</v>
      </c>
      <c r="AN1187" t="s">
        <v>55</v>
      </c>
      <c r="AQ1187" t="s">
        <v>171</v>
      </c>
      <c r="AR1187" t="s">
        <v>188</v>
      </c>
    </row>
    <row r="1188" ht="15.75" customHeight="1">
      <c r="A1188" t="s">
        <v>380</v>
      </c>
      <c r="B1188" s="20" t="s">
        <v>154</v>
      </c>
      <c r="C1188" s="11" t="s">
        <v>755</v>
      </c>
      <c r="D1188" s="11" t="s">
        <v>756</v>
      </c>
      <c r="E1188" s="11" t="s">
        <v>757</v>
      </c>
      <c r="F1188" s="12" t="str">
        <f t="shared" si="1"/>
        <v>2009</v>
      </c>
      <c r="G1188" s="13">
        <v>39977.0</v>
      </c>
      <c r="H1188" s="14">
        <v>0.2708333333333333</v>
      </c>
      <c r="I1188" t="s">
        <v>48</v>
      </c>
      <c r="J1188" s="15"/>
      <c r="L1188" t="s">
        <v>58</v>
      </c>
      <c r="M1188" s="15">
        <v>16.7</v>
      </c>
      <c r="N1188" s="16">
        <v>9.3</v>
      </c>
      <c r="O1188" s="16">
        <v>95.6</v>
      </c>
      <c r="P1188" s="17"/>
      <c r="Q1188" s="18"/>
      <c r="S1188" s="17"/>
      <c r="V1188" s="19">
        <v>2419.17</v>
      </c>
      <c r="W1188" s="17"/>
      <c r="AF1188" t="s">
        <v>279</v>
      </c>
      <c r="AG1188" t="s">
        <v>51</v>
      </c>
      <c r="AH1188" t="s">
        <v>126</v>
      </c>
      <c r="AI1188">
        <v>15.56</v>
      </c>
      <c r="AJ1188" t="s">
        <v>61</v>
      </c>
      <c r="AK1188" t="s">
        <v>53</v>
      </c>
      <c r="AM1188" t="s">
        <v>62</v>
      </c>
      <c r="AN1188" t="s">
        <v>55</v>
      </c>
      <c r="AQ1188" t="s">
        <v>56</v>
      </c>
      <c r="AR1188" t="s">
        <v>522</v>
      </c>
    </row>
    <row r="1189" ht="15.75" customHeight="1">
      <c r="A1189" t="s">
        <v>380</v>
      </c>
      <c r="B1189" s="20" t="s">
        <v>154</v>
      </c>
      <c r="C1189" s="11" t="s">
        <v>755</v>
      </c>
      <c r="D1189" s="11" t="s">
        <v>756</v>
      </c>
      <c r="E1189" s="11" t="s">
        <v>757</v>
      </c>
      <c r="F1189" s="12" t="str">
        <f t="shared" si="1"/>
        <v>2009</v>
      </c>
      <c r="G1189" s="13">
        <v>39977.0</v>
      </c>
      <c r="H1189" s="14">
        <v>0.2708333333333333</v>
      </c>
      <c r="I1189" t="s">
        <v>95</v>
      </c>
      <c r="J1189" s="15"/>
      <c r="M1189" s="15"/>
      <c r="N1189" s="16"/>
      <c r="O1189" s="16"/>
      <c r="P1189" s="17"/>
      <c r="Q1189" s="18"/>
      <c r="S1189" s="17"/>
      <c r="V1189" s="19">
        <v>1553.07</v>
      </c>
      <c r="W1189" s="17"/>
      <c r="AF1189" t="s">
        <v>279</v>
      </c>
      <c r="AK1189" t="s">
        <v>53</v>
      </c>
      <c r="AR1189" t="s">
        <v>522</v>
      </c>
    </row>
    <row r="1190" ht="15.75" customHeight="1">
      <c r="A1190" t="s">
        <v>380</v>
      </c>
      <c r="B1190" s="20" t="s">
        <v>154</v>
      </c>
      <c r="C1190" s="11" t="s">
        <v>755</v>
      </c>
      <c r="D1190" s="11" t="s">
        <v>756</v>
      </c>
      <c r="E1190" s="11" t="s">
        <v>757</v>
      </c>
      <c r="F1190" s="12" t="str">
        <f t="shared" si="1"/>
        <v>2009</v>
      </c>
      <c r="G1190" s="13">
        <v>40005.0</v>
      </c>
      <c r="H1190" s="14">
        <v>0.2916666666666667</v>
      </c>
      <c r="I1190" t="s">
        <v>48</v>
      </c>
      <c r="J1190" s="15"/>
      <c r="L1190" t="s">
        <v>58</v>
      </c>
      <c r="M1190" s="15">
        <v>18.3</v>
      </c>
      <c r="N1190" s="16">
        <v>9.52</v>
      </c>
      <c r="O1190" s="16">
        <v>100.3</v>
      </c>
      <c r="P1190" s="17"/>
      <c r="Q1190" s="18"/>
      <c r="S1190" s="17"/>
      <c r="V1190" s="19">
        <v>81.3</v>
      </c>
      <c r="W1190" s="17"/>
      <c r="AF1190" t="s">
        <v>536</v>
      </c>
      <c r="AG1190" t="s">
        <v>51</v>
      </c>
      <c r="AH1190" t="s">
        <v>51</v>
      </c>
      <c r="AI1190">
        <v>14.6</v>
      </c>
      <c r="AJ1190" t="s">
        <v>61</v>
      </c>
      <c r="AK1190" t="s">
        <v>53</v>
      </c>
      <c r="AM1190" t="s">
        <v>62</v>
      </c>
      <c r="AN1190" t="s">
        <v>55</v>
      </c>
      <c r="AQ1190" t="s">
        <v>171</v>
      </c>
      <c r="AR1190" t="s">
        <v>188</v>
      </c>
    </row>
    <row r="1191" ht="15.75" customHeight="1">
      <c r="A1191" t="s">
        <v>380</v>
      </c>
      <c r="B1191" s="20" t="s">
        <v>154</v>
      </c>
      <c r="C1191" s="11" t="s">
        <v>755</v>
      </c>
      <c r="D1191" s="11" t="s">
        <v>756</v>
      </c>
      <c r="E1191" s="11" t="s">
        <v>757</v>
      </c>
      <c r="F1191" s="12" t="str">
        <f t="shared" si="1"/>
        <v>2009</v>
      </c>
      <c r="G1191" s="13">
        <v>40019.0</v>
      </c>
      <c r="H1191" s="14">
        <v>0.2777777777777778</v>
      </c>
      <c r="I1191" t="s">
        <v>48</v>
      </c>
      <c r="J1191" s="15"/>
      <c r="L1191" t="s">
        <v>58</v>
      </c>
      <c r="M1191" s="15">
        <v>18.9</v>
      </c>
      <c r="N1191" s="16">
        <v>9.06</v>
      </c>
      <c r="O1191" s="16">
        <v>98.9</v>
      </c>
      <c r="P1191" s="17"/>
      <c r="Q1191" s="18"/>
      <c r="S1191" s="17"/>
      <c r="V1191" s="19" t="s">
        <v>149</v>
      </c>
      <c r="W1191" s="17"/>
      <c r="AF1191" t="s">
        <v>536</v>
      </c>
      <c r="AG1191" t="s">
        <v>59</v>
      </c>
      <c r="AH1191" t="s">
        <v>306</v>
      </c>
      <c r="AI1191">
        <v>17.3</v>
      </c>
      <c r="AJ1191" t="s">
        <v>61</v>
      </c>
      <c r="AK1191" t="s">
        <v>53</v>
      </c>
      <c r="AM1191" t="s">
        <v>62</v>
      </c>
      <c r="AN1191" t="s">
        <v>55</v>
      </c>
      <c r="AQ1191" t="s">
        <v>171</v>
      </c>
      <c r="AR1191" t="s">
        <v>152</v>
      </c>
    </row>
    <row r="1192" ht="15.75" customHeight="1">
      <c r="A1192" t="s">
        <v>380</v>
      </c>
      <c r="B1192" s="20" t="s">
        <v>154</v>
      </c>
      <c r="C1192" s="11" t="s">
        <v>755</v>
      </c>
      <c r="D1192" s="11" t="s">
        <v>756</v>
      </c>
      <c r="E1192" s="11" t="s">
        <v>757</v>
      </c>
      <c r="F1192" s="12" t="str">
        <f t="shared" si="1"/>
        <v>2009</v>
      </c>
      <c r="G1192" s="13">
        <v>40033.0</v>
      </c>
      <c r="H1192" s="14">
        <v>0.2951388888888889</v>
      </c>
      <c r="I1192" t="s">
        <v>48</v>
      </c>
      <c r="J1192" s="15"/>
      <c r="L1192" t="s">
        <v>49</v>
      </c>
      <c r="M1192" s="15">
        <v>22.7</v>
      </c>
      <c r="N1192" s="16">
        <v>8.43</v>
      </c>
      <c r="O1192" s="16">
        <v>97.4</v>
      </c>
      <c r="P1192" s="17"/>
      <c r="Q1192" s="18"/>
      <c r="S1192" s="17"/>
      <c r="V1192" s="19">
        <v>34.1</v>
      </c>
      <c r="W1192" s="17"/>
      <c r="AF1192" t="s">
        <v>520</v>
      </c>
      <c r="AG1192" t="s">
        <v>51</v>
      </c>
      <c r="AH1192" t="s">
        <v>86</v>
      </c>
      <c r="AI1192">
        <v>17.2</v>
      </c>
      <c r="AJ1192" t="s">
        <v>61</v>
      </c>
      <c r="AK1192" t="s">
        <v>53</v>
      </c>
      <c r="AM1192" t="s">
        <v>54</v>
      </c>
      <c r="AN1192" t="s">
        <v>55</v>
      </c>
      <c r="AQ1192" t="s">
        <v>171</v>
      </c>
      <c r="AR1192" t="s">
        <v>152</v>
      </c>
    </row>
    <row r="1193" ht="15.75" customHeight="1">
      <c r="A1193" t="s">
        <v>380</v>
      </c>
      <c r="B1193" s="20" t="s">
        <v>154</v>
      </c>
      <c r="C1193" s="11" t="s">
        <v>755</v>
      </c>
      <c r="D1193" s="11" t="s">
        <v>756</v>
      </c>
      <c r="E1193" s="11" t="s">
        <v>757</v>
      </c>
      <c r="F1193" s="12" t="str">
        <f t="shared" si="1"/>
        <v>2009</v>
      </c>
      <c r="G1193" s="13">
        <v>40047.0</v>
      </c>
      <c r="H1193" s="14">
        <v>0.3090277777777778</v>
      </c>
      <c r="I1193" t="s">
        <v>48</v>
      </c>
      <c r="J1193" s="15"/>
      <c r="L1193" t="s">
        <v>49</v>
      </c>
      <c r="M1193" s="15">
        <v>27.4</v>
      </c>
      <c r="N1193" s="16">
        <v>7.1</v>
      </c>
      <c r="O1193" s="16"/>
      <c r="P1193" s="17"/>
      <c r="Q1193" s="18"/>
      <c r="S1193" s="17"/>
      <c r="V1193" s="19"/>
      <c r="W1193" s="17"/>
      <c r="AF1193" t="s">
        <v>279</v>
      </c>
      <c r="AG1193" t="s">
        <v>51</v>
      </c>
      <c r="AH1193" t="s">
        <v>77</v>
      </c>
      <c r="AJ1193" t="s">
        <v>61</v>
      </c>
      <c r="AK1193" t="s">
        <v>119</v>
      </c>
      <c r="AM1193" t="s">
        <v>88</v>
      </c>
      <c r="AN1193" t="s">
        <v>55</v>
      </c>
      <c r="AQ1193" t="s">
        <v>292</v>
      </c>
      <c r="AR1193" t="s">
        <v>758</v>
      </c>
    </row>
    <row r="1194" ht="15.75" customHeight="1">
      <c r="A1194" t="s">
        <v>380</v>
      </c>
      <c r="B1194" s="20" t="s">
        <v>154</v>
      </c>
      <c r="C1194" s="11" t="s">
        <v>759</v>
      </c>
      <c r="D1194" s="11" t="s">
        <v>760</v>
      </c>
      <c r="E1194" s="11" t="s">
        <v>761</v>
      </c>
      <c r="F1194" s="12" t="str">
        <f t="shared" si="1"/>
        <v>2009</v>
      </c>
      <c r="G1194" s="13">
        <v>39949.0</v>
      </c>
      <c r="H1194" s="14">
        <v>0.3125</v>
      </c>
      <c r="I1194" t="s">
        <v>48</v>
      </c>
      <c r="J1194" s="15"/>
      <c r="L1194" t="s">
        <v>49</v>
      </c>
      <c r="M1194" s="15">
        <v>14.8</v>
      </c>
      <c r="N1194" s="16">
        <v>11.29</v>
      </c>
      <c r="O1194" s="16">
        <v>111.7</v>
      </c>
      <c r="P1194" s="17"/>
      <c r="Q1194" s="18"/>
      <c r="S1194" s="17"/>
      <c r="V1194" s="19">
        <v>33.6</v>
      </c>
      <c r="W1194" s="17"/>
      <c r="AF1194" t="s">
        <v>520</v>
      </c>
      <c r="AG1194" t="s">
        <v>86</v>
      </c>
      <c r="AH1194" t="s">
        <v>86</v>
      </c>
      <c r="AI1194">
        <v>12.22</v>
      </c>
      <c r="AJ1194" t="s">
        <v>52</v>
      </c>
      <c r="AK1194" t="s">
        <v>53</v>
      </c>
      <c r="AM1194" t="s">
        <v>54</v>
      </c>
      <c r="AN1194" t="s">
        <v>55</v>
      </c>
      <c r="AQ1194" t="s">
        <v>51</v>
      </c>
      <c r="AR1194" t="s">
        <v>188</v>
      </c>
    </row>
    <row r="1195" ht="15.75" customHeight="1">
      <c r="A1195" t="s">
        <v>380</v>
      </c>
      <c r="B1195" s="20" t="s">
        <v>154</v>
      </c>
      <c r="C1195" s="11" t="s">
        <v>759</v>
      </c>
      <c r="D1195" s="11" t="s">
        <v>760</v>
      </c>
      <c r="E1195" s="11" t="s">
        <v>761</v>
      </c>
      <c r="F1195" s="12" t="str">
        <f t="shared" si="1"/>
        <v>2009</v>
      </c>
      <c r="G1195" s="13">
        <v>39963.0</v>
      </c>
      <c r="H1195" s="14">
        <v>0.3125</v>
      </c>
      <c r="I1195" t="s">
        <v>48</v>
      </c>
      <c r="J1195" s="15"/>
      <c r="L1195" t="s">
        <v>58</v>
      </c>
      <c r="M1195" s="15">
        <v>12.8</v>
      </c>
      <c r="N1195" s="16">
        <v>11.34</v>
      </c>
      <c r="O1195" s="16">
        <v>107.2</v>
      </c>
      <c r="P1195" s="17"/>
      <c r="Q1195" s="18"/>
      <c r="S1195" s="17"/>
      <c r="V1195" s="19">
        <v>325.5</v>
      </c>
      <c r="W1195" s="17"/>
      <c r="AF1195" t="s">
        <v>520</v>
      </c>
      <c r="AG1195" t="s">
        <v>59</v>
      </c>
      <c r="AH1195" t="s">
        <v>60</v>
      </c>
      <c r="AI1195">
        <v>12.7</v>
      </c>
      <c r="AJ1195" t="s">
        <v>61</v>
      </c>
      <c r="AK1195" t="s">
        <v>53</v>
      </c>
      <c r="AM1195" t="s">
        <v>54</v>
      </c>
      <c r="AN1195" t="s">
        <v>55</v>
      </c>
      <c r="AQ1195" t="s">
        <v>171</v>
      </c>
      <c r="AR1195" t="s">
        <v>188</v>
      </c>
    </row>
    <row r="1196" ht="15.75" customHeight="1">
      <c r="A1196" t="s">
        <v>380</v>
      </c>
      <c r="B1196" s="20" t="s">
        <v>154</v>
      </c>
      <c r="C1196" s="11" t="s">
        <v>759</v>
      </c>
      <c r="D1196" s="11" t="s">
        <v>760</v>
      </c>
      <c r="E1196" s="11" t="s">
        <v>761</v>
      </c>
      <c r="F1196" s="12" t="str">
        <f t="shared" si="1"/>
        <v>2009</v>
      </c>
      <c r="G1196" s="13">
        <v>39977.0</v>
      </c>
      <c r="H1196" s="14">
        <v>0.2881944444444444</v>
      </c>
      <c r="I1196" t="s">
        <v>48</v>
      </c>
      <c r="J1196" s="15"/>
      <c r="L1196" t="s">
        <v>58</v>
      </c>
      <c r="M1196" s="15"/>
      <c r="N1196" s="16"/>
      <c r="O1196" s="16"/>
      <c r="P1196" s="17"/>
      <c r="Q1196" s="18"/>
      <c r="S1196" s="17"/>
      <c r="V1196" s="19" t="s">
        <v>149</v>
      </c>
      <c r="W1196" s="17"/>
      <c r="AF1196" t="s">
        <v>279</v>
      </c>
      <c r="AG1196" t="s">
        <v>51</v>
      </c>
      <c r="AH1196" t="s">
        <v>126</v>
      </c>
      <c r="AI1196">
        <v>15.56</v>
      </c>
      <c r="AJ1196" t="s">
        <v>61</v>
      </c>
      <c r="AM1196" t="s">
        <v>62</v>
      </c>
      <c r="AN1196" t="s">
        <v>55</v>
      </c>
      <c r="AQ1196" t="s">
        <v>56</v>
      </c>
      <c r="AR1196" t="s">
        <v>762</v>
      </c>
    </row>
    <row r="1197" ht="15.75" customHeight="1">
      <c r="A1197" t="s">
        <v>380</v>
      </c>
      <c r="B1197" s="20" t="s">
        <v>154</v>
      </c>
      <c r="C1197" s="11" t="s">
        <v>759</v>
      </c>
      <c r="D1197" s="11" t="s">
        <v>760</v>
      </c>
      <c r="E1197" s="11" t="s">
        <v>761</v>
      </c>
      <c r="F1197" s="12" t="str">
        <f t="shared" si="1"/>
        <v>2009</v>
      </c>
      <c r="G1197" s="13">
        <v>39991.0</v>
      </c>
      <c r="H1197" s="14">
        <v>0.2986111111111111</v>
      </c>
      <c r="I1197" t="s">
        <v>48</v>
      </c>
      <c r="J1197" s="15"/>
      <c r="L1197" t="s">
        <v>49</v>
      </c>
      <c r="M1197" s="15">
        <v>19.9</v>
      </c>
      <c r="N1197" s="16">
        <v>8.7</v>
      </c>
      <c r="O1197" s="16">
        <v>96.0</v>
      </c>
      <c r="P1197" s="17"/>
      <c r="Q1197" s="18"/>
      <c r="S1197" s="17"/>
      <c r="V1197" s="19">
        <v>60.1</v>
      </c>
      <c r="W1197" s="17"/>
      <c r="AF1197" t="s">
        <v>279</v>
      </c>
      <c r="AG1197" t="s">
        <v>59</v>
      </c>
      <c r="AH1197" t="s">
        <v>115</v>
      </c>
      <c r="AI1197">
        <v>18.33</v>
      </c>
      <c r="AJ1197" t="s">
        <v>61</v>
      </c>
      <c r="AK1197" t="s">
        <v>53</v>
      </c>
      <c r="AM1197" t="s">
        <v>54</v>
      </c>
      <c r="AN1197" t="s">
        <v>55</v>
      </c>
      <c r="AQ1197" t="s">
        <v>56</v>
      </c>
      <c r="AR1197" t="s">
        <v>188</v>
      </c>
    </row>
    <row r="1198" ht="15.75" customHeight="1">
      <c r="A1198" t="s">
        <v>380</v>
      </c>
      <c r="B1198" s="20" t="s">
        <v>154</v>
      </c>
      <c r="C1198" s="11" t="s">
        <v>759</v>
      </c>
      <c r="D1198" s="11" t="s">
        <v>760</v>
      </c>
      <c r="E1198" s="11" t="s">
        <v>761</v>
      </c>
      <c r="F1198" s="12" t="str">
        <f t="shared" si="1"/>
        <v>2009</v>
      </c>
      <c r="G1198" s="13">
        <v>40005.0</v>
      </c>
      <c r="H1198" s="14">
        <v>0.3020833333333333</v>
      </c>
      <c r="I1198" t="s">
        <v>48</v>
      </c>
      <c r="J1198" s="15"/>
      <c r="L1198" t="s">
        <v>58</v>
      </c>
      <c r="M1198" s="15">
        <v>18.4</v>
      </c>
      <c r="N1198" s="16">
        <v>9.62</v>
      </c>
      <c r="O1198" s="16">
        <v>102.9</v>
      </c>
      <c r="P1198" s="17"/>
      <c r="Q1198" s="18"/>
      <c r="S1198" s="17"/>
      <c r="V1198" s="19">
        <v>59.1</v>
      </c>
      <c r="W1198" s="17"/>
      <c r="AF1198" t="s">
        <v>536</v>
      </c>
      <c r="AG1198" t="s">
        <v>51</v>
      </c>
      <c r="AH1198" t="s">
        <v>51</v>
      </c>
      <c r="AI1198">
        <v>14.6</v>
      </c>
      <c r="AJ1198" t="s">
        <v>61</v>
      </c>
      <c r="AK1198" t="s">
        <v>53</v>
      </c>
      <c r="AM1198" t="s">
        <v>62</v>
      </c>
      <c r="AN1198" t="s">
        <v>55</v>
      </c>
      <c r="AQ1198" t="s">
        <v>171</v>
      </c>
      <c r="AR1198" t="s">
        <v>522</v>
      </c>
    </row>
    <row r="1199" ht="15.75" customHeight="1">
      <c r="A1199" t="s">
        <v>380</v>
      </c>
      <c r="B1199" s="20" t="s">
        <v>154</v>
      </c>
      <c r="C1199" s="11" t="s">
        <v>759</v>
      </c>
      <c r="D1199" s="11" t="s">
        <v>760</v>
      </c>
      <c r="E1199" s="11" t="s">
        <v>761</v>
      </c>
      <c r="F1199" s="12" t="str">
        <f t="shared" si="1"/>
        <v>2009</v>
      </c>
      <c r="G1199" s="13">
        <v>40019.0</v>
      </c>
      <c r="H1199" s="14">
        <v>0.2881944444444444</v>
      </c>
      <c r="I1199" t="s">
        <v>48</v>
      </c>
      <c r="J1199" s="15"/>
      <c r="L1199" t="s">
        <v>58</v>
      </c>
      <c r="M1199" s="15">
        <v>19.0</v>
      </c>
      <c r="N1199" s="16">
        <v>9.26</v>
      </c>
      <c r="O1199" s="16">
        <v>99.5</v>
      </c>
      <c r="P1199" s="17"/>
      <c r="Q1199" s="18"/>
      <c r="S1199" s="17"/>
      <c r="V1199" s="19" t="s">
        <v>149</v>
      </c>
      <c r="W1199" s="17"/>
      <c r="AF1199" t="s">
        <v>536</v>
      </c>
      <c r="AG1199" t="s">
        <v>59</v>
      </c>
      <c r="AH1199" t="s">
        <v>306</v>
      </c>
      <c r="AI1199">
        <v>17.3</v>
      </c>
      <c r="AJ1199" t="s">
        <v>61</v>
      </c>
      <c r="AK1199" t="s">
        <v>53</v>
      </c>
      <c r="AM1199" t="s">
        <v>62</v>
      </c>
      <c r="AN1199" t="s">
        <v>55</v>
      </c>
      <c r="AQ1199" t="s">
        <v>171</v>
      </c>
      <c r="AR1199" t="s">
        <v>152</v>
      </c>
    </row>
    <row r="1200" ht="15.75" customHeight="1">
      <c r="A1200" t="s">
        <v>380</v>
      </c>
      <c r="B1200" s="20" t="s">
        <v>154</v>
      </c>
      <c r="C1200" s="11" t="s">
        <v>759</v>
      </c>
      <c r="D1200" s="11" t="s">
        <v>760</v>
      </c>
      <c r="E1200" s="11" t="s">
        <v>761</v>
      </c>
      <c r="F1200" s="12" t="str">
        <f t="shared" si="1"/>
        <v>2009</v>
      </c>
      <c r="G1200" s="13">
        <v>40033.0</v>
      </c>
      <c r="H1200" s="14">
        <v>0.3090277777777778</v>
      </c>
      <c r="I1200" t="s">
        <v>48</v>
      </c>
      <c r="J1200" s="15"/>
      <c r="L1200" t="s">
        <v>49</v>
      </c>
      <c r="M1200" s="15">
        <v>22.9</v>
      </c>
      <c r="N1200" s="16">
        <v>8.5</v>
      </c>
      <c r="O1200" s="16">
        <v>99.7</v>
      </c>
      <c r="P1200" s="17"/>
      <c r="Q1200" s="18"/>
      <c r="S1200" s="17"/>
      <c r="V1200" s="19">
        <v>49.5</v>
      </c>
      <c r="W1200" s="17"/>
      <c r="AF1200" t="s">
        <v>520</v>
      </c>
      <c r="AG1200" t="s">
        <v>51</v>
      </c>
      <c r="AH1200" t="s">
        <v>86</v>
      </c>
      <c r="AI1200">
        <v>17.2</v>
      </c>
      <c r="AJ1200" t="s">
        <v>61</v>
      </c>
      <c r="AK1200" t="s">
        <v>53</v>
      </c>
      <c r="AM1200" t="s">
        <v>54</v>
      </c>
      <c r="AN1200" t="s">
        <v>55</v>
      </c>
      <c r="AQ1200" t="s">
        <v>51</v>
      </c>
      <c r="AR1200" t="s">
        <v>152</v>
      </c>
    </row>
    <row r="1201" ht="15.75" customHeight="1">
      <c r="A1201" t="s">
        <v>380</v>
      </c>
      <c r="B1201" s="20" t="s">
        <v>154</v>
      </c>
      <c r="C1201" s="11" t="s">
        <v>759</v>
      </c>
      <c r="D1201" s="11" t="s">
        <v>760</v>
      </c>
      <c r="E1201" s="11" t="s">
        <v>761</v>
      </c>
      <c r="F1201" s="12" t="str">
        <f t="shared" si="1"/>
        <v>2009</v>
      </c>
      <c r="G1201" s="13">
        <v>40047.0</v>
      </c>
      <c r="H1201" s="14">
        <v>0.3194444444444444</v>
      </c>
      <c r="I1201" t="s">
        <v>48</v>
      </c>
      <c r="J1201" s="15"/>
      <c r="L1201" t="s">
        <v>49</v>
      </c>
      <c r="M1201" s="15">
        <v>27.7</v>
      </c>
      <c r="N1201" s="16">
        <v>7.1</v>
      </c>
      <c r="O1201" s="16"/>
      <c r="P1201" s="17"/>
      <c r="Q1201" s="18"/>
      <c r="S1201" s="17"/>
      <c r="V1201" s="19"/>
      <c r="W1201" s="17"/>
      <c r="AF1201" t="s">
        <v>279</v>
      </c>
      <c r="AG1201" t="s">
        <v>51</v>
      </c>
      <c r="AH1201" t="s">
        <v>77</v>
      </c>
      <c r="AI1201">
        <v>21.11</v>
      </c>
      <c r="AJ1201" t="s">
        <v>61</v>
      </c>
      <c r="AK1201" t="s">
        <v>119</v>
      </c>
      <c r="AM1201" t="s">
        <v>88</v>
      </c>
      <c r="AN1201" t="s">
        <v>55</v>
      </c>
      <c r="AQ1201" t="s">
        <v>292</v>
      </c>
      <c r="AR1201" t="s">
        <v>763</v>
      </c>
    </row>
    <row r="1202" ht="15.75" customHeight="1">
      <c r="A1202" t="s">
        <v>44</v>
      </c>
      <c r="C1202" s="11" t="s">
        <v>91</v>
      </c>
      <c r="D1202" s="11" t="s">
        <v>92</v>
      </c>
      <c r="E1202" s="11" t="s">
        <v>93</v>
      </c>
      <c r="F1202" s="12" t="str">
        <f t="shared" si="1"/>
        <v>2016</v>
      </c>
      <c r="G1202" s="13">
        <v>42595.0</v>
      </c>
      <c r="H1202" s="14">
        <v>0.26458333333333334</v>
      </c>
      <c r="I1202" t="s">
        <v>48</v>
      </c>
      <c r="J1202" s="15"/>
      <c r="L1202" t="s">
        <v>58</v>
      </c>
      <c r="M1202" s="15">
        <v>18.4</v>
      </c>
      <c r="N1202" s="16">
        <v>3.2</v>
      </c>
      <c r="O1202" s="16">
        <v>32.2</v>
      </c>
      <c r="P1202" s="17">
        <v>300.0</v>
      </c>
      <c r="Q1202" s="18"/>
      <c r="S1202" s="17"/>
      <c r="V1202" s="19">
        <v>913.9</v>
      </c>
      <c r="W1202" s="17"/>
      <c r="AF1202" t="s">
        <v>607</v>
      </c>
      <c r="AG1202" t="s">
        <v>273</v>
      </c>
      <c r="AH1202" t="s">
        <v>611</v>
      </c>
      <c r="AI1202">
        <v>17.78</v>
      </c>
      <c r="AJ1202" t="s">
        <v>61</v>
      </c>
      <c r="AK1202" t="s">
        <v>100</v>
      </c>
      <c r="AM1202" t="s">
        <v>54</v>
      </c>
      <c r="AN1202" t="s">
        <v>55</v>
      </c>
      <c r="AQ1202" t="s">
        <v>56</v>
      </c>
      <c r="AR1202" t="s">
        <v>612</v>
      </c>
    </row>
    <row r="1203" ht="15.75" customHeight="1">
      <c r="A1203" t="s">
        <v>44</v>
      </c>
      <c r="C1203" s="11" t="s">
        <v>91</v>
      </c>
      <c r="D1203" s="11" t="s">
        <v>92</v>
      </c>
      <c r="E1203" s="11" t="s">
        <v>93</v>
      </c>
      <c r="F1203" s="12" t="str">
        <f t="shared" si="1"/>
        <v>2016</v>
      </c>
      <c r="G1203" s="13">
        <v>42609.0</v>
      </c>
      <c r="H1203" s="14">
        <v>0.2604166666666667</v>
      </c>
      <c r="I1203" t="s">
        <v>48</v>
      </c>
      <c r="J1203" s="15"/>
      <c r="L1203" t="s">
        <v>49</v>
      </c>
      <c r="M1203" s="15">
        <v>16.0</v>
      </c>
      <c r="N1203" s="16">
        <v>3.83</v>
      </c>
      <c r="O1203" s="16">
        <v>38.7</v>
      </c>
      <c r="P1203" s="17">
        <v>300.0</v>
      </c>
      <c r="Q1203" s="18"/>
      <c r="S1203" s="17"/>
      <c r="V1203" s="19">
        <v>142.1</v>
      </c>
      <c r="W1203" s="17"/>
      <c r="AF1203" t="s">
        <v>607</v>
      </c>
      <c r="AG1203" t="s">
        <v>51</v>
      </c>
      <c r="AH1203" t="s">
        <v>59</v>
      </c>
      <c r="AI1203">
        <v>15.56</v>
      </c>
      <c r="AJ1203" t="s">
        <v>61</v>
      </c>
      <c r="AK1203" t="s">
        <v>100</v>
      </c>
      <c r="AM1203" t="s">
        <v>88</v>
      </c>
      <c r="AN1203" t="s">
        <v>55</v>
      </c>
      <c r="AQ1203" t="s">
        <v>51</v>
      </c>
      <c r="AR1203" t="s">
        <v>218</v>
      </c>
    </row>
    <row r="1204" ht="15.75" customHeight="1">
      <c r="A1204" t="s">
        <v>44</v>
      </c>
      <c r="B1204" s="20" t="s">
        <v>104</v>
      </c>
      <c r="C1204" s="11" t="s">
        <v>145</v>
      </c>
      <c r="D1204" s="11" t="s">
        <v>146</v>
      </c>
      <c r="E1204" s="11" t="s">
        <v>147</v>
      </c>
      <c r="F1204" s="12" t="str">
        <f t="shared" si="1"/>
        <v>2016</v>
      </c>
      <c r="G1204" s="13">
        <v>42525.0</v>
      </c>
      <c r="H1204" s="14">
        <v>0.2361111111111111</v>
      </c>
      <c r="I1204" t="s">
        <v>48</v>
      </c>
      <c r="J1204" s="15"/>
      <c r="L1204" t="s">
        <v>49</v>
      </c>
      <c r="M1204" s="15">
        <v>15.6</v>
      </c>
      <c r="N1204" s="16">
        <v>7.25</v>
      </c>
      <c r="O1204" s="16">
        <v>93.2</v>
      </c>
      <c r="P1204" s="17">
        <v>240.0</v>
      </c>
      <c r="Q1204" s="18"/>
      <c r="S1204" s="17"/>
      <c r="V1204" s="19">
        <v>206.3</v>
      </c>
      <c r="W1204" s="17"/>
      <c r="AF1204" t="s">
        <v>607</v>
      </c>
      <c r="AG1204" t="s">
        <v>254</v>
      </c>
      <c r="AH1204" t="s">
        <v>287</v>
      </c>
      <c r="AI1204">
        <v>14.44</v>
      </c>
      <c r="AK1204" t="s">
        <v>119</v>
      </c>
      <c r="AM1204" t="s">
        <v>88</v>
      </c>
      <c r="AQ1204" t="s">
        <v>56</v>
      </c>
      <c r="AR1204" t="s">
        <v>218</v>
      </c>
    </row>
    <row r="1205" ht="15.75" customHeight="1">
      <c r="A1205" t="s">
        <v>44</v>
      </c>
      <c r="B1205" s="20" t="s">
        <v>104</v>
      </c>
      <c r="C1205" s="11" t="s">
        <v>145</v>
      </c>
      <c r="D1205" s="11" t="s">
        <v>146</v>
      </c>
      <c r="E1205" s="11" t="s">
        <v>147</v>
      </c>
      <c r="F1205" s="12" t="str">
        <f t="shared" si="1"/>
        <v>2016</v>
      </c>
      <c r="G1205" s="13">
        <v>42539.0</v>
      </c>
      <c r="H1205" s="14">
        <v>0.2361111111111111</v>
      </c>
      <c r="I1205" t="s">
        <v>48</v>
      </c>
      <c r="J1205" s="15"/>
      <c r="L1205" t="s">
        <v>49</v>
      </c>
      <c r="M1205" s="15">
        <v>15.8</v>
      </c>
      <c r="N1205" s="16">
        <v>8.1</v>
      </c>
      <c r="O1205" s="16">
        <v>68.1</v>
      </c>
      <c r="P1205" s="17">
        <v>270.0</v>
      </c>
      <c r="Q1205" s="18"/>
      <c r="S1205" s="17"/>
      <c r="V1205" s="19">
        <v>172.3</v>
      </c>
      <c r="W1205" s="17"/>
      <c r="AF1205" t="s">
        <v>607</v>
      </c>
      <c r="AG1205" t="s">
        <v>51</v>
      </c>
      <c r="AH1205" t="s">
        <v>51</v>
      </c>
      <c r="AI1205">
        <v>10.0</v>
      </c>
      <c r="AJ1205" t="s">
        <v>61</v>
      </c>
      <c r="AK1205" t="s">
        <v>119</v>
      </c>
      <c r="AM1205" t="s">
        <v>54</v>
      </c>
      <c r="AN1205" t="s">
        <v>55</v>
      </c>
      <c r="AQ1205" t="s">
        <v>56</v>
      </c>
      <c r="AR1205" t="s">
        <v>218</v>
      </c>
    </row>
    <row r="1206" ht="15.75" customHeight="1">
      <c r="A1206" t="s">
        <v>323</v>
      </c>
      <c r="B1206" s="20" t="s">
        <v>154</v>
      </c>
      <c r="C1206" s="11" t="s">
        <v>736</v>
      </c>
      <c r="D1206" s="11" t="s">
        <v>737</v>
      </c>
      <c r="E1206" s="11" t="s">
        <v>738</v>
      </c>
      <c r="F1206" s="12" t="str">
        <f t="shared" si="1"/>
        <v>2010</v>
      </c>
      <c r="G1206" s="13">
        <v>40362.0</v>
      </c>
      <c r="H1206" s="14">
        <v>0.30416666666666664</v>
      </c>
      <c r="I1206" t="s">
        <v>48</v>
      </c>
      <c r="J1206" s="15"/>
      <c r="L1206" t="s">
        <v>49</v>
      </c>
      <c r="M1206" s="15">
        <v>22.7</v>
      </c>
      <c r="N1206" s="16">
        <v>7.6</v>
      </c>
      <c r="O1206" s="16">
        <v>87.1</v>
      </c>
      <c r="P1206" s="17"/>
      <c r="Q1206" s="18"/>
      <c r="S1206" s="17"/>
      <c r="V1206" s="19">
        <v>9.7</v>
      </c>
      <c r="W1206" s="17"/>
      <c r="AF1206" t="s">
        <v>76</v>
      </c>
      <c r="AG1206" t="s">
        <v>224</v>
      </c>
      <c r="AH1206" t="s">
        <v>315</v>
      </c>
      <c r="AI1206">
        <v>11.67</v>
      </c>
      <c r="AJ1206" t="s">
        <v>61</v>
      </c>
      <c r="AK1206" t="s">
        <v>53</v>
      </c>
      <c r="AM1206" t="s">
        <v>88</v>
      </c>
      <c r="AN1206" t="s">
        <v>65</v>
      </c>
      <c r="AQ1206" t="s">
        <v>51</v>
      </c>
      <c r="AR1206" t="s">
        <v>229</v>
      </c>
    </row>
    <row r="1207" ht="15.75" customHeight="1">
      <c r="A1207" t="s">
        <v>323</v>
      </c>
      <c r="B1207" s="20" t="s">
        <v>154</v>
      </c>
      <c r="C1207" s="11" t="s">
        <v>736</v>
      </c>
      <c r="D1207" s="11" t="s">
        <v>737</v>
      </c>
      <c r="E1207" s="11" t="s">
        <v>738</v>
      </c>
      <c r="F1207" s="12" t="str">
        <f t="shared" si="1"/>
        <v>2010</v>
      </c>
      <c r="G1207" s="13">
        <v>40376.0</v>
      </c>
      <c r="H1207" s="14">
        <v>0.30069444444444443</v>
      </c>
      <c r="I1207" t="s">
        <v>48</v>
      </c>
      <c r="J1207" s="15"/>
      <c r="L1207" t="s">
        <v>49</v>
      </c>
      <c r="M1207" s="15">
        <v>26.2</v>
      </c>
      <c r="N1207" s="16">
        <v>7.5</v>
      </c>
      <c r="O1207" s="16">
        <v>93.0</v>
      </c>
      <c r="P1207" s="17"/>
      <c r="Q1207" s="18"/>
      <c r="S1207" s="17"/>
      <c r="V1207" s="19">
        <v>10.0</v>
      </c>
      <c r="W1207" s="17"/>
      <c r="AF1207" t="s">
        <v>593</v>
      </c>
      <c r="AG1207" t="s">
        <v>223</v>
      </c>
      <c r="AH1207" t="s">
        <v>72</v>
      </c>
      <c r="AI1207">
        <v>25.7</v>
      </c>
      <c r="AK1207" t="s">
        <v>53</v>
      </c>
      <c r="AM1207" t="s">
        <v>88</v>
      </c>
      <c r="AN1207" t="s">
        <v>65</v>
      </c>
      <c r="AQ1207" t="s">
        <v>51</v>
      </c>
      <c r="AR1207" t="s">
        <v>764</v>
      </c>
    </row>
    <row r="1208" ht="15.75" customHeight="1">
      <c r="A1208" t="s">
        <v>323</v>
      </c>
      <c r="B1208" s="20" t="s">
        <v>154</v>
      </c>
      <c r="C1208" s="11" t="s">
        <v>736</v>
      </c>
      <c r="D1208" s="11" t="s">
        <v>737</v>
      </c>
      <c r="E1208" s="11" t="s">
        <v>738</v>
      </c>
      <c r="F1208" s="12" t="str">
        <f t="shared" si="1"/>
        <v>2010</v>
      </c>
      <c r="G1208" s="13">
        <v>40390.0</v>
      </c>
      <c r="H1208" s="14">
        <v>0.28888888888888886</v>
      </c>
      <c r="I1208" t="s">
        <v>48</v>
      </c>
      <c r="J1208" s="15"/>
      <c r="L1208" t="s">
        <v>49</v>
      </c>
      <c r="M1208" s="15">
        <v>24.8</v>
      </c>
      <c r="N1208" s="16">
        <v>8.2</v>
      </c>
      <c r="O1208" s="16">
        <v>100.8</v>
      </c>
      <c r="P1208" s="17"/>
      <c r="Q1208" s="18"/>
      <c r="S1208" s="17"/>
      <c r="V1208" s="19">
        <v>15.0</v>
      </c>
      <c r="W1208" s="17"/>
      <c r="AF1208" t="s">
        <v>76</v>
      </c>
      <c r="AI1208">
        <v>13.3</v>
      </c>
      <c r="AK1208" t="s">
        <v>53</v>
      </c>
      <c r="AM1208" t="s">
        <v>88</v>
      </c>
      <c r="AN1208" t="s">
        <v>65</v>
      </c>
      <c r="AQ1208" t="s">
        <v>51</v>
      </c>
      <c r="AR1208" t="s">
        <v>765</v>
      </c>
    </row>
    <row r="1209" ht="15.75" customHeight="1">
      <c r="A1209" t="s">
        <v>323</v>
      </c>
      <c r="B1209" s="20" t="s">
        <v>154</v>
      </c>
      <c r="C1209" s="11" t="s">
        <v>736</v>
      </c>
      <c r="D1209" s="11" t="s">
        <v>737</v>
      </c>
      <c r="E1209" s="11" t="s">
        <v>738</v>
      </c>
      <c r="F1209" s="12" t="str">
        <f t="shared" si="1"/>
        <v>2010</v>
      </c>
      <c r="G1209" s="13">
        <v>40404.0</v>
      </c>
      <c r="H1209" s="14">
        <v>0.29791666666666666</v>
      </c>
      <c r="I1209" t="s">
        <v>48</v>
      </c>
      <c r="J1209" s="15"/>
      <c r="L1209" t="s">
        <v>49</v>
      </c>
      <c r="M1209" s="15">
        <v>25.2</v>
      </c>
      <c r="N1209" s="16">
        <v>7.2</v>
      </c>
      <c r="O1209" s="16">
        <v>87.1</v>
      </c>
      <c r="P1209" s="17"/>
      <c r="Q1209" s="18"/>
      <c r="S1209" s="17"/>
      <c r="V1209" s="19">
        <v>17.3</v>
      </c>
      <c r="W1209" s="17"/>
      <c r="AF1209" t="s">
        <v>76</v>
      </c>
      <c r="AG1209" t="s">
        <v>51</v>
      </c>
      <c r="AH1209" t="s">
        <v>51</v>
      </c>
      <c r="AK1209" t="s">
        <v>53</v>
      </c>
      <c r="AM1209" t="s">
        <v>88</v>
      </c>
      <c r="AN1209" t="s">
        <v>65</v>
      </c>
      <c r="AQ1209" t="s">
        <v>51</v>
      </c>
      <c r="AR1209" t="s">
        <v>218</v>
      </c>
    </row>
    <row r="1210" ht="15.75" customHeight="1">
      <c r="A1210" t="s">
        <v>323</v>
      </c>
      <c r="B1210" s="20" t="s">
        <v>154</v>
      </c>
      <c r="C1210" s="11" t="s">
        <v>736</v>
      </c>
      <c r="D1210" s="11" t="s">
        <v>737</v>
      </c>
      <c r="E1210" s="11" t="s">
        <v>738</v>
      </c>
      <c r="F1210" s="12" t="str">
        <f t="shared" si="1"/>
        <v>2010</v>
      </c>
      <c r="G1210" s="13">
        <v>40418.0</v>
      </c>
      <c r="H1210" s="14">
        <v>0.3034722222222222</v>
      </c>
      <c r="I1210" t="s">
        <v>48</v>
      </c>
      <c r="J1210" s="15"/>
      <c r="L1210" t="s">
        <v>49</v>
      </c>
      <c r="M1210" s="15">
        <v>22.3</v>
      </c>
      <c r="N1210" s="16">
        <v>7.7</v>
      </c>
      <c r="O1210" s="16">
        <v>87.1</v>
      </c>
      <c r="P1210" s="17"/>
      <c r="Q1210" s="18"/>
      <c r="S1210" s="17"/>
      <c r="V1210" s="19">
        <v>12.0</v>
      </c>
      <c r="W1210" s="17"/>
      <c r="AF1210" t="s">
        <v>76</v>
      </c>
      <c r="AG1210" t="s">
        <v>223</v>
      </c>
      <c r="AH1210" t="s">
        <v>51</v>
      </c>
      <c r="AI1210">
        <v>10.0</v>
      </c>
      <c r="AJ1210" t="s">
        <v>61</v>
      </c>
      <c r="AK1210" t="s">
        <v>53</v>
      </c>
      <c r="AM1210" t="s">
        <v>88</v>
      </c>
      <c r="AN1210" t="s">
        <v>65</v>
      </c>
      <c r="AQ1210" t="s">
        <v>51</v>
      </c>
      <c r="AR1210" t="s">
        <v>218</v>
      </c>
    </row>
    <row r="1211" ht="15.75" customHeight="1">
      <c r="A1211" t="s">
        <v>323</v>
      </c>
      <c r="B1211" s="20" t="s">
        <v>154</v>
      </c>
      <c r="C1211" s="11" t="s">
        <v>736</v>
      </c>
      <c r="D1211" s="11" t="s">
        <v>737</v>
      </c>
      <c r="E1211" s="11" t="s">
        <v>738</v>
      </c>
      <c r="F1211" s="12" t="str">
        <f t="shared" si="1"/>
        <v>2010</v>
      </c>
      <c r="G1211" s="13">
        <v>40432.0</v>
      </c>
      <c r="H1211" s="14">
        <v>0.3159722222222222</v>
      </c>
      <c r="I1211" t="s">
        <v>48</v>
      </c>
      <c r="J1211" s="15"/>
      <c r="L1211" t="s">
        <v>49</v>
      </c>
      <c r="M1211" s="15">
        <v>22.1</v>
      </c>
      <c r="N1211" s="16">
        <v>6.2</v>
      </c>
      <c r="O1211" s="16">
        <v>70.9</v>
      </c>
      <c r="P1211" s="17"/>
      <c r="Q1211" s="18"/>
      <c r="S1211" s="17"/>
      <c r="V1211" s="19">
        <v>12.0</v>
      </c>
      <c r="W1211" s="17"/>
      <c r="AF1211" t="s">
        <v>76</v>
      </c>
      <c r="AG1211" t="s">
        <v>51</v>
      </c>
      <c r="AH1211" t="s">
        <v>231</v>
      </c>
      <c r="AI1211">
        <v>13.33</v>
      </c>
      <c r="AJ1211" t="s">
        <v>61</v>
      </c>
      <c r="AK1211" t="s">
        <v>53</v>
      </c>
      <c r="AM1211" t="s">
        <v>88</v>
      </c>
      <c r="AN1211" t="s">
        <v>65</v>
      </c>
      <c r="AQ1211" t="s">
        <v>51</v>
      </c>
      <c r="AR1211" t="s">
        <v>218</v>
      </c>
    </row>
    <row r="1212" ht="15.75" customHeight="1">
      <c r="A1212" t="s">
        <v>323</v>
      </c>
      <c r="B1212" s="20" t="s">
        <v>154</v>
      </c>
      <c r="C1212" s="11" t="s">
        <v>766</v>
      </c>
      <c r="D1212" s="11" t="s">
        <v>767</v>
      </c>
      <c r="E1212" s="11" t="s">
        <v>768</v>
      </c>
      <c r="F1212" s="12" t="str">
        <f t="shared" si="1"/>
        <v>2010</v>
      </c>
      <c r="G1212" s="13">
        <v>40362.0</v>
      </c>
      <c r="H1212" s="14">
        <v>0.3055555555555556</v>
      </c>
      <c r="I1212" t="s">
        <v>48</v>
      </c>
      <c r="J1212" s="15"/>
      <c r="L1212" t="s">
        <v>49</v>
      </c>
      <c r="M1212" s="15">
        <v>27.1</v>
      </c>
      <c r="N1212" s="16">
        <v>7.47</v>
      </c>
      <c r="O1212" s="16">
        <v>85.0</v>
      </c>
      <c r="P1212" s="17"/>
      <c r="Q1212" s="18"/>
      <c r="S1212" s="17"/>
      <c r="V1212" s="19">
        <v>5.2</v>
      </c>
      <c r="W1212" s="17"/>
      <c r="AF1212" t="s">
        <v>769</v>
      </c>
      <c r="AG1212" t="s">
        <v>115</v>
      </c>
      <c r="AH1212" t="s">
        <v>86</v>
      </c>
      <c r="AI1212">
        <v>11.67</v>
      </c>
      <c r="AK1212" t="s">
        <v>247</v>
      </c>
      <c r="AM1212" t="s">
        <v>88</v>
      </c>
      <c r="AN1212" t="s">
        <v>55</v>
      </c>
      <c r="AQ1212" t="s">
        <v>51</v>
      </c>
      <c r="AR1212" t="s">
        <v>770</v>
      </c>
    </row>
    <row r="1213" ht="15.75" customHeight="1">
      <c r="A1213" t="s">
        <v>323</v>
      </c>
      <c r="B1213" s="20" t="s">
        <v>154</v>
      </c>
      <c r="C1213" s="11" t="s">
        <v>766</v>
      </c>
      <c r="D1213" s="11" t="s">
        <v>767</v>
      </c>
      <c r="E1213" s="11" t="s">
        <v>768</v>
      </c>
      <c r="F1213" s="12" t="str">
        <f t="shared" si="1"/>
        <v>2010</v>
      </c>
      <c r="G1213" s="13">
        <v>40362.0</v>
      </c>
      <c r="H1213" s="14">
        <v>0.3055555555555556</v>
      </c>
      <c r="I1213" t="s">
        <v>95</v>
      </c>
      <c r="J1213" s="15"/>
      <c r="M1213" s="15"/>
      <c r="N1213" s="16"/>
      <c r="O1213" s="16"/>
      <c r="P1213" s="17"/>
      <c r="Q1213" s="18"/>
      <c r="S1213" s="17"/>
      <c r="V1213" s="19">
        <v>6.3</v>
      </c>
      <c r="W1213" s="17"/>
      <c r="AF1213" t="s">
        <v>769</v>
      </c>
      <c r="AK1213" t="s">
        <v>247</v>
      </c>
      <c r="AR1213" t="s">
        <v>770</v>
      </c>
    </row>
    <row r="1214" ht="15.75" customHeight="1">
      <c r="A1214" t="s">
        <v>323</v>
      </c>
      <c r="B1214" s="20" t="s">
        <v>154</v>
      </c>
      <c r="C1214" s="11" t="s">
        <v>766</v>
      </c>
      <c r="D1214" s="11" t="s">
        <v>767</v>
      </c>
      <c r="E1214" s="11" t="s">
        <v>768</v>
      </c>
      <c r="F1214" s="12" t="str">
        <f t="shared" si="1"/>
        <v>2010</v>
      </c>
      <c r="G1214" s="13">
        <v>40376.0</v>
      </c>
      <c r="H1214" s="14">
        <v>0.2986111111111111</v>
      </c>
      <c r="I1214" t="s">
        <v>48</v>
      </c>
      <c r="J1214" s="15"/>
      <c r="L1214" t="s">
        <v>49</v>
      </c>
      <c r="M1214" s="15">
        <v>25.9</v>
      </c>
      <c r="N1214" s="16">
        <v>7.26</v>
      </c>
      <c r="O1214" s="16">
        <v>89.4</v>
      </c>
      <c r="P1214" s="17"/>
      <c r="Q1214" s="18"/>
      <c r="S1214" s="17"/>
      <c r="V1214" s="19">
        <v>12.0</v>
      </c>
      <c r="W1214" s="17"/>
      <c r="AF1214" t="s">
        <v>771</v>
      </c>
      <c r="AG1214" t="s">
        <v>51</v>
      </c>
      <c r="AH1214" t="s">
        <v>414</v>
      </c>
      <c r="AI1214">
        <v>22.78</v>
      </c>
      <c r="AJ1214" t="s">
        <v>61</v>
      </c>
      <c r="AK1214" t="s">
        <v>247</v>
      </c>
      <c r="AM1214" t="s">
        <v>88</v>
      </c>
      <c r="AN1214" t="s">
        <v>55</v>
      </c>
      <c r="AQ1214" t="s">
        <v>51</v>
      </c>
      <c r="AR1214" t="s">
        <v>772</v>
      </c>
    </row>
    <row r="1215" ht="15.75" customHeight="1">
      <c r="A1215" t="s">
        <v>323</v>
      </c>
      <c r="B1215" s="20" t="s">
        <v>154</v>
      </c>
      <c r="C1215" s="11" t="s">
        <v>766</v>
      </c>
      <c r="D1215" s="11" t="s">
        <v>767</v>
      </c>
      <c r="E1215" s="11" t="s">
        <v>768</v>
      </c>
      <c r="F1215" s="12" t="str">
        <f t="shared" si="1"/>
        <v>2010</v>
      </c>
      <c r="G1215" s="13">
        <v>40390.0</v>
      </c>
      <c r="H1215" s="14">
        <v>0.3020833333333333</v>
      </c>
      <c r="I1215" t="s">
        <v>48</v>
      </c>
      <c r="J1215" s="15"/>
      <c r="L1215" t="s">
        <v>49</v>
      </c>
      <c r="M1215" s="15">
        <v>24.4</v>
      </c>
      <c r="N1215" s="16">
        <v>7.18</v>
      </c>
      <c r="O1215" s="16">
        <v>86.0</v>
      </c>
      <c r="P1215" s="17"/>
      <c r="Q1215" s="18"/>
      <c r="S1215" s="17"/>
      <c r="V1215" s="19">
        <v>3.0</v>
      </c>
      <c r="W1215" s="17"/>
      <c r="AF1215" t="s">
        <v>773</v>
      </c>
      <c r="AG1215" t="s">
        <v>51</v>
      </c>
      <c r="AH1215" t="s">
        <v>115</v>
      </c>
      <c r="AI1215">
        <v>8.89</v>
      </c>
      <c r="AJ1215" t="s">
        <v>61</v>
      </c>
      <c r="AK1215" t="s">
        <v>247</v>
      </c>
      <c r="AM1215" t="s">
        <v>54</v>
      </c>
      <c r="AN1215" t="s">
        <v>55</v>
      </c>
      <c r="AQ1215" t="s">
        <v>51</v>
      </c>
      <c r="AR1215" t="s">
        <v>772</v>
      </c>
    </row>
    <row r="1216" ht="15.75" customHeight="1">
      <c r="A1216" t="s">
        <v>323</v>
      </c>
      <c r="B1216" s="20" t="s">
        <v>154</v>
      </c>
      <c r="C1216" s="11" t="s">
        <v>766</v>
      </c>
      <c r="D1216" s="11" t="s">
        <v>767</v>
      </c>
      <c r="E1216" s="11" t="s">
        <v>768</v>
      </c>
      <c r="F1216" s="12" t="str">
        <f t="shared" si="1"/>
        <v>2010</v>
      </c>
      <c r="G1216" s="13">
        <v>40404.0</v>
      </c>
      <c r="H1216" s="14">
        <v>0.2847222222222222</v>
      </c>
      <c r="I1216" t="s">
        <v>48</v>
      </c>
      <c r="J1216" s="15"/>
      <c r="L1216" t="s">
        <v>49</v>
      </c>
      <c r="M1216" s="15">
        <v>24.0</v>
      </c>
      <c r="N1216" s="16">
        <v>6.98</v>
      </c>
      <c r="O1216" s="16">
        <v>83.9</v>
      </c>
      <c r="P1216" s="17"/>
      <c r="Q1216" s="18"/>
      <c r="S1216" s="17"/>
      <c r="V1216" s="19">
        <v>9.6</v>
      </c>
      <c r="W1216" s="17"/>
      <c r="AF1216" t="s">
        <v>235</v>
      </c>
      <c r="AG1216" t="s">
        <v>51</v>
      </c>
      <c r="AH1216" t="s">
        <v>236</v>
      </c>
      <c r="AJ1216" t="s">
        <v>61</v>
      </c>
      <c r="AK1216" t="s">
        <v>247</v>
      </c>
      <c r="AM1216" t="s">
        <v>54</v>
      </c>
      <c r="AN1216" t="s">
        <v>55</v>
      </c>
      <c r="AQ1216" t="s">
        <v>51</v>
      </c>
      <c r="AR1216" t="s">
        <v>774</v>
      </c>
    </row>
    <row r="1217" ht="15.75" customHeight="1">
      <c r="A1217" t="s">
        <v>323</v>
      </c>
      <c r="B1217" s="20" t="s">
        <v>154</v>
      </c>
      <c r="C1217" s="11" t="s">
        <v>766</v>
      </c>
      <c r="D1217" s="11" t="s">
        <v>767</v>
      </c>
      <c r="E1217" s="11" t="s">
        <v>768</v>
      </c>
      <c r="F1217" s="12" t="str">
        <f t="shared" si="1"/>
        <v>2010</v>
      </c>
      <c r="G1217" s="13">
        <v>40418.0</v>
      </c>
      <c r="H1217" s="14">
        <v>0.2986111111111111</v>
      </c>
      <c r="I1217" t="s">
        <v>48</v>
      </c>
      <c r="J1217" s="15"/>
      <c r="L1217" t="s">
        <v>49</v>
      </c>
      <c r="M1217" s="15">
        <v>21.0</v>
      </c>
      <c r="N1217" s="16">
        <v>7.25</v>
      </c>
      <c r="O1217" s="16">
        <v>81.8</v>
      </c>
      <c r="P1217" s="17"/>
      <c r="Q1217" s="18"/>
      <c r="S1217" s="17"/>
      <c r="V1217" s="19">
        <v>14.0</v>
      </c>
      <c r="W1217" s="17"/>
      <c r="AF1217" t="s">
        <v>769</v>
      </c>
      <c r="AG1217" t="s">
        <v>51</v>
      </c>
      <c r="AH1217" t="s">
        <v>115</v>
      </c>
      <c r="AI1217">
        <v>13.89</v>
      </c>
      <c r="AJ1217" t="s">
        <v>61</v>
      </c>
      <c r="AK1217" t="s">
        <v>247</v>
      </c>
      <c r="AM1217" t="s">
        <v>54</v>
      </c>
      <c r="AN1217" t="s">
        <v>55</v>
      </c>
      <c r="AQ1217" t="s">
        <v>51</v>
      </c>
      <c r="AR1217" t="s">
        <v>772</v>
      </c>
    </row>
    <row r="1218" ht="15.75" customHeight="1">
      <c r="A1218" t="s">
        <v>323</v>
      </c>
      <c r="B1218" s="20" t="s">
        <v>154</v>
      </c>
      <c r="C1218" s="11" t="s">
        <v>766</v>
      </c>
      <c r="D1218" s="11" t="s">
        <v>767</v>
      </c>
      <c r="E1218" s="11" t="s">
        <v>768</v>
      </c>
      <c r="F1218" s="12" t="str">
        <f t="shared" si="1"/>
        <v>2010</v>
      </c>
      <c r="G1218" s="13">
        <v>40418.0</v>
      </c>
      <c r="H1218" s="14">
        <v>0.2986111111111111</v>
      </c>
      <c r="I1218" t="s">
        <v>95</v>
      </c>
      <c r="J1218" s="15"/>
      <c r="M1218" s="15"/>
      <c r="N1218" s="16">
        <v>7.24</v>
      </c>
      <c r="O1218" s="16">
        <v>81.5</v>
      </c>
      <c r="P1218" s="17"/>
      <c r="Q1218" s="18"/>
      <c r="S1218" s="17"/>
      <c r="V1218" s="19"/>
      <c r="W1218" s="17"/>
      <c r="AF1218" t="s">
        <v>769</v>
      </c>
      <c r="AK1218" t="s">
        <v>247</v>
      </c>
      <c r="AR1218" t="s">
        <v>772</v>
      </c>
    </row>
    <row r="1219" ht="15.75" customHeight="1">
      <c r="A1219" t="s">
        <v>323</v>
      </c>
      <c r="B1219" s="20" t="s">
        <v>154</v>
      </c>
      <c r="C1219" s="11" t="s">
        <v>766</v>
      </c>
      <c r="D1219" s="11" t="s">
        <v>767</v>
      </c>
      <c r="E1219" s="11" t="s">
        <v>768</v>
      </c>
      <c r="F1219" s="12" t="str">
        <f t="shared" si="1"/>
        <v>2010</v>
      </c>
      <c r="G1219" s="13">
        <v>40432.0</v>
      </c>
      <c r="H1219" s="14"/>
      <c r="I1219" t="s">
        <v>48</v>
      </c>
      <c r="J1219" s="15"/>
      <c r="M1219" s="15"/>
      <c r="N1219" s="16"/>
      <c r="O1219" s="16"/>
      <c r="P1219" s="17"/>
      <c r="Q1219" s="18"/>
      <c r="S1219" s="17"/>
      <c r="V1219" s="19">
        <v>20.0</v>
      </c>
      <c r="W1219" s="17"/>
      <c r="AF1219" t="s">
        <v>769</v>
      </c>
      <c r="AG1219" t="s">
        <v>51</v>
      </c>
      <c r="AH1219" t="s">
        <v>112</v>
      </c>
      <c r="AJ1219" t="s">
        <v>61</v>
      </c>
      <c r="AM1219" t="s">
        <v>54</v>
      </c>
      <c r="AN1219" t="s">
        <v>55</v>
      </c>
      <c r="AQ1219" t="s">
        <v>51</v>
      </c>
      <c r="AR1219" t="s">
        <v>775</v>
      </c>
    </row>
    <row r="1220" ht="15.75" customHeight="1">
      <c r="A1220" t="s">
        <v>323</v>
      </c>
      <c r="B1220" s="20" t="s">
        <v>154</v>
      </c>
      <c r="C1220" s="11" t="s">
        <v>776</v>
      </c>
      <c r="D1220" s="11" t="s">
        <v>777</v>
      </c>
      <c r="E1220" s="11" t="s">
        <v>778</v>
      </c>
      <c r="F1220" s="12" t="str">
        <f t="shared" si="1"/>
        <v>2010</v>
      </c>
      <c r="G1220" s="13">
        <v>40362.0</v>
      </c>
      <c r="H1220" s="14">
        <v>0.2916666666666667</v>
      </c>
      <c r="I1220" t="s">
        <v>48</v>
      </c>
      <c r="J1220" s="15"/>
      <c r="L1220" t="s">
        <v>49</v>
      </c>
      <c r="M1220" s="15">
        <v>22.1</v>
      </c>
      <c r="N1220" s="16">
        <v>7.6</v>
      </c>
      <c r="O1220" s="16">
        <v>87.4</v>
      </c>
      <c r="P1220" s="17"/>
      <c r="Q1220" s="18"/>
      <c r="S1220" s="17"/>
      <c r="V1220" s="19">
        <v>8.6</v>
      </c>
      <c r="W1220" s="17"/>
      <c r="AF1220" t="s">
        <v>769</v>
      </c>
      <c r="AG1220" t="s">
        <v>115</v>
      </c>
      <c r="AH1220" t="s">
        <v>86</v>
      </c>
      <c r="AI1220">
        <v>11.67</v>
      </c>
      <c r="AK1220" t="s">
        <v>247</v>
      </c>
      <c r="AM1220" t="s">
        <v>88</v>
      </c>
      <c r="AN1220" t="s">
        <v>55</v>
      </c>
      <c r="AQ1220" t="s">
        <v>51</v>
      </c>
      <c r="AR1220" t="s">
        <v>233</v>
      </c>
    </row>
    <row r="1221" ht="15.75" customHeight="1">
      <c r="A1221" t="s">
        <v>323</v>
      </c>
      <c r="B1221" s="20" t="s">
        <v>154</v>
      </c>
      <c r="C1221" s="11" t="s">
        <v>776</v>
      </c>
      <c r="D1221" s="11" t="s">
        <v>777</v>
      </c>
      <c r="E1221" s="11" t="s">
        <v>778</v>
      </c>
      <c r="F1221" s="12" t="str">
        <f t="shared" si="1"/>
        <v>2010</v>
      </c>
      <c r="G1221" s="13">
        <v>40376.0</v>
      </c>
      <c r="H1221" s="14">
        <v>0.3090277777777778</v>
      </c>
      <c r="I1221" t="s">
        <v>48</v>
      </c>
      <c r="J1221" s="15"/>
      <c r="L1221" t="s">
        <v>49</v>
      </c>
      <c r="M1221" s="15">
        <v>25.7</v>
      </c>
      <c r="N1221" s="16">
        <v>7.99</v>
      </c>
      <c r="O1221" s="16">
        <v>87.2</v>
      </c>
      <c r="P1221" s="17"/>
      <c r="Q1221" s="18"/>
      <c r="S1221" s="17"/>
      <c r="V1221" s="19">
        <v>23.0</v>
      </c>
      <c r="W1221" s="17"/>
      <c r="AF1221" t="s">
        <v>779</v>
      </c>
      <c r="AG1221" t="s">
        <v>51</v>
      </c>
      <c r="AH1221" t="s">
        <v>414</v>
      </c>
      <c r="AI1221">
        <v>22.78</v>
      </c>
      <c r="AJ1221" t="s">
        <v>61</v>
      </c>
      <c r="AK1221" t="s">
        <v>247</v>
      </c>
      <c r="AM1221" t="s">
        <v>88</v>
      </c>
      <c r="AN1221" t="s">
        <v>55</v>
      </c>
      <c r="AQ1221" t="s">
        <v>51</v>
      </c>
      <c r="AR1221" t="s">
        <v>233</v>
      </c>
    </row>
    <row r="1222" ht="15.75" customHeight="1">
      <c r="A1222" t="s">
        <v>323</v>
      </c>
      <c r="B1222" s="20" t="s">
        <v>154</v>
      </c>
      <c r="C1222" s="11" t="s">
        <v>776</v>
      </c>
      <c r="D1222" s="11" t="s">
        <v>777</v>
      </c>
      <c r="E1222" s="11" t="s">
        <v>778</v>
      </c>
      <c r="F1222" s="12" t="str">
        <f t="shared" si="1"/>
        <v>2010</v>
      </c>
      <c r="G1222" s="13">
        <v>40390.0</v>
      </c>
      <c r="H1222" s="14">
        <v>0.3159722222222222</v>
      </c>
      <c r="I1222" t="s">
        <v>48</v>
      </c>
      <c r="J1222" s="15"/>
      <c r="L1222" t="s">
        <v>49</v>
      </c>
      <c r="M1222" s="15">
        <v>24.4</v>
      </c>
      <c r="N1222" s="16">
        <v>7.01</v>
      </c>
      <c r="O1222" s="16">
        <v>84.8</v>
      </c>
      <c r="P1222" s="17"/>
      <c r="Q1222" s="18"/>
      <c r="S1222" s="17"/>
      <c r="V1222" s="19">
        <v>12.0</v>
      </c>
      <c r="W1222" s="17"/>
      <c r="AF1222" t="s">
        <v>773</v>
      </c>
      <c r="AG1222" t="s">
        <v>51</v>
      </c>
      <c r="AH1222" t="s">
        <v>115</v>
      </c>
      <c r="AI1222">
        <v>8.89</v>
      </c>
      <c r="AJ1222" t="s">
        <v>61</v>
      </c>
      <c r="AK1222" t="s">
        <v>247</v>
      </c>
      <c r="AM1222" t="s">
        <v>54</v>
      </c>
      <c r="AN1222" t="s">
        <v>55</v>
      </c>
      <c r="AQ1222" t="s">
        <v>51</v>
      </c>
      <c r="AR1222" t="s">
        <v>233</v>
      </c>
    </row>
    <row r="1223" ht="15.75" customHeight="1">
      <c r="A1223" t="s">
        <v>323</v>
      </c>
      <c r="B1223" s="20" t="s">
        <v>154</v>
      </c>
      <c r="C1223" s="11" t="s">
        <v>776</v>
      </c>
      <c r="D1223" s="11" t="s">
        <v>777</v>
      </c>
      <c r="E1223" s="11" t="s">
        <v>778</v>
      </c>
      <c r="F1223" s="12" t="str">
        <f t="shared" si="1"/>
        <v>2010</v>
      </c>
      <c r="G1223" s="13">
        <v>40404.0</v>
      </c>
      <c r="H1223" s="14">
        <v>0.28125</v>
      </c>
      <c r="I1223" t="s">
        <v>48</v>
      </c>
      <c r="J1223" s="15"/>
      <c r="L1223" t="s">
        <v>49</v>
      </c>
      <c r="M1223" s="15">
        <v>23.9</v>
      </c>
      <c r="N1223" s="16">
        <v>7.07</v>
      </c>
      <c r="O1223" s="16">
        <v>84.5</v>
      </c>
      <c r="P1223" s="17"/>
      <c r="Q1223" s="18"/>
      <c r="S1223" s="17"/>
      <c r="V1223" s="19">
        <v>4.1</v>
      </c>
      <c r="W1223" s="17"/>
      <c r="AF1223" t="s">
        <v>235</v>
      </c>
      <c r="AG1223" t="s">
        <v>51</v>
      </c>
      <c r="AH1223" t="s">
        <v>236</v>
      </c>
      <c r="AJ1223" t="s">
        <v>61</v>
      </c>
      <c r="AK1223" t="s">
        <v>247</v>
      </c>
      <c r="AM1223" t="s">
        <v>54</v>
      </c>
      <c r="AN1223" t="s">
        <v>55</v>
      </c>
      <c r="AQ1223" t="s">
        <v>51</v>
      </c>
      <c r="AR1223" t="s">
        <v>233</v>
      </c>
    </row>
    <row r="1224" ht="15.75" customHeight="1">
      <c r="A1224" t="s">
        <v>323</v>
      </c>
      <c r="B1224" s="20" t="s">
        <v>154</v>
      </c>
      <c r="C1224" s="11" t="s">
        <v>776</v>
      </c>
      <c r="D1224" s="11" t="s">
        <v>777</v>
      </c>
      <c r="E1224" s="11" t="s">
        <v>778</v>
      </c>
      <c r="F1224" s="12" t="str">
        <f t="shared" si="1"/>
        <v>2010</v>
      </c>
      <c r="G1224" s="13">
        <v>40418.0</v>
      </c>
      <c r="H1224" s="14">
        <v>0.3055555555555556</v>
      </c>
      <c r="I1224" t="s">
        <v>48</v>
      </c>
      <c r="J1224" s="15"/>
      <c r="L1224" t="s">
        <v>49</v>
      </c>
      <c r="M1224" s="15">
        <v>21.1</v>
      </c>
      <c r="N1224" s="16">
        <v>7.06</v>
      </c>
      <c r="O1224" s="16">
        <v>80.0</v>
      </c>
      <c r="P1224" s="17"/>
      <c r="Q1224" s="18"/>
      <c r="S1224" s="17"/>
      <c r="V1224" s="19">
        <v>13.0</v>
      </c>
      <c r="W1224" s="17"/>
      <c r="AF1224" t="s">
        <v>769</v>
      </c>
      <c r="AG1224" t="s">
        <v>51</v>
      </c>
      <c r="AH1224" t="s">
        <v>115</v>
      </c>
      <c r="AI1224">
        <v>13.89</v>
      </c>
      <c r="AJ1224" t="s">
        <v>61</v>
      </c>
      <c r="AK1224" t="s">
        <v>247</v>
      </c>
      <c r="AM1224" t="s">
        <v>54</v>
      </c>
      <c r="AN1224" t="s">
        <v>55</v>
      </c>
      <c r="AQ1224" t="s">
        <v>51</v>
      </c>
      <c r="AR1224" t="s">
        <v>233</v>
      </c>
    </row>
    <row r="1225" ht="15.75" customHeight="1">
      <c r="A1225" t="s">
        <v>323</v>
      </c>
      <c r="B1225" s="20" t="s">
        <v>154</v>
      </c>
      <c r="C1225" s="11" t="s">
        <v>776</v>
      </c>
      <c r="D1225" s="11" t="s">
        <v>777</v>
      </c>
      <c r="E1225" s="11" t="s">
        <v>778</v>
      </c>
      <c r="F1225" s="12" t="str">
        <f t="shared" si="1"/>
        <v>2010</v>
      </c>
      <c r="G1225" s="13">
        <v>40418.0</v>
      </c>
      <c r="H1225" s="14">
        <v>0.3055555555555556</v>
      </c>
      <c r="I1225" t="s">
        <v>95</v>
      </c>
      <c r="J1225" s="15"/>
      <c r="M1225" s="15"/>
      <c r="N1225" s="16"/>
      <c r="O1225" s="16"/>
      <c r="P1225" s="17"/>
      <c r="Q1225" s="18"/>
      <c r="S1225" s="17"/>
      <c r="V1225" s="19">
        <v>11.0</v>
      </c>
      <c r="W1225" s="17"/>
      <c r="AF1225" t="s">
        <v>769</v>
      </c>
      <c r="AK1225" t="s">
        <v>247</v>
      </c>
      <c r="AR1225" t="s">
        <v>233</v>
      </c>
    </row>
    <row r="1226" ht="15.75" customHeight="1">
      <c r="A1226" t="s">
        <v>323</v>
      </c>
      <c r="B1226" s="20" t="s">
        <v>154</v>
      </c>
      <c r="C1226" s="11" t="s">
        <v>776</v>
      </c>
      <c r="D1226" s="11" t="s">
        <v>777</v>
      </c>
      <c r="E1226" s="11" t="s">
        <v>778</v>
      </c>
      <c r="F1226" s="12" t="str">
        <f t="shared" si="1"/>
        <v>2010</v>
      </c>
      <c r="G1226" s="13">
        <v>40432.0</v>
      </c>
      <c r="H1226" s="14"/>
      <c r="I1226" t="s">
        <v>48</v>
      </c>
      <c r="J1226" s="15"/>
      <c r="M1226" s="15"/>
      <c r="N1226" s="16"/>
      <c r="O1226" s="16"/>
      <c r="P1226" s="17"/>
      <c r="Q1226" s="18"/>
      <c r="S1226" s="17"/>
      <c r="V1226" s="19">
        <v>6.0</v>
      </c>
      <c r="W1226" s="17"/>
      <c r="AF1226" t="s">
        <v>769</v>
      </c>
      <c r="AG1226" t="s">
        <v>51</v>
      </c>
      <c r="AH1226" t="s">
        <v>112</v>
      </c>
      <c r="AJ1226" t="s">
        <v>61</v>
      </c>
      <c r="AR1226" t="s">
        <v>780</v>
      </c>
    </row>
    <row r="1227" ht="15.75" customHeight="1">
      <c r="A1227" t="s">
        <v>323</v>
      </c>
      <c r="B1227" s="20" t="s">
        <v>154</v>
      </c>
      <c r="C1227" s="11" t="s">
        <v>776</v>
      </c>
      <c r="D1227" s="11" t="s">
        <v>777</v>
      </c>
      <c r="E1227" s="11" t="s">
        <v>778</v>
      </c>
      <c r="F1227" s="12" t="str">
        <f t="shared" si="1"/>
        <v>2010</v>
      </c>
      <c r="G1227" s="13">
        <v>40432.0</v>
      </c>
      <c r="H1227" s="14"/>
      <c r="I1227" t="s">
        <v>95</v>
      </c>
      <c r="J1227" s="15"/>
      <c r="M1227" s="15"/>
      <c r="N1227" s="16"/>
      <c r="O1227" s="16"/>
      <c r="P1227" s="17"/>
      <c r="Q1227" s="18"/>
      <c r="S1227" s="17"/>
      <c r="V1227" s="19">
        <v>5.0</v>
      </c>
      <c r="W1227" s="17"/>
      <c r="AF1227" t="s">
        <v>769</v>
      </c>
      <c r="AR1227" t="s">
        <v>780</v>
      </c>
    </row>
    <row r="1228" ht="15.75" customHeight="1">
      <c r="A1228" t="s">
        <v>44</v>
      </c>
      <c r="B1228" s="20" t="s">
        <v>104</v>
      </c>
      <c r="C1228" s="11" t="s">
        <v>145</v>
      </c>
      <c r="D1228" s="11" t="s">
        <v>146</v>
      </c>
      <c r="E1228" s="11" t="s">
        <v>147</v>
      </c>
      <c r="F1228" s="12" t="str">
        <f t="shared" si="1"/>
        <v>2016</v>
      </c>
      <c r="G1228" s="13">
        <v>42553.0</v>
      </c>
      <c r="H1228" s="14">
        <v>0.2534722222222222</v>
      </c>
      <c r="I1228" t="s">
        <v>48</v>
      </c>
      <c r="J1228" s="15"/>
      <c r="L1228" t="s">
        <v>58</v>
      </c>
      <c r="M1228" s="15">
        <v>19.1</v>
      </c>
      <c r="N1228" s="16">
        <v>7.3</v>
      </c>
      <c r="O1228" s="16">
        <v>78.2</v>
      </c>
      <c r="P1228" s="17">
        <v>260.0</v>
      </c>
      <c r="Q1228" s="18"/>
      <c r="S1228" s="17"/>
      <c r="V1228" s="19" t="s">
        <v>149</v>
      </c>
      <c r="W1228" s="17"/>
      <c r="AF1228" t="s">
        <v>607</v>
      </c>
      <c r="AG1228" t="s">
        <v>51</v>
      </c>
      <c r="AH1228" t="s">
        <v>85</v>
      </c>
      <c r="AI1228">
        <v>17.22</v>
      </c>
      <c r="AJ1228" t="s">
        <v>61</v>
      </c>
      <c r="AK1228" t="s">
        <v>119</v>
      </c>
      <c r="AM1228" t="s">
        <v>62</v>
      </c>
      <c r="AN1228" t="s">
        <v>55</v>
      </c>
      <c r="AQ1228" t="s">
        <v>292</v>
      </c>
      <c r="AR1228" t="s">
        <v>749</v>
      </c>
    </row>
    <row r="1229" ht="15.75" customHeight="1">
      <c r="A1229" t="s">
        <v>44</v>
      </c>
      <c r="B1229" s="20" t="s">
        <v>104</v>
      </c>
      <c r="C1229" s="11" t="s">
        <v>145</v>
      </c>
      <c r="D1229" s="11" t="s">
        <v>146</v>
      </c>
      <c r="E1229" s="11" t="s">
        <v>147</v>
      </c>
      <c r="F1229" s="12" t="str">
        <f t="shared" si="1"/>
        <v>2016</v>
      </c>
      <c r="G1229" s="13">
        <v>42567.0</v>
      </c>
      <c r="H1229" s="14">
        <v>0.25277777777777777</v>
      </c>
      <c r="I1229" t="s">
        <v>48</v>
      </c>
      <c r="J1229" s="15"/>
      <c r="L1229" t="s">
        <v>49</v>
      </c>
      <c r="M1229" s="15">
        <v>23.2</v>
      </c>
      <c r="N1229" s="16">
        <v>6.6</v>
      </c>
      <c r="O1229" s="16">
        <v>78.6</v>
      </c>
      <c r="P1229" s="17"/>
      <c r="Q1229" s="18"/>
      <c r="S1229" s="17"/>
      <c r="V1229" s="19">
        <v>214.3</v>
      </c>
      <c r="W1229" s="17"/>
      <c r="AF1229" t="s">
        <v>607</v>
      </c>
      <c r="AH1229" t="s">
        <v>59</v>
      </c>
      <c r="AI1229">
        <v>19.44</v>
      </c>
      <c r="AK1229" t="s">
        <v>119</v>
      </c>
      <c r="AM1229" t="s">
        <v>88</v>
      </c>
      <c r="AN1229" t="s">
        <v>55</v>
      </c>
      <c r="AQ1229" t="s">
        <v>56</v>
      </c>
      <c r="AR1229" t="s">
        <v>781</v>
      </c>
    </row>
    <row r="1230" ht="15.75" customHeight="1">
      <c r="A1230" t="s">
        <v>44</v>
      </c>
      <c r="B1230" s="20" t="s">
        <v>104</v>
      </c>
      <c r="C1230" s="11" t="s">
        <v>145</v>
      </c>
      <c r="D1230" s="11" t="s">
        <v>146</v>
      </c>
      <c r="E1230" s="11" t="s">
        <v>147</v>
      </c>
      <c r="F1230" s="12" t="str">
        <f t="shared" si="1"/>
        <v>2016</v>
      </c>
      <c r="G1230" s="13">
        <v>42581.0</v>
      </c>
      <c r="H1230" s="14">
        <v>0.2513888888888889</v>
      </c>
      <c r="I1230" t="s">
        <v>48</v>
      </c>
      <c r="J1230" s="15"/>
      <c r="L1230" t="s">
        <v>49</v>
      </c>
      <c r="M1230" s="15">
        <v>20.8</v>
      </c>
      <c r="N1230" s="16">
        <v>5.71</v>
      </c>
      <c r="O1230" s="16">
        <v>63.3</v>
      </c>
      <c r="P1230" s="17">
        <v>340.0</v>
      </c>
      <c r="Q1230" s="18"/>
      <c r="S1230" s="17"/>
      <c r="V1230" s="19">
        <v>150.0</v>
      </c>
      <c r="W1230" s="17"/>
      <c r="AF1230" t="s">
        <v>607</v>
      </c>
      <c r="AG1230" t="s">
        <v>51</v>
      </c>
      <c r="AH1230" t="s">
        <v>86</v>
      </c>
      <c r="AI1230">
        <v>16.67</v>
      </c>
      <c r="AJ1230" t="s">
        <v>61</v>
      </c>
      <c r="AK1230" t="s">
        <v>119</v>
      </c>
      <c r="AM1230" t="s">
        <v>88</v>
      </c>
      <c r="AN1230" t="s">
        <v>65</v>
      </c>
      <c r="AQ1230" t="s">
        <v>56</v>
      </c>
      <c r="AR1230" t="s">
        <v>610</v>
      </c>
    </row>
    <row r="1231" ht="15.75" customHeight="1">
      <c r="A1231" t="s">
        <v>44</v>
      </c>
      <c r="B1231" s="20" t="s">
        <v>104</v>
      </c>
      <c r="C1231" s="11" t="s">
        <v>145</v>
      </c>
      <c r="D1231" s="11" t="s">
        <v>146</v>
      </c>
      <c r="E1231" s="11" t="s">
        <v>147</v>
      </c>
      <c r="F1231" s="12" t="str">
        <f t="shared" si="1"/>
        <v>2016</v>
      </c>
      <c r="G1231" s="13">
        <v>42595.0</v>
      </c>
      <c r="H1231" s="14">
        <v>0.2743055555555556</v>
      </c>
      <c r="I1231" t="s">
        <v>48</v>
      </c>
      <c r="J1231" s="15"/>
      <c r="L1231" t="s">
        <v>49</v>
      </c>
      <c r="M1231" s="15">
        <v>22.3</v>
      </c>
      <c r="N1231" s="16">
        <v>5.9</v>
      </c>
      <c r="O1231" s="16">
        <v>67.4</v>
      </c>
      <c r="P1231" s="17">
        <v>390.0</v>
      </c>
      <c r="Q1231" s="18"/>
      <c r="S1231" s="17"/>
      <c r="V1231" s="19">
        <v>1553.07</v>
      </c>
      <c r="W1231" s="17"/>
      <c r="AF1231" t="s">
        <v>607</v>
      </c>
      <c r="AG1231" t="s">
        <v>273</v>
      </c>
      <c r="AH1231" t="s">
        <v>611</v>
      </c>
      <c r="AI1231">
        <v>17.78</v>
      </c>
      <c r="AJ1231" t="s">
        <v>61</v>
      </c>
      <c r="AK1231" t="s">
        <v>119</v>
      </c>
      <c r="AM1231" t="s">
        <v>54</v>
      </c>
      <c r="AN1231" t="s">
        <v>55</v>
      </c>
      <c r="AQ1231" t="s">
        <v>56</v>
      </c>
      <c r="AR1231" t="s">
        <v>612</v>
      </c>
    </row>
    <row r="1232" ht="15.75" customHeight="1">
      <c r="A1232" t="s">
        <v>44</v>
      </c>
      <c r="B1232" s="20" t="s">
        <v>104</v>
      </c>
      <c r="C1232" s="11" t="s">
        <v>145</v>
      </c>
      <c r="D1232" s="11" t="s">
        <v>146</v>
      </c>
      <c r="E1232" s="11" t="s">
        <v>147</v>
      </c>
      <c r="F1232" s="12" t="str">
        <f t="shared" si="1"/>
        <v>2016</v>
      </c>
      <c r="G1232" s="13">
        <v>42609.0</v>
      </c>
      <c r="H1232" s="14">
        <v>0.2743055555555556</v>
      </c>
      <c r="I1232" t="s">
        <v>48</v>
      </c>
      <c r="J1232" s="15"/>
      <c r="L1232" t="s">
        <v>49</v>
      </c>
      <c r="M1232" s="15">
        <v>19.3</v>
      </c>
      <c r="N1232" s="16">
        <v>5.6</v>
      </c>
      <c r="O1232" s="16">
        <v>62.6</v>
      </c>
      <c r="P1232" s="17">
        <v>400.0</v>
      </c>
      <c r="Q1232" s="18"/>
      <c r="S1232" s="17"/>
      <c r="V1232" s="19">
        <v>325.5</v>
      </c>
      <c r="W1232" s="17"/>
      <c r="AF1232" t="s">
        <v>607</v>
      </c>
      <c r="AG1232" t="s">
        <v>51</v>
      </c>
      <c r="AH1232" t="s">
        <v>59</v>
      </c>
      <c r="AI1232">
        <v>15.56</v>
      </c>
      <c r="AJ1232" t="s">
        <v>61</v>
      </c>
      <c r="AK1232" t="s">
        <v>119</v>
      </c>
      <c r="AM1232" t="s">
        <v>88</v>
      </c>
      <c r="AN1232" t="s">
        <v>55</v>
      </c>
      <c r="AQ1232" t="s">
        <v>56</v>
      </c>
      <c r="AR1232" t="s">
        <v>218</v>
      </c>
    </row>
    <row r="1233" ht="15.75" customHeight="1">
      <c r="A1233" t="s">
        <v>44</v>
      </c>
      <c r="C1233" s="11" t="s">
        <v>45</v>
      </c>
      <c r="D1233" s="11" t="s">
        <v>46</v>
      </c>
      <c r="E1233" s="11" t="s">
        <v>47</v>
      </c>
      <c r="F1233" s="12" t="str">
        <f t="shared" si="1"/>
        <v>2017</v>
      </c>
      <c r="G1233" s="13">
        <v>42875.0</v>
      </c>
      <c r="H1233" s="14">
        <v>0.4027777777777778</v>
      </c>
      <c r="I1233" t="s">
        <v>48</v>
      </c>
      <c r="J1233" s="15"/>
      <c r="L1233" t="s">
        <v>49</v>
      </c>
      <c r="M1233" s="15">
        <v>14.5</v>
      </c>
      <c r="N1233" s="16">
        <v>9.48</v>
      </c>
      <c r="O1233" s="16">
        <v>92.7</v>
      </c>
      <c r="P1233" s="17">
        <v>35.0</v>
      </c>
      <c r="Q1233" s="18"/>
      <c r="S1233" s="17"/>
      <c r="V1233" s="19">
        <v>81.3</v>
      </c>
      <c r="W1233" s="17"/>
      <c r="AF1233" t="s">
        <v>782</v>
      </c>
      <c r="AG1233" t="s">
        <v>51</v>
      </c>
      <c r="AH1233" t="s">
        <v>115</v>
      </c>
      <c r="AI1233">
        <v>12.22</v>
      </c>
      <c r="AJ1233" t="s">
        <v>52</v>
      </c>
      <c r="AK1233" t="s">
        <v>100</v>
      </c>
      <c r="AM1233" t="s">
        <v>88</v>
      </c>
      <c r="AN1233" t="s">
        <v>55</v>
      </c>
      <c r="AQ1233" t="s">
        <v>56</v>
      </c>
      <c r="AR1233" t="s">
        <v>218</v>
      </c>
    </row>
    <row r="1234" ht="15.75" customHeight="1">
      <c r="A1234" t="s">
        <v>44</v>
      </c>
      <c r="C1234" s="11" t="s">
        <v>45</v>
      </c>
      <c r="D1234" s="11" t="s">
        <v>46</v>
      </c>
      <c r="E1234" s="11" t="s">
        <v>47</v>
      </c>
      <c r="F1234" s="12" t="str">
        <f t="shared" si="1"/>
        <v>2017</v>
      </c>
      <c r="G1234" s="13">
        <v>42889.0</v>
      </c>
      <c r="H1234" s="14">
        <v>0.4305555555555556</v>
      </c>
      <c r="I1234" t="s">
        <v>48</v>
      </c>
      <c r="J1234" s="15"/>
      <c r="L1234" t="s">
        <v>49</v>
      </c>
      <c r="M1234" s="15">
        <v>13.9</v>
      </c>
      <c r="N1234" s="16">
        <v>9.96</v>
      </c>
      <c r="O1234" s="16">
        <v>97.0</v>
      </c>
      <c r="P1234" s="17">
        <v>32.0</v>
      </c>
      <c r="Q1234" s="18"/>
      <c r="S1234" s="17"/>
      <c r="V1234" s="19">
        <v>56.3</v>
      </c>
      <c r="W1234" s="17"/>
      <c r="AF1234" t="s">
        <v>782</v>
      </c>
      <c r="AG1234" t="s">
        <v>231</v>
      </c>
      <c r="AH1234" t="s">
        <v>439</v>
      </c>
      <c r="AJ1234" t="s">
        <v>52</v>
      </c>
      <c r="AK1234" t="s">
        <v>100</v>
      </c>
      <c r="AM1234" t="s">
        <v>54</v>
      </c>
      <c r="AN1234" t="s">
        <v>55</v>
      </c>
      <c r="AQ1234" t="s">
        <v>56</v>
      </c>
      <c r="AR1234" t="s">
        <v>218</v>
      </c>
    </row>
    <row r="1235" ht="15.75" customHeight="1">
      <c r="A1235" t="s">
        <v>44</v>
      </c>
      <c r="C1235" s="11" t="s">
        <v>45</v>
      </c>
      <c r="D1235" s="11" t="s">
        <v>46</v>
      </c>
      <c r="E1235" s="11" t="s">
        <v>47</v>
      </c>
      <c r="F1235" s="12" t="str">
        <f t="shared" si="1"/>
        <v>2017</v>
      </c>
      <c r="G1235" s="13">
        <v>42903.0</v>
      </c>
      <c r="H1235" s="14">
        <v>0.37222222222222223</v>
      </c>
      <c r="I1235" t="s">
        <v>48</v>
      </c>
      <c r="J1235" s="15"/>
      <c r="L1235" t="s">
        <v>58</v>
      </c>
      <c r="M1235" s="15">
        <v>14.7</v>
      </c>
      <c r="N1235" s="16">
        <v>8.94</v>
      </c>
      <c r="O1235" s="16">
        <v>88.0</v>
      </c>
      <c r="P1235" s="17">
        <v>41.0</v>
      </c>
      <c r="Q1235" s="18"/>
      <c r="S1235" s="17"/>
      <c r="V1235" s="19">
        <v>307.6</v>
      </c>
      <c r="W1235" s="17"/>
      <c r="AF1235" t="s">
        <v>782</v>
      </c>
      <c r="AG1235" t="s">
        <v>59</v>
      </c>
      <c r="AH1235" t="s">
        <v>281</v>
      </c>
      <c r="AJ1235" t="s">
        <v>61</v>
      </c>
      <c r="AK1235" t="s">
        <v>100</v>
      </c>
      <c r="AM1235" t="s">
        <v>54</v>
      </c>
      <c r="AN1235" t="s">
        <v>55</v>
      </c>
      <c r="AQ1235" t="s">
        <v>56</v>
      </c>
      <c r="AR1235" t="s">
        <v>229</v>
      </c>
    </row>
    <row r="1236" ht="15.75" customHeight="1">
      <c r="A1236" t="s">
        <v>44</v>
      </c>
      <c r="C1236" s="11" t="s">
        <v>45</v>
      </c>
      <c r="D1236" s="11" t="s">
        <v>46</v>
      </c>
      <c r="E1236" s="11" t="s">
        <v>47</v>
      </c>
      <c r="F1236" s="12" t="str">
        <f t="shared" si="1"/>
        <v>2017</v>
      </c>
      <c r="G1236" s="13">
        <v>42917.0</v>
      </c>
      <c r="H1236" s="14">
        <v>0.3645833333333333</v>
      </c>
      <c r="I1236" t="s">
        <v>48</v>
      </c>
      <c r="J1236" s="15"/>
      <c r="L1236" t="s">
        <v>58</v>
      </c>
      <c r="M1236" s="15">
        <v>19.0</v>
      </c>
      <c r="N1236" s="16">
        <v>8.07</v>
      </c>
      <c r="O1236" s="16">
        <v>87.8</v>
      </c>
      <c r="P1236" s="17">
        <v>34.0</v>
      </c>
      <c r="Q1236" s="18"/>
      <c r="S1236" s="17"/>
      <c r="V1236" s="19">
        <v>387.3</v>
      </c>
      <c r="W1236" s="17"/>
      <c r="AF1236" t="s">
        <v>782</v>
      </c>
      <c r="AG1236" t="s">
        <v>231</v>
      </c>
      <c r="AH1236" t="s">
        <v>84</v>
      </c>
      <c r="AK1236" t="s">
        <v>100</v>
      </c>
      <c r="AM1236" t="s">
        <v>62</v>
      </c>
      <c r="AN1236" t="s">
        <v>55</v>
      </c>
      <c r="AQ1236" t="s">
        <v>56</v>
      </c>
      <c r="AR1236" t="s">
        <v>229</v>
      </c>
    </row>
    <row r="1237" ht="15.75" customHeight="1">
      <c r="A1237" t="s">
        <v>44</v>
      </c>
      <c r="C1237" s="11" t="s">
        <v>45</v>
      </c>
      <c r="D1237" s="11" t="s">
        <v>46</v>
      </c>
      <c r="E1237" s="11" t="s">
        <v>47</v>
      </c>
      <c r="F1237" s="12" t="str">
        <f t="shared" si="1"/>
        <v>2017</v>
      </c>
      <c r="G1237" s="13">
        <v>42931.0</v>
      </c>
      <c r="H1237" s="14">
        <v>0.3472222222222222</v>
      </c>
      <c r="I1237" t="s">
        <v>48</v>
      </c>
      <c r="J1237" s="15"/>
      <c r="L1237" t="s">
        <v>49</v>
      </c>
      <c r="M1237" s="15">
        <v>15.6</v>
      </c>
      <c r="N1237" s="16">
        <v>8.3</v>
      </c>
      <c r="O1237" s="16">
        <v>83.7</v>
      </c>
      <c r="P1237" s="17">
        <v>51.0</v>
      </c>
      <c r="Q1237" s="18"/>
      <c r="S1237" s="17"/>
      <c r="V1237" s="19">
        <v>172.3</v>
      </c>
      <c r="W1237" s="17"/>
      <c r="AF1237" t="s">
        <v>782</v>
      </c>
      <c r="AG1237" t="s">
        <v>59</v>
      </c>
      <c r="AH1237" t="s">
        <v>290</v>
      </c>
      <c r="AJ1237" t="s">
        <v>61</v>
      </c>
      <c r="AK1237" t="s">
        <v>100</v>
      </c>
      <c r="AM1237" t="s">
        <v>88</v>
      </c>
      <c r="AN1237" t="s">
        <v>55</v>
      </c>
      <c r="AQ1237" t="s">
        <v>56</v>
      </c>
      <c r="AR1237" t="s">
        <v>229</v>
      </c>
    </row>
    <row r="1238" ht="15.75" customHeight="1">
      <c r="A1238" t="s">
        <v>44</v>
      </c>
      <c r="C1238" s="11" t="s">
        <v>45</v>
      </c>
      <c r="D1238" s="11" t="s">
        <v>46</v>
      </c>
      <c r="E1238" s="11" t="s">
        <v>47</v>
      </c>
      <c r="F1238" s="12" t="str">
        <f t="shared" si="1"/>
        <v>2017</v>
      </c>
      <c r="G1238" s="13">
        <v>42945.0</v>
      </c>
      <c r="H1238" s="14">
        <v>0.3472222222222222</v>
      </c>
      <c r="I1238" t="s">
        <v>48</v>
      </c>
      <c r="J1238" s="15"/>
      <c r="L1238" t="s">
        <v>49</v>
      </c>
      <c r="M1238" s="15">
        <v>16.2</v>
      </c>
      <c r="N1238" s="16">
        <v>8.11</v>
      </c>
      <c r="O1238" s="16">
        <v>84.1</v>
      </c>
      <c r="P1238" s="17">
        <v>49.0</v>
      </c>
      <c r="Q1238" s="18"/>
      <c r="S1238" s="17"/>
      <c r="V1238" s="19">
        <v>117.8</v>
      </c>
      <c r="W1238" s="17"/>
      <c r="AF1238" t="s">
        <v>782</v>
      </c>
      <c r="AG1238" t="s">
        <v>231</v>
      </c>
      <c r="AH1238" t="s">
        <v>86</v>
      </c>
      <c r="AJ1238" t="s">
        <v>61</v>
      </c>
      <c r="AK1238" t="s">
        <v>100</v>
      </c>
      <c r="AM1238" t="s">
        <v>88</v>
      </c>
      <c r="AN1238" t="s">
        <v>55</v>
      </c>
      <c r="AQ1238" t="s">
        <v>56</v>
      </c>
      <c r="AR1238" t="s">
        <v>783</v>
      </c>
    </row>
    <row r="1239" ht="15.75" customHeight="1">
      <c r="A1239" t="s">
        <v>44</v>
      </c>
      <c r="C1239" s="11" t="s">
        <v>45</v>
      </c>
      <c r="D1239" s="11" t="s">
        <v>46</v>
      </c>
      <c r="E1239" s="11" t="s">
        <v>47</v>
      </c>
      <c r="F1239" s="12" t="str">
        <f t="shared" si="1"/>
        <v>2017</v>
      </c>
      <c r="G1239" s="13">
        <v>42959.0</v>
      </c>
      <c r="H1239" s="14">
        <v>0.35694444444444445</v>
      </c>
      <c r="I1239" t="s">
        <v>48</v>
      </c>
      <c r="J1239" s="15"/>
      <c r="L1239" t="s">
        <v>49</v>
      </c>
      <c r="M1239" s="15">
        <v>18.4</v>
      </c>
      <c r="N1239" s="16">
        <v>7.36</v>
      </c>
      <c r="O1239" s="16">
        <v>79.8</v>
      </c>
      <c r="P1239" s="17">
        <v>54.0</v>
      </c>
      <c r="Q1239" s="18"/>
      <c r="S1239" s="17"/>
      <c r="V1239" s="19">
        <v>387.3</v>
      </c>
      <c r="W1239" s="17"/>
      <c r="AF1239" t="s">
        <v>782</v>
      </c>
      <c r="AG1239" t="s">
        <v>290</v>
      </c>
      <c r="AH1239" t="s">
        <v>563</v>
      </c>
      <c r="AJ1239" t="s">
        <v>61</v>
      </c>
      <c r="AK1239" t="s">
        <v>100</v>
      </c>
      <c r="AM1239" t="s">
        <v>54</v>
      </c>
      <c r="AN1239" t="s">
        <v>55</v>
      </c>
      <c r="AQ1239" t="s">
        <v>56</v>
      </c>
      <c r="AR1239" t="s">
        <v>229</v>
      </c>
    </row>
    <row r="1240" ht="15.75" customHeight="1">
      <c r="A1240" t="s">
        <v>44</v>
      </c>
      <c r="C1240" s="11" t="s">
        <v>45</v>
      </c>
      <c r="D1240" s="11" t="s">
        <v>46</v>
      </c>
      <c r="E1240" s="11" t="s">
        <v>47</v>
      </c>
      <c r="F1240" s="12" t="str">
        <f t="shared" si="1"/>
        <v>2017</v>
      </c>
      <c r="G1240" s="13">
        <v>42973.0</v>
      </c>
      <c r="H1240" s="14">
        <v>0.3368055555555556</v>
      </c>
      <c r="I1240" t="s">
        <v>48</v>
      </c>
      <c r="J1240" s="15"/>
      <c r="L1240" t="s">
        <v>49</v>
      </c>
      <c r="M1240" s="15">
        <v>13.6</v>
      </c>
      <c r="N1240" s="16">
        <v>8.42</v>
      </c>
      <c r="O1240" s="16">
        <v>79.1</v>
      </c>
      <c r="P1240" s="17">
        <v>54.0</v>
      </c>
      <c r="Q1240" s="18"/>
      <c r="S1240" s="17"/>
      <c r="V1240" s="19">
        <v>365.4</v>
      </c>
      <c r="W1240" s="17"/>
      <c r="AF1240" t="s">
        <v>782</v>
      </c>
      <c r="AH1240" t="s">
        <v>86</v>
      </c>
      <c r="AJ1240" t="s">
        <v>61</v>
      </c>
      <c r="AK1240" t="s">
        <v>100</v>
      </c>
      <c r="AM1240" t="s">
        <v>54</v>
      </c>
      <c r="AN1240" t="s">
        <v>55</v>
      </c>
      <c r="AQ1240" t="s">
        <v>56</v>
      </c>
      <c r="AR1240" t="s">
        <v>229</v>
      </c>
    </row>
    <row r="1241" ht="15.75" customHeight="1">
      <c r="A1241" t="s">
        <v>44</v>
      </c>
      <c r="C1241" s="11" t="s">
        <v>45</v>
      </c>
      <c r="D1241" s="11" t="s">
        <v>46</v>
      </c>
      <c r="E1241" s="11" t="s">
        <v>47</v>
      </c>
      <c r="F1241" s="12" t="str">
        <f t="shared" si="1"/>
        <v>2017</v>
      </c>
      <c r="G1241" s="13">
        <v>43001.0</v>
      </c>
      <c r="H1241" s="14">
        <v>0.33055555555555555</v>
      </c>
      <c r="I1241" t="s">
        <v>48</v>
      </c>
      <c r="J1241" s="15"/>
      <c r="L1241" t="s">
        <v>49</v>
      </c>
      <c r="M1241" s="15">
        <v>15.0</v>
      </c>
      <c r="N1241" s="16">
        <v>7.77</v>
      </c>
      <c r="O1241" s="16">
        <v>77.4</v>
      </c>
      <c r="P1241" s="17">
        <v>56.0</v>
      </c>
      <c r="Q1241" s="18"/>
      <c r="S1241" s="17"/>
      <c r="V1241" s="19">
        <v>325.5</v>
      </c>
      <c r="W1241" s="17"/>
      <c r="AF1241" t="s">
        <v>782</v>
      </c>
      <c r="AG1241" t="s">
        <v>86</v>
      </c>
      <c r="AH1241" t="s">
        <v>231</v>
      </c>
      <c r="AK1241" t="s">
        <v>100</v>
      </c>
      <c r="AM1241" t="s">
        <v>88</v>
      </c>
      <c r="AN1241" t="s">
        <v>55</v>
      </c>
      <c r="AQ1241" t="s">
        <v>70</v>
      </c>
      <c r="AR1241" t="s">
        <v>784</v>
      </c>
    </row>
    <row r="1242" ht="15.75" customHeight="1">
      <c r="A1242" t="s">
        <v>44</v>
      </c>
      <c r="C1242" s="11" t="s">
        <v>256</v>
      </c>
      <c r="D1242" s="11" t="s">
        <v>257</v>
      </c>
      <c r="E1242" s="11" t="s">
        <v>258</v>
      </c>
      <c r="F1242" s="12" t="str">
        <f t="shared" si="1"/>
        <v>2017</v>
      </c>
      <c r="G1242" s="13">
        <v>42875.0</v>
      </c>
      <c r="H1242" s="14">
        <v>0.30277777777777776</v>
      </c>
      <c r="I1242" t="s">
        <v>48</v>
      </c>
      <c r="J1242" s="15"/>
      <c r="L1242" t="s">
        <v>49</v>
      </c>
      <c r="M1242" s="15">
        <v>13.0</v>
      </c>
      <c r="N1242" s="16">
        <v>8.61</v>
      </c>
      <c r="O1242" s="16">
        <v>81.4</v>
      </c>
      <c r="P1242" s="17">
        <v>243.0</v>
      </c>
      <c r="Q1242" s="18"/>
      <c r="S1242" s="17"/>
      <c r="V1242" s="19">
        <v>142.1</v>
      </c>
      <c r="W1242" s="17"/>
      <c r="AF1242" t="s">
        <v>785</v>
      </c>
      <c r="AG1242" t="s">
        <v>51</v>
      </c>
      <c r="AH1242" t="s">
        <v>51</v>
      </c>
      <c r="AI1242">
        <v>9.44</v>
      </c>
      <c r="AJ1242" t="s">
        <v>61</v>
      </c>
      <c r="AK1242" t="s">
        <v>53</v>
      </c>
      <c r="AM1242" t="s">
        <v>54</v>
      </c>
      <c r="AN1242" t="s">
        <v>55</v>
      </c>
      <c r="AQ1242" t="s">
        <v>51</v>
      </c>
      <c r="AR1242" t="s">
        <v>218</v>
      </c>
    </row>
    <row r="1243" ht="15.75" customHeight="1">
      <c r="A1243" t="s">
        <v>44</v>
      </c>
      <c r="C1243" s="11" t="s">
        <v>256</v>
      </c>
      <c r="D1243" s="11" t="s">
        <v>257</v>
      </c>
      <c r="E1243" s="11" t="s">
        <v>258</v>
      </c>
      <c r="F1243" s="12" t="str">
        <f t="shared" si="1"/>
        <v>2017</v>
      </c>
      <c r="G1243" s="13">
        <v>42889.0</v>
      </c>
      <c r="H1243" s="14">
        <v>0.29583333333333334</v>
      </c>
      <c r="I1243" t="s">
        <v>48</v>
      </c>
      <c r="J1243" s="15"/>
      <c r="L1243" t="s">
        <v>49</v>
      </c>
      <c r="M1243" s="15">
        <v>11.6</v>
      </c>
      <c r="N1243" s="16">
        <v>9.55</v>
      </c>
      <c r="O1243" s="16">
        <v>88.4</v>
      </c>
      <c r="P1243" s="17">
        <v>201.8</v>
      </c>
      <c r="Q1243" s="18"/>
      <c r="S1243" s="17"/>
      <c r="V1243" s="19">
        <v>114.5</v>
      </c>
      <c r="W1243" s="17"/>
      <c r="AF1243" t="s">
        <v>785</v>
      </c>
      <c r="AG1243" t="s">
        <v>231</v>
      </c>
      <c r="AH1243" t="s">
        <v>786</v>
      </c>
      <c r="AJ1243" t="s">
        <v>61</v>
      </c>
      <c r="AK1243" t="s">
        <v>53</v>
      </c>
      <c r="AM1243" t="s">
        <v>54</v>
      </c>
      <c r="AN1243" t="s">
        <v>55</v>
      </c>
      <c r="AQ1243" t="s">
        <v>51</v>
      </c>
      <c r="AR1243" t="s">
        <v>218</v>
      </c>
    </row>
    <row r="1244" ht="15.75" customHeight="1">
      <c r="A1244" t="s">
        <v>44</v>
      </c>
      <c r="C1244" s="11" t="s">
        <v>256</v>
      </c>
      <c r="D1244" s="11" t="s">
        <v>257</v>
      </c>
      <c r="E1244" s="11" t="s">
        <v>258</v>
      </c>
      <c r="F1244" s="12" t="str">
        <f t="shared" si="1"/>
        <v>2017</v>
      </c>
      <c r="G1244" s="13">
        <v>42903.0</v>
      </c>
      <c r="H1244" s="14">
        <v>0.3229166666666667</v>
      </c>
      <c r="I1244" t="s">
        <v>48</v>
      </c>
      <c r="J1244" s="15"/>
      <c r="M1244" s="15">
        <v>14.3</v>
      </c>
      <c r="N1244" s="16">
        <v>8.52</v>
      </c>
      <c r="O1244" s="16">
        <v>83.8</v>
      </c>
      <c r="P1244" s="17">
        <v>265.0</v>
      </c>
      <c r="Q1244" s="18"/>
      <c r="S1244" s="17"/>
      <c r="V1244" s="19">
        <v>579.4</v>
      </c>
      <c r="W1244" s="17"/>
      <c r="AF1244" t="s">
        <v>787</v>
      </c>
      <c r="AG1244" t="s">
        <v>404</v>
      </c>
      <c r="AH1244" t="s">
        <v>364</v>
      </c>
      <c r="AI1244">
        <v>13.89</v>
      </c>
      <c r="AJ1244" t="s">
        <v>61</v>
      </c>
      <c r="AK1244" t="s">
        <v>53</v>
      </c>
      <c r="AR1244" t="s">
        <v>218</v>
      </c>
    </row>
    <row r="1245" ht="15.75" customHeight="1">
      <c r="A1245" t="s">
        <v>44</v>
      </c>
      <c r="C1245" s="11" t="s">
        <v>256</v>
      </c>
      <c r="D1245" s="11" t="s">
        <v>257</v>
      </c>
      <c r="E1245" s="11" t="s">
        <v>258</v>
      </c>
      <c r="F1245" s="12" t="str">
        <f t="shared" si="1"/>
        <v>2017</v>
      </c>
      <c r="G1245" s="13">
        <v>42917.0</v>
      </c>
      <c r="H1245" s="14">
        <v>0.31319444444444444</v>
      </c>
      <c r="I1245" t="s">
        <v>48</v>
      </c>
      <c r="J1245" s="15"/>
      <c r="L1245" t="s">
        <v>49</v>
      </c>
      <c r="M1245" s="15">
        <v>18.3</v>
      </c>
      <c r="N1245" s="16">
        <v>8.55</v>
      </c>
      <c r="O1245" s="16">
        <v>91.4</v>
      </c>
      <c r="P1245" s="17">
        <v>255.3</v>
      </c>
      <c r="Q1245" s="18"/>
      <c r="S1245" s="17"/>
      <c r="V1245" s="19">
        <v>435.2</v>
      </c>
      <c r="W1245" s="17"/>
      <c r="AF1245" t="s">
        <v>788</v>
      </c>
      <c r="AG1245" t="s">
        <v>280</v>
      </c>
      <c r="AH1245" t="s">
        <v>366</v>
      </c>
      <c r="AI1245">
        <v>18.33</v>
      </c>
      <c r="AJ1245" t="s">
        <v>61</v>
      </c>
      <c r="AK1245" t="s">
        <v>53</v>
      </c>
      <c r="AM1245" t="s">
        <v>62</v>
      </c>
      <c r="AN1245" t="s">
        <v>55</v>
      </c>
      <c r="AQ1245" t="s">
        <v>292</v>
      </c>
      <c r="AR1245" t="s">
        <v>218</v>
      </c>
    </row>
    <row r="1246" ht="15.75" customHeight="1">
      <c r="A1246" t="s">
        <v>44</v>
      </c>
      <c r="C1246" s="11" t="s">
        <v>256</v>
      </c>
      <c r="D1246" s="11" t="s">
        <v>257</v>
      </c>
      <c r="E1246" s="11" t="s">
        <v>258</v>
      </c>
      <c r="F1246" s="12" t="str">
        <f t="shared" si="1"/>
        <v>2017</v>
      </c>
      <c r="G1246" s="13">
        <v>42931.0</v>
      </c>
      <c r="H1246" s="14">
        <v>0.32708333333333334</v>
      </c>
      <c r="I1246" t="s">
        <v>48</v>
      </c>
      <c r="J1246" s="15"/>
      <c r="M1246" s="15">
        <v>16.0</v>
      </c>
      <c r="N1246" s="16">
        <v>7.72</v>
      </c>
      <c r="O1246" s="16">
        <v>78.3</v>
      </c>
      <c r="P1246" s="17"/>
      <c r="Q1246" s="18">
        <v>270.8</v>
      </c>
      <c r="S1246" s="17"/>
      <c r="V1246" s="19">
        <v>488.4</v>
      </c>
      <c r="W1246" s="17"/>
      <c r="AF1246" t="s">
        <v>789</v>
      </c>
      <c r="AG1246" t="s">
        <v>231</v>
      </c>
      <c r="AH1246" t="s">
        <v>86</v>
      </c>
      <c r="AI1246">
        <v>17.78</v>
      </c>
      <c r="AJ1246" t="s">
        <v>61</v>
      </c>
      <c r="AK1246" t="s">
        <v>53</v>
      </c>
      <c r="AR1246" t="s">
        <v>218</v>
      </c>
    </row>
    <row r="1247" ht="15.75" customHeight="1">
      <c r="A1247" t="s">
        <v>44</v>
      </c>
      <c r="C1247" s="11" t="s">
        <v>256</v>
      </c>
      <c r="D1247" s="11" t="s">
        <v>257</v>
      </c>
      <c r="E1247" s="11" t="s">
        <v>258</v>
      </c>
      <c r="F1247" s="12" t="str">
        <f t="shared" si="1"/>
        <v>2017</v>
      </c>
      <c r="G1247" s="13">
        <v>42945.0</v>
      </c>
      <c r="H1247" s="14">
        <v>0.3215277777777778</v>
      </c>
      <c r="I1247" t="s">
        <v>48</v>
      </c>
      <c r="J1247" s="15"/>
      <c r="M1247" s="15">
        <v>17.3</v>
      </c>
      <c r="N1247" s="16">
        <v>6.82</v>
      </c>
      <c r="O1247" s="16">
        <v>71.0</v>
      </c>
      <c r="P1247" s="17">
        <v>323.8</v>
      </c>
      <c r="Q1247" s="18"/>
      <c r="S1247" s="17"/>
      <c r="V1247" s="19">
        <v>115.3</v>
      </c>
      <c r="W1247" s="17"/>
      <c r="AF1247" t="s">
        <v>789</v>
      </c>
      <c r="AG1247" t="s">
        <v>86</v>
      </c>
      <c r="AH1247" t="s">
        <v>435</v>
      </c>
      <c r="AI1247">
        <v>16.11</v>
      </c>
      <c r="AJ1247" t="s">
        <v>61</v>
      </c>
      <c r="AK1247" t="s">
        <v>53</v>
      </c>
      <c r="AR1247" t="s">
        <v>218</v>
      </c>
    </row>
    <row r="1248" ht="15.75" customHeight="1">
      <c r="A1248" t="s">
        <v>380</v>
      </c>
      <c r="B1248" s="20" t="s">
        <v>154</v>
      </c>
      <c r="C1248" s="11" t="s">
        <v>755</v>
      </c>
      <c r="D1248" s="11" t="s">
        <v>756</v>
      </c>
      <c r="E1248" s="11" t="s">
        <v>757</v>
      </c>
      <c r="F1248" s="12" t="str">
        <f t="shared" si="1"/>
        <v>2010</v>
      </c>
      <c r="G1248" s="13">
        <v>40348.0</v>
      </c>
      <c r="H1248" s="14">
        <v>0.2361111111111111</v>
      </c>
      <c r="I1248" t="s">
        <v>48</v>
      </c>
      <c r="J1248" s="15"/>
      <c r="L1248" t="s">
        <v>49</v>
      </c>
      <c r="M1248" s="15"/>
      <c r="N1248" s="16"/>
      <c r="O1248" s="16"/>
      <c r="P1248" s="17"/>
      <c r="Q1248" s="18"/>
      <c r="S1248" s="17"/>
      <c r="V1248" s="19">
        <v>72.3</v>
      </c>
      <c r="W1248" s="17"/>
      <c r="AF1248" t="s">
        <v>790</v>
      </c>
      <c r="AG1248" t="s">
        <v>51</v>
      </c>
      <c r="AH1248" t="s">
        <v>51</v>
      </c>
      <c r="AI1248">
        <v>20.0</v>
      </c>
      <c r="AJ1248" t="s">
        <v>61</v>
      </c>
      <c r="AK1248" t="s">
        <v>97</v>
      </c>
      <c r="AL1248">
        <v>2.5</v>
      </c>
      <c r="AM1248" t="s">
        <v>54</v>
      </c>
      <c r="AN1248" t="s">
        <v>55</v>
      </c>
      <c r="AQ1248" t="s">
        <v>56</v>
      </c>
      <c r="AR1248" t="s">
        <v>791</v>
      </c>
    </row>
    <row r="1249" ht="15.75" customHeight="1">
      <c r="A1249" t="s">
        <v>380</v>
      </c>
      <c r="B1249" s="20" t="s">
        <v>154</v>
      </c>
      <c r="C1249" s="11" t="s">
        <v>755</v>
      </c>
      <c r="D1249" s="11" t="s">
        <v>756</v>
      </c>
      <c r="E1249" s="11" t="s">
        <v>757</v>
      </c>
      <c r="F1249" s="12" t="str">
        <f t="shared" si="1"/>
        <v>2010</v>
      </c>
      <c r="G1249" s="13">
        <v>40348.0</v>
      </c>
      <c r="H1249" s="14">
        <v>0.2361111111111111</v>
      </c>
      <c r="I1249" t="s">
        <v>95</v>
      </c>
      <c r="J1249" s="15"/>
      <c r="M1249" s="15"/>
      <c r="N1249" s="16"/>
      <c r="O1249" s="16"/>
      <c r="P1249" s="17"/>
      <c r="Q1249" s="18"/>
      <c r="S1249" s="17"/>
      <c r="V1249" s="19">
        <v>66.3</v>
      </c>
      <c r="W1249" s="17"/>
      <c r="AF1249" t="s">
        <v>790</v>
      </c>
      <c r="AK1249" t="s">
        <v>97</v>
      </c>
      <c r="AR1249" t="s">
        <v>791</v>
      </c>
    </row>
    <row r="1250" ht="15.75" customHeight="1">
      <c r="A1250" t="s">
        <v>380</v>
      </c>
      <c r="B1250" s="20" t="s">
        <v>154</v>
      </c>
      <c r="C1250" s="11" t="s">
        <v>755</v>
      </c>
      <c r="D1250" s="11" t="s">
        <v>756</v>
      </c>
      <c r="E1250" s="11" t="s">
        <v>757</v>
      </c>
      <c r="F1250" s="12" t="str">
        <f t="shared" si="1"/>
        <v>2010</v>
      </c>
      <c r="G1250" s="13">
        <v>40362.0</v>
      </c>
      <c r="H1250" s="14">
        <v>0.3020833333333333</v>
      </c>
      <c r="I1250" t="s">
        <v>48</v>
      </c>
      <c r="J1250" s="15"/>
      <c r="L1250" t="s">
        <v>49</v>
      </c>
      <c r="M1250" s="15"/>
      <c r="N1250" s="16"/>
      <c r="O1250" s="16"/>
      <c r="P1250" s="17"/>
      <c r="Q1250" s="18"/>
      <c r="S1250" s="17"/>
      <c r="V1250" s="19">
        <v>62.4</v>
      </c>
      <c r="W1250" s="17"/>
      <c r="AF1250" t="s">
        <v>527</v>
      </c>
      <c r="AG1250" t="s">
        <v>51</v>
      </c>
      <c r="AH1250" t="s">
        <v>51</v>
      </c>
      <c r="AI1250">
        <v>18.33</v>
      </c>
      <c r="AJ1250" t="s">
        <v>61</v>
      </c>
      <c r="AK1250" t="s">
        <v>97</v>
      </c>
      <c r="AL1250">
        <v>7.8</v>
      </c>
      <c r="AM1250" t="s">
        <v>88</v>
      </c>
      <c r="AN1250" t="s">
        <v>55</v>
      </c>
      <c r="AQ1250" t="s">
        <v>56</v>
      </c>
      <c r="AR1250" t="s">
        <v>792</v>
      </c>
    </row>
    <row r="1251" ht="15.75" customHeight="1">
      <c r="A1251" t="s">
        <v>380</v>
      </c>
      <c r="B1251" s="20" t="s">
        <v>154</v>
      </c>
      <c r="C1251" s="11" t="s">
        <v>755</v>
      </c>
      <c r="D1251" s="11" t="s">
        <v>756</v>
      </c>
      <c r="E1251" s="11" t="s">
        <v>757</v>
      </c>
      <c r="F1251" s="12" t="str">
        <f t="shared" si="1"/>
        <v>2010</v>
      </c>
      <c r="G1251" s="13">
        <v>40362.0</v>
      </c>
      <c r="H1251" s="14">
        <v>0.3020833333333333</v>
      </c>
      <c r="I1251" t="s">
        <v>48</v>
      </c>
      <c r="J1251" s="15">
        <v>0.0</v>
      </c>
      <c r="K1251" t="s">
        <v>793</v>
      </c>
      <c r="M1251" s="15">
        <v>22.4</v>
      </c>
      <c r="N1251" s="16">
        <v>7.75</v>
      </c>
      <c r="O1251" s="16">
        <v>89.5</v>
      </c>
      <c r="P1251" s="17"/>
      <c r="Q1251" s="18"/>
      <c r="S1251" s="17"/>
      <c r="V1251" s="19"/>
      <c r="W1251" s="17"/>
      <c r="AF1251" t="s">
        <v>527</v>
      </c>
      <c r="AK1251" t="s">
        <v>97</v>
      </c>
      <c r="AR1251" t="s">
        <v>792</v>
      </c>
    </row>
    <row r="1252" ht="15.75" customHeight="1">
      <c r="A1252" t="s">
        <v>380</v>
      </c>
      <c r="B1252" s="20" t="s">
        <v>154</v>
      </c>
      <c r="C1252" s="11" t="s">
        <v>755</v>
      </c>
      <c r="D1252" s="11" t="s">
        <v>756</v>
      </c>
      <c r="E1252" s="11" t="s">
        <v>757</v>
      </c>
      <c r="F1252" s="12" t="str">
        <f t="shared" si="1"/>
        <v>2010</v>
      </c>
      <c r="G1252" s="13">
        <v>40362.0</v>
      </c>
      <c r="H1252" s="14">
        <v>0.3020833333333333</v>
      </c>
      <c r="I1252" t="s">
        <v>48</v>
      </c>
      <c r="J1252" s="15">
        <v>1.0</v>
      </c>
      <c r="K1252" t="s">
        <v>793</v>
      </c>
      <c r="M1252" s="15">
        <v>22.4</v>
      </c>
      <c r="N1252" s="16">
        <v>7.75</v>
      </c>
      <c r="O1252" s="16">
        <v>89.4</v>
      </c>
      <c r="P1252" s="17"/>
      <c r="Q1252" s="18"/>
      <c r="S1252" s="17"/>
      <c r="V1252" s="19"/>
      <c r="W1252" s="17"/>
      <c r="AF1252" t="s">
        <v>527</v>
      </c>
      <c r="AK1252" t="s">
        <v>97</v>
      </c>
      <c r="AR1252" t="s">
        <v>792</v>
      </c>
    </row>
    <row r="1253" ht="15.75" customHeight="1">
      <c r="A1253" t="s">
        <v>380</v>
      </c>
      <c r="B1253" s="20" t="s">
        <v>154</v>
      </c>
      <c r="C1253" s="11" t="s">
        <v>755</v>
      </c>
      <c r="D1253" s="11" t="s">
        <v>756</v>
      </c>
      <c r="E1253" s="11" t="s">
        <v>757</v>
      </c>
      <c r="F1253" s="12" t="str">
        <f t="shared" si="1"/>
        <v>2010</v>
      </c>
      <c r="G1253" s="13">
        <v>40362.0</v>
      </c>
      <c r="H1253" s="14">
        <v>0.3020833333333333</v>
      </c>
      <c r="I1253" t="s">
        <v>48</v>
      </c>
      <c r="J1253" s="15">
        <v>2.0</v>
      </c>
      <c r="K1253" t="s">
        <v>793</v>
      </c>
      <c r="M1253" s="15">
        <v>22.4</v>
      </c>
      <c r="N1253" s="16">
        <v>7.67</v>
      </c>
      <c r="O1253" s="16">
        <v>89.2</v>
      </c>
      <c r="P1253" s="17"/>
      <c r="Q1253" s="18"/>
      <c r="S1253" s="17"/>
      <c r="V1253" s="19"/>
      <c r="W1253" s="17"/>
      <c r="AF1253" t="s">
        <v>527</v>
      </c>
      <c r="AK1253" t="s">
        <v>97</v>
      </c>
      <c r="AR1253" t="s">
        <v>792</v>
      </c>
    </row>
    <row r="1254" ht="15.75" customHeight="1">
      <c r="A1254" t="s">
        <v>380</v>
      </c>
      <c r="B1254" s="20" t="s">
        <v>154</v>
      </c>
      <c r="C1254" s="11" t="s">
        <v>755</v>
      </c>
      <c r="D1254" s="11" t="s">
        <v>756</v>
      </c>
      <c r="E1254" s="11" t="s">
        <v>757</v>
      </c>
      <c r="F1254" s="12" t="str">
        <f t="shared" si="1"/>
        <v>2010</v>
      </c>
      <c r="G1254" s="13">
        <v>40376.0</v>
      </c>
      <c r="H1254" s="14">
        <v>0.2708333333333333</v>
      </c>
      <c r="I1254" t="s">
        <v>48</v>
      </c>
      <c r="J1254" s="15"/>
      <c r="L1254" t="s">
        <v>49</v>
      </c>
      <c r="M1254" s="15"/>
      <c r="N1254" s="16"/>
      <c r="O1254" s="16"/>
      <c r="P1254" s="17"/>
      <c r="Q1254" s="18"/>
      <c r="S1254" s="17"/>
      <c r="V1254" s="19">
        <v>86.0</v>
      </c>
      <c r="W1254" s="17"/>
      <c r="AF1254" t="s">
        <v>529</v>
      </c>
      <c r="AG1254" t="s">
        <v>51</v>
      </c>
      <c r="AH1254" t="s">
        <v>72</v>
      </c>
      <c r="AI1254">
        <v>23.7</v>
      </c>
      <c r="AJ1254" t="s">
        <v>61</v>
      </c>
      <c r="AK1254" t="s">
        <v>97</v>
      </c>
      <c r="AL1254">
        <v>2.5</v>
      </c>
      <c r="AM1254" t="s">
        <v>54</v>
      </c>
      <c r="AN1254" t="s">
        <v>55</v>
      </c>
      <c r="AQ1254" t="s">
        <v>56</v>
      </c>
    </row>
    <row r="1255" ht="15.75" customHeight="1">
      <c r="A1255" t="s">
        <v>380</v>
      </c>
      <c r="B1255" s="20" t="s">
        <v>154</v>
      </c>
      <c r="C1255" s="11" t="s">
        <v>755</v>
      </c>
      <c r="D1255" s="11" t="s">
        <v>756</v>
      </c>
      <c r="E1255" s="11" t="s">
        <v>757</v>
      </c>
      <c r="F1255" s="12" t="str">
        <f t="shared" si="1"/>
        <v>2010</v>
      </c>
      <c r="G1255" s="13">
        <v>40376.0</v>
      </c>
      <c r="H1255" s="14">
        <v>0.2708333333333333</v>
      </c>
      <c r="I1255" t="s">
        <v>48</v>
      </c>
      <c r="J1255" s="15">
        <v>0.0</v>
      </c>
      <c r="K1255" t="s">
        <v>793</v>
      </c>
      <c r="M1255" s="15">
        <v>26.4</v>
      </c>
      <c r="N1255" s="16">
        <v>7.17</v>
      </c>
      <c r="O1255" s="16">
        <v>88.7</v>
      </c>
      <c r="P1255" s="17"/>
      <c r="Q1255" s="18"/>
      <c r="S1255" s="17"/>
      <c r="V1255" s="19"/>
      <c r="W1255" s="17"/>
      <c r="AF1255" t="s">
        <v>529</v>
      </c>
      <c r="AK1255" t="s">
        <v>97</v>
      </c>
    </row>
    <row r="1256" ht="15.75" customHeight="1">
      <c r="A1256" t="s">
        <v>380</v>
      </c>
      <c r="B1256" s="20" t="s">
        <v>154</v>
      </c>
      <c r="C1256" s="11" t="s">
        <v>755</v>
      </c>
      <c r="D1256" s="11" t="s">
        <v>756</v>
      </c>
      <c r="E1256" s="11" t="s">
        <v>757</v>
      </c>
      <c r="F1256" s="12" t="str">
        <f t="shared" si="1"/>
        <v>2010</v>
      </c>
      <c r="G1256" s="13">
        <v>40376.0</v>
      </c>
      <c r="H1256" s="14">
        <v>0.2708333333333333</v>
      </c>
      <c r="I1256" t="s">
        <v>48</v>
      </c>
      <c r="J1256" s="15">
        <v>1.0</v>
      </c>
      <c r="K1256" t="s">
        <v>793</v>
      </c>
      <c r="M1256" s="15">
        <v>26.4</v>
      </c>
      <c r="N1256" s="16">
        <v>7.16</v>
      </c>
      <c r="O1256" s="16">
        <v>88.8</v>
      </c>
      <c r="P1256" s="17"/>
      <c r="Q1256" s="18"/>
      <c r="S1256" s="17"/>
      <c r="V1256" s="19"/>
      <c r="W1256" s="17"/>
      <c r="AF1256" t="s">
        <v>529</v>
      </c>
      <c r="AK1256" t="s">
        <v>97</v>
      </c>
    </row>
    <row r="1257" ht="15.75" customHeight="1">
      <c r="A1257" t="s">
        <v>380</v>
      </c>
      <c r="B1257" s="20" t="s">
        <v>154</v>
      </c>
      <c r="C1257" s="11" t="s">
        <v>755</v>
      </c>
      <c r="D1257" s="11" t="s">
        <v>756</v>
      </c>
      <c r="E1257" s="11" t="s">
        <v>757</v>
      </c>
      <c r="F1257" s="12" t="str">
        <f t="shared" si="1"/>
        <v>2010</v>
      </c>
      <c r="G1257" s="13">
        <v>40376.0</v>
      </c>
      <c r="H1257" s="14">
        <v>0.2708333333333333</v>
      </c>
      <c r="I1257" t="s">
        <v>48</v>
      </c>
      <c r="J1257" s="15">
        <v>2.0</v>
      </c>
      <c r="K1257" t="s">
        <v>793</v>
      </c>
      <c r="M1257" s="15">
        <v>26.4</v>
      </c>
      <c r="N1257" s="16">
        <v>7.15</v>
      </c>
      <c r="O1257" s="16">
        <v>88.8</v>
      </c>
      <c r="P1257" s="17"/>
      <c r="Q1257" s="18"/>
      <c r="S1257" s="17"/>
      <c r="V1257" s="19"/>
      <c r="W1257" s="17"/>
      <c r="AF1257" t="s">
        <v>529</v>
      </c>
      <c r="AK1257" t="s">
        <v>97</v>
      </c>
    </row>
    <row r="1258" ht="15.75" customHeight="1">
      <c r="A1258" t="s">
        <v>380</v>
      </c>
      <c r="B1258" s="20" t="s">
        <v>154</v>
      </c>
      <c r="C1258" s="11" t="s">
        <v>755</v>
      </c>
      <c r="D1258" s="11" t="s">
        <v>756</v>
      </c>
      <c r="E1258" s="11" t="s">
        <v>757</v>
      </c>
      <c r="F1258" s="12" t="str">
        <f t="shared" si="1"/>
        <v>2010</v>
      </c>
      <c r="G1258" s="13">
        <v>40390.0</v>
      </c>
      <c r="H1258" s="14">
        <v>0.2986111111111111</v>
      </c>
      <c r="I1258" t="s">
        <v>48</v>
      </c>
      <c r="J1258" s="15"/>
      <c r="L1258" t="s">
        <v>49</v>
      </c>
      <c r="M1258" s="15"/>
      <c r="N1258" s="16"/>
      <c r="O1258" s="16"/>
      <c r="P1258" s="17"/>
      <c r="Q1258" s="18"/>
      <c r="S1258" s="17"/>
      <c r="V1258" s="19">
        <v>73.0</v>
      </c>
      <c r="W1258" s="17"/>
      <c r="AF1258" t="s">
        <v>530</v>
      </c>
      <c r="AG1258" t="s">
        <v>51</v>
      </c>
      <c r="AH1258" t="s">
        <v>51</v>
      </c>
      <c r="AI1258">
        <v>13.33</v>
      </c>
      <c r="AJ1258" t="s">
        <v>61</v>
      </c>
      <c r="AK1258" t="s">
        <v>97</v>
      </c>
      <c r="AL1258">
        <v>2.5</v>
      </c>
      <c r="AM1258" t="s">
        <v>88</v>
      </c>
      <c r="AN1258" t="s">
        <v>55</v>
      </c>
      <c r="AQ1258" t="s">
        <v>56</v>
      </c>
      <c r="AR1258" t="s">
        <v>229</v>
      </c>
    </row>
    <row r="1259" ht="15.75" customHeight="1">
      <c r="A1259" t="s">
        <v>380</v>
      </c>
      <c r="B1259" s="20" t="s">
        <v>154</v>
      </c>
      <c r="C1259" s="11" t="s">
        <v>755</v>
      </c>
      <c r="D1259" s="11" t="s">
        <v>756</v>
      </c>
      <c r="E1259" s="11" t="s">
        <v>757</v>
      </c>
      <c r="F1259" s="12" t="str">
        <f t="shared" si="1"/>
        <v>2010</v>
      </c>
      <c r="G1259" s="13">
        <v>40390.0</v>
      </c>
      <c r="H1259" s="14">
        <v>0.2986111111111111</v>
      </c>
      <c r="I1259" t="s">
        <v>48</v>
      </c>
      <c r="J1259" s="15">
        <v>0.0</v>
      </c>
      <c r="K1259" t="s">
        <v>793</v>
      </c>
      <c r="M1259" s="15">
        <v>24.7</v>
      </c>
      <c r="N1259" s="16">
        <v>7.45</v>
      </c>
      <c r="O1259" s="16">
        <v>89.3</v>
      </c>
      <c r="P1259" s="17"/>
      <c r="Q1259" s="18"/>
      <c r="S1259" s="17"/>
      <c r="V1259" s="19"/>
      <c r="W1259" s="17"/>
      <c r="AF1259" t="s">
        <v>530</v>
      </c>
      <c r="AK1259" t="s">
        <v>97</v>
      </c>
      <c r="AR1259" t="s">
        <v>229</v>
      </c>
    </row>
    <row r="1260" ht="15.75" customHeight="1">
      <c r="A1260" t="s">
        <v>380</v>
      </c>
      <c r="B1260" s="20" t="s">
        <v>154</v>
      </c>
      <c r="C1260" s="11" t="s">
        <v>755</v>
      </c>
      <c r="D1260" s="11" t="s">
        <v>756</v>
      </c>
      <c r="E1260" s="11" t="s">
        <v>757</v>
      </c>
      <c r="F1260" s="12" t="str">
        <f t="shared" si="1"/>
        <v>2010</v>
      </c>
      <c r="G1260" s="13">
        <v>40390.0</v>
      </c>
      <c r="H1260" s="14">
        <v>0.2986111111111111</v>
      </c>
      <c r="I1260" t="s">
        <v>48</v>
      </c>
      <c r="J1260" s="15">
        <v>1.0</v>
      </c>
      <c r="K1260" t="s">
        <v>793</v>
      </c>
      <c r="M1260" s="15">
        <v>24.7</v>
      </c>
      <c r="N1260" s="16">
        <v>7.31</v>
      </c>
      <c r="O1260" s="16">
        <v>88.1</v>
      </c>
      <c r="P1260" s="17"/>
      <c r="Q1260" s="18"/>
      <c r="S1260" s="17"/>
      <c r="V1260" s="19"/>
      <c r="W1260" s="17"/>
      <c r="AF1260" t="s">
        <v>530</v>
      </c>
      <c r="AK1260" t="s">
        <v>97</v>
      </c>
      <c r="AR1260" t="s">
        <v>229</v>
      </c>
    </row>
    <row r="1261" ht="15.75" customHeight="1">
      <c r="A1261" t="s">
        <v>380</v>
      </c>
      <c r="B1261" s="20" t="s">
        <v>154</v>
      </c>
      <c r="C1261" s="11" t="s">
        <v>755</v>
      </c>
      <c r="D1261" s="11" t="s">
        <v>756</v>
      </c>
      <c r="E1261" s="11" t="s">
        <v>757</v>
      </c>
      <c r="F1261" s="12" t="str">
        <f t="shared" si="1"/>
        <v>2010</v>
      </c>
      <c r="G1261" s="13">
        <v>40390.0</v>
      </c>
      <c r="H1261" s="14">
        <v>0.2986111111111111</v>
      </c>
      <c r="I1261" t="s">
        <v>48</v>
      </c>
      <c r="J1261" s="15">
        <v>2.0</v>
      </c>
      <c r="K1261" t="s">
        <v>793</v>
      </c>
      <c r="M1261" s="15">
        <v>24.7</v>
      </c>
      <c r="N1261" s="16">
        <v>7.31</v>
      </c>
      <c r="O1261" s="16">
        <v>87.9</v>
      </c>
      <c r="P1261" s="17"/>
      <c r="Q1261" s="18"/>
      <c r="S1261" s="17"/>
      <c r="V1261" s="19"/>
      <c r="W1261" s="17"/>
      <c r="AF1261" t="s">
        <v>530</v>
      </c>
      <c r="AK1261" t="s">
        <v>97</v>
      </c>
      <c r="AR1261" t="s">
        <v>229</v>
      </c>
    </row>
    <row r="1262" ht="15.75" customHeight="1">
      <c r="A1262" t="s">
        <v>380</v>
      </c>
      <c r="B1262" s="20" t="s">
        <v>154</v>
      </c>
      <c r="C1262" s="11" t="s">
        <v>755</v>
      </c>
      <c r="D1262" s="11" t="s">
        <v>756</v>
      </c>
      <c r="E1262" s="11" t="s">
        <v>757</v>
      </c>
      <c r="F1262" s="12" t="str">
        <f t="shared" si="1"/>
        <v>2010</v>
      </c>
      <c r="G1262" s="13">
        <v>40404.0</v>
      </c>
      <c r="H1262" s="14">
        <v>0.2534722222222222</v>
      </c>
      <c r="I1262" t="s">
        <v>48</v>
      </c>
      <c r="J1262" s="15"/>
      <c r="L1262" t="s">
        <v>49</v>
      </c>
      <c r="M1262" s="15"/>
      <c r="N1262" s="16"/>
      <c r="O1262" s="16"/>
      <c r="P1262" s="17"/>
      <c r="Q1262" s="18"/>
      <c r="S1262" s="17"/>
      <c r="V1262" s="19"/>
      <c r="W1262" s="17"/>
      <c r="AF1262" t="s">
        <v>531</v>
      </c>
      <c r="AG1262" t="s">
        <v>51</v>
      </c>
      <c r="AH1262" t="s">
        <v>51</v>
      </c>
      <c r="AI1262">
        <v>14.1</v>
      </c>
      <c r="AJ1262" t="s">
        <v>61</v>
      </c>
      <c r="AM1262" t="s">
        <v>54</v>
      </c>
      <c r="AN1262" t="s">
        <v>55</v>
      </c>
      <c r="AQ1262" t="s">
        <v>51</v>
      </c>
      <c r="AR1262" t="s">
        <v>229</v>
      </c>
    </row>
    <row r="1263" ht="15.75" customHeight="1">
      <c r="A1263" t="s">
        <v>380</v>
      </c>
      <c r="B1263" s="20" t="s">
        <v>154</v>
      </c>
      <c r="C1263" s="11" t="s">
        <v>755</v>
      </c>
      <c r="D1263" s="11" t="s">
        <v>756</v>
      </c>
      <c r="E1263" s="11" t="s">
        <v>757</v>
      </c>
      <c r="F1263" s="12" t="str">
        <f t="shared" si="1"/>
        <v>2010</v>
      </c>
      <c r="G1263" s="13">
        <v>40404.0</v>
      </c>
      <c r="H1263" s="14">
        <v>0.2534722222222222</v>
      </c>
      <c r="I1263" t="s">
        <v>48</v>
      </c>
      <c r="J1263" s="15">
        <v>1.0</v>
      </c>
      <c r="K1263" t="s">
        <v>793</v>
      </c>
      <c r="M1263" s="15">
        <v>24.6</v>
      </c>
      <c r="N1263" s="16">
        <v>6.93</v>
      </c>
      <c r="O1263" s="16">
        <v>83.2</v>
      </c>
      <c r="P1263" s="17"/>
      <c r="Q1263" s="18"/>
      <c r="S1263" s="17"/>
      <c r="V1263" s="19"/>
      <c r="W1263" s="17"/>
      <c r="AF1263" t="s">
        <v>531</v>
      </c>
      <c r="AK1263" t="s">
        <v>97</v>
      </c>
      <c r="AR1263" t="s">
        <v>229</v>
      </c>
    </row>
    <row r="1264" ht="15.75" customHeight="1">
      <c r="A1264" t="s">
        <v>380</v>
      </c>
      <c r="B1264" s="20" t="s">
        <v>154</v>
      </c>
      <c r="C1264" s="11" t="s">
        <v>755</v>
      </c>
      <c r="D1264" s="11" t="s">
        <v>756</v>
      </c>
      <c r="E1264" s="11" t="s">
        <v>757</v>
      </c>
      <c r="F1264" s="12" t="str">
        <f t="shared" si="1"/>
        <v>2010</v>
      </c>
      <c r="G1264" s="13">
        <v>40404.0</v>
      </c>
      <c r="H1264" s="14">
        <v>0.2534722222222222</v>
      </c>
      <c r="I1264" t="s">
        <v>48</v>
      </c>
      <c r="J1264" s="15">
        <v>2.0</v>
      </c>
      <c r="K1264" t="s">
        <v>793</v>
      </c>
      <c r="M1264" s="15">
        <v>24.6</v>
      </c>
      <c r="N1264" s="16">
        <v>6.88</v>
      </c>
      <c r="O1264" s="16">
        <v>83.6</v>
      </c>
      <c r="P1264" s="17"/>
      <c r="Q1264" s="18"/>
      <c r="S1264" s="17"/>
      <c r="V1264" s="19"/>
      <c r="W1264" s="17"/>
      <c r="AF1264" t="s">
        <v>531</v>
      </c>
      <c r="AK1264" t="s">
        <v>97</v>
      </c>
      <c r="AR1264" t="s">
        <v>229</v>
      </c>
    </row>
    <row r="1265" ht="15.75" customHeight="1">
      <c r="A1265" t="s">
        <v>380</v>
      </c>
      <c r="B1265" s="20" t="s">
        <v>154</v>
      </c>
      <c r="C1265" s="11" t="s">
        <v>755</v>
      </c>
      <c r="D1265" s="11" t="s">
        <v>756</v>
      </c>
      <c r="E1265" s="11" t="s">
        <v>757</v>
      </c>
      <c r="F1265" s="12" t="str">
        <f t="shared" si="1"/>
        <v>2010</v>
      </c>
      <c r="G1265" s="13">
        <v>40418.0</v>
      </c>
      <c r="H1265" s="14">
        <v>0.2986111111111111</v>
      </c>
      <c r="I1265" t="s">
        <v>48</v>
      </c>
      <c r="J1265" s="15"/>
      <c r="L1265" t="s">
        <v>49</v>
      </c>
      <c r="M1265" s="15"/>
      <c r="N1265" s="16"/>
      <c r="O1265" s="16"/>
      <c r="P1265" s="17"/>
      <c r="Q1265" s="18"/>
      <c r="S1265" s="17"/>
      <c r="V1265" s="19">
        <v>345.0</v>
      </c>
      <c r="W1265" s="17"/>
      <c r="AF1265" t="s">
        <v>279</v>
      </c>
      <c r="AG1265" t="s">
        <v>51</v>
      </c>
      <c r="AH1265" t="s">
        <v>51</v>
      </c>
      <c r="AI1265">
        <v>13.33</v>
      </c>
      <c r="AK1265" t="s">
        <v>97</v>
      </c>
      <c r="AM1265" t="s">
        <v>88</v>
      </c>
      <c r="AN1265" t="s">
        <v>55</v>
      </c>
      <c r="AQ1265" t="s">
        <v>292</v>
      </c>
    </row>
    <row r="1266" ht="15.75" customHeight="1">
      <c r="A1266" t="s">
        <v>380</v>
      </c>
      <c r="B1266" s="20" t="s">
        <v>154</v>
      </c>
      <c r="C1266" s="11" t="s">
        <v>755</v>
      </c>
      <c r="D1266" s="11" t="s">
        <v>756</v>
      </c>
      <c r="E1266" s="11" t="s">
        <v>757</v>
      </c>
      <c r="F1266" s="12" t="str">
        <f t="shared" si="1"/>
        <v>2010</v>
      </c>
      <c r="G1266" s="13">
        <v>40418.0</v>
      </c>
      <c r="H1266" s="14">
        <v>0.2986111111111111</v>
      </c>
      <c r="I1266" t="s">
        <v>48</v>
      </c>
      <c r="J1266" s="15">
        <v>0.0</v>
      </c>
      <c r="K1266" t="s">
        <v>793</v>
      </c>
      <c r="M1266" s="15">
        <v>21.3</v>
      </c>
      <c r="N1266" s="16">
        <v>7.8</v>
      </c>
      <c r="O1266" s="16">
        <v>88.1</v>
      </c>
      <c r="P1266" s="17"/>
      <c r="Q1266" s="18"/>
      <c r="S1266" s="17"/>
      <c r="V1266" s="19"/>
      <c r="W1266" s="17"/>
      <c r="AF1266" t="s">
        <v>279</v>
      </c>
      <c r="AK1266" t="s">
        <v>97</v>
      </c>
    </row>
    <row r="1267" ht="15.75" customHeight="1">
      <c r="A1267" t="s">
        <v>380</v>
      </c>
      <c r="B1267" s="20" t="s">
        <v>154</v>
      </c>
      <c r="C1267" s="11" t="s">
        <v>755</v>
      </c>
      <c r="D1267" s="11" t="s">
        <v>756</v>
      </c>
      <c r="E1267" s="11" t="s">
        <v>757</v>
      </c>
      <c r="F1267" s="12" t="str">
        <f t="shared" si="1"/>
        <v>2010</v>
      </c>
      <c r="G1267" s="13">
        <v>40418.0</v>
      </c>
      <c r="H1267" s="14">
        <v>0.2986111111111111</v>
      </c>
      <c r="I1267" t="s">
        <v>48</v>
      </c>
      <c r="J1267" s="15">
        <v>1.0</v>
      </c>
      <c r="K1267" t="s">
        <v>793</v>
      </c>
      <c r="M1267" s="15">
        <v>21.3</v>
      </c>
      <c r="N1267" s="16">
        <v>7.8</v>
      </c>
      <c r="O1267" s="16">
        <v>88.0</v>
      </c>
      <c r="P1267" s="17"/>
      <c r="Q1267" s="18"/>
      <c r="S1267" s="17"/>
      <c r="V1267" s="19"/>
      <c r="W1267" s="17"/>
      <c r="AF1267" t="s">
        <v>279</v>
      </c>
      <c r="AK1267" t="s">
        <v>97</v>
      </c>
    </row>
    <row r="1268" ht="15.75" customHeight="1">
      <c r="A1268" t="s">
        <v>380</v>
      </c>
      <c r="B1268" s="20" t="s">
        <v>154</v>
      </c>
      <c r="C1268" s="11" t="s">
        <v>755</v>
      </c>
      <c r="D1268" s="11" t="s">
        <v>756</v>
      </c>
      <c r="E1268" s="11" t="s">
        <v>757</v>
      </c>
      <c r="F1268" s="12" t="str">
        <f t="shared" si="1"/>
        <v>2010</v>
      </c>
      <c r="G1268" s="13">
        <v>40432.0</v>
      </c>
      <c r="H1268" s="14">
        <v>0.28125</v>
      </c>
      <c r="I1268" t="s">
        <v>48</v>
      </c>
      <c r="J1268" s="15"/>
      <c r="L1268" t="s">
        <v>49</v>
      </c>
      <c r="M1268" s="15"/>
      <c r="N1268" s="16"/>
      <c r="O1268" s="16"/>
      <c r="P1268" s="17"/>
      <c r="Q1268" s="18"/>
      <c r="S1268" s="17"/>
      <c r="V1268" s="19">
        <v>29.0</v>
      </c>
      <c r="W1268" s="17"/>
      <c r="AF1268" t="s">
        <v>533</v>
      </c>
      <c r="AG1268" t="s">
        <v>51</v>
      </c>
      <c r="AH1268" t="s">
        <v>51</v>
      </c>
      <c r="AI1268">
        <v>14.3</v>
      </c>
      <c r="AJ1268" t="s">
        <v>61</v>
      </c>
      <c r="AK1268" t="s">
        <v>97</v>
      </c>
      <c r="AM1268" t="s">
        <v>54</v>
      </c>
      <c r="AN1268" t="s">
        <v>55</v>
      </c>
      <c r="AQ1268" t="s">
        <v>56</v>
      </c>
    </row>
    <row r="1269" ht="15.75" customHeight="1">
      <c r="A1269" t="s">
        <v>380</v>
      </c>
      <c r="B1269" s="20" t="s">
        <v>154</v>
      </c>
      <c r="C1269" s="11" t="s">
        <v>755</v>
      </c>
      <c r="D1269" s="11" t="s">
        <v>756</v>
      </c>
      <c r="E1269" s="11" t="s">
        <v>757</v>
      </c>
      <c r="F1269" s="12" t="str">
        <f t="shared" si="1"/>
        <v>2010</v>
      </c>
      <c r="G1269" s="13">
        <v>40432.0</v>
      </c>
      <c r="H1269" s="14">
        <v>0.28125</v>
      </c>
      <c r="I1269" t="s">
        <v>48</v>
      </c>
      <c r="J1269" s="15">
        <v>1.0</v>
      </c>
      <c r="K1269" t="s">
        <v>793</v>
      </c>
      <c r="M1269" s="15">
        <v>21.1</v>
      </c>
      <c r="N1269" s="16">
        <v>7.69</v>
      </c>
      <c r="O1269" s="16">
        <v>86.5</v>
      </c>
      <c r="P1269" s="17"/>
      <c r="Q1269" s="18"/>
      <c r="S1269" s="17"/>
      <c r="V1269" s="19"/>
      <c r="W1269" s="17"/>
      <c r="AF1269" t="s">
        <v>533</v>
      </c>
      <c r="AK1269" t="s">
        <v>97</v>
      </c>
    </row>
    <row r="1270" ht="15.75" customHeight="1">
      <c r="A1270" t="s">
        <v>380</v>
      </c>
      <c r="B1270" s="20" t="s">
        <v>154</v>
      </c>
      <c r="C1270" s="11" t="s">
        <v>755</v>
      </c>
      <c r="D1270" s="11" t="s">
        <v>756</v>
      </c>
      <c r="E1270" s="11" t="s">
        <v>757</v>
      </c>
      <c r="F1270" s="12" t="str">
        <f t="shared" si="1"/>
        <v>2010</v>
      </c>
      <c r="G1270" s="13">
        <v>40432.0</v>
      </c>
      <c r="H1270" s="14">
        <v>0.28125</v>
      </c>
      <c r="I1270" t="s">
        <v>48</v>
      </c>
      <c r="J1270" s="15">
        <v>2.0</v>
      </c>
      <c r="K1270" t="s">
        <v>793</v>
      </c>
      <c r="M1270" s="15">
        <v>21.1</v>
      </c>
      <c r="N1270" s="16">
        <v>7.7</v>
      </c>
      <c r="O1270" s="16">
        <v>85.8</v>
      </c>
      <c r="P1270" s="17"/>
      <c r="Q1270" s="18"/>
      <c r="S1270" s="17"/>
      <c r="V1270" s="19"/>
      <c r="W1270" s="17"/>
      <c r="AF1270" t="s">
        <v>533</v>
      </c>
      <c r="AK1270" t="s">
        <v>97</v>
      </c>
    </row>
    <row r="1271" ht="15.75" customHeight="1">
      <c r="A1271" t="s">
        <v>380</v>
      </c>
      <c r="B1271" s="20" t="s">
        <v>154</v>
      </c>
      <c r="C1271" s="11" t="s">
        <v>759</v>
      </c>
      <c r="D1271" s="11" t="s">
        <v>760</v>
      </c>
      <c r="E1271" s="11" t="s">
        <v>761</v>
      </c>
      <c r="F1271" s="12" t="str">
        <f t="shared" si="1"/>
        <v>2010</v>
      </c>
      <c r="G1271" s="13">
        <v>40348.0</v>
      </c>
      <c r="H1271" s="14">
        <v>0.2673611111111111</v>
      </c>
      <c r="I1271" t="s">
        <v>48</v>
      </c>
      <c r="J1271" s="15"/>
      <c r="L1271" t="s">
        <v>49</v>
      </c>
      <c r="M1271" s="15"/>
      <c r="N1271" s="16"/>
      <c r="O1271" s="16"/>
      <c r="P1271" s="17"/>
      <c r="Q1271" s="18"/>
      <c r="S1271" s="17"/>
      <c r="V1271" s="19">
        <v>66.3</v>
      </c>
      <c r="W1271" s="17"/>
      <c r="AF1271" t="s">
        <v>790</v>
      </c>
      <c r="AG1271" t="s">
        <v>51</v>
      </c>
      <c r="AH1271" t="s">
        <v>51</v>
      </c>
      <c r="AI1271">
        <v>20.0</v>
      </c>
      <c r="AJ1271" t="s">
        <v>61</v>
      </c>
      <c r="AK1271" t="s">
        <v>97</v>
      </c>
      <c r="AL1271">
        <v>3.0</v>
      </c>
      <c r="AM1271" t="s">
        <v>54</v>
      </c>
      <c r="AN1271" t="s">
        <v>55</v>
      </c>
      <c r="AQ1271" t="s">
        <v>56</v>
      </c>
      <c r="AR1271" t="s">
        <v>791</v>
      </c>
    </row>
    <row r="1272" ht="15.75" customHeight="1">
      <c r="A1272" t="s">
        <v>380</v>
      </c>
      <c r="B1272" s="20" t="s">
        <v>154</v>
      </c>
      <c r="C1272" s="11" t="s">
        <v>759</v>
      </c>
      <c r="D1272" s="11" t="s">
        <v>760</v>
      </c>
      <c r="E1272" s="11" t="s">
        <v>761</v>
      </c>
      <c r="F1272" s="12" t="str">
        <f t="shared" si="1"/>
        <v>2010</v>
      </c>
      <c r="G1272" s="13">
        <v>40362.0</v>
      </c>
      <c r="H1272" s="14">
        <v>0.3229166666666667</v>
      </c>
      <c r="I1272" t="s">
        <v>48</v>
      </c>
      <c r="J1272" s="15"/>
      <c r="L1272" t="s">
        <v>49</v>
      </c>
      <c r="M1272" s="15"/>
      <c r="N1272" s="16"/>
      <c r="O1272" s="16"/>
      <c r="P1272" s="17"/>
      <c r="Q1272" s="18"/>
      <c r="S1272" s="17"/>
      <c r="V1272" s="19">
        <v>33.2</v>
      </c>
      <c r="W1272" s="17"/>
      <c r="AF1272" t="s">
        <v>794</v>
      </c>
      <c r="AG1272" t="s">
        <v>51</v>
      </c>
      <c r="AH1272" t="s">
        <v>51</v>
      </c>
      <c r="AI1272">
        <v>18.33</v>
      </c>
      <c r="AJ1272" t="s">
        <v>61</v>
      </c>
      <c r="AK1272" t="s">
        <v>97</v>
      </c>
      <c r="AL1272">
        <v>1.5</v>
      </c>
      <c r="AM1272" t="s">
        <v>88</v>
      </c>
      <c r="AN1272" t="s">
        <v>55</v>
      </c>
      <c r="AQ1272" t="s">
        <v>56</v>
      </c>
    </row>
    <row r="1273" ht="15.75" customHeight="1">
      <c r="A1273" t="s">
        <v>380</v>
      </c>
      <c r="B1273" s="20" t="s">
        <v>154</v>
      </c>
      <c r="C1273" s="11" t="s">
        <v>759</v>
      </c>
      <c r="D1273" s="11" t="s">
        <v>760</v>
      </c>
      <c r="E1273" s="11" t="s">
        <v>761</v>
      </c>
      <c r="F1273" s="12" t="str">
        <f t="shared" si="1"/>
        <v>2010</v>
      </c>
      <c r="G1273" s="13">
        <v>40362.0</v>
      </c>
      <c r="H1273" s="14">
        <v>0.3229166666666667</v>
      </c>
      <c r="I1273" t="s">
        <v>48</v>
      </c>
      <c r="J1273" s="15">
        <v>0.0</v>
      </c>
      <c r="K1273" t="s">
        <v>793</v>
      </c>
      <c r="M1273" s="15">
        <v>22.2</v>
      </c>
      <c r="N1273" s="16">
        <v>8.1</v>
      </c>
      <c r="O1273" s="16">
        <v>93.7</v>
      </c>
      <c r="P1273" s="17"/>
      <c r="Q1273" s="18"/>
      <c r="S1273" s="17"/>
      <c r="V1273" s="19"/>
      <c r="W1273" s="17"/>
      <c r="AF1273" t="s">
        <v>794</v>
      </c>
      <c r="AK1273" t="s">
        <v>97</v>
      </c>
    </row>
    <row r="1274" ht="15.75" customHeight="1">
      <c r="A1274" t="s">
        <v>380</v>
      </c>
      <c r="B1274" s="20" t="s">
        <v>154</v>
      </c>
      <c r="C1274" s="11" t="s">
        <v>759</v>
      </c>
      <c r="D1274" s="11" t="s">
        <v>760</v>
      </c>
      <c r="E1274" s="11" t="s">
        <v>761</v>
      </c>
      <c r="F1274" s="12" t="str">
        <f t="shared" si="1"/>
        <v>2010</v>
      </c>
      <c r="G1274" s="13">
        <v>40362.0</v>
      </c>
      <c r="H1274" s="14">
        <v>0.3229166666666667</v>
      </c>
      <c r="I1274" t="s">
        <v>48</v>
      </c>
      <c r="J1274" s="15">
        <v>1.0</v>
      </c>
      <c r="K1274" t="s">
        <v>793</v>
      </c>
      <c r="M1274" s="15">
        <v>22.2</v>
      </c>
      <c r="N1274" s="16">
        <v>8.1</v>
      </c>
      <c r="O1274" s="16">
        <v>93.0</v>
      </c>
      <c r="P1274" s="17"/>
      <c r="Q1274" s="18"/>
      <c r="S1274" s="17"/>
      <c r="V1274" s="19"/>
      <c r="W1274" s="17"/>
      <c r="AF1274" t="s">
        <v>794</v>
      </c>
      <c r="AK1274" t="s">
        <v>97</v>
      </c>
    </row>
    <row r="1275" ht="15.75" customHeight="1">
      <c r="A1275" t="s">
        <v>380</v>
      </c>
      <c r="B1275" s="20" t="s">
        <v>154</v>
      </c>
      <c r="C1275" s="11" t="s">
        <v>759</v>
      </c>
      <c r="D1275" s="11" t="s">
        <v>760</v>
      </c>
      <c r="E1275" s="11" t="s">
        <v>761</v>
      </c>
      <c r="F1275" s="12" t="str">
        <f t="shared" si="1"/>
        <v>2010</v>
      </c>
      <c r="G1275" s="13">
        <v>40376.0</v>
      </c>
      <c r="H1275" s="14">
        <v>0.28125</v>
      </c>
      <c r="I1275" t="s">
        <v>48</v>
      </c>
      <c r="J1275" s="15"/>
      <c r="L1275" t="s">
        <v>49</v>
      </c>
      <c r="M1275" s="15"/>
      <c r="N1275" s="16"/>
      <c r="O1275" s="16"/>
      <c r="P1275" s="17"/>
      <c r="Q1275" s="18"/>
      <c r="S1275" s="17"/>
      <c r="V1275" s="19">
        <v>68.0</v>
      </c>
      <c r="W1275" s="17"/>
      <c r="AF1275" t="s">
        <v>529</v>
      </c>
      <c r="AG1275" t="s">
        <v>51</v>
      </c>
      <c r="AH1275" t="s">
        <v>72</v>
      </c>
      <c r="AI1275">
        <v>23.7</v>
      </c>
      <c r="AJ1275" t="s">
        <v>61</v>
      </c>
      <c r="AK1275" t="s">
        <v>97</v>
      </c>
      <c r="AL1275">
        <v>3.0</v>
      </c>
      <c r="AM1275" t="s">
        <v>54</v>
      </c>
      <c r="AN1275" t="s">
        <v>55</v>
      </c>
      <c r="AQ1275" t="s">
        <v>56</v>
      </c>
    </row>
    <row r="1276" ht="15.75" customHeight="1">
      <c r="A1276" t="s">
        <v>380</v>
      </c>
      <c r="B1276" s="20" t="s">
        <v>154</v>
      </c>
      <c r="C1276" s="11" t="s">
        <v>759</v>
      </c>
      <c r="D1276" s="11" t="s">
        <v>760</v>
      </c>
      <c r="E1276" s="11" t="s">
        <v>761</v>
      </c>
      <c r="F1276" s="12" t="str">
        <f t="shared" si="1"/>
        <v>2010</v>
      </c>
      <c r="G1276" s="13">
        <v>40376.0</v>
      </c>
      <c r="H1276" s="14">
        <v>0.28125</v>
      </c>
      <c r="I1276" t="s">
        <v>48</v>
      </c>
      <c r="J1276" s="15">
        <v>0.0</v>
      </c>
      <c r="K1276" t="s">
        <v>793</v>
      </c>
      <c r="M1276" s="15">
        <v>26.3</v>
      </c>
      <c r="N1276" s="16">
        <v>7.44</v>
      </c>
      <c r="O1276" s="16">
        <v>92.4</v>
      </c>
      <c r="P1276" s="17"/>
      <c r="Q1276" s="18"/>
      <c r="S1276" s="17"/>
      <c r="V1276" s="19"/>
      <c r="W1276" s="17"/>
      <c r="AF1276" t="s">
        <v>529</v>
      </c>
      <c r="AK1276" t="s">
        <v>97</v>
      </c>
    </row>
    <row r="1277" ht="15.75" customHeight="1">
      <c r="A1277" t="s">
        <v>380</v>
      </c>
      <c r="B1277" s="20" t="s">
        <v>154</v>
      </c>
      <c r="C1277" s="11" t="s">
        <v>759</v>
      </c>
      <c r="D1277" s="11" t="s">
        <v>760</v>
      </c>
      <c r="E1277" s="11" t="s">
        <v>761</v>
      </c>
      <c r="F1277" s="12" t="str">
        <f t="shared" si="1"/>
        <v>2010</v>
      </c>
      <c r="G1277" s="13">
        <v>40376.0</v>
      </c>
      <c r="H1277" s="14">
        <v>0.28125</v>
      </c>
      <c r="I1277" t="s">
        <v>48</v>
      </c>
      <c r="J1277" s="15">
        <v>1.0</v>
      </c>
      <c r="K1277" t="s">
        <v>793</v>
      </c>
      <c r="M1277" s="15">
        <v>26.3</v>
      </c>
      <c r="N1277" s="16">
        <v>7.44</v>
      </c>
      <c r="O1277" s="16">
        <v>92.4</v>
      </c>
      <c r="P1277" s="17"/>
      <c r="Q1277" s="18"/>
      <c r="S1277" s="17"/>
      <c r="V1277" s="19"/>
      <c r="W1277" s="17"/>
      <c r="AF1277" t="s">
        <v>529</v>
      </c>
      <c r="AK1277" t="s">
        <v>97</v>
      </c>
    </row>
    <row r="1278" ht="15.75" customHeight="1">
      <c r="A1278" t="s">
        <v>380</v>
      </c>
      <c r="B1278" s="20" t="s">
        <v>154</v>
      </c>
      <c r="C1278" s="11" t="s">
        <v>759</v>
      </c>
      <c r="D1278" s="11" t="s">
        <v>760</v>
      </c>
      <c r="E1278" s="11" t="s">
        <v>761</v>
      </c>
      <c r="F1278" s="12" t="str">
        <f t="shared" si="1"/>
        <v>2010</v>
      </c>
      <c r="G1278" s="13">
        <v>40376.0</v>
      </c>
      <c r="H1278" s="14">
        <v>0.28125</v>
      </c>
      <c r="I1278" t="s">
        <v>48</v>
      </c>
      <c r="J1278" s="15">
        <v>2.0</v>
      </c>
      <c r="K1278" t="s">
        <v>793</v>
      </c>
      <c r="M1278" s="15">
        <v>26.3</v>
      </c>
      <c r="N1278" s="16">
        <v>7.44</v>
      </c>
      <c r="O1278" s="16">
        <v>92.4</v>
      </c>
      <c r="P1278" s="17"/>
      <c r="Q1278" s="18"/>
      <c r="S1278" s="17"/>
      <c r="V1278" s="19"/>
      <c r="W1278" s="17"/>
      <c r="AF1278" t="s">
        <v>529</v>
      </c>
      <c r="AK1278" t="s">
        <v>97</v>
      </c>
    </row>
    <row r="1279" ht="15.75" customHeight="1">
      <c r="A1279" t="s">
        <v>380</v>
      </c>
      <c r="B1279" s="20" t="s">
        <v>154</v>
      </c>
      <c r="C1279" s="11" t="s">
        <v>759</v>
      </c>
      <c r="D1279" s="11" t="s">
        <v>760</v>
      </c>
      <c r="E1279" s="11" t="s">
        <v>761</v>
      </c>
      <c r="F1279" s="12" t="str">
        <f t="shared" si="1"/>
        <v>2010</v>
      </c>
      <c r="G1279" s="13">
        <v>40376.0</v>
      </c>
      <c r="H1279" s="14">
        <v>0.28125</v>
      </c>
      <c r="I1279" t="s">
        <v>48</v>
      </c>
      <c r="J1279" s="15">
        <v>3.0</v>
      </c>
      <c r="K1279" t="s">
        <v>793</v>
      </c>
      <c r="M1279" s="15">
        <v>26.3</v>
      </c>
      <c r="N1279" s="16">
        <v>7.41</v>
      </c>
      <c r="O1279" s="16">
        <v>91.7</v>
      </c>
      <c r="P1279" s="17"/>
      <c r="Q1279" s="18"/>
      <c r="S1279" s="17"/>
      <c r="V1279" s="19"/>
      <c r="W1279" s="17"/>
      <c r="AF1279" t="s">
        <v>529</v>
      </c>
      <c r="AK1279" t="s">
        <v>97</v>
      </c>
    </row>
    <row r="1280" ht="15.75" customHeight="1">
      <c r="A1280" t="s">
        <v>380</v>
      </c>
      <c r="B1280" s="20" t="s">
        <v>154</v>
      </c>
      <c r="C1280" s="11" t="s">
        <v>759</v>
      </c>
      <c r="D1280" s="11" t="s">
        <v>760</v>
      </c>
      <c r="E1280" s="11" t="s">
        <v>761</v>
      </c>
      <c r="F1280" s="12" t="str">
        <f t="shared" si="1"/>
        <v>2010</v>
      </c>
      <c r="G1280" s="13">
        <v>40390.0</v>
      </c>
      <c r="H1280" s="14">
        <v>0.3125</v>
      </c>
      <c r="I1280" t="s">
        <v>48</v>
      </c>
      <c r="J1280" s="15"/>
      <c r="L1280" t="s">
        <v>49</v>
      </c>
      <c r="M1280" s="15"/>
      <c r="N1280" s="16"/>
      <c r="O1280" s="16"/>
      <c r="P1280" s="17"/>
      <c r="Q1280" s="18"/>
      <c r="S1280" s="17"/>
      <c r="V1280" s="19">
        <v>58.0</v>
      </c>
      <c r="W1280" s="17"/>
      <c r="AF1280" t="s">
        <v>530</v>
      </c>
      <c r="AG1280" t="s">
        <v>51</v>
      </c>
      <c r="AH1280" t="s">
        <v>51</v>
      </c>
      <c r="AI1280">
        <v>13.33</v>
      </c>
      <c r="AJ1280" t="s">
        <v>61</v>
      </c>
      <c r="AK1280" t="s">
        <v>97</v>
      </c>
      <c r="AL1280">
        <v>2.5</v>
      </c>
      <c r="AM1280" t="s">
        <v>88</v>
      </c>
      <c r="AN1280" t="s">
        <v>55</v>
      </c>
      <c r="AQ1280" t="s">
        <v>56</v>
      </c>
      <c r="AR1280" t="s">
        <v>229</v>
      </c>
    </row>
    <row r="1281" ht="15.75" customHeight="1">
      <c r="A1281" t="s">
        <v>380</v>
      </c>
      <c r="B1281" s="20" t="s">
        <v>154</v>
      </c>
      <c r="C1281" s="11" t="s">
        <v>759</v>
      </c>
      <c r="D1281" s="11" t="s">
        <v>760</v>
      </c>
      <c r="E1281" s="11" t="s">
        <v>761</v>
      </c>
      <c r="F1281" s="12" t="str">
        <f t="shared" si="1"/>
        <v>2010</v>
      </c>
      <c r="G1281" s="13">
        <v>40390.0</v>
      </c>
      <c r="H1281" s="14">
        <v>0.3125</v>
      </c>
      <c r="I1281" t="s">
        <v>48</v>
      </c>
      <c r="J1281" s="15">
        <v>0.0</v>
      </c>
      <c r="K1281" t="s">
        <v>793</v>
      </c>
      <c r="M1281" s="15">
        <v>24.6</v>
      </c>
      <c r="N1281" s="16">
        <v>7.66</v>
      </c>
      <c r="O1281" s="16">
        <v>91.9</v>
      </c>
      <c r="P1281" s="17"/>
      <c r="Q1281" s="18"/>
      <c r="S1281" s="17"/>
      <c r="V1281" s="19"/>
      <c r="W1281" s="17"/>
      <c r="AF1281" t="s">
        <v>530</v>
      </c>
      <c r="AK1281" t="s">
        <v>97</v>
      </c>
      <c r="AR1281" t="s">
        <v>229</v>
      </c>
    </row>
    <row r="1282" ht="15.75" customHeight="1">
      <c r="A1282" t="s">
        <v>380</v>
      </c>
      <c r="B1282" s="20" t="s">
        <v>154</v>
      </c>
      <c r="C1282" s="11" t="s">
        <v>759</v>
      </c>
      <c r="D1282" s="11" t="s">
        <v>760</v>
      </c>
      <c r="E1282" s="11" t="s">
        <v>761</v>
      </c>
      <c r="F1282" s="12" t="str">
        <f t="shared" si="1"/>
        <v>2010</v>
      </c>
      <c r="G1282" s="13">
        <v>40390.0</v>
      </c>
      <c r="H1282" s="14">
        <v>0.3125</v>
      </c>
      <c r="I1282" t="s">
        <v>48</v>
      </c>
      <c r="J1282" s="15">
        <v>1.0</v>
      </c>
      <c r="K1282" t="s">
        <v>793</v>
      </c>
      <c r="M1282" s="15">
        <v>24.6</v>
      </c>
      <c r="N1282" s="16">
        <v>7.63</v>
      </c>
      <c r="O1282" s="16">
        <v>91.9</v>
      </c>
      <c r="P1282" s="17"/>
      <c r="Q1282" s="18"/>
      <c r="S1282" s="17"/>
      <c r="V1282" s="19"/>
      <c r="W1282" s="17"/>
      <c r="AF1282" t="s">
        <v>530</v>
      </c>
      <c r="AK1282" t="s">
        <v>97</v>
      </c>
      <c r="AR1282" t="s">
        <v>229</v>
      </c>
    </row>
    <row r="1283" ht="15.75" customHeight="1">
      <c r="A1283" t="s">
        <v>380</v>
      </c>
      <c r="B1283" s="20" t="s">
        <v>154</v>
      </c>
      <c r="C1283" s="11" t="s">
        <v>759</v>
      </c>
      <c r="D1283" s="11" t="s">
        <v>760</v>
      </c>
      <c r="E1283" s="11" t="s">
        <v>761</v>
      </c>
      <c r="F1283" s="12" t="str">
        <f t="shared" si="1"/>
        <v>2010</v>
      </c>
      <c r="G1283" s="13">
        <v>40390.0</v>
      </c>
      <c r="H1283" s="14">
        <v>0.3125</v>
      </c>
      <c r="I1283" t="s">
        <v>48</v>
      </c>
      <c r="J1283" s="15">
        <v>2.0</v>
      </c>
      <c r="K1283" t="s">
        <v>793</v>
      </c>
      <c r="M1283" s="15">
        <v>24.6</v>
      </c>
      <c r="N1283" s="16">
        <v>7.63</v>
      </c>
      <c r="O1283" s="16">
        <v>91.8</v>
      </c>
      <c r="P1283" s="17"/>
      <c r="Q1283" s="18"/>
      <c r="S1283" s="17"/>
      <c r="V1283" s="19"/>
      <c r="W1283" s="17"/>
      <c r="AF1283" t="s">
        <v>530</v>
      </c>
      <c r="AK1283" t="s">
        <v>97</v>
      </c>
      <c r="AR1283" t="s">
        <v>229</v>
      </c>
    </row>
    <row r="1284" ht="15.75" customHeight="1">
      <c r="A1284" t="s">
        <v>380</v>
      </c>
      <c r="B1284" s="20" t="s">
        <v>154</v>
      </c>
      <c r="C1284" s="11" t="s">
        <v>759</v>
      </c>
      <c r="D1284" s="11" t="s">
        <v>760</v>
      </c>
      <c r="E1284" s="11" t="s">
        <v>761</v>
      </c>
      <c r="F1284" s="12" t="str">
        <f t="shared" si="1"/>
        <v>2010</v>
      </c>
      <c r="G1284" s="13">
        <v>40404.0</v>
      </c>
      <c r="H1284" s="14">
        <v>0.2743055555555556</v>
      </c>
      <c r="I1284" t="s">
        <v>48</v>
      </c>
      <c r="J1284" s="15"/>
      <c r="L1284" t="s">
        <v>49</v>
      </c>
      <c r="M1284" s="15"/>
      <c r="N1284" s="16"/>
      <c r="O1284" s="16"/>
      <c r="P1284" s="17"/>
      <c r="Q1284" s="18"/>
      <c r="S1284" s="17"/>
      <c r="V1284" s="19">
        <v>38.4</v>
      </c>
      <c r="W1284" s="17"/>
      <c r="AF1284" t="s">
        <v>531</v>
      </c>
      <c r="AG1284" t="s">
        <v>51</v>
      </c>
      <c r="AH1284" t="s">
        <v>51</v>
      </c>
      <c r="AI1284">
        <v>14.1</v>
      </c>
      <c r="AJ1284" t="s">
        <v>61</v>
      </c>
      <c r="AK1284" t="s">
        <v>97</v>
      </c>
      <c r="AM1284" t="s">
        <v>54</v>
      </c>
      <c r="AN1284" t="s">
        <v>55</v>
      </c>
      <c r="AQ1284" t="s">
        <v>51</v>
      </c>
      <c r="AR1284" t="s">
        <v>795</v>
      </c>
    </row>
    <row r="1285" ht="15.75" customHeight="1">
      <c r="A1285" t="s">
        <v>380</v>
      </c>
      <c r="B1285" s="20" t="s">
        <v>154</v>
      </c>
      <c r="C1285" s="11" t="s">
        <v>759</v>
      </c>
      <c r="D1285" s="11" t="s">
        <v>760</v>
      </c>
      <c r="E1285" s="11" t="s">
        <v>761</v>
      </c>
      <c r="F1285" s="12" t="str">
        <f t="shared" si="1"/>
        <v>2010</v>
      </c>
      <c r="G1285" s="13">
        <v>40404.0</v>
      </c>
      <c r="H1285" s="14">
        <v>0.2743055555555556</v>
      </c>
      <c r="I1285" t="s">
        <v>48</v>
      </c>
      <c r="J1285" s="15">
        <v>1.0</v>
      </c>
      <c r="K1285" t="s">
        <v>793</v>
      </c>
      <c r="M1285" s="15">
        <v>24.7</v>
      </c>
      <c r="N1285" s="16">
        <v>7.2</v>
      </c>
      <c r="O1285" s="16">
        <v>87.4</v>
      </c>
      <c r="P1285" s="17"/>
      <c r="Q1285" s="18"/>
      <c r="S1285" s="17"/>
      <c r="V1285" s="19"/>
      <c r="W1285" s="17"/>
      <c r="AF1285" t="s">
        <v>531</v>
      </c>
      <c r="AK1285" t="s">
        <v>97</v>
      </c>
      <c r="AR1285" t="s">
        <v>795</v>
      </c>
    </row>
    <row r="1286" ht="15.75" customHeight="1">
      <c r="A1286" t="s">
        <v>380</v>
      </c>
      <c r="B1286" s="20" t="s">
        <v>154</v>
      </c>
      <c r="C1286" s="11" t="s">
        <v>759</v>
      </c>
      <c r="D1286" s="11" t="s">
        <v>760</v>
      </c>
      <c r="E1286" s="11" t="s">
        <v>761</v>
      </c>
      <c r="F1286" s="12" t="str">
        <f t="shared" si="1"/>
        <v>2010</v>
      </c>
      <c r="G1286" s="13">
        <v>40404.0</v>
      </c>
      <c r="H1286" s="14">
        <v>0.2743055555555556</v>
      </c>
      <c r="I1286" t="s">
        <v>48</v>
      </c>
      <c r="J1286" s="15">
        <v>2.0</v>
      </c>
      <c r="K1286" t="s">
        <v>793</v>
      </c>
      <c r="M1286" s="15">
        <v>24.7</v>
      </c>
      <c r="N1286" s="16">
        <v>7.3</v>
      </c>
      <c r="O1286" s="16">
        <v>88.3</v>
      </c>
      <c r="P1286" s="17"/>
      <c r="Q1286" s="18"/>
      <c r="S1286" s="17"/>
      <c r="V1286" s="19"/>
      <c r="W1286" s="17"/>
      <c r="AF1286" t="s">
        <v>531</v>
      </c>
      <c r="AK1286" t="s">
        <v>97</v>
      </c>
      <c r="AR1286" t="s">
        <v>795</v>
      </c>
    </row>
    <row r="1287" ht="15.75" customHeight="1">
      <c r="A1287" t="s">
        <v>380</v>
      </c>
      <c r="B1287" s="20" t="s">
        <v>154</v>
      </c>
      <c r="C1287" s="11" t="s">
        <v>759</v>
      </c>
      <c r="D1287" s="11" t="s">
        <v>760</v>
      </c>
      <c r="E1287" s="11" t="s">
        <v>761</v>
      </c>
      <c r="F1287" s="12" t="str">
        <f t="shared" si="1"/>
        <v>2010</v>
      </c>
      <c r="G1287" s="13">
        <v>40404.0</v>
      </c>
      <c r="H1287" s="14">
        <v>0.2743055555555556</v>
      </c>
      <c r="I1287" t="s">
        <v>95</v>
      </c>
      <c r="J1287" s="15"/>
      <c r="M1287" s="15"/>
      <c r="N1287" s="16"/>
      <c r="O1287" s="16"/>
      <c r="P1287" s="17"/>
      <c r="Q1287" s="18"/>
      <c r="S1287" s="17"/>
      <c r="V1287" s="19">
        <v>35.0</v>
      </c>
      <c r="W1287" s="17"/>
      <c r="AF1287" t="s">
        <v>531</v>
      </c>
      <c r="AK1287" t="s">
        <v>97</v>
      </c>
      <c r="AR1287" t="s">
        <v>795</v>
      </c>
    </row>
    <row r="1288" ht="15.75" customHeight="1">
      <c r="A1288" t="s">
        <v>380</v>
      </c>
      <c r="B1288" s="20" t="s">
        <v>154</v>
      </c>
      <c r="C1288" s="11" t="s">
        <v>759</v>
      </c>
      <c r="D1288" s="11" t="s">
        <v>760</v>
      </c>
      <c r="E1288" s="11" t="s">
        <v>761</v>
      </c>
      <c r="F1288" s="12" t="str">
        <f t="shared" si="1"/>
        <v>2010</v>
      </c>
      <c r="G1288" s="13">
        <v>40418.0</v>
      </c>
      <c r="H1288" s="14">
        <v>0.3159722222222222</v>
      </c>
      <c r="I1288" t="s">
        <v>48</v>
      </c>
      <c r="J1288" s="15"/>
      <c r="L1288" t="s">
        <v>49</v>
      </c>
      <c r="M1288" s="15"/>
      <c r="N1288" s="16"/>
      <c r="O1288" s="16"/>
      <c r="P1288" s="17"/>
      <c r="Q1288" s="18"/>
      <c r="S1288" s="17"/>
      <c r="V1288" s="19">
        <v>152.0</v>
      </c>
      <c r="W1288" s="17"/>
      <c r="AF1288" t="s">
        <v>279</v>
      </c>
      <c r="AG1288" t="s">
        <v>51</v>
      </c>
      <c r="AH1288" t="s">
        <v>51</v>
      </c>
      <c r="AI1288">
        <v>13.33</v>
      </c>
      <c r="AK1288" t="s">
        <v>97</v>
      </c>
      <c r="AM1288" t="s">
        <v>88</v>
      </c>
      <c r="AN1288" t="s">
        <v>55</v>
      </c>
      <c r="AQ1288" t="s">
        <v>292</v>
      </c>
    </row>
    <row r="1289" ht="15.75" customHeight="1">
      <c r="A1289" t="s">
        <v>380</v>
      </c>
      <c r="B1289" s="20" t="s">
        <v>154</v>
      </c>
      <c r="C1289" s="11" t="s">
        <v>759</v>
      </c>
      <c r="D1289" s="11" t="s">
        <v>760</v>
      </c>
      <c r="E1289" s="11" t="s">
        <v>761</v>
      </c>
      <c r="F1289" s="12" t="str">
        <f t="shared" si="1"/>
        <v>2010</v>
      </c>
      <c r="G1289" s="13">
        <v>40418.0</v>
      </c>
      <c r="H1289" s="14">
        <v>0.3159722222222222</v>
      </c>
      <c r="I1289" t="s">
        <v>48</v>
      </c>
      <c r="J1289" s="15">
        <v>0.0</v>
      </c>
      <c r="K1289" t="s">
        <v>793</v>
      </c>
      <c r="M1289" s="15">
        <v>21.5</v>
      </c>
      <c r="N1289" s="16">
        <v>8.15</v>
      </c>
      <c r="O1289" s="16">
        <v>92.7</v>
      </c>
      <c r="P1289" s="17"/>
      <c r="Q1289" s="18"/>
      <c r="S1289" s="17"/>
      <c r="V1289" s="19"/>
      <c r="W1289" s="17"/>
      <c r="AF1289" t="s">
        <v>279</v>
      </c>
      <c r="AK1289" t="s">
        <v>97</v>
      </c>
    </row>
    <row r="1290" ht="15.75" customHeight="1">
      <c r="A1290" t="s">
        <v>380</v>
      </c>
      <c r="B1290" s="20" t="s">
        <v>154</v>
      </c>
      <c r="C1290" s="11" t="s">
        <v>759</v>
      </c>
      <c r="D1290" s="11" t="s">
        <v>760</v>
      </c>
      <c r="E1290" s="11" t="s">
        <v>761</v>
      </c>
      <c r="F1290" s="12" t="str">
        <f t="shared" si="1"/>
        <v>2010</v>
      </c>
      <c r="G1290" s="13">
        <v>40418.0</v>
      </c>
      <c r="H1290" s="14">
        <v>0.3159722222222222</v>
      </c>
      <c r="I1290" t="s">
        <v>48</v>
      </c>
      <c r="J1290" s="15">
        <v>1.0</v>
      </c>
      <c r="K1290" t="s">
        <v>793</v>
      </c>
      <c r="M1290" s="15">
        <v>21.5</v>
      </c>
      <c r="N1290" s="16">
        <v>8.19</v>
      </c>
      <c r="O1290" s="16">
        <v>92.8</v>
      </c>
      <c r="P1290" s="17"/>
      <c r="Q1290" s="18"/>
      <c r="S1290" s="17"/>
      <c r="V1290" s="19"/>
      <c r="W1290" s="17"/>
      <c r="AF1290" t="s">
        <v>279</v>
      </c>
      <c r="AK1290" t="s">
        <v>97</v>
      </c>
    </row>
    <row r="1291" ht="15.75" customHeight="1">
      <c r="A1291" t="s">
        <v>380</v>
      </c>
      <c r="B1291" s="20" t="s">
        <v>154</v>
      </c>
      <c r="C1291" s="11" t="s">
        <v>759</v>
      </c>
      <c r="D1291" s="11" t="s">
        <v>760</v>
      </c>
      <c r="E1291" s="11" t="s">
        <v>761</v>
      </c>
      <c r="F1291" s="12" t="str">
        <f t="shared" si="1"/>
        <v>2010</v>
      </c>
      <c r="G1291" s="13">
        <v>40432.0</v>
      </c>
      <c r="H1291" s="14">
        <v>0.3020833333333333</v>
      </c>
      <c r="I1291" t="s">
        <v>48</v>
      </c>
      <c r="J1291" s="15"/>
      <c r="L1291" t="s">
        <v>49</v>
      </c>
      <c r="M1291" s="15"/>
      <c r="N1291" s="16"/>
      <c r="O1291" s="16"/>
      <c r="P1291" s="17"/>
      <c r="Q1291" s="18"/>
      <c r="S1291" s="17"/>
      <c r="V1291" s="19">
        <v>30.0</v>
      </c>
      <c r="W1291" s="17"/>
      <c r="AF1291" t="s">
        <v>533</v>
      </c>
      <c r="AG1291" t="s">
        <v>51</v>
      </c>
      <c r="AH1291" t="s">
        <v>51</v>
      </c>
      <c r="AI1291">
        <v>14.3</v>
      </c>
      <c r="AJ1291" t="s">
        <v>61</v>
      </c>
      <c r="AK1291" t="s">
        <v>97</v>
      </c>
      <c r="AM1291" t="s">
        <v>54</v>
      </c>
      <c r="AN1291" t="s">
        <v>55</v>
      </c>
      <c r="AQ1291" t="s">
        <v>56</v>
      </c>
    </row>
    <row r="1292" ht="15.75" customHeight="1">
      <c r="A1292" t="s">
        <v>380</v>
      </c>
      <c r="B1292" s="20" t="s">
        <v>154</v>
      </c>
      <c r="C1292" s="11" t="s">
        <v>759</v>
      </c>
      <c r="D1292" s="11" t="s">
        <v>760</v>
      </c>
      <c r="E1292" s="11" t="s">
        <v>761</v>
      </c>
      <c r="F1292" s="12" t="str">
        <f t="shared" si="1"/>
        <v>2010</v>
      </c>
      <c r="G1292" s="13">
        <v>40432.0</v>
      </c>
      <c r="H1292" s="14">
        <v>0.3020833333333333</v>
      </c>
      <c r="I1292" t="s">
        <v>48</v>
      </c>
      <c r="J1292" s="15">
        <v>1.0</v>
      </c>
      <c r="K1292" t="s">
        <v>793</v>
      </c>
      <c r="M1292" s="15">
        <v>21.3</v>
      </c>
      <c r="N1292" s="16">
        <v>7.93</v>
      </c>
      <c r="O1292" s="16">
        <v>89.4</v>
      </c>
      <c r="P1292" s="17"/>
      <c r="Q1292" s="18"/>
      <c r="S1292" s="17"/>
      <c r="V1292" s="19"/>
      <c r="W1292" s="17"/>
      <c r="AF1292" t="s">
        <v>533</v>
      </c>
      <c r="AK1292" t="s">
        <v>97</v>
      </c>
    </row>
    <row r="1293" ht="15.75" customHeight="1">
      <c r="A1293" t="s">
        <v>380</v>
      </c>
      <c r="B1293" s="20" t="s">
        <v>154</v>
      </c>
      <c r="C1293" s="11" t="s">
        <v>759</v>
      </c>
      <c r="D1293" s="11" t="s">
        <v>760</v>
      </c>
      <c r="E1293" s="11" t="s">
        <v>761</v>
      </c>
      <c r="F1293" s="12" t="str">
        <f t="shared" si="1"/>
        <v>2010</v>
      </c>
      <c r="G1293" s="13">
        <v>40432.0</v>
      </c>
      <c r="H1293" s="14">
        <v>0.3020833333333333</v>
      </c>
      <c r="I1293" t="s">
        <v>48</v>
      </c>
      <c r="J1293" s="15">
        <v>2.0</v>
      </c>
      <c r="K1293" t="s">
        <v>793</v>
      </c>
      <c r="M1293" s="15">
        <v>21.3</v>
      </c>
      <c r="N1293" s="16">
        <v>8.0</v>
      </c>
      <c r="O1293" s="16">
        <v>90.3</v>
      </c>
      <c r="P1293" s="17"/>
      <c r="Q1293" s="18"/>
      <c r="S1293" s="17"/>
      <c r="V1293" s="19"/>
      <c r="W1293" s="17"/>
      <c r="AF1293" t="s">
        <v>533</v>
      </c>
      <c r="AK1293" t="s">
        <v>97</v>
      </c>
    </row>
    <row r="1294" ht="15.75" customHeight="1">
      <c r="A1294" t="s">
        <v>380</v>
      </c>
      <c r="B1294" s="20" t="s">
        <v>154</v>
      </c>
      <c r="C1294" s="11" t="s">
        <v>759</v>
      </c>
      <c r="D1294" s="11" t="s">
        <v>760</v>
      </c>
      <c r="E1294" s="11" t="s">
        <v>761</v>
      </c>
      <c r="F1294" s="12" t="str">
        <f t="shared" si="1"/>
        <v>2010</v>
      </c>
      <c r="G1294" s="13">
        <v>40432.0</v>
      </c>
      <c r="H1294" s="14">
        <v>0.3020833333333333</v>
      </c>
      <c r="I1294" t="s">
        <v>48</v>
      </c>
      <c r="J1294" s="15">
        <v>3.0</v>
      </c>
      <c r="K1294" t="s">
        <v>793</v>
      </c>
      <c r="M1294" s="15">
        <v>21.3</v>
      </c>
      <c r="N1294" s="16">
        <v>8.0</v>
      </c>
      <c r="O1294" s="16">
        <v>90.4</v>
      </c>
      <c r="P1294" s="17"/>
      <c r="Q1294" s="18"/>
      <c r="S1294" s="17"/>
      <c r="V1294" s="19"/>
      <c r="W1294" s="17"/>
      <c r="AF1294" t="s">
        <v>533</v>
      </c>
      <c r="AK1294" t="s">
        <v>97</v>
      </c>
    </row>
    <row r="1295" ht="15.75" customHeight="1">
      <c r="A1295" t="s">
        <v>323</v>
      </c>
      <c r="B1295" s="20" t="s">
        <v>154</v>
      </c>
      <c r="C1295" s="11" t="s">
        <v>731</v>
      </c>
      <c r="D1295" s="11" t="s">
        <v>732</v>
      </c>
      <c r="E1295" s="11" t="s">
        <v>733</v>
      </c>
      <c r="F1295" s="12" t="str">
        <f t="shared" si="1"/>
        <v>2011</v>
      </c>
      <c r="G1295" s="13">
        <v>40684.0</v>
      </c>
      <c r="H1295" s="14">
        <v>0.2604166666666667</v>
      </c>
      <c r="I1295" t="s">
        <v>48</v>
      </c>
      <c r="J1295" s="15"/>
      <c r="L1295" t="s">
        <v>49</v>
      </c>
      <c r="M1295" s="15">
        <v>10.2</v>
      </c>
      <c r="N1295" s="16">
        <v>11.79</v>
      </c>
      <c r="O1295" s="16">
        <v>106.0</v>
      </c>
      <c r="P1295" s="17"/>
      <c r="Q1295" s="18"/>
      <c r="S1295" s="17"/>
      <c r="V1295" s="19">
        <v>77.1</v>
      </c>
      <c r="W1295" s="17"/>
      <c r="AF1295" t="s">
        <v>217</v>
      </c>
      <c r="AG1295" t="s">
        <v>259</v>
      </c>
      <c r="AH1295" t="s">
        <v>260</v>
      </c>
      <c r="AI1295">
        <v>10.56</v>
      </c>
      <c r="AJ1295" t="s">
        <v>61</v>
      </c>
      <c r="AK1295" t="s">
        <v>53</v>
      </c>
      <c r="AM1295" t="s">
        <v>54</v>
      </c>
      <c r="AN1295" t="s">
        <v>55</v>
      </c>
      <c r="AQ1295" t="s">
        <v>51</v>
      </c>
      <c r="AR1295" t="s">
        <v>796</v>
      </c>
    </row>
    <row r="1296" ht="15.75" customHeight="1">
      <c r="A1296" t="s">
        <v>323</v>
      </c>
      <c r="B1296" s="20" t="s">
        <v>154</v>
      </c>
      <c r="C1296" s="11" t="s">
        <v>731</v>
      </c>
      <c r="D1296" s="11" t="s">
        <v>732</v>
      </c>
      <c r="E1296" s="11" t="s">
        <v>733</v>
      </c>
      <c r="F1296" s="12" t="str">
        <f t="shared" si="1"/>
        <v>2011</v>
      </c>
      <c r="G1296" s="13">
        <v>40698.0</v>
      </c>
      <c r="H1296" s="14">
        <v>0.2777777777777778</v>
      </c>
      <c r="I1296" t="s">
        <v>48</v>
      </c>
      <c r="J1296" s="15"/>
      <c r="L1296" t="s">
        <v>49</v>
      </c>
      <c r="M1296" s="15">
        <v>15.5</v>
      </c>
      <c r="N1296" s="16">
        <v>9.7</v>
      </c>
      <c r="O1296" s="16">
        <v>97.5</v>
      </c>
      <c r="P1296" s="17"/>
      <c r="Q1296" s="18"/>
      <c r="S1296" s="17"/>
      <c r="V1296" s="19">
        <v>9.6</v>
      </c>
      <c r="W1296" s="17"/>
      <c r="AF1296" t="s">
        <v>217</v>
      </c>
      <c r="AG1296" t="s">
        <v>51</v>
      </c>
      <c r="AH1296" t="s">
        <v>59</v>
      </c>
      <c r="AI1296">
        <v>7.78</v>
      </c>
      <c r="AJ1296" t="s">
        <v>52</v>
      </c>
      <c r="AK1296" t="s">
        <v>97</v>
      </c>
      <c r="AM1296" t="s">
        <v>62</v>
      </c>
      <c r="AN1296" t="s">
        <v>55</v>
      </c>
      <c r="AQ1296" t="s">
        <v>51</v>
      </c>
      <c r="AR1296" t="s">
        <v>233</v>
      </c>
    </row>
    <row r="1297" ht="15.75" customHeight="1">
      <c r="A1297" t="s">
        <v>323</v>
      </c>
      <c r="B1297" s="20" t="s">
        <v>154</v>
      </c>
      <c r="C1297" s="11" t="s">
        <v>731</v>
      </c>
      <c r="D1297" s="11" t="s">
        <v>732</v>
      </c>
      <c r="E1297" s="11" t="s">
        <v>733</v>
      </c>
      <c r="F1297" s="12" t="str">
        <f t="shared" si="1"/>
        <v>2011</v>
      </c>
      <c r="G1297" s="13">
        <v>40712.0</v>
      </c>
      <c r="H1297" s="14">
        <v>0.29444444444444445</v>
      </c>
      <c r="I1297" t="s">
        <v>48</v>
      </c>
      <c r="J1297" s="15"/>
      <c r="L1297" t="s">
        <v>49</v>
      </c>
      <c r="M1297" s="15">
        <v>17.4</v>
      </c>
      <c r="N1297" s="16">
        <v>9.39</v>
      </c>
      <c r="O1297" s="16">
        <v>97.9</v>
      </c>
      <c r="P1297" s="17"/>
      <c r="Q1297" s="18"/>
      <c r="S1297" s="17"/>
      <c r="V1297" s="19">
        <v>39.9</v>
      </c>
      <c r="W1297" s="17"/>
      <c r="AF1297" t="s">
        <v>217</v>
      </c>
      <c r="AG1297" t="s">
        <v>86</v>
      </c>
      <c r="AH1297" t="s">
        <v>305</v>
      </c>
      <c r="AI1297">
        <v>16.11</v>
      </c>
      <c r="AJ1297" t="s">
        <v>61</v>
      </c>
      <c r="AK1297" t="s">
        <v>97</v>
      </c>
      <c r="AM1297" t="s">
        <v>54</v>
      </c>
      <c r="AN1297" t="s">
        <v>55</v>
      </c>
      <c r="AQ1297" t="s">
        <v>51</v>
      </c>
      <c r="AR1297" t="s">
        <v>233</v>
      </c>
    </row>
    <row r="1298" ht="15.75" customHeight="1">
      <c r="A1298" t="s">
        <v>323</v>
      </c>
      <c r="B1298" s="20" t="s">
        <v>154</v>
      </c>
      <c r="C1298" s="11" t="s">
        <v>731</v>
      </c>
      <c r="D1298" s="11" t="s">
        <v>732</v>
      </c>
      <c r="E1298" s="11" t="s">
        <v>733</v>
      </c>
      <c r="F1298" s="12" t="str">
        <f t="shared" si="1"/>
        <v>2011</v>
      </c>
      <c r="G1298" s="13">
        <v>40726.0</v>
      </c>
      <c r="H1298" s="14">
        <v>0.2708333333333333</v>
      </c>
      <c r="I1298" t="s">
        <v>48</v>
      </c>
      <c r="J1298" s="15"/>
      <c r="L1298" t="s">
        <v>49</v>
      </c>
      <c r="M1298" s="15">
        <v>21.9</v>
      </c>
      <c r="N1298" s="16">
        <v>8.38</v>
      </c>
      <c r="O1298" s="16">
        <v>95.7</v>
      </c>
      <c r="P1298" s="17"/>
      <c r="Q1298" s="18"/>
      <c r="S1298" s="17"/>
      <c r="V1298" s="19">
        <v>19.9</v>
      </c>
      <c r="W1298" s="17"/>
      <c r="AF1298" t="s">
        <v>217</v>
      </c>
      <c r="AG1298" t="s">
        <v>51</v>
      </c>
      <c r="AH1298" t="s">
        <v>306</v>
      </c>
      <c r="AI1298">
        <v>16.67</v>
      </c>
      <c r="AJ1298" t="s">
        <v>61</v>
      </c>
      <c r="AK1298" t="s">
        <v>97</v>
      </c>
      <c r="AM1298" t="s">
        <v>54</v>
      </c>
      <c r="AN1298" t="s">
        <v>55</v>
      </c>
      <c r="AQ1298" t="s">
        <v>51</v>
      </c>
      <c r="AR1298" t="s">
        <v>233</v>
      </c>
    </row>
    <row r="1299" ht="15.75" customHeight="1">
      <c r="A1299" t="s">
        <v>323</v>
      </c>
      <c r="B1299" s="20" t="s">
        <v>154</v>
      </c>
      <c r="C1299" s="11" t="s">
        <v>731</v>
      </c>
      <c r="D1299" s="11" t="s">
        <v>732</v>
      </c>
      <c r="E1299" s="11" t="s">
        <v>733</v>
      </c>
      <c r="F1299" s="12" t="str">
        <f t="shared" si="1"/>
        <v>2011</v>
      </c>
      <c r="G1299" s="13">
        <v>40740.0</v>
      </c>
      <c r="H1299" s="14">
        <v>0.2673611111111111</v>
      </c>
      <c r="I1299" t="s">
        <v>48</v>
      </c>
      <c r="J1299" s="15"/>
      <c r="L1299" t="s">
        <v>49</v>
      </c>
      <c r="M1299" s="15">
        <v>25.2</v>
      </c>
      <c r="N1299" s="16">
        <v>6.89</v>
      </c>
      <c r="O1299" s="16">
        <v>84.6</v>
      </c>
      <c r="P1299" s="17"/>
      <c r="Q1299" s="18"/>
      <c r="S1299" s="17"/>
      <c r="V1299" s="19"/>
      <c r="W1299" s="17"/>
      <c r="AF1299" t="s">
        <v>217</v>
      </c>
      <c r="AG1299" t="s">
        <v>51</v>
      </c>
      <c r="AH1299" t="s">
        <v>51</v>
      </c>
      <c r="AI1299">
        <v>16.11</v>
      </c>
      <c r="AJ1299" t="s">
        <v>61</v>
      </c>
      <c r="AK1299" t="s">
        <v>97</v>
      </c>
      <c r="AM1299" t="s">
        <v>54</v>
      </c>
      <c r="AN1299" t="s">
        <v>55</v>
      </c>
      <c r="AQ1299" t="s">
        <v>51</v>
      </c>
      <c r="AR1299" t="s">
        <v>233</v>
      </c>
    </row>
    <row r="1300" ht="15.75" customHeight="1">
      <c r="A1300" t="s">
        <v>323</v>
      </c>
      <c r="B1300" s="20" t="s">
        <v>154</v>
      </c>
      <c r="C1300" s="11" t="s">
        <v>731</v>
      </c>
      <c r="D1300" s="11" t="s">
        <v>732</v>
      </c>
      <c r="E1300" s="11" t="s">
        <v>733</v>
      </c>
      <c r="F1300" s="12" t="str">
        <f t="shared" si="1"/>
        <v>2011</v>
      </c>
      <c r="G1300" s="13">
        <v>40754.0</v>
      </c>
      <c r="H1300" s="14">
        <v>0.2604166666666667</v>
      </c>
      <c r="I1300" t="s">
        <v>48</v>
      </c>
      <c r="J1300" s="15"/>
      <c r="L1300" t="s">
        <v>58</v>
      </c>
      <c r="M1300" s="15">
        <v>24.3</v>
      </c>
      <c r="N1300" s="16">
        <v>6.83</v>
      </c>
      <c r="O1300" s="16">
        <v>81.4</v>
      </c>
      <c r="P1300" s="17"/>
      <c r="Q1300" s="18"/>
      <c r="S1300" s="17"/>
      <c r="V1300" s="19">
        <v>770.1</v>
      </c>
      <c r="W1300" s="17"/>
      <c r="AF1300" t="s">
        <v>217</v>
      </c>
      <c r="AG1300" t="s">
        <v>59</v>
      </c>
      <c r="AH1300" t="s">
        <v>281</v>
      </c>
      <c r="AI1300">
        <v>21.11</v>
      </c>
      <c r="AJ1300" t="s">
        <v>61</v>
      </c>
      <c r="AK1300" t="s">
        <v>97</v>
      </c>
      <c r="AM1300" t="s">
        <v>62</v>
      </c>
      <c r="AN1300" t="s">
        <v>55</v>
      </c>
      <c r="AQ1300" t="s">
        <v>51</v>
      </c>
      <c r="AR1300" t="s">
        <v>307</v>
      </c>
    </row>
    <row r="1301" ht="15.75" customHeight="1">
      <c r="A1301" t="s">
        <v>323</v>
      </c>
      <c r="B1301" s="20" t="s">
        <v>154</v>
      </c>
      <c r="C1301" s="11" t="s">
        <v>731</v>
      </c>
      <c r="D1301" s="11" t="s">
        <v>732</v>
      </c>
      <c r="E1301" s="11" t="s">
        <v>733</v>
      </c>
      <c r="F1301" s="12" t="str">
        <f t="shared" si="1"/>
        <v>2011</v>
      </c>
      <c r="G1301" s="13">
        <v>40768.0</v>
      </c>
      <c r="H1301" s="14">
        <v>0.2569444444444444</v>
      </c>
      <c r="I1301" t="s">
        <v>48</v>
      </c>
      <c r="J1301" s="15"/>
      <c r="L1301" t="s">
        <v>49</v>
      </c>
      <c r="M1301" s="15">
        <v>23.3</v>
      </c>
      <c r="N1301" s="16">
        <v>5.75</v>
      </c>
      <c r="O1301" s="16">
        <v>70.6</v>
      </c>
      <c r="P1301" s="17"/>
      <c r="Q1301" s="18"/>
      <c r="S1301" s="17"/>
      <c r="V1301" s="19">
        <v>23.1</v>
      </c>
      <c r="W1301" s="17"/>
      <c r="AF1301" t="s">
        <v>510</v>
      </c>
      <c r="AG1301" t="s">
        <v>51</v>
      </c>
      <c r="AH1301" t="s">
        <v>51</v>
      </c>
      <c r="AI1301">
        <v>14.44</v>
      </c>
      <c r="AJ1301" t="s">
        <v>61</v>
      </c>
      <c r="AK1301" t="s">
        <v>97</v>
      </c>
      <c r="AM1301" t="s">
        <v>54</v>
      </c>
      <c r="AN1301" t="s">
        <v>55</v>
      </c>
      <c r="AQ1301" t="s">
        <v>51</v>
      </c>
      <c r="AR1301" t="s">
        <v>233</v>
      </c>
    </row>
    <row r="1302" ht="15.75" customHeight="1">
      <c r="A1302" t="s">
        <v>323</v>
      </c>
      <c r="B1302" s="20" t="s">
        <v>154</v>
      </c>
      <c r="C1302" s="11" t="s">
        <v>731</v>
      </c>
      <c r="D1302" s="11" t="s">
        <v>732</v>
      </c>
      <c r="E1302" s="11" t="s">
        <v>733</v>
      </c>
      <c r="F1302" s="12" t="str">
        <f t="shared" si="1"/>
        <v>2011</v>
      </c>
      <c r="G1302" s="13">
        <v>40782.0</v>
      </c>
      <c r="H1302" s="14">
        <v>0.2604166666666667</v>
      </c>
      <c r="I1302" t="s">
        <v>48</v>
      </c>
      <c r="J1302" s="15"/>
      <c r="L1302" t="s">
        <v>49</v>
      </c>
      <c r="M1302" s="15">
        <v>23.1</v>
      </c>
      <c r="N1302" s="16">
        <v>8.47</v>
      </c>
      <c r="O1302" s="16">
        <v>98.7</v>
      </c>
      <c r="P1302" s="17"/>
      <c r="Q1302" s="18"/>
      <c r="S1302" s="17"/>
      <c r="V1302" s="19">
        <v>29.2</v>
      </c>
      <c r="W1302" s="17"/>
      <c r="AF1302" t="s">
        <v>217</v>
      </c>
      <c r="AG1302" t="s">
        <v>59</v>
      </c>
      <c r="AH1302" t="s">
        <v>51</v>
      </c>
      <c r="AI1302">
        <v>18.33</v>
      </c>
      <c r="AJ1302" t="s">
        <v>61</v>
      </c>
      <c r="AK1302" t="s">
        <v>97</v>
      </c>
      <c r="AM1302" t="s">
        <v>54</v>
      </c>
      <c r="AN1302" t="s">
        <v>55</v>
      </c>
      <c r="AQ1302" t="s">
        <v>51</v>
      </c>
      <c r="AR1302" t="s">
        <v>233</v>
      </c>
    </row>
    <row r="1303" ht="15.75" customHeight="1">
      <c r="A1303" t="s">
        <v>323</v>
      </c>
      <c r="B1303" s="20" t="s">
        <v>154</v>
      </c>
      <c r="C1303" s="11" t="s">
        <v>736</v>
      </c>
      <c r="D1303" s="11" t="s">
        <v>737</v>
      </c>
      <c r="E1303" s="11" t="s">
        <v>738</v>
      </c>
      <c r="F1303" s="12" t="str">
        <f t="shared" si="1"/>
        <v>2011</v>
      </c>
      <c r="G1303" s="13">
        <v>40684.0</v>
      </c>
      <c r="H1303" s="14">
        <v>0.2798611111111111</v>
      </c>
      <c r="I1303" t="s">
        <v>48</v>
      </c>
      <c r="J1303" s="15"/>
      <c r="L1303" t="s">
        <v>49</v>
      </c>
      <c r="M1303" s="15">
        <v>9.06</v>
      </c>
      <c r="N1303" s="16"/>
      <c r="O1303" s="16"/>
      <c r="P1303" s="17"/>
      <c r="Q1303" s="18"/>
      <c r="S1303" s="17"/>
      <c r="V1303" s="19">
        <v>93.3</v>
      </c>
      <c r="W1303" s="17"/>
      <c r="AF1303" t="s">
        <v>76</v>
      </c>
      <c r="AG1303" t="s">
        <v>284</v>
      </c>
      <c r="AH1303" t="s">
        <v>285</v>
      </c>
      <c r="AI1303">
        <v>12.22</v>
      </c>
      <c r="AJ1303" t="s">
        <v>61</v>
      </c>
      <c r="AK1303" t="s">
        <v>53</v>
      </c>
      <c r="AM1303" t="s">
        <v>62</v>
      </c>
      <c r="AN1303" t="s">
        <v>55</v>
      </c>
      <c r="AQ1303" t="s">
        <v>51</v>
      </c>
      <c r="AR1303" t="s">
        <v>797</v>
      </c>
    </row>
    <row r="1304" ht="15.75" customHeight="1">
      <c r="A1304" t="s">
        <v>323</v>
      </c>
      <c r="B1304" s="20" t="s">
        <v>154</v>
      </c>
      <c r="C1304" s="11" t="s">
        <v>736</v>
      </c>
      <c r="D1304" s="11" t="s">
        <v>737</v>
      </c>
      <c r="E1304" s="11" t="s">
        <v>738</v>
      </c>
      <c r="F1304" s="12" t="str">
        <f t="shared" si="1"/>
        <v>2011</v>
      </c>
      <c r="G1304" s="13">
        <v>40698.0</v>
      </c>
      <c r="H1304" s="14">
        <v>0.26944444444444443</v>
      </c>
      <c r="I1304" t="s">
        <v>48</v>
      </c>
      <c r="J1304" s="15"/>
      <c r="L1304" t="s">
        <v>49</v>
      </c>
      <c r="M1304" s="15"/>
      <c r="N1304" s="16">
        <v>8.2</v>
      </c>
      <c r="O1304" s="16"/>
      <c r="P1304" s="17"/>
      <c r="Q1304" s="18"/>
      <c r="S1304" s="17"/>
      <c r="V1304" s="19">
        <v>9.8</v>
      </c>
      <c r="W1304" s="17"/>
      <c r="AF1304" t="s">
        <v>76</v>
      </c>
      <c r="AG1304" t="s">
        <v>51</v>
      </c>
      <c r="AH1304" t="s">
        <v>59</v>
      </c>
      <c r="AI1304">
        <v>8.33</v>
      </c>
      <c r="AK1304" t="s">
        <v>119</v>
      </c>
      <c r="AM1304" t="s">
        <v>54</v>
      </c>
      <c r="AN1304" t="s">
        <v>55</v>
      </c>
      <c r="AQ1304" t="s">
        <v>51</v>
      </c>
      <c r="AR1304" t="s">
        <v>226</v>
      </c>
    </row>
    <row r="1305" ht="15.75" customHeight="1">
      <c r="A1305" t="s">
        <v>323</v>
      </c>
      <c r="B1305" s="20" t="s">
        <v>154</v>
      </c>
      <c r="C1305" s="11" t="s">
        <v>736</v>
      </c>
      <c r="D1305" s="11" t="s">
        <v>737</v>
      </c>
      <c r="E1305" s="11" t="s">
        <v>738</v>
      </c>
      <c r="F1305" s="12" t="str">
        <f t="shared" si="1"/>
        <v>2011</v>
      </c>
      <c r="G1305" s="13">
        <v>40712.0</v>
      </c>
      <c r="H1305" s="14">
        <v>0.26180555555555557</v>
      </c>
      <c r="I1305" t="s">
        <v>48</v>
      </c>
      <c r="J1305" s="15"/>
      <c r="L1305" t="s">
        <v>49</v>
      </c>
      <c r="M1305" s="15"/>
      <c r="N1305" s="16">
        <v>7.0</v>
      </c>
      <c r="O1305" s="16"/>
      <c r="P1305" s="17"/>
      <c r="Q1305" s="18"/>
      <c r="S1305" s="17"/>
      <c r="V1305" s="19">
        <v>8.6</v>
      </c>
      <c r="W1305" s="17"/>
      <c r="AF1305" t="s">
        <v>76</v>
      </c>
      <c r="AG1305" t="s">
        <v>259</v>
      </c>
      <c r="AH1305" t="s">
        <v>287</v>
      </c>
      <c r="AI1305">
        <v>16.11</v>
      </c>
      <c r="AK1305" t="s">
        <v>119</v>
      </c>
      <c r="AM1305" t="s">
        <v>54</v>
      </c>
      <c r="AN1305" t="s">
        <v>55</v>
      </c>
      <c r="AQ1305" t="s">
        <v>51</v>
      </c>
      <c r="AR1305" t="s">
        <v>218</v>
      </c>
    </row>
    <row r="1306" ht="15.75" customHeight="1">
      <c r="A1306" t="s">
        <v>323</v>
      </c>
      <c r="B1306" s="20" t="s">
        <v>154</v>
      </c>
      <c r="C1306" s="11" t="s">
        <v>736</v>
      </c>
      <c r="D1306" s="11" t="s">
        <v>737</v>
      </c>
      <c r="E1306" s="11" t="s">
        <v>738</v>
      </c>
      <c r="F1306" s="12" t="str">
        <f t="shared" si="1"/>
        <v>2011</v>
      </c>
      <c r="G1306" s="13">
        <v>40740.0</v>
      </c>
      <c r="H1306" s="14">
        <v>0.26944444444444443</v>
      </c>
      <c r="I1306" t="s">
        <v>48</v>
      </c>
      <c r="J1306" s="15"/>
      <c r="L1306" t="s">
        <v>49</v>
      </c>
      <c r="M1306" s="15"/>
      <c r="N1306" s="16">
        <v>6.4</v>
      </c>
      <c r="O1306" s="16"/>
      <c r="P1306" s="17"/>
      <c r="Q1306" s="18"/>
      <c r="S1306" s="17"/>
      <c r="V1306" s="19"/>
      <c r="W1306" s="17"/>
      <c r="AF1306" t="s">
        <v>76</v>
      </c>
      <c r="AG1306" t="s">
        <v>51</v>
      </c>
      <c r="AH1306" t="s">
        <v>59</v>
      </c>
      <c r="AI1306">
        <v>14.44</v>
      </c>
      <c r="AJ1306" t="s">
        <v>61</v>
      </c>
      <c r="AK1306" t="s">
        <v>53</v>
      </c>
      <c r="AM1306" t="s">
        <v>54</v>
      </c>
      <c r="AN1306" t="s">
        <v>55</v>
      </c>
      <c r="AQ1306" t="s">
        <v>51</v>
      </c>
      <c r="AR1306" t="s">
        <v>229</v>
      </c>
    </row>
    <row r="1307" ht="15.75" customHeight="1">
      <c r="A1307" t="s">
        <v>323</v>
      </c>
      <c r="B1307" s="20" t="s">
        <v>154</v>
      </c>
      <c r="C1307" s="11" t="s">
        <v>736</v>
      </c>
      <c r="D1307" s="11" t="s">
        <v>737</v>
      </c>
      <c r="E1307" s="11" t="s">
        <v>738</v>
      </c>
      <c r="F1307" s="12" t="str">
        <f t="shared" si="1"/>
        <v>2011</v>
      </c>
      <c r="G1307" s="13">
        <v>40740.0</v>
      </c>
      <c r="H1307" s="14">
        <v>0.2743055555555556</v>
      </c>
      <c r="I1307" t="s">
        <v>48</v>
      </c>
      <c r="J1307" s="15"/>
      <c r="L1307" t="s">
        <v>49</v>
      </c>
      <c r="M1307" s="15"/>
      <c r="N1307" s="16">
        <v>5.4</v>
      </c>
      <c r="O1307" s="16"/>
      <c r="P1307" s="17"/>
      <c r="Q1307" s="18"/>
      <c r="S1307" s="17"/>
      <c r="V1307" s="19">
        <v>101.9</v>
      </c>
      <c r="W1307" s="17"/>
      <c r="AF1307" t="s">
        <v>76</v>
      </c>
      <c r="AG1307" t="s">
        <v>563</v>
      </c>
      <c r="AH1307" t="s">
        <v>291</v>
      </c>
      <c r="AI1307">
        <v>20.0</v>
      </c>
      <c r="AJ1307" t="s">
        <v>61</v>
      </c>
      <c r="AK1307" t="s">
        <v>119</v>
      </c>
      <c r="AM1307" t="s">
        <v>62</v>
      </c>
      <c r="AN1307" t="s">
        <v>55</v>
      </c>
      <c r="AQ1307" t="s">
        <v>292</v>
      </c>
      <c r="AR1307" t="s">
        <v>218</v>
      </c>
    </row>
    <row r="1308" ht="15.75" customHeight="1">
      <c r="A1308" t="s">
        <v>323</v>
      </c>
      <c r="B1308" s="20" t="s">
        <v>154</v>
      </c>
      <c r="C1308" s="11" t="s">
        <v>736</v>
      </c>
      <c r="D1308" s="11" t="s">
        <v>737</v>
      </c>
      <c r="E1308" s="11" t="s">
        <v>738</v>
      </c>
      <c r="F1308" s="12" t="str">
        <f t="shared" si="1"/>
        <v>2011</v>
      </c>
      <c r="G1308" s="13">
        <v>40768.0</v>
      </c>
      <c r="H1308" s="14">
        <v>0.29375</v>
      </c>
      <c r="I1308" t="s">
        <v>48</v>
      </c>
      <c r="J1308" s="15"/>
      <c r="L1308" t="s">
        <v>49</v>
      </c>
      <c r="M1308" s="15"/>
      <c r="N1308" s="16">
        <v>5.8</v>
      </c>
      <c r="O1308" s="16"/>
      <c r="P1308" s="17"/>
      <c r="Q1308" s="18"/>
      <c r="S1308" s="17"/>
      <c r="V1308" s="19">
        <v>7.4</v>
      </c>
      <c r="W1308" s="17"/>
      <c r="AF1308" t="s">
        <v>76</v>
      </c>
      <c r="AG1308" t="s">
        <v>115</v>
      </c>
      <c r="AH1308" t="s">
        <v>115</v>
      </c>
      <c r="AI1308">
        <v>12.78</v>
      </c>
      <c r="AK1308" t="s">
        <v>53</v>
      </c>
      <c r="AM1308" t="s">
        <v>54</v>
      </c>
      <c r="AN1308" t="s">
        <v>55</v>
      </c>
      <c r="AQ1308" t="s">
        <v>51</v>
      </c>
      <c r="AR1308" t="s">
        <v>218</v>
      </c>
    </row>
    <row r="1309" ht="15.75" customHeight="1">
      <c r="A1309" t="s">
        <v>323</v>
      </c>
      <c r="B1309" s="20" t="s">
        <v>154</v>
      </c>
      <c r="C1309" s="11" t="s">
        <v>736</v>
      </c>
      <c r="D1309" s="11" t="s">
        <v>737</v>
      </c>
      <c r="E1309" s="11" t="s">
        <v>738</v>
      </c>
      <c r="F1309" s="12" t="str">
        <f t="shared" si="1"/>
        <v>2011</v>
      </c>
      <c r="G1309" s="13">
        <v>40782.0</v>
      </c>
      <c r="H1309" s="14">
        <v>0.3034722222222222</v>
      </c>
      <c r="I1309" t="s">
        <v>48</v>
      </c>
      <c r="J1309" s="15"/>
      <c r="L1309" t="s">
        <v>49</v>
      </c>
      <c r="M1309" s="15"/>
      <c r="N1309" s="16">
        <v>6.0</v>
      </c>
      <c r="O1309" s="16"/>
      <c r="P1309" s="17"/>
      <c r="Q1309" s="18"/>
      <c r="S1309" s="17"/>
      <c r="V1309" s="19">
        <v>20.3</v>
      </c>
      <c r="W1309" s="17"/>
      <c r="AF1309" t="s">
        <v>76</v>
      </c>
      <c r="AH1309" t="s">
        <v>59</v>
      </c>
      <c r="AI1309">
        <v>14.44</v>
      </c>
      <c r="AK1309" t="s">
        <v>53</v>
      </c>
      <c r="AN1309" t="s">
        <v>55</v>
      </c>
      <c r="AQ1309" t="s">
        <v>56</v>
      </c>
      <c r="AR1309" t="s">
        <v>218</v>
      </c>
    </row>
    <row r="1310" ht="15.75" customHeight="1">
      <c r="A1310" t="s">
        <v>44</v>
      </c>
      <c r="C1310" s="11" t="s">
        <v>256</v>
      </c>
      <c r="D1310" s="11" t="s">
        <v>257</v>
      </c>
      <c r="E1310" s="11" t="s">
        <v>258</v>
      </c>
      <c r="F1310" s="12" t="str">
        <f t="shared" si="1"/>
        <v>2017</v>
      </c>
      <c r="G1310" s="13">
        <v>42959.0</v>
      </c>
      <c r="H1310" s="14">
        <v>0.3347222222222222</v>
      </c>
      <c r="I1310" t="s">
        <v>48</v>
      </c>
      <c r="J1310" s="15"/>
      <c r="L1310" t="s">
        <v>49</v>
      </c>
      <c r="M1310" s="15">
        <v>19.2</v>
      </c>
      <c r="N1310" s="16">
        <v>6.22</v>
      </c>
      <c r="O1310" s="16">
        <v>67.3</v>
      </c>
      <c r="P1310" s="17">
        <v>308.7</v>
      </c>
      <c r="Q1310" s="18"/>
      <c r="S1310" s="17"/>
      <c r="V1310" s="19">
        <v>866.4</v>
      </c>
      <c r="W1310" s="17"/>
      <c r="AF1310" t="s">
        <v>726</v>
      </c>
      <c r="AG1310" t="s">
        <v>273</v>
      </c>
      <c r="AH1310" t="s">
        <v>563</v>
      </c>
      <c r="AJ1310" t="s">
        <v>61</v>
      </c>
      <c r="AK1310" t="s">
        <v>53</v>
      </c>
      <c r="AM1310" t="s">
        <v>88</v>
      </c>
      <c r="AN1310" t="s">
        <v>55</v>
      </c>
      <c r="AQ1310" t="s">
        <v>51</v>
      </c>
      <c r="AR1310" t="s">
        <v>218</v>
      </c>
    </row>
    <row r="1311" ht="15.75" customHeight="1">
      <c r="A1311" t="s">
        <v>44</v>
      </c>
      <c r="C1311" s="11" t="s">
        <v>256</v>
      </c>
      <c r="D1311" s="11" t="s">
        <v>257</v>
      </c>
      <c r="E1311" s="11" t="s">
        <v>258</v>
      </c>
      <c r="F1311" s="12" t="str">
        <f t="shared" si="1"/>
        <v>2017</v>
      </c>
      <c r="G1311" s="13">
        <v>42973.0</v>
      </c>
      <c r="H1311" s="14">
        <v>0.3138888888888889</v>
      </c>
      <c r="I1311" t="s">
        <v>48</v>
      </c>
      <c r="J1311" s="15"/>
      <c r="L1311" t="s">
        <v>49</v>
      </c>
      <c r="M1311" s="15">
        <v>14.0</v>
      </c>
      <c r="N1311" s="16">
        <v>7.56</v>
      </c>
      <c r="O1311" s="16">
        <v>74.6</v>
      </c>
      <c r="P1311" s="17">
        <v>286.2</v>
      </c>
      <c r="Q1311" s="18"/>
      <c r="S1311" s="17"/>
      <c r="V1311" s="19">
        <v>344.8</v>
      </c>
      <c r="W1311" s="17"/>
      <c r="AF1311" t="s">
        <v>726</v>
      </c>
      <c r="AG1311" t="s">
        <v>51</v>
      </c>
      <c r="AH1311" t="s">
        <v>435</v>
      </c>
      <c r="AJ1311" t="s">
        <v>61</v>
      </c>
      <c r="AK1311" t="s">
        <v>53</v>
      </c>
      <c r="AM1311" t="s">
        <v>62</v>
      </c>
      <c r="AN1311" t="s">
        <v>55</v>
      </c>
      <c r="AQ1311" t="s">
        <v>51</v>
      </c>
      <c r="AR1311" t="s">
        <v>798</v>
      </c>
    </row>
    <row r="1312" ht="15.75" customHeight="1">
      <c r="A1312" t="s">
        <v>44</v>
      </c>
      <c r="C1312" s="11" t="s">
        <v>256</v>
      </c>
      <c r="D1312" s="11" t="s">
        <v>257</v>
      </c>
      <c r="E1312" s="11" t="s">
        <v>258</v>
      </c>
      <c r="F1312" s="12" t="str">
        <f t="shared" si="1"/>
        <v>2017</v>
      </c>
      <c r="G1312" s="13">
        <v>42987.0</v>
      </c>
      <c r="H1312" s="14">
        <v>0.32430555555555557</v>
      </c>
      <c r="I1312" t="s">
        <v>48</v>
      </c>
      <c r="J1312" s="15"/>
      <c r="L1312" t="s">
        <v>49</v>
      </c>
      <c r="M1312" s="15">
        <v>13.6</v>
      </c>
      <c r="N1312" s="16">
        <v>8.54</v>
      </c>
      <c r="O1312" s="16">
        <v>82.8</v>
      </c>
      <c r="P1312" s="17">
        <v>281.1</v>
      </c>
      <c r="Q1312" s="18"/>
      <c r="S1312" s="17"/>
      <c r="V1312" s="19">
        <v>179.3</v>
      </c>
      <c r="W1312" s="17"/>
      <c r="AF1312" t="s">
        <v>799</v>
      </c>
      <c r="AG1312" t="s">
        <v>115</v>
      </c>
      <c r="AH1312" t="s">
        <v>435</v>
      </c>
      <c r="AJ1312" t="s">
        <v>61</v>
      </c>
      <c r="AK1312" t="s">
        <v>53</v>
      </c>
      <c r="AM1312" t="s">
        <v>88</v>
      </c>
      <c r="AN1312" t="s">
        <v>55</v>
      </c>
      <c r="AQ1312" t="s">
        <v>51</v>
      </c>
      <c r="AR1312" t="s">
        <v>800</v>
      </c>
    </row>
    <row r="1313" ht="15.75" customHeight="1">
      <c r="A1313" t="s">
        <v>44</v>
      </c>
      <c r="C1313" s="11" t="s">
        <v>256</v>
      </c>
      <c r="D1313" s="11" t="s">
        <v>257</v>
      </c>
      <c r="E1313" s="11" t="s">
        <v>258</v>
      </c>
      <c r="F1313" s="12" t="str">
        <f t="shared" si="1"/>
        <v>2017</v>
      </c>
      <c r="G1313" s="13">
        <v>43001.0</v>
      </c>
      <c r="H1313" s="14">
        <v>0.3236111111111111</v>
      </c>
      <c r="I1313" t="s">
        <v>48</v>
      </c>
      <c r="J1313" s="15"/>
      <c r="M1313" s="15">
        <v>15.7</v>
      </c>
      <c r="N1313" s="16">
        <v>5.45</v>
      </c>
      <c r="O1313" s="16">
        <v>54.6</v>
      </c>
      <c r="P1313" s="17">
        <v>322.9</v>
      </c>
      <c r="Q1313" s="18"/>
      <c r="S1313" s="17"/>
      <c r="V1313" s="19">
        <v>193.5</v>
      </c>
      <c r="W1313" s="17"/>
      <c r="AF1313" t="s">
        <v>789</v>
      </c>
      <c r="AG1313" t="s">
        <v>51</v>
      </c>
      <c r="AH1313" t="s">
        <v>59</v>
      </c>
      <c r="AI1313">
        <v>17.78</v>
      </c>
      <c r="AJ1313" t="s">
        <v>61</v>
      </c>
      <c r="AK1313" t="s">
        <v>53</v>
      </c>
      <c r="AR1313" t="s">
        <v>218</v>
      </c>
    </row>
    <row r="1314" ht="15.75" customHeight="1">
      <c r="A1314" t="s">
        <v>44</v>
      </c>
      <c r="B1314" s="20"/>
      <c r="C1314" s="22" t="s">
        <v>801</v>
      </c>
      <c r="D1314" s="11" t="s">
        <v>802</v>
      </c>
      <c r="E1314" s="11" t="s">
        <v>803</v>
      </c>
      <c r="F1314" s="12" t="str">
        <f t="shared" si="1"/>
        <v>2017</v>
      </c>
      <c r="G1314" s="13">
        <v>42875.0</v>
      </c>
      <c r="H1314" s="14">
        <v>0.3902777777777778</v>
      </c>
      <c r="I1314" t="s">
        <v>48</v>
      </c>
      <c r="J1314" s="15"/>
      <c r="L1314" t="s">
        <v>49</v>
      </c>
      <c r="M1314" s="15">
        <v>13.3</v>
      </c>
      <c r="N1314" s="16">
        <v>8.4</v>
      </c>
      <c r="O1314" s="16">
        <v>80.4</v>
      </c>
      <c r="P1314" s="17">
        <v>230.0</v>
      </c>
      <c r="Q1314" s="18"/>
      <c r="S1314" s="17"/>
      <c r="V1314" s="19">
        <v>31.3</v>
      </c>
      <c r="W1314" s="17"/>
      <c r="AF1314" t="s">
        <v>782</v>
      </c>
      <c r="AG1314" t="s">
        <v>86</v>
      </c>
      <c r="AH1314" t="s">
        <v>51</v>
      </c>
      <c r="AI1314">
        <v>12.22</v>
      </c>
      <c r="AJ1314" t="s">
        <v>52</v>
      </c>
      <c r="AK1314" t="s">
        <v>100</v>
      </c>
      <c r="AM1314" t="s">
        <v>88</v>
      </c>
      <c r="AN1314" t="s">
        <v>65</v>
      </c>
      <c r="AQ1314" t="s">
        <v>56</v>
      </c>
      <c r="AR1314" t="s">
        <v>218</v>
      </c>
    </row>
    <row r="1315" ht="15.75" customHeight="1">
      <c r="A1315" t="s">
        <v>44</v>
      </c>
      <c r="B1315" s="20"/>
      <c r="C1315" s="22" t="s">
        <v>801</v>
      </c>
      <c r="D1315" s="11" t="s">
        <v>802</v>
      </c>
      <c r="E1315" s="11" t="s">
        <v>803</v>
      </c>
      <c r="F1315" s="12" t="str">
        <f t="shared" si="1"/>
        <v>2017</v>
      </c>
      <c r="G1315" s="13">
        <v>42889.0</v>
      </c>
      <c r="H1315" s="14">
        <v>0.4201388888888889</v>
      </c>
      <c r="I1315" t="s">
        <v>48</v>
      </c>
      <c r="J1315" s="15"/>
      <c r="L1315" t="s">
        <v>49</v>
      </c>
      <c r="M1315" s="15">
        <v>12.7</v>
      </c>
      <c r="N1315" s="16">
        <v>7.41</v>
      </c>
      <c r="O1315" s="16">
        <v>71.1</v>
      </c>
      <c r="P1315" s="17">
        <v>207.0</v>
      </c>
      <c r="Q1315" s="18"/>
      <c r="S1315" s="17"/>
      <c r="V1315" s="19">
        <v>49.6</v>
      </c>
      <c r="W1315" s="17"/>
      <c r="AF1315" t="s">
        <v>782</v>
      </c>
      <c r="AG1315" t="s">
        <v>231</v>
      </c>
      <c r="AH1315" t="s">
        <v>439</v>
      </c>
      <c r="AJ1315" t="s">
        <v>52</v>
      </c>
      <c r="AK1315" t="s">
        <v>100</v>
      </c>
      <c r="AM1315" t="s">
        <v>54</v>
      </c>
      <c r="AN1315" t="s">
        <v>55</v>
      </c>
      <c r="AQ1315" t="s">
        <v>56</v>
      </c>
      <c r="AR1315" t="s">
        <v>218</v>
      </c>
    </row>
    <row r="1316" ht="15.75" customHeight="1">
      <c r="A1316" t="s">
        <v>44</v>
      </c>
      <c r="B1316" s="20"/>
      <c r="C1316" s="22" t="s">
        <v>801</v>
      </c>
      <c r="D1316" s="11" t="s">
        <v>802</v>
      </c>
      <c r="E1316" s="11" t="s">
        <v>803</v>
      </c>
      <c r="F1316" s="12" t="str">
        <f t="shared" si="1"/>
        <v>2017</v>
      </c>
      <c r="G1316" s="13">
        <v>42903.0</v>
      </c>
      <c r="H1316" s="14">
        <v>0.3611111111111111</v>
      </c>
      <c r="I1316" t="s">
        <v>48</v>
      </c>
      <c r="J1316" s="15"/>
      <c r="L1316" t="s">
        <v>58</v>
      </c>
      <c r="M1316" s="15">
        <v>14.6</v>
      </c>
      <c r="N1316" s="16">
        <v>6.02</v>
      </c>
      <c r="O1316" s="16">
        <v>57.8</v>
      </c>
      <c r="P1316" s="17">
        <v>273.0</v>
      </c>
      <c r="Q1316" s="18"/>
      <c r="S1316" s="17"/>
      <c r="V1316" s="19">
        <v>231.0</v>
      </c>
      <c r="W1316" s="17"/>
      <c r="AF1316" t="s">
        <v>782</v>
      </c>
      <c r="AG1316" t="s">
        <v>59</v>
      </c>
      <c r="AH1316" t="s">
        <v>281</v>
      </c>
      <c r="AJ1316" t="s">
        <v>61</v>
      </c>
      <c r="AK1316" t="s">
        <v>100</v>
      </c>
      <c r="AM1316" t="s">
        <v>54</v>
      </c>
      <c r="AN1316" t="s">
        <v>55</v>
      </c>
      <c r="AQ1316" t="s">
        <v>56</v>
      </c>
      <c r="AR1316" t="s">
        <v>229</v>
      </c>
    </row>
    <row r="1317" ht="15.75" customHeight="1">
      <c r="A1317" t="s">
        <v>44</v>
      </c>
      <c r="B1317" s="20"/>
      <c r="C1317" s="22" t="s">
        <v>801</v>
      </c>
      <c r="D1317" s="11" t="s">
        <v>802</v>
      </c>
      <c r="E1317" s="11" t="s">
        <v>803</v>
      </c>
      <c r="F1317" s="12" t="str">
        <f t="shared" si="1"/>
        <v>2017</v>
      </c>
      <c r="G1317" s="13">
        <v>42917.0</v>
      </c>
      <c r="H1317" s="14">
        <v>0.3541666666666667</v>
      </c>
      <c r="I1317" t="s">
        <v>48</v>
      </c>
      <c r="J1317" s="15"/>
      <c r="L1317" t="s">
        <v>49</v>
      </c>
      <c r="M1317" s="15">
        <v>17.8</v>
      </c>
      <c r="N1317" s="16">
        <v>6.54</v>
      </c>
      <c r="O1317" s="16">
        <v>69.4</v>
      </c>
      <c r="P1317" s="17">
        <v>249.0</v>
      </c>
      <c r="Q1317" s="18"/>
      <c r="S1317" s="17"/>
      <c r="V1317" s="19"/>
      <c r="W1317" s="17"/>
      <c r="AF1317" t="s">
        <v>782</v>
      </c>
      <c r="AG1317" t="s">
        <v>231</v>
      </c>
      <c r="AH1317" t="s">
        <v>84</v>
      </c>
      <c r="AK1317" t="s">
        <v>100</v>
      </c>
      <c r="AM1317" t="s">
        <v>54</v>
      </c>
      <c r="AN1317" t="s">
        <v>55</v>
      </c>
      <c r="AQ1317" t="s">
        <v>56</v>
      </c>
      <c r="AR1317" t="s">
        <v>229</v>
      </c>
    </row>
    <row r="1318" ht="15.75" customHeight="1">
      <c r="A1318" t="s">
        <v>44</v>
      </c>
      <c r="B1318" s="20"/>
      <c r="C1318" s="22" t="s">
        <v>801</v>
      </c>
      <c r="D1318" s="11" t="s">
        <v>802</v>
      </c>
      <c r="E1318" s="11" t="s">
        <v>803</v>
      </c>
      <c r="F1318" s="12" t="str">
        <f t="shared" si="1"/>
        <v>2017</v>
      </c>
      <c r="G1318" s="13">
        <v>42931.0</v>
      </c>
      <c r="H1318" s="14">
        <v>0.3576388888888889</v>
      </c>
      <c r="I1318" t="s">
        <v>48</v>
      </c>
      <c r="J1318" s="15"/>
      <c r="L1318" t="s">
        <v>49</v>
      </c>
      <c r="M1318" s="15">
        <v>16.4</v>
      </c>
      <c r="N1318" s="16">
        <v>5.4</v>
      </c>
      <c r="O1318" s="16">
        <v>56.9</v>
      </c>
      <c r="P1318" s="17">
        <v>340.0</v>
      </c>
      <c r="Q1318" s="18"/>
      <c r="S1318" s="17"/>
      <c r="V1318" s="19">
        <v>980.4</v>
      </c>
      <c r="W1318" s="17"/>
      <c r="AF1318" t="s">
        <v>782</v>
      </c>
      <c r="AG1318" t="s">
        <v>59</v>
      </c>
      <c r="AH1318" t="s">
        <v>290</v>
      </c>
      <c r="AJ1318" t="s">
        <v>61</v>
      </c>
      <c r="AK1318" t="s">
        <v>119</v>
      </c>
      <c r="AM1318" t="s">
        <v>88</v>
      </c>
      <c r="AN1318" t="s">
        <v>55</v>
      </c>
      <c r="AQ1318" t="s">
        <v>70</v>
      </c>
      <c r="AR1318" t="s">
        <v>229</v>
      </c>
    </row>
    <row r="1319" ht="15.75" customHeight="1">
      <c r="A1319" t="s">
        <v>44</v>
      </c>
      <c r="B1319" s="20"/>
      <c r="C1319" s="22" t="s">
        <v>801</v>
      </c>
      <c r="D1319" s="11" t="s">
        <v>802</v>
      </c>
      <c r="E1319" s="11" t="s">
        <v>803</v>
      </c>
      <c r="F1319" s="12" t="str">
        <f t="shared" si="1"/>
        <v>2017</v>
      </c>
      <c r="G1319" s="13">
        <v>42945.0</v>
      </c>
      <c r="H1319" s="14">
        <v>0.3590277777777778</v>
      </c>
      <c r="I1319" t="s">
        <v>48</v>
      </c>
      <c r="J1319" s="15"/>
      <c r="L1319" t="s">
        <v>49</v>
      </c>
      <c r="M1319" s="15">
        <v>16.5</v>
      </c>
      <c r="N1319" s="16">
        <v>4.58</v>
      </c>
      <c r="O1319" s="16">
        <v>48.1</v>
      </c>
      <c r="P1319" s="17">
        <v>365.0</v>
      </c>
      <c r="Q1319" s="18"/>
      <c r="S1319" s="17"/>
      <c r="V1319" s="19">
        <v>816.4</v>
      </c>
      <c r="W1319" s="17"/>
      <c r="AF1319" t="s">
        <v>782</v>
      </c>
      <c r="AG1319" t="s">
        <v>231</v>
      </c>
      <c r="AH1319" t="s">
        <v>86</v>
      </c>
      <c r="AJ1319" t="s">
        <v>61</v>
      </c>
      <c r="AK1319" t="s">
        <v>100</v>
      </c>
      <c r="AM1319" t="s">
        <v>88</v>
      </c>
      <c r="AN1319" t="s">
        <v>55</v>
      </c>
      <c r="AQ1319" t="s">
        <v>56</v>
      </c>
      <c r="AR1319" t="s">
        <v>229</v>
      </c>
    </row>
    <row r="1320" ht="15.75" customHeight="1">
      <c r="A1320" t="s">
        <v>44</v>
      </c>
      <c r="B1320" s="20"/>
      <c r="C1320" s="22" t="s">
        <v>801</v>
      </c>
      <c r="D1320" s="11" t="s">
        <v>802</v>
      </c>
      <c r="E1320" s="11" t="s">
        <v>803</v>
      </c>
      <c r="F1320" s="12" t="str">
        <f t="shared" si="1"/>
        <v>2017</v>
      </c>
      <c r="G1320" s="13">
        <v>42959.0</v>
      </c>
      <c r="H1320" s="14">
        <v>0.37569444444444444</v>
      </c>
      <c r="I1320" t="s">
        <v>48</v>
      </c>
      <c r="J1320" s="15"/>
      <c r="L1320" t="s">
        <v>49</v>
      </c>
      <c r="M1320" s="15">
        <v>19.9</v>
      </c>
      <c r="N1320" s="16">
        <v>2.24</v>
      </c>
      <c r="O1320" s="16">
        <v>25.0</v>
      </c>
      <c r="P1320" s="17">
        <v>412.0</v>
      </c>
      <c r="Q1320" s="18"/>
      <c r="S1320" s="17"/>
      <c r="V1320" s="19">
        <v>866.4</v>
      </c>
      <c r="W1320" s="17"/>
      <c r="AF1320" t="s">
        <v>782</v>
      </c>
      <c r="AG1320" t="s">
        <v>290</v>
      </c>
      <c r="AH1320" t="s">
        <v>563</v>
      </c>
      <c r="AK1320" t="s">
        <v>100</v>
      </c>
      <c r="AM1320" t="s">
        <v>54</v>
      </c>
      <c r="AN1320" t="s">
        <v>55</v>
      </c>
      <c r="AQ1320" t="s">
        <v>56</v>
      </c>
      <c r="AR1320" t="s">
        <v>229</v>
      </c>
    </row>
    <row r="1321" ht="15.75" customHeight="1">
      <c r="A1321" t="s">
        <v>44</v>
      </c>
      <c r="B1321" s="20"/>
      <c r="C1321" s="22" t="s">
        <v>801</v>
      </c>
      <c r="D1321" s="11" t="s">
        <v>802</v>
      </c>
      <c r="E1321" s="11" t="s">
        <v>803</v>
      </c>
      <c r="F1321" s="12" t="str">
        <f t="shared" si="1"/>
        <v>2017</v>
      </c>
      <c r="G1321" s="13">
        <v>42973.0</v>
      </c>
      <c r="H1321" s="14">
        <v>0.34444444444444444</v>
      </c>
      <c r="I1321" t="s">
        <v>48</v>
      </c>
      <c r="J1321" s="15"/>
      <c r="L1321" t="s">
        <v>49</v>
      </c>
      <c r="M1321" s="15">
        <v>13.1</v>
      </c>
      <c r="N1321" s="16">
        <v>4.52</v>
      </c>
      <c r="O1321" s="16">
        <v>41.8</v>
      </c>
      <c r="P1321" s="17">
        <v>402.0</v>
      </c>
      <c r="Q1321" s="18"/>
      <c r="S1321" s="17"/>
      <c r="V1321" s="19">
        <v>261.3</v>
      </c>
      <c r="W1321" s="17"/>
      <c r="AF1321" t="s">
        <v>782</v>
      </c>
      <c r="AH1321" t="s">
        <v>86</v>
      </c>
      <c r="AJ1321" t="s">
        <v>61</v>
      </c>
      <c r="AK1321" t="s">
        <v>100</v>
      </c>
      <c r="AM1321" t="s">
        <v>54</v>
      </c>
      <c r="AN1321" t="s">
        <v>55</v>
      </c>
      <c r="AQ1321" t="s">
        <v>56</v>
      </c>
      <c r="AR1321" t="s">
        <v>804</v>
      </c>
    </row>
    <row r="1322" ht="15.75" customHeight="1">
      <c r="A1322" t="s">
        <v>44</v>
      </c>
      <c r="B1322" s="20"/>
      <c r="C1322" s="22" t="s">
        <v>801</v>
      </c>
      <c r="D1322" s="11" t="s">
        <v>802</v>
      </c>
      <c r="E1322" s="11" t="s">
        <v>803</v>
      </c>
      <c r="F1322" s="12" t="str">
        <f t="shared" si="1"/>
        <v>2017</v>
      </c>
      <c r="G1322" s="13">
        <v>43001.0</v>
      </c>
      <c r="H1322" s="14">
        <v>0.34375</v>
      </c>
      <c r="I1322" t="s">
        <v>48</v>
      </c>
      <c r="J1322" s="15"/>
      <c r="L1322" t="s">
        <v>49</v>
      </c>
      <c r="M1322" s="15">
        <v>15.2</v>
      </c>
      <c r="N1322" s="16">
        <v>2.58</v>
      </c>
      <c r="O1322" s="16">
        <v>25.0</v>
      </c>
      <c r="P1322" s="17">
        <v>420.0</v>
      </c>
      <c r="Q1322" s="18"/>
      <c r="S1322" s="17"/>
      <c r="V1322" s="19">
        <v>88.3</v>
      </c>
      <c r="W1322" s="17"/>
      <c r="AF1322" t="s">
        <v>782</v>
      </c>
      <c r="AG1322" t="s">
        <v>86</v>
      </c>
      <c r="AH1322" t="s">
        <v>231</v>
      </c>
      <c r="AK1322" t="s">
        <v>100</v>
      </c>
      <c r="AM1322" t="s">
        <v>54</v>
      </c>
      <c r="AN1322" t="s">
        <v>55</v>
      </c>
      <c r="AQ1322" t="s">
        <v>70</v>
      </c>
      <c r="AR1322" t="s">
        <v>229</v>
      </c>
    </row>
    <row r="1323" ht="15.75" customHeight="1">
      <c r="A1323" t="s">
        <v>44</v>
      </c>
      <c r="C1323" s="11" t="s">
        <v>265</v>
      </c>
      <c r="D1323" s="11" t="s">
        <v>266</v>
      </c>
      <c r="E1323" s="11" t="s">
        <v>267</v>
      </c>
      <c r="F1323" s="12" t="str">
        <f t="shared" si="1"/>
        <v>2017</v>
      </c>
      <c r="G1323" s="13">
        <v>42917.0</v>
      </c>
      <c r="H1323" s="14">
        <v>0.3402777777777778</v>
      </c>
      <c r="I1323" t="s">
        <v>48</v>
      </c>
      <c r="J1323" s="15"/>
      <c r="L1323" t="s">
        <v>49</v>
      </c>
      <c r="M1323" s="15">
        <v>18.1</v>
      </c>
      <c r="N1323" s="16">
        <v>8.62</v>
      </c>
      <c r="O1323" s="16">
        <v>91.6</v>
      </c>
      <c r="P1323" s="17">
        <v>211.0</v>
      </c>
      <c r="Q1323" s="18"/>
      <c r="S1323" s="17"/>
      <c r="V1323" s="19"/>
      <c r="W1323" s="17"/>
      <c r="AF1323" t="s">
        <v>805</v>
      </c>
      <c r="AG1323" t="s">
        <v>86</v>
      </c>
      <c r="AH1323" t="s">
        <v>273</v>
      </c>
      <c r="AI1323">
        <v>21.11</v>
      </c>
      <c r="AJ1323" t="s">
        <v>61</v>
      </c>
      <c r="AK1323" t="s">
        <v>119</v>
      </c>
      <c r="AM1323" t="s">
        <v>54</v>
      </c>
      <c r="AN1323" t="s">
        <v>55</v>
      </c>
      <c r="AQ1323" t="s">
        <v>171</v>
      </c>
      <c r="AR1323" t="s">
        <v>229</v>
      </c>
    </row>
    <row r="1324" ht="15.75" customHeight="1">
      <c r="A1324" t="s">
        <v>44</v>
      </c>
      <c r="C1324" s="11" t="s">
        <v>265</v>
      </c>
      <c r="D1324" s="11" t="s">
        <v>266</v>
      </c>
      <c r="E1324" s="11" t="s">
        <v>267</v>
      </c>
      <c r="F1324" s="12" t="str">
        <f t="shared" si="1"/>
        <v>2017</v>
      </c>
      <c r="G1324" s="13">
        <v>42945.0</v>
      </c>
      <c r="H1324" s="14">
        <v>0.3784722222222222</v>
      </c>
      <c r="I1324" t="s">
        <v>48</v>
      </c>
      <c r="J1324" s="15"/>
      <c r="M1324" s="15">
        <v>18.1</v>
      </c>
      <c r="N1324" s="16">
        <v>6.85</v>
      </c>
      <c r="O1324" s="16">
        <v>72.3</v>
      </c>
      <c r="P1324" s="17">
        <v>218.0</v>
      </c>
      <c r="Q1324" s="18"/>
      <c r="S1324" s="17"/>
      <c r="V1324" s="19">
        <v>209.8</v>
      </c>
      <c r="W1324" s="17"/>
      <c r="AF1324" t="s">
        <v>806</v>
      </c>
      <c r="AG1324" t="s">
        <v>86</v>
      </c>
      <c r="AH1324" t="s">
        <v>51</v>
      </c>
      <c r="AJ1324" t="s">
        <v>61</v>
      </c>
      <c r="AK1324" t="s">
        <v>53</v>
      </c>
      <c r="AR1324" t="s">
        <v>807</v>
      </c>
    </row>
    <row r="1325" ht="15.75" customHeight="1">
      <c r="A1325" t="s">
        <v>44</v>
      </c>
      <c r="C1325" s="11" t="s">
        <v>265</v>
      </c>
      <c r="D1325" s="11" t="s">
        <v>266</v>
      </c>
      <c r="E1325" s="11" t="s">
        <v>267</v>
      </c>
      <c r="F1325" s="12" t="str">
        <f t="shared" si="1"/>
        <v>2017</v>
      </c>
      <c r="G1325" s="13">
        <v>42973.0</v>
      </c>
      <c r="H1325" s="14">
        <v>0.4152777777777778</v>
      </c>
      <c r="I1325" t="s">
        <v>48</v>
      </c>
      <c r="J1325" s="15"/>
      <c r="M1325" s="15">
        <v>16.7</v>
      </c>
      <c r="N1325" s="16">
        <v>6.56</v>
      </c>
      <c r="O1325" s="16">
        <v>68.7</v>
      </c>
      <c r="P1325" s="17">
        <v>218.0</v>
      </c>
      <c r="Q1325" s="18"/>
      <c r="S1325" s="17"/>
      <c r="V1325" s="19"/>
      <c r="W1325" s="17"/>
      <c r="AF1325" t="s">
        <v>806</v>
      </c>
      <c r="AG1325" t="s">
        <v>51</v>
      </c>
      <c r="AH1325" t="s">
        <v>51</v>
      </c>
      <c r="AJ1325" t="s">
        <v>61</v>
      </c>
      <c r="AK1325" t="s">
        <v>53</v>
      </c>
      <c r="AR1325" t="s">
        <v>218</v>
      </c>
    </row>
    <row r="1326" ht="15.75" customHeight="1">
      <c r="A1326" t="s">
        <v>44</v>
      </c>
      <c r="C1326" s="11" t="s">
        <v>265</v>
      </c>
      <c r="D1326" s="11" t="s">
        <v>266</v>
      </c>
      <c r="E1326" s="11" t="s">
        <v>267</v>
      </c>
      <c r="F1326" s="12" t="str">
        <f t="shared" si="1"/>
        <v>2017</v>
      </c>
      <c r="G1326" s="13">
        <v>42987.0</v>
      </c>
      <c r="H1326" s="14">
        <v>0.3541666666666667</v>
      </c>
      <c r="I1326" t="s">
        <v>48</v>
      </c>
      <c r="J1326" s="15"/>
      <c r="L1326" t="s">
        <v>49</v>
      </c>
      <c r="M1326" s="15">
        <v>14.8</v>
      </c>
      <c r="N1326" s="16">
        <v>7.87</v>
      </c>
      <c r="O1326" s="16">
        <v>77.2</v>
      </c>
      <c r="P1326" s="17">
        <v>240.0</v>
      </c>
      <c r="Q1326" s="18"/>
      <c r="S1326" s="17"/>
      <c r="V1326" s="19">
        <v>209.8</v>
      </c>
      <c r="W1326" s="17"/>
      <c r="AF1326" t="s">
        <v>806</v>
      </c>
      <c r="AG1326" t="s">
        <v>51</v>
      </c>
      <c r="AH1326" t="s">
        <v>51</v>
      </c>
      <c r="AJ1326" t="s">
        <v>61</v>
      </c>
      <c r="AK1326" t="s">
        <v>53</v>
      </c>
      <c r="AM1326" t="s">
        <v>54</v>
      </c>
      <c r="AQ1326" t="s">
        <v>401</v>
      </c>
    </row>
    <row r="1327" ht="15.75" customHeight="1">
      <c r="A1327" t="s">
        <v>44</v>
      </c>
      <c r="C1327" s="11" t="s">
        <v>265</v>
      </c>
      <c r="D1327" s="11" t="s">
        <v>266</v>
      </c>
      <c r="E1327" s="11" t="s">
        <v>267</v>
      </c>
      <c r="F1327" s="12" t="str">
        <f t="shared" si="1"/>
        <v>2017</v>
      </c>
      <c r="G1327" s="13">
        <v>43001.0</v>
      </c>
      <c r="H1327" s="14">
        <v>0.37916666666666665</v>
      </c>
      <c r="I1327" t="s">
        <v>48</v>
      </c>
      <c r="J1327" s="15"/>
      <c r="L1327" t="s">
        <v>49</v>
      </c>
      <c r="M1327" s="15">
        <v>17.0</v>
      </c>
      <c r="N1327" s="16">
        <v>4.9</v>
      </c>
      <c r="O1327" s="16">
        <v>50.0</v>
      </c>
      <c r="P1327" s="17">
        <v>247.0</v>
      </c>
      <c r="Q1327" s="18"/>
      <c r="S1327" s="17"/>
      <c r="V1327" s="19">
        <v>60.5</v>
      </c>
      <c r="W1327" s="17"/>
      <c r="AF1327" t="s">
        <v>806</v>
      </c>
      <c r="AG1327" t="s">
        <v>51</v>
      </c>
      <c r="AH1327" t="s">
        <v>51</v>
      </c>
      <c r="AJ1327" t="s">
        <v>61</v>
      </c>
      <c r="AM1327" t="s">
        <v>88</v>
      </c>
      <c r="AQ1327" t="s">
        <v>401</v>
      </c>
      <c r="AR1327" t="s">
        <v>229</v>
      </c>
    </row>
    <row r="1328" ht="15.75" customHeight="1">
      <c r="A1328" t="s">
        <v>44</v>
      </c>
      <c r="C1328" s="11" t="s">
        <v>276</v>
      </c>
      <c r="D1328" s="11" t="s">
        <v>277</v>
      </c>
      <c r="E1328" s="11" t="s">
        <v>278</v>
      </c>
      <c r="F1328" s="12" t="str">
        <f t="shared" si="1"/>
        <v>2017</v>
      </c>
      <c r="G1328" s="13">
        <v>42917.0</v>
      </c>
      <c r="H1328" s="14">
        <v>0.35694444444444445</v>
      </c>
      <c r="I1328" t="s">
        <v>48</v>
      </c>
      <c r="J1328" s="15"/>
      <c r="L1328" t="s">
        <v>49</v>
      </c>
      <c r="M1328" s="15">
        <v>18.2</v>
      </c>
      <c r="N1328" s="16">
        <v>8.81</v>
      </c>
      <c r="O1328" s="16">
        <v>93.0</v>
      </c>
      <c r="P1328" s="17">
        <v>189.0</v>
      </c>
      <c r="Q1328" s="18"/>
      <c r="S1328" s="17"/>
      <c r="V1328" s="19"/>
      <c r="W1328" s="17"/>
      <c r="AF1328" t="s">
        <v>805</v>
      </c>
      <c r="AG1328" t="s">
        <v>86</v>
      </c>
      <c r="AH1328" t="s">
        <v>273</v>
      </c>
      <c r="AI1328">
        <v>21.11</v>
      </c>
      <c r="AJ1328" t="s">
        <v>61</v>
      </c>
      <c r="AK1328" t="s">
        <v>53</v>
      </c>
      <c r="AM1328" t="s">
        <v>54</v>
      </c>
      <c r="AN1328" t="s">
        <v>55</v>
      </c>
      <c r="AQ1328" t="s">
        <v>401</v>
      </c>
      <c r="AR1328" t="s">
        <v>218</v>
      </c>
    </row>
    <row r="1329" ht="15.75" customHeight="1">
      <c r="A1329" t="s">
        <v>44</v>
      </c>
      <c r="C1329" s="11" t="s">
        <v>276</v>
      </c>
      <c r="D1329" s="11" t="s">
        <v>277</v>
      </c>
      <c r="E1329" s="11" t="s">
        <v>278</v>
      </c>
      <c r="F1329" s="12" t="str">
        <f t="shared" si="1"/>
        <v>2017</v>
      </c>
      <c r="G1329" s="13">
        <v>42931.0</v>
      </c>
      <c r="H1329" s="14">
        <v>0.37083333333333335</v>
      </c>
      <c r="I1329" t="s">
        <v>48</v>
      </c>
      <c r="J1329" s="15"/>
      <c r="M1329" s="15">
        <v>17.9</v>
      </c>
      <c r="N1329" s="16">
        <v>7.86</v>
      </c>
      <c r="O1329" s="16">
        <v>83.0</v>
      </c>
      <c r="P1329" s="17">
        <v>187.0</v>
      </c>
      <c r="Q1329" s="18"/>
      <c r="S1329" s="17"/>
      <c r="V1329" s="19"/>
      <c r="W1329" s="17"/>
      <c r="AF1329" t="s">
        <v>806</v>
      </c>
      <c r="AG1329" t="s">
        <v>59</v>
      </c>
      <c r="AH1329" t="s">
        <v>254</v>
      </c>
      <c r="AK1329" t="s">
        <v>53</v>
      </c>
      <c r="AR1329" t="s">
        <v>218</v>
      </c>
    </row>
    <row r="1330" ht="15.75" customHeight="1">
      <c r="A1330" t="s">
        <v>44</v>
      </c>
      <c r="C1330" s="11" t="s">
        <v>276</v>
      </c>
      <c r="D1330" s="11" t="s">
        <v>277</v>
      </c>
      <c r="E1330" s="11" t="s">
        <v>278</v>
      </c>
      <c r="F1330" s="12" t="str">
        <f t="shared" si="1"/>
        <v>2017</v>
      </c>
      <c r="G1330" s="13">
        <v>42945.0</v>
      </c>
      <c r="H1330" s="14">
        <v>0.3625</v>
      </c>
      <c r="I1330" t="s">
        <v>48</v>
      </c>
      <c r="J1330" s="15"/>
      <c r="M1330" s="15">
        <v>18.6</v>
      </c>
      <c r="N1330" s="16">
        <v>7.46</v>
      </c>
      <c r="O1330" s="16">
        <v>78.6</v>
      </c>
      <c r="P1330" s="17">
        <v>199.0</v>
      </c>
      <c r="Q1330" s="18"/>
      <c r="S1330" s="17"/>
      <c r="V1330" s="19">
        <v>275.5</v>
      </c>
      <c r="W1330" s="17"/>
      <c r="AF1330" t="s">
        <v>806</v>
      </c>
      <c r="AG1330" t="s">
        <v>86</v>
      </c>
      <c r="AH1330" t="s">
        <v>51</v>
      </c>
      <c r="AJ1330" t="s">
        <v>61</v>
      </c>
      <c r="AK1330" t="s">
        <v>53</v>
      </c>
      <c r="AR1330" t="s">
        <v>218</v>
      </c>
    </row>
    <row r="1331" ht="15.75" customHeight="1">
      <c r="A1331" t="s">
        <v>44</v>
      </c>
      <c r="C1331" s="11" t="s">
        <v>276</v>
      </c>
      <c r="D1331" s="11" t="s">
        <v>277</v>
      </c>
      <c r="E1331" s="11" t="s">
        <v>278</v>
      </c>
      <c r="F1331" s="12" t="str">
        <f t="shared" si="1"/>
        <v>2017</v>
      </c>
      <c r="G1331" s="13">
        <v>42945.0</v>
      </c>
      <c r="H1331" s="14">
        <v>0.3625</v>
      </c>
      <c r="I1331" t="s">
        <v>95</v>
      </c>
      <c r="J1331" s="15"/>
      <c r="M1331" s="15"/>
      <c r="N1331" s="16"/>
      <c r="O1331" s="16"/>
      <c r="P1331" s="17"/>
      <c r="Q1331" s="18"/>
      <c r="S1331" s="17"/>
      <c r="V1331" s="19">
        <v>410.6</v>
      </c>
      <c r="W1331" s="17"/>
      <c r="AF1331" t="s">
        <v>806</v>
      </c>
      <c r="AK1331" t="s">
        <v>53</v>
      </c>
      <c r="AR1331" t="s">
        <v>218</v>
      </c>
    </row>
    <row r="1332" ht="15.75" customHeight="1">
      <c r="A1332" t="s">
        <v>44</v>
      </c>
      <c r="C1332" s="11" t="s">
        <v>276</v>
      </c>
      <c r="D1332" s="11" t="s">
        <v>277</v>
      </c>
      <c r="E1332" s="11" t="s">
        <v>278</v>
      </c>
      <c r="F1332" s="12" t="str">
        <f t="shared" si="1"/>
        <v>2017</v>
      </c>
      <c r="G1332" s="13">
        <v>42973.0</v>
      </c>
      <c r="H1332" s="14">
        <v>0.42986111111111114</v>
      </c>
      <c r="I1332" t="s">
        <v>48</v>
      </c>
      <c r="J1332" s="15"/>
      <c r="M1332" s="15">
        <v>15.4</v>
      </c>
      <c r="N1332" s="16">
        <v>7.1</v>
      </c>
      <c r="O1332" s="16">
        <v>72.6</v>
      </c>
      <c r="P1332" s="17">
        <v>227.0</v>
      </c>
      <c r="Q1332" s="18"/>
      <c r="S1332" s="17"/>
      <c r="V1332" s="19"/>
      <c r="W1332" s="17"/>
      <c r="AF1332" t="s">
        <v>806</v>
      </c>
      <c r="AG1332" t="s">
        <v>51</v>
      </c>
      <c r="AH1332" t="s">
        <v>51</v>
      </c>
      <c r="AJ1332" t="s">
        <v>61</v>
      </c>
      <c r="AK1332" t="s">
        <v>53</v>
      </c>
      <c r="AR1332" t="s">
        <v>218</v>
      </c>
    </row>
    <row r="1333" ht="15.75" customHeight="1">
      <c r="A1333" t="s">
        <v>44</v>
      </c>
      <c r="C1333" s="11" t="s">
        <v>276</v>
      </c>
      <c r="D1333" s="11" t="s">
        <v>277</v>
      </c>
      <c r="E1333" s="11" t="s">
        <v>278</v>
      </c>
      <c r="F1333" s="12" t="str">
        <f t="shared" si="1"/>
        <v>2017</v>
      </c>
      <c r="G1333" s="13">
        <v>42987.0</v>
      </c>
      <c r="H1333" s="14">
        <v>0.3715277777777778</v>
      </c>
      <c r="I1333" t="s">
        <v>48</v>
      </c>
      <c r="J1333" s="15"/>
      <c r="L1333" t="s">
        <v>49</v>
      </c>
      <c r="M1333" s="15">
        <v>13.9</v>
      </c>
      <c r="N1333" s="16">
        <v>8.37</v>
      </c>
      <c r="O1333" s="16">
        <v>80.6</v>
      </c>
      <c r="P1333" s="17">
        <v>230.0</v>
      </c>
      <c r="Q1333" s="18"/>
      <c r="S1333" s="17"/>
      <c r="V1333" s="19">
        <v>547.5</v>
      </c>
      <c r="W1333" s="17"/>
      <c r="AF1333" t="s">
        <v>806</v>
      </c>
      <c r="AG1333" t="s">
        <v>51</v>
      </c>
      <c r="AH1333" t="s">
        <v>51</v>
      </c>
      <c r="AJ1333" t="s">
        <v>61</v>
      </c>
      <c r="AK1333" t="s">
        <v>53</v>
      </c>
      <c r="AM1333" t="s">
        <v>54</v>
      </c>
      <c r="AQ1333" t="s">
        <v>51</v>
      </c>
    </row>
    <row r="1334" ht="15.75" customHeight="1">
      <c r="A1334" t="s">
        <v>380</v>
      </c>
      <c r="B1334" s="20" t="s">
        <v>154</v>
      </c>
      <c r="C1334" s="11" t="s">
        <v>755</v>
      </c>
      <c r="D1334" s="11" t="s">
        <v>756</v>
      </c>
      <c r="E1334" s="11" t="s">
        <v>757</v>
      </c>
      <c r="F1334" s="12" t="str">
        <f t="shared" si="1"/>
        <v>2011</v>
      </c>
      <c r="G1334" s="13">
        <v>40684.0</v>
      </c>
      <c r="H1334" s="14">
        <v>0.2881944444444444</v>
      </c>
      <c r="I1334" t="s">
        <v>48</v>
      </c>
      <c r="J1334" s="15"/>
      <c r="L1334" t="s">
        <v>58</v>
      </c>
      <c r="M1334" s="15"/>
      <c r="N1334" s="16"/>
      <c r="O1334" s="16"/>
      <c r="P1334" s="17"/>
      <c r="Q1334" s="18"/>
      <c r="S1334" s="17"/>
      <c r="V1334" s="19">
        <v>125.9</v>
      </c>
      <c r="W1334" s="17"/>
      <c r="AF1334" t="s">
        <v>534</v>
      </c>
      <c r="AG1334" t="s">
        <v>259</v>
      </c>
      <c r="AH1334" t="s">
        <v>260</v>
      </c>
      <c r="AI1334">
        <v>15.9</v>
      </c>
      <c r="AJ1334" t="s">
        <v>61</v>
      </c>
      <c r="AK1334" t="s">
        <v>97</v>
      </c>
      <c r="AL1334">
        <v>3.0</v>
      </c>
      <c r="AM1334" t="s">
        <v>62</v>
      </c>
      <c r="AN1334" t="s">
        <v>55</v>
      </c>
      <c r="AQ1334" t="s">
        <v>171</v>
      </c>
      <c r="AR1334" t="s">
        <v>233</v>
      </c>
    </row>
    <row r="1335" ht="15.75" customHeight="1">
      <c r="A1335" t="s">
        <v>380</v>
      </c>
      <c r="B1335" s="20" t="s">
        <v>154</v>
      </c>
      <c r="C1335" s="11" t="s">
        <v>755</v>
      </c>
      <c r="D1335" s="11" t="s">
        <v>756</v>
      </c>
      <c r="E1335" s="11" t="s">
        <v>757</v>
      </c>
      <c r="F1335" s="12" t="str">
        <f t="shared" si="1"/>
        <v>2011</v>
      </c>
      <c r="G1335" s="13">
        <v>40684.0</v>
      </c>
      <c r="H1335" s="14">
        <v>0.2881944444444444</v>
      </c>
      <c r="I1335" t="s">
        <v>48</v>
      </c>
      <c r="J1335" s="15">
        <v>0.0</v>
      </c>
      <c r="K1335" t="s">
        <v>793</v>
      </c>
      <c r="M1335" s="15">
        <v>11.4</v>
      </c>
      <c r="N1335" s="16">
        <v>10.4</v>
      </c>
      <c r="O1335" s="16">
        <v>95.3</v>
      </c>
      <c r="P1335" s="17"/>
      <c r="Q1335" s="18"/>
      <c r="S1335" s="17"/>
      <c r="V1335" s="19"/>
      <c r="W1335" s="17"/>
      <c r="AF1335" t="s">
        <v>534</v>
      </c>
      <c r="AK1335" t="s">
        <v>97</v>
      </c>
      <c r="AR1335" t="s">
        <v>233</v>
      </c>
    </row>
    <row r="1336" ht="15.75" customHeight="1">
      <c r="A1336" t="s">
        <v>380</v>
      </c>
      <c r="B1336" s="20" t="s">
        <v>154</v>
      </c>
      <c r="C1336" s="11" t="s">
        <v>755</v>
      </c>
      <c r="D1336" s="11" t="s">
        <v>756</v>
      </c>
      <c r="E1336" s="11" t="s">
        <v>757</v>
      </c>
      <c r="F1336" s="12" t="str">
        <f t="shared" si="1"/>
        <v>2011</v>
      </c>
      <c r="G1336" s="13">
        <v>40684.0</v>
      </c>
      <c r="H1336" s="14">
        <v>0.2881944444444444</v>
      </c>
      <c r="I1336" t="s">
        <v>48</v>
      </c>
      <c r="J1336" s="15">
        <v>1.0</v>
      </c>
      <c r="K1336" t="s">
        <v>793</v>
      </c>
      <c r="M1336" s="15">
        <v>11.4</v>
      </c>
      <c r="N1336" s="16">
        <v>10.5</v>
      </c>
      <c r="O1336" s="16">
        <v>95.7</v>
      </c>
      <c r="P1336" s="17"/>
      <c r="Q1336" s="18"/>
      <c r="S1336" s="17"/>
      <c r="V1336" s="19"/>
      <c r="W1336" s="17"/>
      <c r="AF1336" t="s">
        <v>534</v>
      </c>
      <c r="AK1336" t="s">
        <v>97</v>
      </c>
      <c r="AR1336" t="s">
        <v>233</v>
      </c>
    </row>
    <row r="1337" ht="15.75" customHeight="1">
      <c r="A1337" t="s">
        <v>380</v>
      </c>
      <c r="B1337" s="20" t="s">
        <v>154</v>
      </c>
      <c r="C1337" s="11" t="s">
        <v>755</v>
      </c>
      <c r="D1337" s="11" t="s">
        <v>756</v>
      </c>
      <c r="E1337" s="11" t="s">
        <v>757</v>
      </c>
      <c r="F1337" s="12" t="str">
        <f t="shared" si="1"/>
        <v>2011</v>
      </c>
      <c r="G1337" s="13">
        <v>40684.0</v>
      </c>
      <c r="H1337" s="14">
        <v>0.2881944444444444</v>
      </c>
      <c r="I1337" t="s">
        <v>48</v>
      </c>
      <c r="J1337" s="15">
        <v>2.0</v>
      </c>
      <c r="K1337" t="s">
        <v>793</v>
      </c>
      <c r="M1337" s="15">
        <v>11.4</v>
      </c>
      <c r="N1337" s="16">
        <v>10.5</v>
      </c>
      <c r="O1337" s="16">
        <v>96.1</v>
      </c>
      <c r="P1337" s="17"/>
      <c r="Q1337" s="18"/>
      <c r="S1337" s="17"/>
      <c r="V1337" s="19"/>
      <c r="W1337" s="17"/>
      <c r="AF1337" t="s">
        <v>534</v>
      </c>
      <c r="AK1337" t="s">
        <v>97</v>
      </c>
      <c r="AR1337" t="s">
        <v>233</v>
      </c>
    </row>
    <row r="1338" ht="15.75" customHeight="1">
      <c r="A1338" t="s">
        <v>380</v>
      </c>
      <c r="B1338" s="20" t="s">
        <v>154</v>
      </c>
      <c r="C1338" s="11" t="s">
        <v>755</v>
      </c>
      <c r="D1338" s="11" t="s">
        <v>756</v>
      </c>
      <c r="E1338" s="11" t="s">
        <v>757</v>
      </c>
      <c r="F1338" s="12" t="str">
        <f t="shared" si="1"/>
        <v>2011</v>
      </c>
      <c r="G1338" s="13">
        <v>40684.0</v>
      </c>
      <c r="H1338" s="14">
        <v>0.2881944444444444</v>
      </c>
      <c r="I1338" t="s">
        <v>48</v>
      </c>
      <c r="J1338" s="15">
        <v>3.0</v>
      </c>
      <c r="K1338" t="s">
        <v>793</v>
      </c>
      <c r="M1338" s="15">
        <v>11.4</v>
      </c>
      <c r="N1338" s="16">
        <v>10.4</v>
      </c>
      <c r="O1338" s="16">
        <v>96.2</v>
      </c>
      <c r="P1338" s="17"/>
      <c r="Q1338" s="18"/>
      <c r="S1338" s="17"/>
      <c r="V1338" s="19"/>
      <c r="W1338" s="17"/>
      <c r="AF1338" t="s">
        <v>534</v>
      </c>
      <c r="AK1338" t="s">
        <v>97</v>
      </c>
      <c r="AR1338" t="s">
        <v>233</v>
      </c>
    </row>
    <row r="1339" ht="15.75" customHeight="1">
      <c r="A1339" t="s">
        <v>380</v>
      </c>
      <c r="B1339" s="20" t="s">
        <v>154</v>
      </c>
      <c r="C1339" s="11" t="s">
        <v>755</v>
      </c>
      <c r="D1339" s="11" t="s">
        <v>756</v>
      </c>
      <c r="E1339" s="11" t="s">
        <v>757</v>
      </c>
      <c r="F1339" s="12" t="str">
        <f t="shared" si="1"/>
        <v>2011</v>
      </c>
      <c r="G1339" s="13">
        <v>40698.0</v>
      </c>
      <c r="H1339" s="14">
        <v>0.30833333333333335</v>
      </c>
      <c r="I1339" t="s">
        <v>48</v>
      </c>
      <c r="J1339" s="15"/>
      <c r="L1339" t="s">
        <v>49</v>
      </c>
      <c r="M1339" s="15"/>
      <c r="N1339" s="16"/>
      <c r="O1339" s="16"/>
      <c r="P1339" s="17"/>
      <c r="Q1339" s="18"/>
      <c r="S1339" s="17"/>
      <c r="V1339" s="19">
        <v>29.2</v>
      </c>
      <c r="W1339" s="17"/>
      <c r="AF1339" t="s">
        <v>808</v>
      </c>
      <c r="AG1339" t="s">
        <v>51</v>
      </c>
      <c r="AH1339" t="s">
        <v>51</v>
      </c>
      <c r="AI1339">
        <v>10.0</v>
      </c>
      <c r="AJ1339" t="s">
        <v>52</v>
      </c>
      <c r="AK1339" t="s">
        <v>97</v>
      </c>
      <c r="AL1339">
        <v>3.0</v>
      </c>
      <c r="AM1339" t="s">
        <v>54</v>
      </c>
      <c r="AN1339" t="s">
        <v>55</v>
      </c>
      <c r="AQ1339" t="s">
        <v>56</v>
      </c>
      <c r="AR1339" t="s">
        <v>809</v>
      </c>
    </row>
    <row r="1340" ht="15.75" customHeight="1">
      <c r="A1340" t="s">
        <v>380</v>
      </c>
      <c r="B1340" s="20" t="s">
        <v>154</v>
      </c>
      <c r="C1340" s="11" t="s">
        <v>755</v>
      </c>
      <c r="D1340" s="11" t="s">
        <v>756</v>
      </c>
      <c r="E1340" s="11" t="s">
        <v>757</v>
      </c>
      <c r="F1340" s="12" t="str">
        <f t="shared" si="1"/>
        <v>2011</v>
      </c>
      <c r="G1340" s="13">
        <v>40698.0</v>
      </c>
      <c r="H1340" s="14">
        <v>0.30833333333333335</v>
      </c>
      <c r="I1340" t="s">
        <v>48</v>
      </c>
      <c r="J1340" s="15">
        <v>0.0</v>
      </c>
      <c r="K1340" t="s">
        <v>793</v>
      </c>
      <c r="M1340" s="15">
        <v>16.5</v>
      </c>
      <c r="N1340" s="16">
        <v>9.08</v>
      </c>
      <c r="O1340" s="16">
        <v>93.1</v>
      </c>
      <c r="P1340" s="17"/>
      <c r="Q1340" s="18"/>
      <c r="S1340" s="17"/>
      <c r="V1340" s="19"/>
      <c r="W1340" s="17"/>
      <c r="AF1340" t="s">
        <v>808</v>
      </c>
      <c r="AK1340" t="s">
        <v>97</v>
      </c>
      <c r="AR1340" t="s">
        <v>809</v>
      </c>
    </row>
    <row r="1341" ht="15.75" customHeight="1">
      <c r="A1341" t="s">
        <v>380</v>
      </c>
      <c r="B1341" s="20" t="s">
        <v>154</v>
      </c>
      <c r="C1341" s="11" t="s">
        <v>755</v>
      </c>
      <c r="D1341" s="11" t="s">
        <v>756</v>
      </c>
      <c r="E1341" s="11" t="s">
        <v>757</v>
      </c>
      <c r="F1341" s="12" t="str">
        <f t="shared" si="1"/>
        <v>2011</v>
      </c>
      <c r="G1341" s="13">
        <v>40698.0</v>
      </c>
      <c r="H1341" s="14">
        <v>0.30833333333333335</v>
      </c>
      <c r="I1341" t="s">
        <v>48</v>
      </c>
      <c r="J1341" s="15">
        <v>1.0</v>
      </c>
      <c r="K1341" t="s">
        <v>793</v>
      </c>
      <c r="M1341" s="15">
        <v>16.6</v>
      </c>
      <c r="N1341" s="16">
        <v>9.08</v>
      </c>
      <c r="O1341" s="16">
        <v>92.9</v>
      </c>
      <c r="P1341" s="17"/>
      <c r="Q1341" s="18"/>
      <c r="S1341" s="17"/>
      <c r="V1341" s="19"/>
      <c r="W1341" s="17"/>
      <c r="AF1341" t="s">
        <v>808</v>
      </c>
      <c r="AK1341" t="s">
        <v>97</v>
      </c>
      <c r="AR1341" t="s">
        <v>809</v>
      </c>
    </row>
    <row r="1342" ht="15.75" customHeight="1">
      <c r="A1342" t="s">
        <v>380</v>
      </c>
      <c r="B1342" s="20" t="s">
        <v>154</v>
      </c>
      <c r="C1342" s="11" t="s">
        <v>755</v>
      </c>
      <c r="D1342" s="11" t="s">
        <v>756</v>
      </c>
      <c r="E1342" s="11" t="s">
        <v>757</v>
      </c>
      <c r="F1342" s="12" t="str">
        <f t="shared" si="1"/>
        <v>2011</v>
      </c>
      <c r="G1342" s="13">
        <v>40698.0</v>
      </c>
      <c r="H1342" s="14">
        <v>0.30833333333333335</v>
      </c>
      <c r="I1342" t="s">
        <v>48</v>
      </c>
      <c r="J1342" s="15">
        <v>2.0</v>
      </c>
      <c r="K1342" t="s">
        <v>793</v>
      </c>
      <c r="M1342" s="15">
        <v>16.6</v>
      </c>
      <c r="N1342" s="16">
        <v>9.05</v>
      </c>
      <c r="O1342" s="16">
        <v>92.6</v>
      </c>
      <c r="P1342" s="17"/>
      <c r="Q1342" s="18"/>
      <c r="S1342" s="17"/>
      <c r="V1342" s="19"/>
      <c r="W1342" s="17"/>
      <c r="AF1342" t="s">
        <v>808</v>
      </c>
      <c r="AK1342" t="s">
        <v>97</v>
      </c>
      <c r="AR1342" t="s">
        <v>809</v>
      </c>
    </row>
    <row r="1343" ht="15.75" customHeight="1">
      <c r="A1343" t="s">
        <v>380</v>
      </c>
      <c r="B1343" s="20" t="s">
        <v>154</v>
      </c>
      <c r="C1343" s="11" t="s">
        <v>755</v>
      </c>
      <c r="D1343" s="11" t="s">
        <v>756</v>
      </c>
      <c r="E1343" s="11" t="s">
        <v>757</v>
      </c>
      <c r="F1343" s="12" t="str">
        <f t="shared" si="1"/>
        <v>2011</v>
      </c>
      <c r="G1343" s="13">
        <v>40698.0</v>
      </c>
      <c r="H1343" s="14">
        <v>0.30833333333333335</v>
      </c>
      <c r="I1343" t="s">
        <v>48</v>
      </c>
      <c r="J1343" s="15">
        <v>3.0</v>
      </c>
      <c r="K1343" t="s">
        <v>793</v>
      </c>
      <c r="M1343" s="15">
        <v>16.6</v>
      </c>
      <c r="N1343" s="16">
        <v>8.97</v>
      </c>
      <c r="O1343" s="16">
        <v>92.0</v>
      </c>
      <c r="P1343" s="17"/>
      <c r="Q1343" s="18"/>
      <c r="S1343" s="17"/>
      <c r="V1343" s="19"/>
      <c r="W1343" s="17"/>
      <c r="AF1343" t="s">
        <v>808</v>
      </c>
      <c r="AK1343" t="s">
        <v>97</v>
      </c>
      <c r="AR1343" t="s">
        <v>809</v>
      </c>
    </row>
    <row r="1344" ht="15.75" customHeight="1">
      <c r="A1344" t="s">
        <v>380</v>
      </c>
      <c r="B1344" s="20" t="s">
        <v>154</v>
      </c>
      <c r="C1344" s="11" t="s">
        <v>755</v>
      </c>
      <c r="D1344" s="11" t="s">
        <v>756</v>
      </c>
      <c r="E1344" s="11" t="s">
        <v>757</v>
      </c>
      <c r="F1344" s="12" t="str">
        <f t="shared" si="1"/>
        <v>2011</v>
      </c>
      <c r="G1344" s="13">
        <v>40698.0</v>
      </c>
      <c r="H1344" s="14">
        <v>0.30833333333333335</v>
      </c>
      <c r="I1344" t="s">
        <v>48</v>
      </c>
      <c r="J1344" s="15">
        <v>4.0</v>
      </c>
      <c r="K1344" t="s">
        <v>793</v>
      </c>
      <c r="M1344" s="15">
        <v>16.6</v>
      </c>
      <c r="N1344" s="16">
        <v>9.05</v>
      </c>
      <c r="O1344" s="16">
        <v>92.9</v>
      </c>
      <c r="P1344" s="17"/>
      <c r="Q1344" s="18"/>
      <c r="S1344" s="17"/>
      <c r="V1344" s="19"/>
      <c r="W1344" s="17"/>
      <c r="AF1344" t="s">
        <v>808</v>
      </c>
      <c r="AK1344" t="s">
        <v>97</v>
      </c>
      <c r="AR1344" t="s">
        <v>809</v>
      </c>
    </row>
    <row r="1345" ht="15.75" customHeight="1">
      <c r="A1345" t="s">
        <v>380</v>
      </c>
      <c r="B1345" s="20" t="s">
        <v>154</v>
      </c>
      <c r="C1345" s="11" t="s">
        <v>755</v>
      </c>
      <c r="D1345" s="11" t="s">
        <v>756</v>
      </c>
      <c r="E1345" s="11" t="s">
        <v>757</v>
      </c>
      <c r="F1345" s="12" t="str">
        <f t="shared" si="1"/>
        <v>2011</v>
      </c>
      <c r="G1345" s="13">
        <v>40698.0</v>
      </c>
      <c r="H1345" s="14">
        <v>0.30833333333333335</v>
      </c>
      <c r="I1345" t="s">
        <v>48</v>
      </c>
      <c r="J1345" s="15">
        <v>5.0</v>
      </c>
      <c r="K1345" t="s">
        <v>793</v>
      </c>
      <c r="M1345" s="15">
        <v>16.5</v>
      </c>
      <c r="N1345" s="16">
        <v>9.02</v>
      </c>
      <c r="O1345" s="16">
        <v>92.3</v>
      </c>
      <c r="P1345" s="17"/>
      <c r="Q1345" s="18"/>
      <c r="S1345" s="17"/>
      <c r="V1345" s="19"/>
      <c r="W1345" s="17"/>
      <c r="AF1345" t="s">
        <v>808</v>
      </c>
      <c r="AK1345" t="s">
        <v>97</v>
      </c>
      <c r="AR1345" t="s">
        <v>809</v>
      </c>
    </row>
    <row r="1346" ht="15.75" customHeight="1">
      <c r="A1346" t="s">
        <v>380</v>
      </c>
      <c r="B1346" s="20" t="s">
        <v>154</v>
      </c>
      <c r="C1346" s="11" t="s">
        <v>755</v>
      </c>
      <c r="D1346" s="11" t="s">
        <v>756</v>
      </c>
      <c r="E1346" s="11" t="s">
        <v>757</v>
      </c>
      <c r="F1346" s="12" t="str">
        <f t="shared" si="1"/>
        <v>2011</v>
      </c>
      <c r="G1346" s="13">
        <v>40712.0</v>
      </c>
      <c r="H1346" s="14">
        <v>0.2708333333333333</v>
      </c>
      <c r="I1346" t="s">
        <v>48</v>
      </c>
      <c r="J1346" s="15"/>
      <c r="L1346" t="s">
        <v>49</v>
      </c>
      <c r="M1346" s="15"/>
      <c r="N1346" s="16"/>
      <c r="O1346" s="16"/>
      <c r="P1346" s="17"/>
      <c r="Q1346" s="18"/>
      <c r="S1346" s="17"/>
      <c r="V1346" s="19">
        <v>81.3</v>
      </c>
      <c r="W1346" s="17"/>
      <c r="AF1346" t="s">
        <v>536</v>
      </c>
      <c r="AG1346" t="s">
        <v>59</v>
      </c>
      <c r="AH1346" t="s">
        <v>59</v>
      </c>
      <c r="AI1346">
        <v>15.56</v>
      </c>
      <c r="AJ1346" t="s">
        <v>61</v>
      </c>
      <c r="AK1346" t="s">
        <v>97</v>
      </c>
      <c r="AL1346">
        <v>3.0</v>
      </c>
      <c r="AM1346" t="s">
        <v>54</v>
      </c>
      <c r="AN1346" t="s">
        <v>55</v>
      </c>
      <c r="AQ1346" t="s">
        <v>171</v>
      </c>
      <c r="AR1346" t="s">
        <v>229</v>
      </c>
    </row>
    <row r="1347" ht="15.75" customHeight="1">
      <c r="A1347" t="s">
        <v>380</v>
      </c>
      <c r="B1347" s="20" t="s">
        <v>154</v>
      </c>
      <c r="C1347" s="11" t="s">
        <v>755</v>
      </c>
      <c r="D1347" s="11" t="s">
        <v>756</v>
      </c>
      <c r="E1347" s="11" t="s">
        <v>757</v>
      </c>
      <c r="F1347" s="12" t="str">
        <f t="shared" si="1"/>
        <v>2011</v>
      </c>
      <c r="G1347" s="13">
        <v>40712.0</v>
      </c>
      <c r="H1347" s="14">
        <v>0.2708333333333333</v>
      </c>
      <c r="I1347" t="s">
        <v>48</v>
      </c>
      <c r="J1347" s="15">
        <v>0.0</v>
      </c>
      <c r="K1347" t="s">
        <v>793</v>
      </c>
      <c r="M1347" s="15">
        <v>18.2</v>
      </c>
      <c r="N1347" s="16">
        <v>8.8</v>
      </c>
      <c r="O1347" s="16">
        <v>93.4</v>
      </c>
      <c r="P1347" s="17"/>
      <c r="Q1347" s="18"/>
      <c r="S1347" s="17"/>
      <c r="V1347" s="19"/>
      <c r="W1347" s="17"/>
      <c r="AF1347" t="s">
        <v>536</v>
      </c>
      <c r="AK1347" t="s">
        <v>97</v>
      </c>
      <c r="AR1347" t="s">
        <v>229</v>
      </c>
    </row>
    <row r="1348" ht="15.75" customHeight="1">
      <c r="A1348" t="s">
        <v>380</v>
      </c>
      <c r="B1348" s="20" t="s">
        <v>154</v>
      </c>
      <c r="C1348" s="11" t="s">
        <v>755</v>
      </c>
      <c r="D1348" s="11" t="s">
        <v>756</v>
      </c>
      <c r="E1348" s="11" t="s">
        <v>757</v>
      </c>
      <c r="F1348" s="12" t="str">
        <f t="shared" si="1"/>
        <v>2011</v>
      </c>
      <c r="G1348" s="13">
        <v>40712.0</v>
      </c>
      <c r="H1348" s="14">
        <v>0.2708333333333333</v>
      </c>
      <c r="I1348" t="s">
        <v>48</v>
      </c>
      <c r="J1348" s="15">
        <v>1.0</v>
      </c>
      <c r="K1348" t="s">
        <v>793</v>
      </c>
      <c r="M1348" s="15">
        <v>18.1</v>
      </c>
      <c r="N1348" s="16">
        <v>8.8</v>
      </c>
      <c r="O1348" s="16">
        <v>93.7</v>
      </c>
      <c r="P1348" s="17"/>
      <c r="Q1348" s="18"/>
      <c r="S1348" s="17"/>
      <c r="V1348" s="19"/>
      <c r="W1348" s="17"/>
      <c r="AF1348" t="s">
        <v>536</v>
      </c>
      <c r="AK1348" t="s">
        <v>97</v>
      </c>
      <c r="AR1348" t="s">
        <v>229</v>
      </c>
    </row>
    <row r="1349" ht="15.75" customHeight="1">
      <c r="A1349" t="s">
        <v>380</v>
      </c>
      <c r="B1349" s="20" t="s">
        <v>154</v>
      </c>
      <c r="C1349" s="11" t="s">
        <v>755</v>
      </c>
      <c r="D1349" s="11" t="s">
        <v>756</v>
      </c>
      <c r="E1349" s="11" t="s">
        <v>757</v>
      </c>
      <c r="F1349" s="12" t="str">
        <f t="shared" si="1"/>
        <v>2011</v>
      </c>
      <c r="G1349" s="13">
        <v>40712.0</v>
      </c>
      <c r="H1349" s="14">
        <v>0.2708333333333333</v>
      </c>
      <c r="I1349" t="s">
        <v>48</v>
      </c>
      <c r="J1349" s="15">
        <v>2.0</v>
      </c>
      <c r="K1349" t="s">
        <v>793</v>
      </c>
      <c r="M1349" s="15">
        <v>18.1</v>
      </c>
      <c r="N1349" s="16">
        <v>8.85</v>
      </c>
      <c r="O1349" s="16">
        <v>93.6</v>
      </c>
      <c r="P1349" s="17"/>
      <c r="Q1349" s="18"/>
      <c r="S1349" s="17"/>
      <c r="V1349" s="19"/>
      <c r="W1349" s="17"/>
      <c r="AF1349" t="s">
        <v>536</v>
      </c>
      <c r="AK1349" t="s">
        <v>97</v>
      </c>
      <c r="AR1349" t="s">
        <v>229</v>
      </c>
    </row>
    <row r="1350" ht="15.75" customHeight="1">
      <c r="A1350" t="s">
        <v>380</v>
      </c>
      <c r="B1350" s="20" t="s">
        <v>154</v>
      </c>
      <c r="C1350" s="11" t="s">
        <v>755</v>
      </c>
      <c r="D1350" s="11" t="s">
        <v>756</v>
      </c>
      <c r="E1350" s="11" t="s">
        <v>757</v>
      </c>
      <c r="F1350" s="12" t="str">
        <f t="shared" si="1"/>
        <v>2011</v>
      </c>
      <c r="G1350" s="13">
        <v>40712.0</v>
      </c>
      <c r="H1350" s="14">
        <v>0.2708333333333333</v>
      </c>
      <c r="I1350" t="s">
        <v>48</v>
      </c>
      <c r="J1350" s="15">
        <v>3.0</v>
      </c>
      <c r="K1350" t="s">
        <v>793</v>
      </c>
      <c r="M1350" s="15">
        <v>18.1</v>
      </c>
      <c r="N1350" s="16">
        <v>8.75</v>
      </c>
      <c r="O1350" s="16">
        <v>92.0</v>
      </c>
      <c r="P1350" s="17"/>
      <c r="Q1350" s="18"/>
      <c r="S1350" s="17"/>
      <c r="V1350" s="19"/>
      <c r="W1350" s="17"/>
      <c r="AF1350" t="s">
        <v>536</v>
      </c>
      <c r="AK1350" t="s">
        <v>97</v>
      </c>
      <c r="AR1350" t="s">
        <v>229</v>
      </c>
    </row>
    <row r="1351" ht="15.75" customHeight="1">
      <c r="A1351" t="s">
        <v>380</v>
      </c>
      <c r="B1351" s="20" t="s">
        <v>154</v>
      </c>
      <c r="C1351" s="11" t="s">
        <v>755</v>
      </c>
      <c r="D1351" s="11" t="s">
        <v>756</v>
      </c>
      <c r="E1351" s="11" t="s">
        <v>757</v>
      </c>
      <c r="F1351" s="12" t="str">
        <f t="shared" si="1"/>
        <v>2011</v>
      </c>
      <c r="G1351" s="13">
        <v>40726.0</v>
      </c>
      <c r="H1351" s="14">
        <v>0.2708333333333333</v>
      </c>
      <c r="I1351" t="s">
        <v>48</v>
      </c>
      <c r="J1351" s="15"/>
      <c r="L1351" t="s">
        <v>49</v>
      </c>
      <c r="M1351" s="15"/>
      <c r="N1351" s="16"/>
      <c r="O1351" s="16"/>
      <c r="P1351" s="17"/>
      <c r="Q1351" s="18"/>
      <c r="S1351" s="17"/>
      <c r="V1351" s="19">
        <v>547.5</v>
      </c>
      <c r="W1351" s="17"/>
      <c r="AF1351" t="s">
        <v>279</v>
      </c>
      <c r="AG1351" t="s">
        <v>51</v>
      </c>
      <c r="AH1351" t="s">
        <v>51</v>
      </c>
      <c r="AI1351">
        <v>17.78</v>
      </c>
      <c r="AJ1351" t="s">
        <v>61</v>
      </c>
      <c r="AK1351" t="s">
        <v>97</v>
      </c>
      <c r="AM1351" t="s">
        <v>54</v>
      </c>
      <c r="AN1351" t="s">
        <v>55</v>
      </c>
      <c r="AQ1351" t="s">
        <v>56</v>
      </c>
      <c r="AR1351" t="s">
        <v>810</v>
      </c>
    </row>
    <row r="1352" ht="15.75" customHeight="1">
      <c r="A1352" t="s">
        <v>380</v>
      </c>
      <c r="B1352" s="20" t="s">
        <v>154</v>
      </c>
      <c r="C1352" s="11" t="s">
        <v>755</v>
      </c>
      <c r="D1352" s="11" t="s">
        <v>756</v>
      </c>
      <c r="E1352" s="11" t="s">
        <v>757</v>
      </c>
      <c r="F1352" s="12" t="str">
        <f t="shared" si="1"/>
        <v>2011</v>
      </c>
      <c r="G1352" s="13">
        <v>40726.0</v>
      </c>
      <c r="H1352" s="14">
        <v>0.2708333333333333</v>
      </c>
      <c r="I1352" t="s">
        <v>48</v>
      </c>
      <c r="J1352" s="15">
        <v>0.0</v>
      </c>
      <c r="K1352" t="s">
        <v>793</v>
      </c>
      <c r="M1352" s="15">
        <v>21.2</v>
      </c>
      <c r="N1352" s="16">
        <v>7.5</v>
      </c>
      <c r="O1352" s="16">
        <v>85.3</v>
      </c>
      <c r="P1352" s="17"/>
      <c r="Q1352" s="18"/>
      <c r="S1352" s="17"/>
      <c r="V1352" s="19"/>
      <c r="W1352" s="17"/>
      <c r="AF1352" t="s">
        <v>279</v>
      </c>
      <c r="AK1352" t="s">
        <v>97</v>
      </c>
      <c r="AR1352" t="s">
        <v>810</v>
      </c>
    </row>
    <row r="1353" ht="15.75" customHeight="1">
      <c r="A1353" t="s">
        <v>380</v>
      </c>
      <c r="B1353" s="20" t="s">
        <v>154</v>
      </c>
      <c r="C1353" s="11" t="s">
        <v>755</v>
      </c>
      <c r="D1353" s="11" t="s">
        <v>756</v>
      </c>
      <c r="E1353" s="11" t="s">
        <v>757</v>
      </c>
      <c r="F1353" s="12" t="str">
        <f t="shared" si="1"/>
        <v>2011</v>
      </c>
      <c r="G1353" s="13">
        <v>40726.0</v>
      </c>
      <c r="H1353" s="14">
        <v>0.2708333333333333</v>
      </c>
      <c r="I1353" t="s">
        <v>48</v>
      </c>
      <c r="J1353" s="15">
        <v>1.0</v>
      </c>
      <c r="K1353" t="s">
        <v>793</v>
      </c>
      <c r="M1353" s="15">
        <v>21.3</v>
      </c>
      <c r="N1353" s="16">
        <v>7.5</v>
      </c>
      <c r="O1353" s="16">
        <v>85.3</v>
      </c>
      <c r="P1353" s="17"/>
      <c r="Q1353" s="18"/>
      <c r="S1353" s="17"/>
      <c r="V1353" s="19"/>
      <c r="W1353" s="17"/>
      <c r="AF1353" t="s">
        <v>279</v>
      </c>
      <c r="AK1353" t="s">
        <v>97</v>
      </c>
      <c r="AR1353" t="s">
        <v>810</v>
      </c>
    </row>
    <row r="1354" ht="15.75" customHeight="1">
      <c r="A1354" t="s">
        <v>380</v>
      </c>
      <c r="B1354" s="20" t="s">
        <v>154</v>
      </c>
      <c r="C1354" s="11" t="s">
        <v>755</v>
      </c>
      <c r="D1354" s="11" t="s">
        <v>756</v>
      </c>
      <c r="E1354" s="11" t="s">
        <v>757</v>
      </c>
      <c r="F1354" s="12" t="str">
        <f t="shared" si="1"/>
        <v>2011</v>
      </c>
      <c r="G1354" s="13">
        <v>40726.0</v>
      </c>
      <c r="H1354" s="14">
        <v>0.2708333333333333</v>
      </c>
      <c r="I1354" t="s">
        <v>48</v>
      </c>
      <c r="J1354" s="15">
        <v>2.0</v>
      </c>
      <c r="K1354" t="s">
        <v>793</v>
      </c>
      <c r="M1354" s="15">
        <v>21.3</v>
      </c>
      <c r="N1354" s="16">
        <v>7.5</v>
      </c>
      <c r="O1354" s="16">
        <v>85.4</v>
      </c>
      <c r="P1354" s="17"/>
      <c r="Q1354" s="18"/>
      <c r="S1354" s="17"/>
      <c r="V1354" s="19"/>
      <c r="W1354" s="17"/>
      <c r="AF1354" t="s">
        <v>279</v>
      </c>
      <c r="AK1354" t="s">
        <v>97</v>
      </c>
      <c r="AR1354" t="s">
        <v>810</v>
      </c>
    </row>
    <row r="1355" ht="15.75" customHeight="1">
      <c r="A1355" t="s">
        <v>380</v>
      </c>
      <c r="B1355" s="20" t="s">
        <v>154</v>
      </c>
      <c r="C1355" s="11" t="s">
        <v>755</v>
      </c>
      <c r="D1355" s="11" t="s">
        <v>756</v>
      </c>
      <c r="E1355" s="11" t="s">
        <v>757</v>
      </c>
      <c r="F1355" s="12" t="str">
        <f t="shared" si="1"/>
        <v>2011</v>
      </c>
      <c r="G1355" s="13">
        <v>40740.0</v>
      </c>
      <c r="H1355" s="14">
        <v>0.2569444444444444</v>
      </c>
      <c r="I1355" t="s">
        <v>48</v>
      </c>
      <c r="J1355" s="15"/>
      <c r="L1355" t="s">
        <v>49</v>
      </c>
      <c r="M1355" s="15"/>
      <c r="N1355" s="16"/>
      <c r="O1355" s="16"/>
      <c r="P1355" s="17"/>
      <c r="Q1355" s="18"/>
      <c r="S1355" s="17"/>
      <c r="V1355" s="19"/>
      <c r="W1355" s="17"/>
      <c r="AF1355" t="s">
        <v>536</v>
      </c>
      <c r="AG1355" t="s">
        <v>51</v>
      </c>
      <c r="AH1355" t="s">
        <v>51</v>
      </c>
      <c r="AI1355">
        <v>19.4</v>
      </c>
      <c r="AJ1355" t="s">
        <v>61</v>
      </c>
      <c r="AK1355" t="s">
        <v>97</v>
      </c>
      <c r="AL1355">
        <v>3.0</v>
      </c>
      <c r="AM1355" t="s">
        <v>88</v>
      </c>
      <c r="AN1355" t="s">
        <v>55</v>
      </c>
      <c r="AQ1355" t="s">
        <v>56</v>
      </c>
      <c r="AR1355" t="s">
        <v>229</v>
      </c>
    </row>
    <row r="1356" ht="15.75" customHeight="1">
      <c r="A1356" t="s">
        <v>380</v>
      </c>
      <c r="B1356" s="20" t="s">
        <v>154</v>
      </c>
      <c r="C1356" s="11" t="s">
        <v>755</v>
      </c>
      <c r="D1356" s="11" t="s">
        <v>756</v>
      </c>
      <c r="E1356" s="11" t="s">
        <v>757</v>
      </c>
      <c r="F1356" s="12" t="str">
        <f t="shared" si="1"/>
        <v>2011</v>
      </c>
      <c r="G1356" s="13">
        <v>40740.0</v>
      </c>
      <c r="H1356" s="14">
        <v>0.2569444444444444</v>
      </c>
      <c r="I1356" t="s">
        <v>48</v>
      </c>
      <c r="J1356" s="15">
        <v>0.0</v>
      </c>
      <c r="K1356" t="s">
        <v>793</v>
      </c>
      <c r="M1356" s="15">
        <v>24.4</v>
      </c>
      <c r="N1356" s="16">
        <v>7.21</v>
      </c>
      <c r="O1356" s="16">
        <v>83.6</v>
      </c>
      <c r="P1356" s="17"/>
      <c r="Q1356" s="18"/>
      <c r="S1356" s="17"/>
      <c r="V1356" s="19"/>
      <c r="W1356" s="17"/>
      <c r="AF1356" t="s">
        <v>536</v>
      </c>
      <c r="AK1356" t="s">
        <v>97</v>
      </c>
      <c r="AR1356" t="s">
        <v>229</v>
      </c>
    </row>
    <row r="1357" ht="15.75" customHeight="1">
      <c r="A1357" t="s">
        <v>380</v>
      </c>
      <c r="B1357" s="20" t="s">
        <v>154</v>
      </c>
      <c r="C1357" s="11" t="s">
        <v>755</v>
      </c>
      <c r="D1357" s="11" t="s">
        <v>756</v>
      </c>
      <c r="E1357" s="11" t="s">
        <v>757</v>
      </c>
      <c r="F1357" s="12" t="str">
        <f t="shared" si="1"/>
        <v>2011</v>
      </c>
      <c r="G1357" s="13">
        <v>40740.0</v>
      </c>
      <c r="H1357" s="14">
        <v>0.2569444444444444</v>
      </c>
      <c r="I1357" t="s">
        <v>48</v>
      </c>
      <c r="J1357" s="15">
        <v>1.0</v>
      </c>
      <c r="K1357" t="s">
        <v>793</v>
      </c>
      <c r="M1357" s="15">
        <v>24.4</v>
      </c>
      <c r="N1357" s="16">
        <v>7.19</v>
      </c>
      <c r="O1357" s="16">
        <v>85.3</v>
      </c>
      <c r="P1357" s="17"/>
      <c r="Q1357" s="18"/>
      <c r="S1357" s="17"/>
      <c r="V1357" s="19"/>
      <c r="W1357" s="17"/>
      <c r="AF1357" t="s">
        <v>536</v>
      </c>
      <c r="AK1357" t="s">
        <v>97</v>
      </c>
      <c r="AR1357" t="s">
        <v>229</v>
      </c>
    </row>
    <row r="1358" ht="15.75" customHeight="1">
      <c r="A1358" t="s">
        <v>380</v>
      </c>
      <c r="B1358" s="20" t="s">
        <v>154</v>
      </c>
      <c r="C1358" s="11" t="s">
        <v>755</v>
      </c>
      <c r="D1358" s="11" t="s">
        <v>756</v>
      </c>
      <c r="E1358" s="11" t="s">
        <v>757</v>
      </c>
      <c r="F1358" s="12" t="str">
        <f t="shared" si="1"/>
        <v>2011</v>
      </c>
      <c r="G1358" s="13">
        <v>40740.0</v>
      </c>
      <c r="H1358" s="14">
        <v>0.2569444444444444</v>
      </c>
      <c r="I1358" t="s">
        <v>48</v>
      </c>
      <c r="J1358" s="15">
        <v>2.0</v>
      </c>
      <c r="K1358" t="s">
        <v>793</v>
      </c>
      <c r="M1358" s="15">
        <v>24.4</v>
      </c>
      <c r="N1358" s="16">
        <v>6.85</v>
      </c>
      <c r="O1358" s="16">
        <v>84.6</v>
      </c>
      <c r="P1358" s="17"/>
      <c r="Q1358" s="18"/>
      <c r="S1358" s="17"/>
      <c r="V1358" s="19"/>
      <c r="W1358" s="17"/>
      <c r="AF1358" t="s">
        <v>536</v>
      </c>
      <c r="AK1358" t="s">
        <v>97</v>
      </c>
      <c r="AR1358" t="s">
        <v>229</v>
      </c>
    </row>
    <row r="1359" ht="15.75" customHeight="1">
      <c r="A1359" t="s">
        <v>380</v>
      </c>
      <c r="B1359" s="20" t="s">
        <v>154</v>
      </c>
      <c r="C1359" s="11" t="s">
        <v>755</v>
      </c>
      <c r="D1359" s="11" t="s">
        <v>756</v>
      </c>
      <c r="E1359" s="11" t="s">
        <v>757</v>
      </c>
      <c r="F1359" s="12" t="str">
        <f t="shared" si="1"/>
        <v>2011</v>
      </c>
      <c r="G1359" s="13">
        <v>40740.0</v>
      </c>
      <c r="H1359" s="14">
        <v>0.2569444444444444</v>
      </c>
      <c r="I1359" t="s">
        <v>48</v>
      </c>
      <c r="J1359" s="15">
        <v>3.0</v>
      </c>
      <c r="K1359" t="s">
        <v>793</v>
      </c>
      <c r="M1359" s="15">
        <v>24.6</v>
      </c>
      <c r="N1359" s="16">
        <v>6.98</v>
      </c>
      <c r="O1359" s="16">
        <v>81.0</v>
      </c>
      <c r="P1359" s="17"/>
      <c r="Q1359" s="18"/>
      <c r="S1359" s="17"/>
      <c r="V1359" s="19"/>
      <c r="W1359" s="17"/>
      <c r="AF1359" t="s">
        <v>536</v>
      </c>
      <c r="AK1359" t="s">
        <v>97</v>
      </c>
      <c r="AR1359" t="s">
        <v>229</v>
      </c>
    </row>
    <row r="1360" ht="15.75" customHeight="1">
      <c r="A1360" t="s">
        <v>380</v>
      </c>
      <c r="B1360" s="20" t="s">
        <v>154</v>
      </c>
      <c r="C1360" s="11" t="s">
        <v>755</v>
      </c>
      <c r="D1360" s="11" t="s">
        <v>756</v>
      </c>
      <c r="E1360" s="11" t="s">
        <v>757</v>
      </c>
      <c r="F1360" s="12" t="str">
        <f t="shared" si="1"/>
        <v>2011</v>
      </c>
      <c r="G1360" s="13">
        <v>40754.0</v>
      </c>
      <c r="H1360" s="14">
        <v>0.2638888888888889</v>
      </c>
      <c r="I1360" t="s">
        <v>48</v>
      </c>
      <c r="J1360" s="15"/>
      <c r="L1360" t="s">
        <v>58</v>
      </c>
      <c r="M1360" s="15"/>
      <c r="N1360" s="16"/>
      <c r="O1360" s="16"/>
      <c r="P1360" s="17"/>
      <c r="Q1360" s="18"/>
      <c r="S1360" s="17"/>
      <c r="V1360" s="19" t="s">
        <v>299</v>
      </c>
      <c r="W1360" s="17"/>
      <c r="AF1360" t="s">
        <v>536</v>
      </c>
      <c r="AG1360" t="s">
        <v>59</v>
      </c>
      <c r="AH1360" t="s">
        <v>538</v>
      </c>
      <c r="AI1360">
        <v>22.5</v>
      </c>
      <c r="AJ1360" t="s">
        <v>61</v>
      </c>
      <c r="AK1360" t="s">
        <v>97</v>
      </c>
      <c r="AL1360">
        <v>3.5</v>
      </c>
      <c r="AM1360" t="s">
        <v>54</v>
      </c>
      <c r="AN1360" t="s">
        <v>55</v>
      </c>
      <c r="AQ1360" t="s">
        <v>56</v>
      </c>
      <c r="AR1360" t="s">
        <v>811</v>
      </c>
    </row>
    <row r="1361" ht="15.75" customHeight="1">
      <c r="A1361" t="s">
        <v>380</v>
      </c>
      <c r="B1361" s="20" t="s">
        <v>154</v>
      </c>
      <c r="C1361" s="11" t="s">
        <v>755</v>
      </c>
      <c r="D1361" s="11" t="s">
        <v>756</v>
      </c>
      <c r="E1361" s="11" t="s">
        <v>757</v>
      </c>
      <c r="F1361" s="12" t="str">
        <f t="shared" si="1"/>
        <v>2011</v>
      </c>
      <c r="G1361" s="13">
        <v>40754.0</v>
      </c>
      <c r="H1361" s="14">
        <v>0.2638888888888889</v>
      </c>
      <c r="I1361" t="s">
        <v>48</v>
      </c>
      <c r="J1361" s="15">
        <v>0.0</v>
      </c>
      <c r="K1361" t="s">
        <v>793</v>
      </c>
      <c r="M1361" s="15">
        <v>23.3</v>
      </c>
      <c r="N1361" s="16">
        <v>7.91</v>
      </c>
      <c r="O1361" s="16">
        <v>92.4</v>
      </c>
      <c r="P1361" s="17"/>
      <c r="Q1361" s="18"/>
      <c r="S1361" s="17"/>
      <c r="V1361" s="19"/>
      <c r="W1361" s="17"/>
      <c r="AF1361" t="s">
        <v>536</v>
      </c>
      <c r="AK1361" t="s">
        <v>97</v>
      </c>
      <c r="AR1361" t="s">
        <v>812</v>
      </c>
    </row>
    <row r="1362" ht="15.75" customHeight="1">
      <c r="A1362" t="s">
        <v>380</v>
      </c>
      <c r="B1362" s="20" t="s">
        <v>154</v>
      </c>
      <c r="C1362" s="11" t="s">
        <v>755</v>
      </c>
      <c r="D1362" s="11" t="s">
        <v>756</v>
      </c>
      <c r="E1362" s="11" t="s">
        <v>757</v>
      </c>
      <c r="F1362" s="12" t="str">
        <f t="shared" si="1"/>
        <v>2011</v>
      </c>
      <c r="G1362" s="13">
        <v>40754.0</v>
      </c>
      <c r="H1362" s="14">
        <v>0.2638888888888889</v>
      </c>
      <c r="I1362" t="s">
        <v>48</v>
      </c>
      <c r="J1362" s="15">
        <v>1.0</v>
      </c>
      <c r="K1362" t="s">
        <v>793</v>
      </c>
      <c r="M1362" s="15">
        <v>23.3</v>
      </c>
      <c r="N1362" s="16">
        <v>7.86</v>
      </c>
      <c r="O1362" s="16">
        <v>92.8</v>
      </c>
      <c r="P1362" s="17"/>
      <c r="Q1362" s="18"/>
      <c r="S1362" s="17"/>
      <c r="V1362" s="19"/>
      <c r="W1362" s="17"/>
      <c r="AF1362" t="s">
        <v>536</v>
      </c>
      <c r="AK1362" t="s">
        <v>97</v>
      </c>
      <c r="AR1362" t="s">
        <v>812</v>
      </c>
    </row>
    <row r="1363" ht="15.75" customHeight="1">
      <c r="A1363" t="s">
        <v>380</v>
      </c>
      <c r="B1363" s="20" t="s">
        <v>154</v>
      </c>
      <c r="C1363" s="11" t="s">
        <v>755</v>
      </c>
      <c r="D1363" s="11" t="s">
        <v>756</v>
      </c>
      <c r="E1363" s="11" t="s">
        <v>757</v>
      </c>
      <c r="F1363" s="12" t="str">
        <f t="shared" si="1"/>
        <v>2011</v>
      </c>
      <c r="G1363" s="13">
        <v>40754.0</v>
      </c>
      <c r="H1363" s="14">
        <v>0.2638888888888889</v>
      </c>
      <c r="I1363" t="s">
        <v>48</v>
      </c>
      <c r="J1363" s="15">
        <v>2.0</v>
      </c>
      <c r="K1363" t="s">
        <v>793</v>
      </c>
      <c r="M1363" s="15">
        <v>23.3</v>
      </c>
      <c r="N1363" s="16">
        <v>7.8</v>
      </c>
      <c r="O1363" s="16">
        <v>91.5</v>
      </c>
      <c r="P1363" s="17"/>
      <c r="Q1363" s="18"/>
      <c r="S1363" s="17"/>
      <c r="V1363" s="19"/>
      <c r="W1363" s="17"/>
      <c r="AF1363" t="s">
        <v>536</v>
      </c>
      <c r="AK1363" t="s">
        <v>97</v>
      </c>
      <c r="AR1363" t="s">
        <v>812</v>
      </c>
    </row>
    <row r="1364" ht="15.75" customHeight="1">
      <c r="A1364" t="s">
        <v>380</v>
      </c>
      <c r="B1364" s="20" t="s">
        <v>154</v>
      </c>
      <c r="C1364" s="11" t="s">
        <v>755</v>
      </c>
      <c r="D1364" s="11" t="s">
        <v>756</v>
      </c>
      <c r="E1364" s="11" t="s">
        <v>757</v>
      </c>
      <c r="F1364" s="12" t="str">
        <f t="shared" si="1"/>
        <v>2011</v>
      </c>
      <c r="G1364" s="13">
        <v>40754.0</v>
      </c>
      <c r="H1364" s="14">
        <v>0.2638888888888889</v>
      </c>
      <c r="I1364" t="s">
        <v>48</v>
      </c>
      <c r="J1364" s="15">
        <v>3.0</v>
      </c>
      <c r="K1364" t="s">
        <v>793</v>
      </c>
      <c r="M1364" s="15">
        <v>23.3</v>
      </c>
      <c r="N1364" s="16">
        <v>7.94</v>
      </c>
      <c r="O1364" s="16">
        <v>92.0</v>
      </c>
      <c r="P1364" s="17"/>
      <c r="Q1364" s="18"/>
      <c r="S1364" s="17"/>
      <c r="V1364" s="19"/>
      <c r="W1364" s="17"/>
      <c r="AF1364" t="s">
        <v>536</v>
      </c>
      <c r="AK1364" t="s">
        <v>97</v>
      </c>
      <c r="AR1364" t="s">
        <v>812</v>
      </c>
    </row>
    <row r="1365" ht="15.75" customHeight="1">
      <c r="A1365" t="s">
        <v>380</v>
      </c>
      <c r="B1365" s="20" t="s">
        <v>154</v>
      </c>
      <c r="C1365" s="11" t="s">
        <v>755</v>
      </c>
      <c r="D1365" s="11" t="s">
        <v>756</v>
      </c>
      <c r="E1365" s="11" t="s">
        <v>757</v>
      </c>
      <c r="F1365" s="12" t="str">
        <f t="shared" si="1"/>
        <v>2011</v>
      </c>
      <c r="G1365" s="13">
        <v>40768.0</v>
      </c>
      <c r="H1365" s="14">
        <v>0.3020833333333333</v>
      </c>
      <c r="I1365" t="s">
        <v>48</v>
      </c>
      <c r="J1365" s="15"/>
      <c r="L1365" t="s">
        <v>49</v>
      </c>
      <c r="M1365" s="15"/>
      <c r="N1365" s="16"/>
      <c r="O1365" s="16"/>
      <c r="P1365" s="17"/>
      <c r="Q1365" s="18"/>
      <c r="S1365" s="17"/>
      <c r="V1365" s="19">
        <v>47.2</v>
      </c>
      <c r="W1365" s="17"/>
      <c r="AF1365" t="s">
        <v>813</v>
      </c>
      <c r="AG1365" t="s">
        <v>51</v>
      </c>
      <c r="AH1365" t="s">
        <v>51</v>
      </c>
      <c r="AI1365">
        <v>21.11</v>
      </c>
      <c r="AJ1365" t="s">
        <v>61</v>
      </c>
      <c r="AK1365" t="s">
        <v>97</v>
      </c>
      <c r="AL1365">
        <v>2.0</v>
      </c>
      <c r="AM1365" t="s">
        <v>88</v>
      </c>
      <c r="AN1365" t="s">
        <v>55</v>
      </c>
      <c r="AQ1365" t="s">
        <v>56</v>
      </c>
      <c r="AR1365" t="s">
        <v>814</v>
      </c>
    </row>
    <row r="1366" ht="15.75" customHeight="1">
      <c r="A1366" t="s">
        <v>380</v>
      </c>
      <c r="B1366" s="20" t="s">
        <v>154</v>
      </c>
      <c r="C1366" s="11" t="s">
        <v>755</v>
      </c>
      <c r="D1366" s="11" t="s">
        <v>756</v>
      </c>
      <c r="E1366" s="11" t="s">
        <v>757</v>
      </c>
      <c r="F1366" s="12" t="str">
        <f t="shared" si="1"/>
        <v>2011</v>
      </c>
      <c r="G1366" s="13">
        <v>40768.0</v>
      </c>
      <c r="H1366" s="14">
        <v>0.3020833333333333</v>
      </c>
      <c r="I1366" t="s">
        <v>48</v>
      </c>
      <c r="J1366" s="15">
        <v>0.0</v>
      </c>
      <c r="K1366" t="s">
        <v>793</v>
      </c>
      <c r="M1366" s="15">
        <v>22.8</v>
      </c>
      <c r="N1366" s="16">
        <v>7.1</v>
      </c>
      <c r="O1366" s="16">
        <v>82.1</v>
      </c>
      <c r="P1366" s="17"/>
      <c r="Q1366" s="18"/>
      <c r="S1366" s="17"/>
      <c r="V1366" s="19"/>
      <c r="W1366" s="17"/>
      <c r="AF1366" t="s">
        <v>813</v>
      </c>
      <c r="AK1366" t="s">
        <v>97</v>
      </c>
      <c r="AR1366" t="s">
        <v>814</v>
      </c>
    </row>
    <row r="1367" ht="15.75" customHeight="1">
      <c r="A1367" t="s">
        <v>380</v>
      </c>
      <c r="B1367" s="20" t="s">
        <v>154</v>
      </c>
      <c r="C1367" s="11" t="s">
        <v>755</v>
      </c>
      <c r="D1367" s="11" t="s">
        <v>756</v>
      </c>
      <c r="E1367" s="11" t="s">
        <v>757</v>
      </c>
      <c r="F1367" s="12" t="str">
        <f t="shared" si="1"/>
        <v>2011</v>
      </c>
      <c r="G1367" s="13">
        <v>40768.0</v>
      </c>
      <c r="H1367" s="14">
        <v>0.3020833333333333</v>
      </c>
      <c r="I1367" t="s">
        <v>48</v>
      </c>
      <c r="J1367" s="15">
        <v>1.0</v>
      </c>
      <c r="K1367" t="s">
        <v>793</v>
      </c>
      <c r="M1367" s="15">
        <v>22.9</v>
      </c>
      <c r="N1367" s="16">
        <v>7.0</v>
      </c>
      <c r="O1367" s="16">
        <v>81.6</v>
      </c>
      <c r="P1367" s="17"/>
      <c r="Q1367" s="18"/>
      <c r="S1367" s="17"/>
      <c r="V1367" s="19"/>
      <c r="W1367" s="17"/>
      <c r="AF1367" t="s">
        <v>813</v>
      </c>
      <c r="AK1367" t="s">
        <v>97</v>
      </c>
      <c r="AR1367" t="s">
        <v>814</v>
      </c>
    </row>
    <row r="1368" ht="15.75" customHeight="1">
      <c r="A1368" t="s">
        <v>380</v>
      </c>
      <c r="B1368" s="20" t="s">
        <v>154</v>
      </c>
      <c r="C1368" s="11" t="s">
        <v>755</v>
      </c>
      <c r="D1368" s="11" t="s">
        <v>756</v>
      </c>
      <c r="E1368" s="11" t="s">
        <v>757</v>
      </c>
      <c r="F1368" s="12" t="str">
        <f t="shared" si="1"/>
        <v>2011</v>
      </c>
      <c r="G1368" s="13">
        <v>40768.0</v>
      </c>
      <c r="H1368" s="14">
        <v>0.3020833333333333</v>
      </c>
      <c r="I1368" t="s">
        <v>48</v>
      </c>
      <c r="J1368" s="15">
        <v>2.0</v>
      </c>
      <c r="K1368" t="s">
        <v>793</v>
      </c>
      <c r="M1368" s="15">
        <v>22.9</v>
      </c>
      <c r="N1368" s="16">
        <v>7.1</v>
      </c>
      <c r="O1368" s="16">
        <v>82.2</v>
      </c>
      <c r="P1368" s="17"/>
      <c r="Q1368" s="18"/>
      <c r="S1368" s="17"/>
      <c r="V1368" s="19"/>
      <c r="W1368" s="17"/>
      <c r="AF1368" t="s">
        <v>813</v>
      </c>
      <c r="AK1368" t="s">
        <v>97</v>
      </c>
      <c r="AR1368" t="s">
        <v>814</v>
      </c>
    </row>
    <row r="1369" ht="15.75" customHeight="1">
      <c r="A1369" t="s">
        <v>380</v>
      </c>
      <c r="B1369" s="20" t="s">
        <v>154</v>
      </c>
      <c r="C1369" s="11" t="s">
        <v>755</v>
      </c>
      <c r="D1369" s="11" t="s">
        <v>756</v>
      </c>
      <c r="E1369" s="11" t="s">
        <v>757</v>
      </c>
      <c r="F1369" s="12" t="str">
        <f t="shared" si="1"/>
        <v>2011</v>
      </c>
      <c r="G1369" s="13">
        <v>40782.0</v>
      </c>
      <c r="H1369" s="14">
        <v>0.2986111111111111</v>
      </c>
      <c r="I1369" t="s">
        <v>48</v>
      </c>
      <c r="J1369" s="15"/>
      <c r="L1369" t="s">
        <v>49</v>
      </c>
      <c r="M1369" s="15"/>
      <c r="N1369" s="16"/>
      <c r="O1369" s="16"/>
      <c r="P1369" s="17"/>
      <c r="Q1369" s="18"/>
      <c r="S1369" s="17"/>
      <c r="V1369" s="19">
        <v>51.2</v>
      </c>
      <c r="W1369" s="17"/>
      <c r="AF1369" t="s">
        <v>815</v>
      </c>
      <c r="AG1369" t="s">
        <v>51</v>
      </c>
      <c r="AH1369" t="s">
        <v>51</v>
      </c>
      <c r="AI1369">
        <v>21.11</v>
      </c>
      <c r="AJ1369" t="s">
        <v>61</v>
      </c>
      <c r="AK1369" t="s">
        <v>97</v>
      </c>
      <c r="AM1369" t="s">
        <v>88</v>
      </c>
      <c r="AN1369" t="s">
        <v>55</v>
      </c>
      <c r="AQ1369" t="s">
        <v>56</v>
      </c>
    </row>
    <row r="1370" ht="15.75" customHeight="1">
      <c r="A1370" t="s">
        <v>380</v>
      </c>
      <c r="B1370" s="20" t="s">
        <v>154</v>
      </c>
      <c r="C1370" s="11" t="s">
        <v>755</v>
      </c>
      <c r="D1370" s="11" t="s">
        <v>756</v>
      </c>
      <c r="E1370" s="11" t="s">
        <v>757</v>
      </c>
      <c r="F1370" s="12" t="str">
        <f t="shared" si="1"/>
        <v>2011</v>
      </c>
      <c r="G1370" s="13">
        <v>40782.0</v>
      </c>
      <c r="H1370" s="14">
        <v>0.2986111111111111</v>
      </c>
      <c r="I1370" t="s">
        <v>48</v>
      </c>
      <c r="J1370" s="15">
        <v>0.0</v>
      </c>
      <c r="K1370" t="s">
        <v>793</v>
      </c>
      <c r="M1370" s="15">
        <v>22.7</v>
      </c>
      <c r="N1370" s="16">
        <v>7.36</v>
      </c>
      <c r="O1370" s="16">
        <v>85.0</v>
      </c>
      <c r="P1370" s="17"/>
      <c r="Q1370" s="18"/>
      <c r="S1370" s="17"/>
      <c r="V1370" s="19"/>
      <c r="W1370" s="17"/>
      <c r="AF1370" t="s">
        <v>815</v>
      </c>
      <c r="AK1370" t="s">
        <v>97</v>
      </c>
    </row>
    <row r="1371" ht="15.75" customHeight="1">
      <c r="A1371" t="s">
        <v>380</v>
      </c>
      <c r="B1371" s="20" t="s">
        <v>154</v>
      </c>
      <c r="C1371" s="11" t="s">
        <v>755</v>
      </c>
      <c r="D1371" s="11" t="s">
        <v>756</v>
      </c>
      <c r="E1371" s="11" t="s">
        <v>757</v>
      </c>
      <c r="F1371" s="12" t="str">
        <f t="shared" si="1"/>
        <v>2011</v>
      </c>
      <c r="G1371" s="13">
        <v>40782.0</v>
      </c>
      <c r="H1371" s="14">
        <v>0.2986111111111111</v>
      </c>
      <c r="I1371" t="s">
        <v>48</v>
      </c>
      <c r="J1371" s="15">
        <v>1.0</v>
      </c>
      <c r="K1371" t="s">
        <v>793</v>
      </c>
      <c r="M1371" s="15">
        <v>22.8</v>
      </c>
      <c r="N1371" s="16">
        <v>7.2</v>
      </c>
      <c r="O1371" s="16">
        <v>84.2</v>
      </c>
      <c r="P1371" s="17"/>
      <c r="Q1371" s="18"/>
      <c r="S1371" s="17"/>
      <c r="V1371" s="19"/>
      <c r="W1371" s="17"/>
      <c r="AF1371" t="s">
        <v>815</v>
      </c>
      <c r="AK1371" t="s">
        <v>97</v>
      </c>
    </row>
    <row r="1372" ht="15.75" customHeight="1">
      <c r="A1372" t="s">
        <v>380</v>
      </c>
      <c r="B1372" s="20" t="s">
        <v>154</v>
      </c>
      <c r="C1372" s="11" t="s">
        <v>755</v>
      </c>
      <c r="D1372" s="11" t="s">
        <v>756</v>
      </c>
      <c r="E1372" s="11" t="s">
        <v>757</v>
      </c>
      <c r="F1372" s="12" t="str">
        <f t="shared" si="1"/>
        <v>2011</v>
      </c>
      <c r="G1372" s="13">
        <v>40782.0</v>
      </c>
      <c r="H1372" s="14">
        <v>0.2986111111111111</v>
      </c>
      <c r="I1372" t="s">
        <v>48</v>
      </c>
      <c r="J1372" s="15">
        <v>2.0</v>
      </c>
      <c r="K1372" t="s">
        <v>793</v>
      </c>
      <c r="M1372" s="15">
        <v>22.8</v>
      </c>
      <c r="N1372" s="16">
        <v>7.23</v>
      </c>
      <c r="O1372" s="16">
        <v>83.7</v>
      </c>
      <c r="P1372" s="17"/>
      <c r="Q1372" s="18"/>
      <c r="S1372" s="17"/>
      <c r="V1372" s="19"/>
      <c r="W1372" s="17"/>
      <c r="AF1372" t="s">
        <v>815</v>
      </c>
      <c r="AK1372" t="s">
        <v>97</v>
      </c>
    </row>
    <row r="1373" ht="15.75" customHeight="1">
      <c r="A1373" t="s">
        <v>380</v>
      </c>
      <c r="B1373" s="20" t="s">
        <v>154</v>
      </c>
      <c r="C1373" s="11" t="s">
        <v>759</v>
      </c>
      <c r="D1373" s="11" t="s">
        <v>760</v>
      </c>
      <c r="E1373" s="11" t="s">
        <v>761</v>
      </c>
      <c r="F1373" s="12" t="str">
        <f t="shared" si="1"/>
        <v>2011</v>
      </c>
      <c r="G1373" s="13">
        <v>40684.0</v>
      </c>
      <c r="H1373" s="14">
        <v>0.30486111111111114</v>
      </c>
      <c r="I1373" t="s">
        <v>48</v>
      </c>
      <c r="J1373" s="15"/>
      <c r="L1373" t="s">
        <v>58</v>
      </c>
      <c r="M1373" s="15"/>
      <c r="N1373" s="16"/>
      <c r="O1373" s="16"/>
      <c r="P1373" s="17"/>
      <c r="Q1373" s="18"/>
      <c r="S1373" s="17"/>
      <c r="V1373" s="19">
        <v>152.9</v>
      </c>
      <c r="W1373" s="17"/>
      <c r="AF1373" t="s">
        <v>534</v>
      </c>
      <c r="AG1373" t="s">
        <v>259</v>
      </c>
      <c r="AH1373" t="s">
        <v>260</v>
      </c>
      <c r="AI1373">
        <v>15.9</v>
      </c>
      <c r="AJ1373" t="s">
        <v>61</v>
      </c>
      <c r="AK1373" t="s">
        <v>97</v>
      </c>
      <c r="AL1373">
        <v>3.0</v>
      </c>
      <c r="AM1373" t="s">
        <v>54</v>
      </c>
      <c r="AN1373" t="s">
        <v>55</v>
      </c>
      <c r="AQ1373" t="s">
        <v>171</v>
      </c>
      <c r="AR1373" t="s">
        <v>233</v>
      </c>
    </row>
    <row r="1374" ht="15.75" customHeight="1">
      <c r="A1374" t="s">
        <v>380</v>
      </c>
      <c r="B1374" s="20" t="s">
        <v>154</v>
      </c>
      <c r="C1374" s="11" t="s">
        <v>759</v>
      </c>
      <c r="D1374" s="11" t="s">
        <v>760</v>
      </c>
      <c r="E1374" s="11" t="s">
        <v>761</v>
      </c>
      <c r="F1374" s="12" t="str">
        <f t="shared" si="1"/>
        <v>2011</v>
      </c>
      <c r="G1374" s="13">
        <v>40684.0</v>
      </c>
      <c r="H1374" s="14">
        <v>0.30486111111111114</v>
      </c>
      <c r="I1374" t="s">
        <v>48</v>
      </c>
      <c r="J1374" s="15">
        <v>0.0</v>
      </c>
      <c r="K1374" t="s">
        <v>793</v>
      </c>
      <c r="M1374" s="15">
        <v>11.4</v>
      </c>
      <c r="N1374" s="16">
        <v>10.45</v>
      </c>
      <c r="O1374" s="16">
        <v>94.7</v>
      </c>
      <c r="P1374" s="17"/>
      <c r="Q1374" s="18"/>
      <c r="S1374" s="17"/>
      <c r="V1374" s="19"/>
      <c r="W1374" s="17"/>
      <c r="AF1374" t="s">
        <v>534</v>
      </c>
      <c r="AK1374" t="s">
        <v>97</v>
      </c>
      <c r="AR1374" t="s">
        <v>233</v>
      </c>
    </row>
    <row r="1375" ht="15.75" customHeight="1">
      <c r="A1375" t="s">
        <v>380</v>
      </c>
      <c r="B1375" s="20" t="s">
        <v>154</v>
      </c>
      <c r="C1375" s="11" t="s">
        <v>759</v>
      </c>
      <c r="D1375" s="11" t="s">
        <v>760</v>
      </c>
      <c r="E1375" s="11" t="s">
        <v>761</v>
      </c>
      <c r="F1375" s="12" t="str">
        <f t="shared" si="1"/>
        <v>2011</v>
      </c>
      <c r="G1375" s="13">
        <v>40684.0</v>
      </c>
      <c r="H1375" s="14">
        <v>0.30486111111111114</v>
      </c>
      <c r="I1375" t="s">
        <v>48</v>
      </c>
      <c r="J1375" s="15">
        <v>1.0</v>
      </c>
      <c r="K1375" t="s">
        <v>793</v>
      </c>
      <c r="M1375" s="15">
        <v>11.3</v>
      </c>
      <c r="N1375" s="16">
        <v>10.58</v>
      </c>
      <c r="O1375" s="16">
        <v>96.2</v>
      </c>
      <c r="P1375" s="17"/>
      <c r="Q1375" s="18"/>
      <c r="S1375" s="17"/>
      <c r="V1375" s="19"/>
      <c r="W1375" s="17"/>
      <c r="AF1375" t="s">
        <v>534</v>
      </c>
      <c r="AK1375" t="s">
        <v>97</v>
      </c>
      <c r="AR1375" t="s">
        <v>233</v>
      </c>
    </row>
    <row r="1376" ht="15.75" customHeight="1">
      <c r="A1376" t="s">
        <v>380</v>
      </c>
      <c r="B1376" s="20" t="s">
        <v>154</v>
      </c>
      <c r="C1376" s="11" t="s">
        <v>759</v>
      </c>
      <c r="D1376" s="11" t="s">
        <v>760</v>
      </c>
      <c r="E1376" s="11" t="s">
        <v>761</v>
      </c>
      <c r="F1376" s="12" t="str">
        <f t="shared" si="1"/>
        <v>2011</v>
      </c>
      <c r="G1376" s="13">
        <v>40684.0</v>
      </c>
      <c r="H1376" s="14">
        <v>0.30486111111111114</v>
      </c>
      <c r="I1376" t="s">
        <v>48</v>
      </c>
      <c r="J1376" s="15">
        <v>2.0</v>
      </c>
      <c r="K1376" t="s">
        <v>793</v>
      </c>
      <c r="M1376" s="15">
        <v>11.3</v>
      </c>
      <c r="N1376" s="16">
        <v>10.47</v>
      </c>
      <c r="O1376" s="16">
        <v>95.6</v>
      </c>
      <c r="P1376" s="17"/>
      <c r="Q1376" s="18"/>
      <c r="S1376" s="17"/>
      <c r="V1376" s="19"/>
      <c r="W1376" s="17"/>
      <c r="AF1376" t="s">
        <v>534</v>
      </c>
      <c r="AK1376" t="s">
        <v>97</v>
      </c>
      <c r="AR1376" t="s">
        <v>233</v>
      </c>
    </row>
    <row r="1377" ht="15.75" customHeight="1">
      <c r="A1377" t="s">
        <v>380</v>
      </c>
      <c r="B1377" s="20" t="s">
        <v>154</v>
      </c>
      <c r="C1377" s="11" t="s">
        <v>759</v>
      </c>
      <c r="D1377" s="11" t="s">
        <v>760</v>
      </c>
      <c r="E1377" s="11" t="s">
        <v>761</v>
      </c>
      <c r="F1377" s="12" t="str">
        <f t="shared" si="1"/>
        <v>2011</v>
      </c>
      <c r="G1377" s="13">
        <v>40684.0</v>
      </c>
      <c r="H1377" s="14">
        <v>0.30486111111111114</v>
      </c>
      <c r="I1377" t="s">
        <v>48</v>
      </c>
      <c r="J1377" s="15">
        <v>3.0</v>
      </c>
      <c r="K1377" t="s">
        <v>793</v>
      </c>
      <c r="M1377" s="15">
        <v>11.3</v>
      </c>
      <c r="N1377" s="16">
        <v>10.45</v>
      </c>
      <c r="O1377" s="16">
        <v>95.0</v>
      </c>
      <c r="P1377" s="17"/>
      <c r="Q1377" s="18"/>
      <c r="S1377" s="17"/>
      <c r="V1377" s="19"/>
      <c r="W1377" s="17"/>
      <c r="AF1377" t="s">
        <v>534</v>
      </c>
      <c r="AK1377" t="s">
        <v>97</v>
      </c>
      <c r="AR1377" t="s">
        <v>233</v>
      </c>
    </row>
    <row r="1378" ht="15.75" customHeight="1">
      <c r="A1378" t="s">
        <v>380</v>
      </c>
      <c r="B1378" s="20" t="s">
        <v>154</v>
      </c>
      <c r="C1378" s="11" t="s">
        <v>759</v>
      </c>
      <c r="D1378" s="11" t="s">
        <v>760</v>
      </c>
      <c r="E1378" s="11" t="s">
        <v>761</v>
      </c>
      <c r="F1378" s="12" t="str">
        <f t="shared" si="1"/>
        <v>2011</v>
      </c>
      <c r="G1378" s="13">
        <v>40698.0</v>
      </c>
      <c r="H1378" s="14">
        <v>0.33402777777777776</v>
      </c>
      <c r="I1378" t="s">
        <v>48</v>
      </c>
      <c r="J1378" s="15"/>
      <c r="L1378" t="s">
        <v>49</v>
      </c>
      <c r="M1378" s="15"/>
      <c r="N1378" s="16"/>
      <c r="O1378" s="16"/>
      <c r="P1378" s="17"/>
      <c r="Q1378" s="18"/>
      <c r="S1378" s="17"/>
      <c r="V1378" s="19">
        <v>30.9</v>
      </c>
      <c r="W1378" s="17"/>
      <c r="AF1378" t="s">
        <v>808</v>
      </c>
      <c r="AG1378" t="s">
        <v>51</v>
      </c>
      <c r="AH1378" t="s">
        <v>51</v>
      </c>
      <c r="AI1378">
        <v>10.0</v>
      </c>
      <c r="AJ1378" t="s">
        <v>52</v>
      </c>
      <c r="AK1378" t="s">
        <v>97</v>
      </c>
      <c r="AL1378">
        <v>3.0</v>
      </c>
      <c r="AM1378" t="s">
        <v>54</v>
      </c>
      <c r="AN1378" t="s">
        <v>55</v>
      </c>
      <c r="AQ1378" t="s">
        <v>56</v>
      </c>
      <c r="AR1378" t="s">
        <v>809</v>
      </c>
    </row>
    <row r="1379" ht="15.75" customHeight="1">
      <c r="A1379" t="s">
        <v>380</v>
      </c>
      <c r="B1379" s="20" t="s">
        <v>154</v>
      </c>
      <c r="C1379" s="11" t="s">
        <v>759</v>
      </c>
      <c r="D1379" s="11" t="s">
        <v>760</v>
      </c>
      <c r="E1379" s="11" t="s">
        <v>761</v>
      </c>
      <c r="F1379" s="12" t="str">
        <f t="shared" si="1"/>
        <v>2011</v>
      </c>
      <c r="G1379" s="13">
        <v>40698.0</v>
      </c>
      <c r="H1379" s="14">
        <v>0.33402777777777776</v>
      </c>
      <c r="I1379" t="s">
        <v>48</v>
      </c>
      <c r="J1379" s="15">
        <v>0.0</v>
      </c>
      <c r="K1379" t="s">
        <v>793</v>
      </c>
      <c r="M1379" s="15">
        <v>16.4</v>
      </c>
      <c r="N1379" s="16">
        <v>9.18</v>
      </c>
      <c r="O1379" s="16">
        <v>93.8</v>
      </c>
      <c r="P1379" s="17"/>
      <c r="Q1379" s="18"/>
      <c r="S1379" s="17"/>
      <c r="V1379" s="19"/>
      <c r="W1379" s="17"/>
      <c r="AF1379" t="s">
        <v>808</v>
      </c>
      <c r="AK1379" t="s">
        <v>97</v>
      </c>
      <c r="AR1379" t="s">
        <v>809</v>
      </c>
    </row>
    <row r="1380" ht="15.75" customHeight="1">
      <c r="A1380" t="s">
        <v>380</v>
      </c>
      <c r="B1380" s="20" t="s">
        <v>154</v>
      </c>
      <c r="C1380" s="11" t="s">
        <v>759</v>
      </c>
      <c r="D1380" s="11" t="s">
        <v>760</v>
      </c>
      <c r="E1380" s="11" t="s">
        <v>761</v>
      </c>
      <c r="F1380" s="12" t="str">
        <f t="shared" si="1"/>
        <v>2011</v>
      </c>
      <c r="G1380" s="13">
        <v>40698.0</v>
      </c>
      <c r="H1380" s="14">
        <v>0.33402777777777776</v>
      </c>
      <c r="I1380" t="s">
        <v>48</v>
      </c>
      <c r="J1380" s="15">
        <v>1.0</v>
      </c>
      <c r="K1380" t="s">
        <v>793</v>
      </c>
      <c r="M1380" s="15">
        <v>16.4</v>
      </c>
      <c r="N1380" s="16">
        <v>9.17</v>
      </c>
      <c r="O1380" s="16">
        <v>93.7</v>
      </c>
      <c r="P1380" s="17"/>
      <c r="Q1380" s="18"/>
      <c r="S1380" s="17"/>
      <c r="V1380" s="19"/>
      <c r="W1380" s="17"/>
      <c r="AF1380" t="s">
        <v>808</v>
      </c>
      <c r="AK1380" t="s">
        <v>97</v>
      </c>
      <c r="AR1380" t="s">
        <v>809</v>
      </c>
    </row>
    <row r="1381" ht="15.75" customHeight="1">
      <c r="A1381" t="s">
        <v>380</v>
      </c>
      <c r="B1381" s="20" t="s">
        <v>154</v>
      </c>
      <c r="C1381" s="11" t="s">
        <v>759</v>
      </c>
      <c r="D1381" s="11" t="s">
        <v>760</v>
      </c>
      <c r="E1381" s="11" t="s">
        <v>761</v>
      </c>
      <c r="F1381" s="12" t="str">
        <f t="shared" si="1"/>
        <v>2011</v>
      </c>
      <c r="G1381" s="13">
        <v>40698.0</v>
      </c>
      <c r="H1381" s="14">
        <v>0.33402777777777776</v>
      </c>
      <c r="I1381" t="s">
        <v>48</v>
      </c>
      <c r="J1381" s="15">
        <v>2.0</v>
      </c>
      <c r="K1381" t="s">
        <v>793</v>
      </c>
      <c r="M1381" s="15">
        <v>16.4</v>
      </c>
      <c r="N1381" s="16">
        <v>9.17</v>
      </c>
      <c r="O1381" s="16">
        <v>93.1</v>
      </c>
      <c r="P1381" s="17"/>
      <c r="Q1381" s="18"/>
      <c r="S1381" s="17"/>
      <c r="V1381" s="19"/>
      <c r="W1381" s="17"/>
      <c r="AF1381" t="s">
        <v>808</v>
      </c>
      <c r="AK1381" t="s">
        <v>97</v>
      </c>
      <c r="AR1381" t="s">
        <v>809</v>
      </c>
    </row>
    <row r="1382" ht="15.75" customHeight="1">
      <c r="A1382" t="s">
        <v>380</v>
      </c>
      <c r="B1382" s="20" t="s">
        <v>154</v>
      </c>
      <c r="C1382" s="11" t="s">
        <v>759</v>
      </c>
      <c r="D1382" s="11" t="s">
        <v>760</v>
      </c>
      <c r="E1382" s="11" t="s">
        <v>761</v>
      </c>
      <c r="F1382" s="12" t="str">
        <f t="shared" si="1"/>
        <v>2011</v>
      </c>
      <c r="G1382" s="13">
        <v>40698.0</v>
      </c>
      <c r="H1382" s="14">
        <v>0.33402777777777776</v>
      </c>
      <c r="I1382" t="s">
        <v>48</v>
      </c>
      <c r="J1382" s="15">
        <v>3.0</v>
      </c>
      <c r="K1382" t="s">
        <v>793</v>
      </c>
      <c r="M1382" s="15">
        <v>16.4</v>
      </c>
      <c r="N1382" s="16">
        <v>9.17</v>
      </c>
      <c r="O1382" s="16">
        <v>93.2</v>
      </c>
      <c r="P1382" s="17"/>
      <c r="Q1382" s="18"/>
      <c r="S1382" s="17"/>
      <c r="V1382" s="19"/>
      <c r="W1382" s="17"/>
      <c r="AF1382" t="s">
        <v>808</v>
      </c>
      <c r="AK1382" t="s">
        <v>97</v>
      </c>
      <c r="AR1382" t="s">
        <v>809</v>
      </c>
    </row>
    <row r="1383" ht="15.75" customHeight="1">
      <c r="A1383" t="s">
        <v>380</v>
      </c>
      <c r="B1383" s="20" t="s">
        <v>154</v>
      </c>
      <c r="C1383" s="11" t="s">
        <v>759</v>
      </c>
      <c r="D1383" s="11" t="s">
        <v>760</v>
      </c>
      <c r="E1383" s="11" t="s">
        <v>761</v>
      </c>
      <c r="F1383" s="12" t="str">
        <f t="shared" si="1"/>
        <v>2011</v>
      </c>
      <c r="G1383" s="13">
        <v>40698.0</v>
      </c>
      <c r="H1383" s="14">
        <v>0.33402777777777776</v>
      </c>
      <c r="I1383" t="s">
        <v>95</v>
      </c>
      <c r="J1383" s="15"/>
      <c r="M1383" s="15"/>
      <c r="N1383" s="16"/>
      <c r="O1383" s="16"/>
      <c r="P1383" s="17"/>
      <c r="Q1383" s="18"/>
      <c r="S1383" s="17"/>
      <c r="V1383" s="19">
        <v>45.0</v>
      </c>
      <c r="W1383" s="17"/>
      <c r="AF1383" t="s">
        <v>808</v>
      </c>
      <c r="AK1383" t="s">
        <v>97</v>
      </c>
      <c r="AR1383" t="s">
        <v>809</v>
      </c>
    </row>
    <row r="1384" ht="15.75" customHeight="1">
      <c r="A1384" t="s">
        <v>380</v>
      </c>
      <c r="B1384" s="20" t="s">
        <v>154</v>
      </c>
      <c r="C1384" s="11" t="s">
        <v>759</v>
      </c>
      <c r="D1384" s="11" t="s">
        <v>760</v>
      </c>
      <c r="E1384" s="11" t="s">
        <v>761</v>
      </c>
      <c r="F1384" s="12" t="str">
        <f t="shared" si="1"/>
        <v>2011</v>
      </c>
      <c r="G1384" s="13">
        <v>40712.0</v>
      </c>
      <c r="H1384" s="14">
        <v>0.28125</v>
      </c>
      <c r="I1384" t="s">
        <v>48</v>
      </c>
      <c r="J1384" s="15"/>
      <c r="L1384" t="s">
        <v>49</v>
      </c>
      <c r="M1384" s="15"/>
      <c r="N1384" s="16"/>
      <c r="O1384" s="16"/>
      <c r="P1384" s="17"/>
      <c r="Q1384" s="18"/>
      <c r="S1384" s="17"/>
      <c r="V1384" s="19">
        <v>90.9</v>
      </c>
      <c r="W1384" s="17"/>
      <c r="AF1384" t="s">
        <v>536</v>
      </c>
      <c r="AG1384" t="s">
        <v>59</v>
      </c>
      <c r="AH1384" t="s">
        <v>59</v>
      </c>
      <c r="AI1384">
        <v>15.56</v>
      </c>
      <c r="AJ1384" t="s">
        <v>61</v>
      </c>
      <c r="AK1384" t="s">
        <v>97</v>
      </c>
      <c r="AL1384">
        <v>3.0</v>
      </c>
      <c r="AM1384" t="s">
        <v>54</v>
      </c>
      <c r="AN1384" t="s">
        <v>55</v>
      </c>
      <c r="AQ1384" t="s">
        <v>171</v>
      </c>
      <c r="AR1384" t="s">
        <v>229</v>
      </c>
    </row>
    <row r="1385" ht="15.75" customHeight="1">
      <c r="A1385" t="s">
        <v>380</v>
      </c>
      <c r="B1385" s="20" t="s">
        <v>154</v>
      </c>
      <c r="C1385" s="11" t="s">
        <v>759</v>
      </c>
      <c r="D1385" s="11" t="s">
        <v>760</v>
      </c>
      <c r="E1385" s="11" t="s">
        <v>761</v>
      </c>
      <c r="F1385" s="12" t="str">
        <f t="shared" si="1"/>
        <v>2011</v>
      </c>
      <c r="G1385" s="13">
        <v>40712.0</v>
      </c>
      <c r="H1385" s="14">
        <v>0.28125</v>
      </c>
      <c r="I1385" t="s">
        <v>48</v>
      </c>
      <c r="J1385" s="15">
        <v>0.0</v>
      </c>
      <c r="K1385" t="s">
        <v>793</v>
      </c>
      <c r="M1385" s="15">
        <v>18.2</v>
      </c>
      <c r="N1385" s="16">
        <v>8.6</v>
      </c>
      <c r="O1385" s="16">
        <v>91.8</v>
      </c>
      <c r="P1385" s="17"/>
      <c r="Q1385" s="18"/>
      <c r="S1385" s="17"/>
      <c r="V1385" s="19"/>
      <c r="W1385" s="17"/>
      <c r="AF1385" t="s">
        <v>536</v>
      </c>
      <c r="AK1385" t="s">
        <v>97</v>
      </c>
      <c r="AR1385" t="s">
        <v>229</v>
      </c>
    </row>
    <row r="1386" ht="15.75" customHeight="1">
      <c r="A1386" t="s">
        <v>380</v>
      </c>
      <c r="B1386" s="20" t="s">
        <v>154</v>
      </c>
      <c r="C1386" s="11" t="s">
        <v>759</v>
      </c>
      <c r="D1386" s="11" t="s">
        <v>760</v>
      </c>
      <c r="E1386" s="11" t="s">
        <v>761</v>
      </c>
      <c r="F1386" s="12" t="str">
        <f t="shared" si="1"/>
        <v>2011</v>
      </c>
      <c r="G1386" s="13">
        <v>40712.0</v>
      </c>
      <c r="H1386" s="14">
        <v>0.28125</v>
      </c>
      <c r="I1386" t="s">
        <v>48</v>
      </c>
      <c r="J1386" s="15">
        <v>1.0</v>
      </c>
      <c r="K1386" t="s">
        <v>793</v>
      </c>
      <c r="M1386" s="15">
        <v>18.2</v>
      </c>
      <c r="N1386" s="16">
        <v>8.67</v>
      </c>
      <c r="O1386" s="16">
        <v>91.0</v>
      </c>
      <c r="P1386" s="17"/>
      <c r="Q1386" s="18"/>
      <c r="S1386" s="17"/>
      <c r="V1386" s="19"/>
      <c r="W1386" s="17"/>
      <c r="AF1386" t="s">
        <v>536</v>
      </c>
      <c r="AK1386" t="s">
        <v>97</v>
      </c>
      <c r="AR1386" t="s">
        <v>229</v>
      </c>
    </row>
    <row r="1387" ht="15.75" customHeight="1">
      <c r="A1387" t="s">
        <v>380</v>
      </c>
      <c r="B1387" s="20" t="s">
        <v>154</v>
      </c>
      <c r="C1387" s="11" t="s">
        <v>759</v>
      </c>
      <c r="D1387" s="11" t="s">
        <v>760</v>
      </c>
      <c r="E1387" s="11" t="s">
        <v>761</v>
      </c>
      <c r="F1387" s="12" t="str">
        <f t="shared" si="1"/>
        <v>2011</v>
      </c>
      <c r="G1387" s="13">
        <v>40712.0</v>
      </c>
      <c r="H1387" s="14">
        <v>0.28125</v>
      </c>
      <c r="I1387" t="s">
        <v>48</v>
      </c>
      <c r="J1387" s="15">
        <v>2.0</v>
      </c>
      <c r="K1387" t="s">
        <v>793</v>
      </c>
      <c r="M1387" s="15">
        <v>18.2</v>
      </c>
      <c r="N1387" s="16">
        <v>8.57</v>
      </c>
      <c r="O1387" s="16">
        <v>91.7</v>
      </c>
      <c r="P1387" s="17"/>
      <c r="Q1387" s="18"/>
      <c r="S1387" s="17"/>
      <c r="V1387" s="19"/>
      <c r="W1387" s="17"/>
      <c r="AF1387" t="s">
        <v>536</v>
      </c>
      <c r="AK1387" t="s">
        <v>97</v>
      </c>
      <c r="AR1387" t="s">
        <v>229</v>
      </c>
    </row>
    <row r="1388" ht="15.75" customHeight="1">
      <c r="A1388" t="s">
        <v>380</v>
      </c>
      <c r="B1388" s="20" t="s">
        <v>154</v>
      </c>
      <c r="C1388" s="11" t="s">
        <v>759</v>
      </c>
      <c r="D1388" s="11" t="s">
        <v>760</v>
      </c>
      <c r="E1388" s="11" t="s">
        <v>761</v>
      </c>
      <c r="F1388" s="12" t="str">
        <f t="shared" si="1"/>
        <v>2011</v>
      </c>
      <c r="G1388" s="13">
        <v>40712.0</v>
      </c>
      <c r="H1388" s="14">
        <v>0.28125</v>
      </c>
      <c r="I1388" t="s">
        <v>48</v>
      </c>
      <c r="J1388" s="15">
        <v>3.0</v>
      </c>
      <c r="K1388" t="s">
        <v>793</v>
      </c>
      <c r="M1388" s="15">
        <v>18.2</v>
      </c>
      <c r="N1388" s="16">
        <v>8.65</v>
      </c>
      <c r="O1388" s="16">
        <v>92.3</v>
      </c>
      <c r="P1388" s="17"/>
      <c r="Q1388" s="18"/>
      <c r="S1388" s="17"/>
      <c r="V1388" s="19"/>
      <c r="W1388" s="17"/>
      <c r="AF1388" t="s">
        <v>536</v>
      </c>
      <c r="AK1388" t="s">
        <v>97</v>
      </c>
      <c r="AR1388" t="s">
        <v>229</v>
      </c>
    </row>
    <row r="1389" ht="15.75" customHeight="1">
      <c r="A1389" t="s">
        <v>380</v>
      </c>
      <c r="B1389" s="20" t="s">
        <v>154</v>
      </c>
      <c r="C1389" s="11" t="s">
        <v>759</v>
      </c>
      <c r="D1389" s="11" t="s">
        <v>760</v>
      </c>
      <c r="E1389" s="11" t="s">
        <v>761</v>
      </c>
      <c r="F1389" s="12" t="str">
        <f t="shared" si="1"/>
        <v>2011</v>
      </c>
      <c r="G1389" s="13">
        <v>40726.0</v>
      </c>
      <c r="H1389" s="14">
        <v>0.2881944444444444</v>
      </c>
      <c r="I1389" t="s">
        <v>48</v>
      </c>
      <c r="J1389" s="15"/>
      <c r="L1389" t="s">
        <v>49</v>
      </c>
      <c r="M1389" s="15"/>
      <c r="N1389" s="16"/>
      <c r="O1389" s="16"/>
      <c r="P1389" s="17"/>
      <c r="Q1389" s="18"/>
      <c r="S1389" s="17"/>
      <c r="V1389" s="19">
        <v>613.1</v>
      </c>
      <c r="W1389" s="17"/>
      <c r="AF1389" t="s">
        <v>279</v>
      </c>
      <c r="AG1389" t="s">
        <v>51</v>
      </c>
      <c r="AH1389" t="s">
        <v>51</v>
      </c>
      <c r="AI1389">
        <v>17.78</v>
      </c>
      <c r="AJ1389" t="s">
        <v>61</v>
      </c>
      <c r="AK1389" t="s">
        <v>97</v>
      </c>
      <c r="AM1389" t="s">
        <v>54</v>
      </c>
      <c r="AN1389" t="s">
        <v>55</v>
      </c>
      <c r="AQ1389" t="s">
        <v>56</v>
      </c>
      <c r="AR1389" t="s">
        <v>816</v>
      </c>
    </row>
    <row r="1390" ht="15.75" customHeight="1">
      <c r="A1390" t="s">
        <v>380</v>
      </c>
      <c r="B1390" s="20" t="s">
        <v>154</v>
      </c>
      <c r="C1390" s="11" t="s">
        <v>759</v>
      </c>
      <c r="D1390" s="11" t="s">
        <v>760</v>
      </c>
      <c r="E1390" s="11" t="s">
        <v>761</v>
      </c>
      <c r="F1390" s="12" t="str">
        <f t="shared" si="1"/>
        <v>2011</v>
      </c>
      <c r="G1390" s="13">
        <v>40726.0</v>
      </c>
      <c r="H1390" s="14">
        <v>0.2881944444444444</v>
      </c>
      <c r="I1390" t="s">
        <v>48</v>
      </c>
      <c r="J1390" s="15">
        <v>0.0</v>
      </c>
      <c r="K1390" t="s">
        <v>793</v>
      </c>
      <c r="M1390" s="15">
        <v>21.2</v>
      </c>
      <c r="N1390" s="16">
        <v>7.9</v>
      </c>
      <c r="O1390" s="16">
        <v>89.4</v>
      </c>
      <c r="P1390" s="17"/>
      <c r="Q1390" s="18"/>
      <c r="S1390" s="17"/>
      <c r="V1390" s="19"/>
      <c r="W1390" s="17"/>
      <c r="AF1390" t="s">
        <v>279</v>
      </c>
      <c r="AK1390" t="s">
        <v>97</v>
      </c>
      <c r="AR1390" t="s">
        <v>816</v>
      </c>
    </row>
    <row r="1391" ht="15.75" customHeight="1">
      <c r="A1391" t="s">
        <v>380</v>
      </c>
      <c r="B1391" s="20" t="s">
        <v>154</v>
      </c>
      <c r="C1391" s="11" t="s">
        <v>759</v>
      </c>
      <c r="D1391" s="11" t="s">
        <v>760</v>
      </c>
      <c r="E1391" s="11" t="s">
        <v>761</v>
      </c>
      <c r="F1391" s="12" t="str">
        <f t="shared" si="1"/>
        <v>2011</v>
      </c>
      <c r="G1391" s="13">
        <v>40726.0</v>
      </c>
      <c r="H1391" s="14">
        <v>0.2881944444444444</v>
      </c>
      <c r="I1391" t="s">
        <v>48</v>
      </c>
      <c r="J1391" s="15">
        <v>1.0</v>
      </c>
      <c r="K1391" t="s">
        <v>793</v>
      </c>
      <c r="M1391" s="15">
        <v>21.2</v>
      </c>
      <c r="N1391" s="16">
        <v>7.9</v>
      </c>
      <c r="O1391" s="16">
        <v>89.1</v>
      </c>
      <c r="P1391" s="17"/>
      <c r="Q1391" s="18"/>
      <c r="S1391" s="17"/>
      <c r="V1391" s="19"/>
      <c r="W1391" s="17"/>
      <c r="AF1391" t="s">
        <v>279</v>
      </c>
      <c r="AK1391" t="s">
        <v>97</v>
      </c>
      <c r="AR1391" t="s">
        <v>816</v>
      </c>
    </row>
    <row r="1392" ht="15.75" customHeight="1">
      <c r="A1392" t="s">
        <v>380</v>
      </c>
      <c r="B1392" s="20" t="s">
        <v>154</v>
      </c>
      <c r="C1392" s="11" t="s">
        <v>759</v>
      </c>
      <c r="D1392" s="11" t="s">
        <v>760</v>
      </c>
      <c r="E1392" s="11" t="s">
        <v>761</v>
      </c>
      <c r="F1392" s="12" t="str">
        <f t="shared" si="1"/>
        <v>2011</v>
      </c>
      <c r="G1392" s="13">
        <v>40726.0</v>
      </c>
      <c r="H1392" s="14">
        <v>0.2881944444444444</v>
      </c>
      <c r="I1392" t="s">
        <v>48</v>
      </c>
      <c r="J1392" s="15">
        <v>2.0</v>
      </c>
      <c r="K1392" t="s">
        <v>793</v>
      </c>
      <c r="M1392" s="15">
        <v>21.2</v>
      </c>
      <c r="N1392" s="16">
        <v>7.9</v>
      </c>
      <c r="O1392" s="16">
        <v>89.0</v>
      </c>
      <c r="P1392" s="17"/>
      <c r="Q1392" s="18"/>
      <c r="S1392" s="17"/>
      <c r="V1392" s="19"/>
      <c r="W1392" s="17"/>
      <c r="AF1392" t="s">
        <v>279</v>
      </c>
      <c r="AK1392" t="s">
        <v>97</v>
      </c>
      <c r="AR1392" t="s">
        <v>816</v>
      </c>
    </row>
    <row r="1393" ht="15.75" customHeight="1">
      <c r="A1393" t="s">
        <v>380</v>
      </c>
      <c r="B1393" s="20" t="s">
        <v>154</v>
      </c>
      <c r="C1393" s="11" t="s">
        <v>759</v>
      </c>
      <c r="D1393" s="11" t="s">
        <v>760</v>
      </c>
      <c r="E1393" s="11" t="s">
        <v>761</v>
      </c>
      <c r="F1393" s="12" t="str">
        <f t="shared" si="1"/>
        <v>2011</v>
      </c>
      <c r="G1393" s="13">
        <v>40726.0</v>
      </c>
      <c r="H1393" s="14">
        <v>0.2881944444444444</v>
      </c>
      <c r="I1393" t="s">
        <v>48</v>
      </c>
      <c r="J1393" s="15">
        <v>3.0</v>
      </c>
      <c r="K1393" t="s">
        <v>793</v>
      </c>
      <c r="M1393" s="15">
        <v>21.2</v>
      </c>
      <c r="N1393" s="16">
        <v>7.9</v>
      </c>
      <c r="O1393" s="16">
        <v>89.2</v>
      </c>
      <c r="P1393" s="17"/>
      <c r="Q1393" s="18"/>
      <c r="S1393" s="17"/>
      <c r="V1393" s="19"/>
      <c r="W1393" s="17"/>
      <c r="AF1393" t="s">
        <v>279</v>
      </c>
      <c r="AK1393" t="s">
        <v>97</v>
      </c>
      <c r="AR1393" t="s">
        <v>816</v>
      </c>
    </row>
    <row r="1394" ht="15.75" customHeight="1">
      <c r="A1394" t="s">
        <v>380</v>
      </c>
      <c r="B1394" s="20" t="s">
        <v>154</v>
      </c>
      <c r="C1394" s="11" t="s">
        <v>759</v>
      </c>
      <c r="D1394" s="11" t="s">
        <v>760</v>
      </c>
      <c r="E1394" s="11" t="s">
        <v>761</v>
      </c>
      <c r="F1394" s="12" t="str">
        <f t="shared" si="1"/>
        <v>2011</v>
      </c>
      <c r="G1394" s="13">
        <v>40740.0</v>
      </c>
      <c r="H1394" s="14">
        <v>0.2673611111111111</v>
      </c>
      <c r="I1394" t="s">
        <v>48</v>
      </c>
      <c r="J1394" s="15"/>
      <c r="L1394" t="s">
        <v>49</v>
      </c>
      <c r="M1394" s="15"/>
      <c r="N1394" s="16"/>
      <c r="O1394" s="16"/>
      <c r="P1394" s="17"/>
      <c r="Q1394" s="18"/>
      <c r="S1394" s="17"/>
      <c r="V1394" s="19"/>
      <c r="W1394" s="17"/>
      <c r="AF1394" t="s">
        <v>536</v>
      </c>
      <c r="AG1394" t="s">
        <v>51</v>
      </c>
      <c r="AH1394" t="s">
        <v>51</v>
      </c>
      <c r="AI1394">
        <v>19.4</v>
      </c>
      <c r="AJ1394" t="s">
        <v>61</v>
      </c>
      <c r="AK1394" t="s">
        <v>97</v>
      </c>
      <c r="AL1394">
        <v>3.0</v>
      </c>
      <c r="AM1394" t="s">
        <v>88</v>
      </c>
      <c r="AN1394" t="s">
        <v>55</v>
      </c>
      <c r="AQ1394" t="s">
        <v>56</v>
      </c>
      <c r="AR1394" t="s">
        <v>229</v>
      </c>
    </row>
    <row r="1395" ht="15.75" customHeight="1">
      <c r="A1395" t="s">
        <v>380</v>
      </c>
      <c r="B1395" s="20" t="s">
        <v>154</v>
      </c>
      <c r="C1395" s="11" t="s">
        <v>759</v>
      </c>
      <c r="D1395" s="11" t="s">
        <v>760</v>
      </c>
      <c r="E1395" s="11" t="s">
        <v>761</v>
      </c>
      <c r="F1395" s="12" t="str">
        <f t="shared" si="1"/>
        <v>2011</v>
      </c>
      <c r="G1395" s="13">
        <v>40740.0</v>
      </c>
      <c r="H1395" s="14">
        <v>0.2673611111111111</v>
      </c>
      <c r="I1395" t="s">
        <v>48</v>
      </c>
      <c r="J1395" s="15">
        <v>0.0</v>
      </c>
      <c r="K1395" t="s">
        <v>793</v>
      </c>
      <c r="M1395" s="15">
        <v>24.5</v>
      </c>
      <c r="N1395" s="16">
        <v>7.07</v>
      </c>
      <c r="O1395" s="16">
        <v>85.6</v>
      </c>
      <c r="P1395" s="17"/>
      <c r="Q1395" s="18"/>
      <c r="S1395" s="17"/>
      <c r="V1395" s="19"/>
      <c r="W1395" s="17"/>
      <c r="AF1395" t="s">
        <v>536</v>
      </c>
      <c r="AK1395" t="s">
        <v>97</v>
      </c>
      <c r="AR1395" t="s">
        <v>229</v>
      </c>
    </row>
    <row r="1396" ht="15.75" customHeight="1">
      <c r="A1396" t="s">
        <v>380</v>
      </c>
      <c r="B1396" s="20" t="s">
        <v>154</v>
      </c>
      <c r="C1396" s="11" t="s">
        <v>759</v>
      </c>
      <c r="D1396" s="11" t="s">
        <v>760</v>
      </c>
      <c r="E1396" s="11" t="s">
        <v>761</v>
      </c>
      <c r="F1396" s="12" t="str">
        <f t="shared" si="1"/>
        <v>2011</v>
      </c>
      <c r="G1396" s="13">
        <v>40740.0</v>
      </c>
      <c r="H1396" s="14">
        <v>0.2673611111111111</v>
      </c>
      <c r="I1396" t="s">
        <v>48</v>
      </c>
      <c r="J1396" s="15">
        <v>1.0</v>
      </c>
      <c r="K1396" t="s">
        <v>793</v>
      </c>
      <c r="M1396" s="15">
        <v>24.6</v>
      </c>
      <c r="N1396" s="16">
        <v>7.28</v>
      </c>
      <c r="O1396" s="16">
        <v>87.2</v>
      </c>
      <c r="P1396" s="17"/>
      <c r="Q1396" s="18"/>
      <c r="S1396" s="17"/>
      <c r="V1396" s="19"/>
      <c r="W1396" s="17"/>
      <c r="AF1396" t="s">
        <v>536</v>
      </c>
      <c r="AK1396" t="s">
        <v>97</v>
      </c>
      <c r="AR1396" t="s">
        <v>229</v>
      </c>
    </row>
    <row r="1397" ht="15.75" customHeight="1">
      <c r="A1397" t="s">
        <v>380</v>
      </c>
      <c r="B1397" s="20" t="s">
        <v>154</v>
      </c>
      <c r="C1397" s="11" t="s">
        <v>759</v>
      </c>
      <c r="D1397" s="11" t="s">
        <v>760</v>
      </c>
      <c r="E1397" s="11" t="s">
        <v>761</v>
      </c>
      <c r="F1397" s="12" t="str">
        <f t="shared" si="1"/>
        <v>2011</v>
      </c>
      <c r="G1397" s="13">
        <v>40740.0</v>
      </c>
      <c r="H1397" s="14">
        <v>0.2673611111111111</v>
      </c>
      <c r="I1397" t="s">
        <v>48</v>
      </c>
      <c r="J1397" s="15">
        <v>2.0</v>
      </c>
      <c r="K1397" t="s">
        <v>793</v>
      </c>
      <c r="M1397" s="15">
        <v>24.6</v>
      </c>
      <c r="N1397" s="16">
        <v>7.1</v>
      </c>
      <c r="O1397" s="16">
        <v>85.1</v>
      </c>
      <c r="P1397" s="17"/>
      <c r="Q1397" s="18"/>
      <c r="S1397" s="17"/>
      <c r="V1397" s="19"/>
      <c r="W1397" s="17"/>
      <c r="AF1397" t="s">
        <v>536</v>
      </c>
      <c r="AK1397" t="s">
        <v>97</v>
      </c>
      <c r="AR1397" t="s">
        <v>229</v>
      </c>
    </row>
    <row r="1398" ht="15.75" customHeight="1">
      <c r="A1398" t="s">
        <v>380</v>
      </c>
      <c r="B1398" s="20" t="s">
        <v>154</v>
      </c>
      <c r="C1398" s="11" t="s">
        <v>759</v>
      </c>
      <c r="D1398" s="11" t="s">
        <v>760</v>
      </c>
      <c r="E1398" s="11" t="s">
        <v>761</v>
      </c>
      <c r="F1398" s="12" t="str">
        <f t="shared" si="1"/>
        <v>2011</v>
      </c>
      <c r="G1398" s="13">
        <v>40740.0</v>
      </c>
      <c r="H1398" s="14">
        <v>0.2673611111111111</v>
      </c>
      <c r="I1398" t="s">
        <v>48</v>
      </c>
      <c r="J1398" s="15">
        <v>3.0</v>
      </c>
      <c r="K1398" t="s">
        <v>793</v>
      </c>
      <c r="M1398" s="15">
        <v>24.7</v>
      </c>
      <c r="N1398" s="16">
        <v>7.14</v>
      </c>
      <c r="O1398" s="16">
        <v>86.5</v>
      </c>
      <c r="P1398" s="17"/>
      <c r="Q1398" s="18"/>
      <c r="S1398" s="17"/>
      <c r="V1398" s="19"/>
      <c r="W1398" s="17"/>
      <c r="AF1398" t="s">
        <v>536</v>
      </c>
      <c r="AK1398" t="s">
        <v>97</v>
      </c>
      <c r="AR1398" t="s">
        <v>229</v>
      </c>
    </row>
    <row r="1399" ht="15.75" customHeight="1">
      <c r="A1399" t="s">
        <v>380</v>
      </c>
      <c r="B1399" s="20" t="s">
        <v>154</v>
      </c>
      <c r="C1399" s="11" t="s">
        <v>759</v>
      </c>
      <c r="D1399" s="11" t="s">
        <v>760</v>
      </c>
      <c r="E1399" s="11" t="s">
        <v>761</v>
      </c>
      <c r="F1399" s="12" t="str">
        <f t="shared" si="1"/>
        <v>2011</v>
      </c>
      <c r="G1399" s="13">
        <v>40754.0</v>
      </c>
      <c r="H1399" s="14">
        <v>0.28125</v>
      </c>
      <c r="I1399" t="s">
        <v>48</v>
      </c>
      <c r="J1399" s="15"/>
      <c r="L1399" t="s">
        <v>58</v>
      </c>
      <c r="M1399" s="15"/>
      <c r="N1399" s="16"/>
      <c r="O1399" s="16"/>
      <c r="P1399" s="17"/>
      <c r="Q1399" s="18"/>
      <c r="S1399" s="17"/>
      <c r="V1399" s="19" t="s">
        <v>299</v>
      </c>
      <c r="W1399" s="17"/>
      <c r="AF1399" t="s">
        <v>536</v>
      </c>
      <c r="AG1399" t="s">
        <v>59</v>
      </c>
      <c r="AH1399" t="s">
        <v>538</v>
      </c>
      <c r="AI1399">
        <v>22.5</v>
      </c>
      <c r="AJ1399" t="s">
        <v>61</v>
      </c>
      <c r="AK1399" t="s">
        <v>97</v>
      </c>
      <c r="AL1399">
        <v>3.0</v>
      </c>
      <c r="AM1399" t="s">
        <v>54</v>
      </c>
      <c r="AN1399" t="s">
        <v>55</v>
      </c>
      <c r="AQ1399" t="s">
        <v>56</v>
      </c>
      <c r="AR1399" t="s">
        <v>817</v>
      </c>
    </row>
    <row r="1400" ht="15.75" customHeight="1">
      <c r="A1400" t="s">
        <v>380</v>
      </c>
      <c r="B1400" s="20" t="s">
        <v>154</v>
      </c>
      <c r="C1400" s="11" t="s">
        <v>759</v>
      </c>
      <c r="D1400" s="11" t="s">
        <v>760</v>
      </c>
      <c r="E1400" s="11" t="s">
        <v>761</v>
      </c>
      <c r="F1400" s="12" t="str">
        <f t="shared" si="1"/>
        <v>2011</v>
      </c>
      <c r="G1400" s="13">
        <v>40754.0</v>
      </c>
      <c r="H1400" s="14">
        <v>0.28125</v>
      </c>
      <c r="I1400" t="s">
        <v>48</v>
      </c>
      <c r="J1400" s="15">
        <v>0.0</v>
      </c>
      <c r="K1400" t="s">
        <v>793</v>
      </c>
      <c r="M1400" s="15">
        <v>24.3</v>
      </c>
      <c r="N1400" s="16">
        <v>8.56</v>
      </c>
      <c r="O1400" s="16">
        <v>102.8</v>
      </c>
      <c r="P1400" s="17"/>
      <c r="Q1400" s="18"/>
      <c r="S1400" s="17"/>
      <c r="V1400" s="19"/>
      <c r="W1400" s="17"/>
      <c r="AF1400" t="s">
        <v>536</v>
      </c>
      <c r="AK1400" t="s">
        <v>97</v>
      </c>
      <c r="AR1400" t="s">
        <v>818</v>
      </c>
    </row>
    <row r="1401" ht="15.75" customHeight="1">
      <c r="A1401" t="s">
        <v>380</v>
      </c>
      <c r="B1401" s="20" t="s">
        <v>154</v>
      </c>
      <c r="C1401" s="11" t="s">
        <v>759</v>
      </c>
      <c r="D1401" s="11" t="s">
        <v>760</v>
      </c>
      <c r="E1401" s="11" t="s">
        <v>761</v>
      </c>
      <c r="F1401" s="12" t="str">
        <f t="shared" si="1"/>
        <v>2011</v>
      </c>
      <c r="G1401" s="13">
        <v>40754.0</v>
      </c>
      <c r="H1401" s="14">
        <v>0.28125</v>
      </c>
      <c r="I1401" t="s">
        <v>48</v>
      </c>
      <c r="J1401" s="15">
        <v>1.0</v>
      </c>
      <c r="K1401" t="s">
        <v>793</v>
      </c>
      <c r="M1401" s="15">
        <v>24.2</v>
      </c>
      <c r="N1401" s="16">
        <v>8.5</v>
      </c>
      <c r="O1401" s="16">
        <v>103.6</v>
      </c>
      <c r="P1401" s="17"/>
      <c r="Q1401" s="18"/>
      <c r="S1401" s="17"/>
      <c r="V1401" s="19"/>
      <c r="W1401" s="17"/>
      <c r="AF1401" t="s">
        <v>536</v>
      </c>
      <c r="AK1401" t="s">
        <v>97</v>
      </c>
      <c r="AR1401" t="s">
        <v>818</v>
      </c>
    </row>
    <row r="1402" ht="15.75" customHeight="1">
      <c r="A1402" t="s">
        <v>380</v>
      </c>
      <c r="B1402" s="20" t="s">
        <v>154</v>
      </c>
      <c r="C1402" s="11" t="s">
        <v>759</v>
      </c>
      <c r="D1402" s="11" t="s">
        <v>760</v>
      </c>
      <c r="E1402" s="11" t="s">
        <v>761</v>
      </c>
      <c r="F1402" s="12" t="str">
        <f t="shared" si="1"/>
        <v>2011</v>
      </c>
      <c r="G1402" s="13">
        <v>40754.0</v>
      </c>
      <c r="H1402" s="14">
        <v>0.28125</v>
      </c>
      <c r="I1402" t="s">
        <v>48</v>
      </c>
      <c r="J1402" s="15">
        <v>2.0</v>
      </c>
      <c r="K1402" t="s">
        <v>793</v>
      </c>
      <c r="M1402" s="15">
        <v>24.4</v>
      </c>
      <c r="N1402" s="16">
        <v>8.47</v>
      </c>
      <c r="O1402" s="16">
        <v>100.7</v>
      </c>
      <c r="P1402" s="17"/>
      <c r="Q1402" s="18"/>
      <c r="S1402" s="17"/>
      <c r="V1402" s="19"/>
      <c r="W1402" s="17"/>
      <c r="AF1402" t="s">
        <v>536</v>
      </c>
      <c r="AK1402" t="s">
        <v>97</v>
      </c>
      <c r="AR1402" t="s">
        <v>818</v>
      </c>
    </row>
    <row r="1403" ht="15.75" customHeight="1">
      <c r="A1403" t="s">
        <v>380</v>
      </c>
      <c r="B1403" s="20" t="s">
        <v>154</v>
      </c>
      <c r="C1403" s="11" t="s">
        <v>759</v>
      </c>
      <c r="D1403" s="11" t="s">
        <v>760</v>
      </c>
      <c r="E1403" s="11" t="s">
        <v>761</v>
      </c>
      <c r="F1403" s="12" t="str">
        <f t="shared" si="1"/>
        <v>2011</v>
      </c>
      <c r="G1403" s="13">
        <v>40754.0</v>
      </c>
      <c r="H1403" s="14">
        <v>0.28125</v>
      </c>
      <c r="I1403" t="s">
        <v>48</v>
      </c>
      <c r="J1403" s="15">
        <v>3.0</v>
      </c>
      <c r="K1403" t="s">
        <v>793</v>
      </c>
      <c r="M1403" s="15">
        <v>24.5</v>
      </c>
      <c r="N1403" s="16">
        <v>8.44</v>
      </c>
      <c r="O1403" s="16">
        <v>99.5</v>
      </c>
      <c r="P1403" s="17"/>
      <c r="Q1403" s="18"/>
      <c r="S1403" s="17"/>
      <c r="V1403" s="19"/>
      <c r="W1403" s="17"/>
      <c r="AF1403" t="s">
        <v>536</v>
      </c>
      <c r="AK1403" t="s">
        <v>97</v>
      </c>
      <c r="AR1403" t="s">
        <v>818</v>
      </c>
    </row>
    <row r="1404" ht="15.75" customHeight="1">
      <c r="A1404" t="s">
        <v>380</v>
      </c>
      <c r="B1404" s="20" t="s">
        <v>154</v>
      </c>
      <c r="C1404" s="11" t="s">
        <v>759</v>
      </c>
      <c r="D1404" s="11" t="s">
        <v>760</v>
      </c>
      <c r="E1404" s="11" t="s">
        <v>761</v>
      </c>
      <c r="F1404" s="12" t="str">
        <f t="shared" si="1"/>
        <v>2011</v>
      </c>
      <c r="G1404" s="13">
        <v>40768.0</v>
      </c>
      <c r="H1404" s="14">
        <v>0.3229166666666667</v>
      </c>
      <c r="I1404" t="s">
        <v>48</v>
      </c>
      <c r="J1404" s="15"/>
      <c r="L1404" t="s">
        <v>49</v>
      </c>
      <c r="M1404" s="15"/>
      <c r="N1404" s="16"/>
      <c r="O1404" s="16"/>
      <c r="P1404" s="17"/>
      <c r="Q1404" s="18"/>
      <c r="S1404" s="17"/>
      <c r="V1404" s="19">
        <v>60.1</v>
      </c>
      <c r="W1404" s="17"/>
      <c r="AF1404" t="s">
        <v>813</v>
      </c>
      <c r="AG1404" t="s">
        <v>51</v>
      </c>
      <c r="AH1404" t="s">
        <v>51</v>
      </c>
      <c r="AI1404">
        <v>70.0</v>
      </c>
      <c r="AJ1404" t="s">
        <v>61</v>
      </c>
      <c r="AK1404" t="s">
        <v>97</v>
      </c>
      <c r="AM1404" t="s">
        <v>88</v>
      </c>
      <c r="AN1404" t="s">
        <v>55</v>
      </c>
      <c r="AQ1404" t="s">
        <v>56</v>
      </c>
    </row>
    <row r="1405" ht="15.75" customHeight="1">
      <c r="A1405" t="s">
        <v>380</v>
      </c>
      <c r="B1405" s="20" t="s">
        <v>154</v>
      </c>
      <c r="C1405" s="11" t="s">
        <v>759</v>
      </c>
      <c r="D1405" s="11" t="s">
        <v>760</v>
      </c>
      <c r="E1405" s="11" t="s">
        <v>761</v>
      </c>
      <c r="F1405" s="12" t="str">
        <f t="shared" si="1"/>
        <v>2011</v>
      </c>
      <c r="G1405" s="13">
        <v>40768.0</v>
      </c>
      <c r="H1405" s="14">
        <v>0.3229166666666667</v>
      </c>
      <c r="I1405" t="s">
        <v>48</v>
      </c>
      <c r="J1405" s="15">
        <v>0.0</v>
      </c>
      <c r="K1405" t="s">
        <v>793</v>
      </c>
      <c r="M1405" s="15">
        <v>22.8</v>
      </c>
      <c r="N1405" s="16">
        <v>7.6</v>
      </c>
      <c r="O1405" s="16">
        <v>88.6</v>
      </c>
      <c r="P1405" s="17"/>
      <c r="Q1405" s="18"/>
      <c r="S1405" s="17"/>
      <c r="V1405" s="19"/>
      <c r="W1405" s="17"/>
      <c r="AF1405" t="s">
        <v>813</v>
      </c>
      <c r="AK1405" t="s">
        <v>97</v>
      </c>
    </row>
    <row r="1406" ht="15.75" customHeight="1">
      <c r="A1406" t="s">
        <v>380</v>
      </c>
      <c r="B1406" s="20" t="s">
        <v>154</v>
      </c>
      <c r="C1406" s="11" t="s">
        <v>759</v>
      </c>
      <c r="D1406" s="11" t="s">
        <v>760</v>
      </c>
      <c r="E1406" s="11" t="s">
        <v>761</v>
      </c>
      <c r="F1406" s="12" t="str">
        <f t="shared" si="1"/>
        <v>2011</v>
      </c>
      <c r="G1406" s="13">
        <v>40768.0</v>
      </c>
      <c r="H1406" s="14">
        <v>0.3229166666666667</v>
      </c>
      <c r="I1406" t="s">
        <v>48</v>
      </c>
      <c r="J1406" s="15">
        <v>1.0</v>
      </c>
      <c r="K1406" t="s">
        <v>793</v>
      </c>
      <c r="M1406" s="15">
        <v>22.9</v>
      </c>
      <c r="N1406" s="16">
        <v>7.5</v>
      </c>
      <c r="O1406" s="16">
        <v>88.0</v>
      </c>
      <c r="P1406" s="17"/>
      <c r="Q1406" s="18"/>
      <c r="S1406" s="17"/>
      <c r="V1406" s="19"/>
      <c r="W1406" s="17"/>
      <c r="AF1406" t="s">
        <v>813</v>
      </c>
      <c r="AK1406" t="s">
        <v>97</v>
      </c>
    </row>
    <row r="1407" ht="15.75" customHeight="1">
      <c r="A1407" t="s">
        <v>380</v>
      </c>
      <c r="B1407" s="20" t="s">
        <v>154</v>
      </c>
      <c r="C1407" s="11" t="s">
        <v>759</v>
      </c>
      <c r="D1407" s="11" t="s">
        <v>760</v>
      </c>
      <c r="E1407" s="11" t="s">
        <v>761</v>
      </c>
      <c r="F1407" s="12" t="str">
        <f t="shared" si="1"/>
        <v>2011</v>
      </c>
      <c r="G1407" s="13">
        <v>40768.0</v>
      </c>
      <c r="H1407" s="14">
        <v>0.3229166666666667</v>
      </c>
      <c r="I1407" t="s">
        <v>48</v>
      </c>
      <c r="J1407" s="15">
        <v>2.0</v>
      </c>
      <c r="K1407" t="s">
        <v>793</v>
      </c>
      <c r="M1407" s="15">
        <v>22.9</v>
      </c>
      <c r="N1407" s="16">
        <v>7.5</v>
      </c>
      <c r="O1407" s="16">
        <v>87.1</v>
      </c>
      <c r="P1407" s="17"/>
      <c r="Q1407" s="18"/>
      <c r="S1407" s="17"/>
      <c r="V1407" s="19"/>
      <c r="W1407" s="17"/>
      <c r="AF1407" t="s">
        <v>813</v>
      </c>
      <c r="AK1407" t="s">
        <v>97</v>
      </c>
    </row>
    <row r="1408" ht="15.75" customHeight="1">
      <c r="A1408" t="s">
        <v>380</v>
      </c>
      <c r="B1408" s="20" t="s">
        <v>154</v>
      </c>
      <c r="C1408" s="11" t="s">
        <v>759</v>
      </c>
      <c r="D1408" s="11" t="s">
        <v>760</v>
      </c>
      <c r="E1408" s="11" t="s">
        <v>761</v>
      </c>
      <c r="F1408" s="12" t="str">
        <f t="shared" si="1"/>
        <v>2011</v>
      </c>
      <c r="G1408" s="13">
        <v>40782.0</v>
      </c>
      <c r="H1408" s="14">
        <v>0.3125</v>
      </c>
      <c r="I1408" t="s">
        <v>48</v>
      </c>
      <c r="J1408" s="15"/>
      <c r="L1408" t="s">
        <v>49</v>
      </c>
      <c r="M1408" s="15"/>
      <c r="N1408" s="16"/>
      <c r="O1408" s="16"/>
      <c r="P1408" s="17"/>
      <c r="Q1408" s="18"/>
      <c r="S1408" s="17"/>
      <c r="V1408" s="19">
        <v>49.6</v>
      </c>
      <c r="W1408" s="17"/>
      <c r="AF1408" t="s">
        <v>815</v>
      </c>
      <c r="AG1408" t="s">
        <v>51</v>
      </c>
      <c r="AH1408" t="s">
        <v>51</v>
      </c>
      <c r="AI1408">
        <v>21.11</v>
      </c>
      <c r="AJ1408" t="s">
        <v>61</v>
      </c>
      <c r="AK1408" t="s">
        <v>97</v>
      </c>
      <c r="AM1408" t="s">
        <v>88</v>
      </c>
      <c r="AN1408" t="s">
        <v>55</v>
      </c>
      <c r="AQ1408" t="s">
        <v>56</v>
      </c>
    </row>
    <row r="1409" ht="15.75" customHeight="1">
      <c r="A1409" t="s">
        <v>380</v>
      </c>
      <c r="B1409" s="20" t="s">
        <v>154</v>
      </c>
      <c r="C1409" s="11" t="s">
        <v>759</v>
      </c>
      <c r="D1409" s="11" t="s">
        <v>760</v>
      </c>
      <c r="E1409" s="11" t="s">
        <v>761</v>
      </c>
      <c r="F1409" s="12" t="str">
        <f t="shared" si="1"/>
        <v>2011</v>
      </c>
      <c r="G1409" s="13">
        <v>40782.0</v>
      </c>
      <c r="H1409" s="14">
        <v>0.3125</v>
      </c>
      <c r="I1409" t="s">
        <v>48</v>
      </c>
      <c r="J1409" s="15">
        <v>0.0</v>
      </c>
      <c r="K1409" t="s">
        <v>793</v>
      </c>
      <c r="M1409" s="15">
        <v>22.7</v>
      </c>
      <c r="N1409" s="16">
        <v>7.63</v>
      </c>
      <c r="O1409" s="16">
        <v>88.3</v>
      </c>
      <c r="P1409" s="17"/>
      <c r="Q1409" s="18"/>
      <c r="S1409" s="17"/>
      <c r="V1409" s="19"/>
      <c r="W1409" s="17"/>
      <c r="AF1409" t="s">
        <v>815</v>
      </c>
      <c r="AK1409" t="s">
        <v>97</v>
      </c>
    </row>
    <row r="1410" ht="15.75" customHeight="1">
      <c r="A1410" t="s">
        <v>380</v>
      </c>
      <c r="B1410" s="20" t="s">
        <v>154</v>
      </c>
      <c r="C1410" s="11" t="s">
        <v>759</v>
      </c>
      <c r="D1410" s="11" t="s">
        <v>760</v>
      </c>
      <c r="E1410" s="11" t="s">
        <v>761</v>
      </c>
      <c r="F1410" s="12" t="str">
        <f t="shared" si="1"/>
        <v>2011</v>
      </c>
      <c r="G1410" s="13">
        <v>40782.0</v>
      </c>
      <c r="H1410" s="14">
        <v>0.3125</v>
      </c>
      <c r="I1410" t="s">
        <v>48</v>
      </c>
      <c r="J1410" s="15">
        <v>1.0</v>
      </c>
      <c r="K1410" t="s">
        <v>793</v>
      </c>
      <c r="M1410" s="15">
        <v>22.8</v>
      </c>
      <c r="N1410" s="16">
        <v>7.58</v>
      </c>
      <c r="O1410" s="16">
        <v>88.1</v>
      </c>
      <c r="P1410" s="17"/>
      <c r="Q1410" s="18"/>
      <c r="S1410" s="17"/>
      <c r="V1410" s="19"/>
      <c r="W1410" s="17"/>
      <c r="AF1410" t="s">
        <v>815</v>
      </c>
      <c r="AK1410" t="s">
        <v>97</v>
      </c>
    </row>
    <row r="1411" ht="15.75" customHeight="1">
      <c r="A1411" t="s">
        <v>380</v>
      </c>
      <c r="B1411" s="20" t="s">
        <v>154</v>
      </c>
      <c r="C1411" s="11" t="s">
        <v>759</v>
      </c>
      <c r="D1411" s="11" t="s">
        <v>760</v>
      </c>
      <c r="E1411" s="11" t="s">
        <v>761</v>
      </c>
      <c r="F1411" s="12" t="str">
        <f t="shared" si="1"/>
        <v>2011</v>
      </c>
      <c r="G1411" s="13">
        <v>40782.0</v>
      </c>
      <c r="H1411" s="14">
        <v>0.3125</v>
      </c>
      <c r="I1411" t="s">
        <v>48</v>
      </c>
      <c r="J1411" s="15">
        <v>2.0</v>
      </c>
      <c r="K1411" t="s">
        <v>793</v>
      </c>
      <c r="M1411" s="15">
        <v>22.8</v>
      </c>
      <c r="N1411" s="16">
        <v>7.57</v>
      </c>
      <c r="O1411" s="16">
        <v>87.8</v>
      </c>
      <c r="P1411" s="17"/>
      <c r="Q1411" s="18"/>
      <c r="S1411" s="17"/>
      <c r="V1411" s="19"/>
      <c r="W1411" s="17"/>
      <c r="AF1411" t="s">
        <v>815</v>
      </c>
      <c r="AK1411" t="s">
        <v>97</v>
      </c>
    </row>
    <row r="1412" ht="15.75" customHeight="1">
      <c r="A1412" t="s">
        <v>323</v>
      </c>
      <c r="B1412" s="20" t="s">
        <v>154</v>
      </c>
      <c r="C1412" s="11" t="s">
        <v>731</v>
      </c>
      <c r="D1412" s="11" t="s">
        <v>732</v>
      </c>
      <c r="E1412" s="11" t="s">
        <v>733</v>
      </c>
      <c r="F1412" s="12" t="str">
        <f t="shared" si="1"/>
        <v>2012</v>
      </c>
      <c r="G1412" s="13">
        <v>41048.0</v>
      </c>
      <c r="H1412" s="14">
        <v>0.2847222222222222</v>
      </c>
      <c r="I1412" t="s">
        <v>48</v>
      </c>
      <c r="J1412" s="15"/>
      <c r="L1412" t="s">
        <v>49</v>
      </c>
      <c r="M1412" s="15">
        <v>16.3</v>
      </c>
      <c r="N1412" s="16">
        <v>9.32</v>
      </c>
      <c r="O1412" s="16">
        <v>94.8</v>
      </c>
      <c r="P1412" s="17"/>
      <c r="Q1412" s="18"/>
      <c r="S1412" s="17"/>
      <c r="V1412" s="19">
        <v>35.4</v>
      </c>
      <c r="W1412" s="17"/>
      <c r="AF1412" t="s">
        <v>485</v>
      </c>
      <c r="AG1412" t="s">
        <v>51</v>
      </c>
      <c r="AH1412" t="s">
        <v>51</v>
      </c>
      <c r="AI1412">
        <v>9.44</v>
      </c>
      <c r="AJ1412" t="s">
        <v>61</v>
      </c>
      <c r="AK1412" t="s">
        <v>97</v>
      </c>
      <c r="AM1412" t="s">
        <v>54</v>
      </c>
      <c r="AN1412" t="s">
        <v>55</v>
      </c>
      <c r="AQ1412" t="s">
        <v>51</v>
      </c>
      <c r="AR1412" t="s">
        <v>233</v>
      </c>
    </row>
    <row r="1413" ht="15.75" customHeight="1">
      <c r="A1413" t="s">
        <v>323</v>
      </c>
      <c r="B1413" s="20" t="s">
        <v>154</v>
      </c>
      <c r="C1413" s="11" t="s">
        <v>731</v>
      </c>
      <c r="D1413" s="11" t="s">
        <v>732</v>
      </c>
      <c r="E1413" s="11" t="s">
        <v>733</v>
      </c>
      <c r="F1413" s="12" t="str">
        <f t="shared" si="1"/>
        <v>2012</v>
      </c>
      <c r="G1413" s="13">
        <v>41062.0</v>
      </c>
      <c r="H1413" s="14">
        <v>0.27361111111111114</v>
      </c>
      <c r="I1413" t="s">
        <v>48</v>
      </c>
      <c r="J1413" s="15"/>
      <c r="L1413" t="s">
        <v>49</v>
      </c>
      <c r="M1413" s="15">
        <v>19.9</v>
      </c>
      <c r="N1413" s="16">
        <v>7.83</v>
      </c>
      <c r="O1413" s="16">
        <v>86.2</v>
      </c>
      <c r="P1413" s="17"/>
      <c r="Q1413" s="18"/>
      <c r="S1413" s="17"/>
      <c r="V1413" s="19">
        <v>81.3</v>
      </c>
      <c r="W1413" s="17"/>
      <c r="AF1413" t="s">
        <v>486</v>
      </c>
      <c r="AG1413" t="s">
        <v>59</v>
      </c>
      <c r="AH1413" t="s">
        <v>435</v>
      </c>
      <c r="AJ1413" t="s">
        <v>61</v>
      </c>
      <c r="AK1413" t="s">
        <v>97</v>
      </c>
      <c r="AM1413" t="s">
        <v>54</v>
      </c>
      <c r="AN1413" t="s">
        <v>55</v>
      </c>
      <c r="AQ1413" t="s">
        <v>51</v>
      </c>
      <c r="AR1413" t="s">
        <v>487</v>
      </c>
    </row>
    <row r="1414" ht="15.75" customHeight="1">
      <c r="A1414" t="s">
        <v>323</v>
      </c>
      <c r="B1414" s="20" t="s">
        <v>154</v>
      </c>
      <c r="C1414" s="11" t="s">
        <v>731</v>
      </c>
      <c r="D1414" s="11" t="s">
        <v>732</v>
      </c>
      <c r="E1414" s="11" t="s">
        <v>733</v>
      </c>
      <c r="F1414" s="12" t="str">
        <f t="shared" si="1"/>
        <v>2012</v>
      </c>
      <c r="G1414" s="13">
        <v>41090.0</v>
      </c>
      <c r="H1414" s="14">
        <v>0.2743055555555556</v>
      </c>
      <c r="I1414" t="s">
        <v>48</v>
      </c>
      <c r="J1414" s="15"/>
      <c r="L1414" t="s">
        <v>49</v>
      </c>
      <c r="M1414" s="15">
        <v>21.7</v>
      </c>
      <c r="N1414" s="16">
        <v>8.31</v>
      </c>
      <c r="O1414" s="16">
        <v>94.8</v>
      </c>
      <c r="P1414" s="17"/>
      <c r="Q1414" s="18"/>
      <c r="S1414" s="17"/>
      <c r="V1414" s="19">
        <v>53.8</v>
      </c>
      <c r="W1414" s="17"/>
      <c r="AF1414" t="s">
        <v>485</v>
      </c>
      <c r="AG1414" t="s">
        <v>51</v>
      </c>
      <c r="AH1414" t="s">
        <v>51</v>
      </c>
      <c r="AI1414">
        <v>18.89</v>
      </c>
      <c r="AJ1414" t="s">
        <v>61</v>
      </c>
      <c r="AK1414" t="s">
        <v>97</v>
      </c>
      <c r="AM1414" t="s">
        <v>54</v>
      </c>
      <c r="AN1414" t="s">
        <v>55</v>
      </c>
      <c r="AQ1414" t="s">
        <v>51</v>
      </c>
      <c r="AR1414" t="s">
        <v>233</v>
      </c>
    </row>
    <row r="1415" ht="15.75" customHeight="1">
      <c r="A1415" t="s">
        <v>323</v>
      </c>
      <c r="B1415" s="20" t="s">
        <v>154</v>
      </c>
      <c r="C1415" s="11" t="s">
        <v>731</v>
      </c>
      <c r="D1415" s="11" t="s">
        <v>732</v>
      </c>
      <c r="E1415" s="11" t="s">
        <v>733</v>
      </c>
      <c r="F1415" s="12" t="str">
        <f t="shared" si="1"/>
        <v>2012</v>
      </c>
      <c r="G1415" s="13">
        <v>41104.0</v>
      </c>
      <c r="H1415" s="14">
        <v>0.2826388888888889</v>
      </c>
      <c r="I1415" t="s">
        <v>48</v>
      </c>
      <c r="J1415" s="15"/>
      <c r="L1415" t="s">
        <v>49</v>
      </c>
      <c r="M1415" s="15">
        <v>25.6</v>
      </c>
      <c r="N1415" s="16">
        <v>7.35</v>
      </c>
      <c r="O1415" s="16">
        <v>90.4</v>
      </c>
      <c r="P1415" s="17"/>
      <c r="Q1415" s="18"/>
      <c r="S1415" s="17"/>
      <c r="V1415" s="19">
        <v>31.8</v>
      </c>
      <c r="W1415" s="17"/>
      <c r="AF1415" t="s">
        <v>489</v>
      </c>
      <c r="AG1415" t="s">
        <v>51</v>
      </c>
      <c r="AH1415" t="s">
        <v>51</v>
      </c>
      <c r="AI1415">
        <v>18.33</v>
      </c>
      <c r="AJ1415" t="s">
        <v>61</v>
      </c>
      <c r="AK1415" t="s">
        <v>97</v>
      </c>
      <c r="AM1415" t="s">
        <v>54</v>
      </c>
      <c r="AN1415" t="s">
        <v>55</v>
      </c>
      <c r="AQ1415" t="s">
        <v>51</v>
      </c>
      <c r="AR1415" t="s">
        <v>819</v>
      </c>
    </row>
    <row r="1416" ht="15.75" customHeight="1">
      <c r="A1416" t="s">
        <v>323</v>
      </c>
      <c r="B1416" s="20" t="s">
        <v>154</v>
      </c>
      <c r="C1416" s="11" t="s">
        <v>731</v>
      </c>
      <c r="D1416" s="11" t="s">
        <v>732</v>
      </c>
      <c r="E1416" s="11" t="s">
        <v>733</v>
      </c>
      <c r="F1416" s="12" t="str">
        <f t="shared" si="1"/>
        <v>2012</v>
      </c>
      <c r="G1416" s="13">
        <v>41104.0</v>
      </c>
      <c r="H1416" s="14">
        <v>0.2826388888888889</v>
      </c>
      <c r="I1416" t="s">
        <v>95</v>
      </c>
      <c r="J1416" s="15"/>
      <c r="M1416" s="15">
        <v>25.6</v>
      </c>
      <c r="N1416" s="16">
        <v>7.38</v>
      </c>
      <c r="O1416" s="16">
        <v>90.6</v>
      </c>
      <c r="P1416" s="17"/>
      <c r="Q1416" s="18"/>
      <c r="S1416" s="17"/>
      <c r="V1416" s="19">
        <v>20.1</v>
      </c>
      <c r="W1416" s="17"/>
      <c r="AF1416" t="s">
        <v>489</v>
      </c>
      <c r="AK1416" t="s">
        <v>97</v>
      </c>
      <c r="AR1416" t="s">
        <v>819</v>
      </c>
    </row>
    <row r="1417" ht="15.75" customHeight="1">
      <c r="A1417" t="s">
        <v>323</v>
      </c>
      <c r="B1417" s="20" t="s">
        <v>154</v>
      </c>
      <c r="C1417" s="11" t="s">
        <v>731</v>
      </c>
      <c r="D1417" s="11" t="s">
        <v>732</v>
      </c>
      <c r="E1417" s="11" t="s">
        <v>733</v>
      </c>
      <c r="F1417" s="12" t="str">
        <f t="shared" si="1"/>
        <v>2012</v>
      </c>
      <c r="G1417" s="13">
        <v>41118.0</v>
      </c>
      <c r="H1417" s="14">
        <v>0.2777777777777778</v>
      </c>
      <c r="I1417" t="s">
        <v>48</v>
      </c>
      <c r="J1417" s="15"/>
      <c r="L1417" t="s">
        <v>49</v>
      </c>
      <c r="M1417" s="15">
        <v>23.7</v>
      </c>
      <c r="N1417" s="16">
        <v>7.08</v>
      </c>
      <c r="O1417" s="16">
        <v>83.4</v>
      </c>
      <c r="P1417" s="17"/>
      <c r="Q1417" s="18"/>
      <c r="S1417" s="17"/>
      <c r="V1417" s="19">
        <v>37.9</v>
      </c>
      <c r="W1417" s="17"/>
      <c r="AF1417" t="s">
        <v>217</v>
      </c>
      <c r="AG1417" t="s">
        <v>86</v>
      </c>
      <c r="AH1417" t="s">
        <v>439</v>
      </c>
      <c r="AI1417">
        <v>17.22</v>
      </c>
      <c r="AJ1417" t="s">
        <v>61</v>
      </c>
      <c r="AK1417" t="s">
        <v>97</v>
      </c>
      <c r="AM1417" t="s">
        <v>54</v>
      </c>
      <c r="AN1417" t="s">
        <v>55</v>
      </c>
      <c r="AQ1417" t="s">
        <v>51</v>
      </c>
      <c r="AR1417" t="s">
        <v>233</v>
      </c>
    </row>
    <row r="1418" ht="15.75" customHeight="1">
      <c r="A1418" t="s">
        <v>323</v>
      </c>
      <c r="B1418" s="20" t="s">
        <v>154</v>
      </c>
      <c r="C1418" s="11" t="s">
        <v>731</v>
      </c>
      <c r="D1418" s="11" t="s">
        <v>732</v>
      </c>
      <c r="E1418" s="11" t="s">
        <v>733</v>
      </c>
      <c r="F1418" s="12" t="str">
        <f t="shared" si="1"/>
        <v>2012</v>
      </c>
      <c r="G1418" s="13">
        <v>41132.0</v>
      </c>
      <c r="H1418" s="14">
        <v>0.27291666666666664</v>
      </c>
      <c r="I1418" t="s">
        <v>48</v>
      </c>
      <c r="J1418" s="15"/>
      <c r="L1418" t="s">
        <v>58</v>
      </c>
      <c r="M1418" s="15">
        <v>24.2</v>
      </c>
      <c r="N1418" s="16">
        <v>7.5</v>
      </c>
      <c r="O1418" s="16">
        <v>90.0</v>
      </c>
      <c r="P1418" s="17"/>
      <c r="Q1418" s="18"/>
      <c r="S1418" s="17"/>
      <c r="V1418" s="19" t="s">
        <v>149</v>
      </c>
      <c r="W1418" s="17"/>
      <c r="AF1418" t="s">
        <v>512</v>
      </c>
      <c r="AH1418" t="s">
        <v>349</v>
      </c>
      <c r="AI1418">
        <v>20.0</v>
      </c>
      <c r="AJ1418" t="s">
        <v>61</v>
      </c>
      <c r="AK1418" t="s">
        <v>97</v>
      </c>
      <c r="AM1418" t="s">
        <v>62</v>
      </c>
      <c r="AN1418" t="s">
        <v>55</v>
      </c>
      <c r="AQ1418" t="s">
        <v>51</v>
      </c>
      <c r="AR1418" t="s">
        <v>613</v>
      </c>
    </row>
    <row r="1419" ht="15.75" customHeight="1">
      <c r="A1419" t="s">
        <v>323</v>
      </c>
      <c r="B1419" s="20" t="s">
        <v>154</v>
      </c>
      <c r="C1419" s="11" t="s">
        <v>731</v>
      </c>
      <c r="D1419" s="11" t="s">
        <v>732</v>
      </c>
      <c r="E1419" s="11" t="s">
        <v>733</v>
      </c>
      <c r="F1419" s="12" t="str">
        <f t="shared" si="1"/>
        <v>2012</v>
      </c>
      <c r="G1419" s="13">
        <v>41146.0</v>
      </c>
      <c r="H1419" s="14">
        <v>0.28541666666666665</v>
      </c>
      <c r="I1419" t="s">
        <v>48</v>
      </c>
      <c r="J1419" s="15"/>
      <c r="L1419" t="s">
        <v>49</v>
      </c>
      <c r="M1419" s="15">
        <v>24.5</v>
      </c>
      <c r="N1419" s="16">
        <v>7.67</v>
      </c>
      <c r="O1419" s="16">
        <v>91.8</v>
      </c>
      <c r="P1419" s="17"/>
      <c r="Q1419" s="18"/>
      <c r="S1419" s="17"/>
      <c r="V1419" s="19">
        <v>28.8</v>
      </c>
      <c r="W1419" s="17"/>
      <c r="AF1419" t="s">
        <v>217</v>
      </c>
      <c r="AG1419" t="s">
        <v>259</v>
      </c>
      <c r="AH1419" t="s">
        <v>236</v>
      </c>
      <c r="AI1419">
        <v>18.89</v>
      </c>
      <c r="AJ1419" t="s">
        <v>61</v>
      </c>
      <c r="AK1419" t="s">
        <v>97</v>
      </c>
      <c r="AM1419" t="s">
        <v>54</v>
      </c>
      <c r="AN1419" t="s">
        <v>55</v>
      </c>
      <c r="AQ1419" t="s">
        <v>51</v>
      </c>
      <c r="AR1419" t="s">
        <v>820</v>
      </c>
    </row>
    <row r="1420" ht="15.75" customHeight="1">
      <c r="A1420" t="s">
        <v>323</v>
      </c>
      <c r="B1420" s="20" t="s">
        <v>154</v>
      </c>
      <c r="C1420" s="11" t="s">
        <v>736</v>
      </c>
      <c r="D1420" s="11" t="s">
        <v>737</v>
      </c>
      <c r="E1420" s="11" t="s">
        <v>738</v>
      </c>
      <c r="F1420" s="12" t="str">
        <f t="shared" si="1"/>
        <v>2012</v>
      </c>
      <c r="G1420" s="13">
        <v>41048.0</v>
      </c>
      <c r="H1420" s="14">
        <v>0.3090277777777778</v>
      </c>
      <c r="I1420" t="s">
        <v>48</v>
      </c>
      <c r="J1420" s="15"/>
      <c r="L1420" t="s">
        <v>58</v>
      </c>
      <c r="M1420" s="15">
        <v>16.6</v>
      </c>
      <c r="N1420" s="16"/>
      <c r="O1420" s="16">
        <v>93.3</v>
      </c>
      <c r="P1420" s="17">
        <v>62.7</v>
      </c>
      <c r="Q1420" s="18"/>
      <c r="S1420" s="17"/>
      <c r="V1420" s="19">
        <v>38.8</v>
      </c>
      <c r="W1420" s="17"/>
      <c r="AF1420" t="s">
        <v>76</v>
      </c>
      <c r="AG1420" t="s">
        <v>51</v>
      </c>
      <c r="AH1420" t="s">
        <v>51</v>
      </c>
      <c r="AI1420">
        <v>6.67</v>
      </c>
      <c r="AJ1420" t="s">
        <v>61</v>
      </c>
      <c r="AK1420" t="s">
        <v>53</v>
      </c>
      <c r="AM1420" t="s">
        <v>62</v>
      </c>
      <c r="AN1420" t="s">
        <v>55</v>
      </c>
      <c r="AQ1420" t="s">
        <v>56</v>
      </c>
      <c r="AR1420" t="s">
        <v>821</v>
      </c>
    </row>
    <row r="1421" ht="15.75" customHeight="1">
      <c r="A1421" t="s">
        <v>323</v>
      </c>
      <c r="B1421" s="20" t="s">
        <v>154</v>
      </c>
      <c r="C1421" s="11" t="s">
        <v>736</v>
      </c>
      <c r="D1421" s="11" t="s">
        <v>737</v>
      </c>
      <c r="E1421" s="11" t="s">
        <v>738</v>
      </c>
      <c r="F1421" s="12" t="str">
        <f t="shared" si="1"/>
        <v>2012</v>
      </c>
      <c r="G1421" s="13">
        <v>41062.0</v>
      </c>
      <c r="H1421" s="14">
        <v>0.30069444444444443</v>
      </c>
      <c r="I1421" t="s">
        <v>48</v>
      </c>
      <c r="J1421" s="15"/>
      <c r="L1421" t="s">
        <v>49</v>
      </c>
      <c r="M1421" s="15">
        <v>20.0</v>
      </c>
      <c r="N1421" s="16"/>
      <c r="O1421" s="16">
        <v>90.1</v>
      </c>
      <c r="P1421" s="17"/>
      <c r="Q1421" s="18"/>
      <c r="S1421" s="17"/>
      <c r="V1421" s="19">
        <v>20.3</v>
      </c>
      <c r="W1421" s="17"/>
      <c r="AF1421" t="s">
        <v>76</v>
      </c>
      <c r="AG1421" t="s">
        <v>59</v>
      </c>
      <c r="AH1421" t="s">
        <v>51</v>
      </c>
      <c r="AI1421">
        <v>12.22</v>
      </c>
      <c r="AJ1421" t="s">
        <v>61</v>
      </c>
      <c r="AM1421" t="s">
        <v>88</v>
      </c>
      <c r="AN1421" t="s">
        <v>55</v>
      </c>
      <c r="AQ1421" t="s">
        <v>56</v>
      </c>
      <c r="AR1421" t="s">
        <v>822</v>
      </c>
    </row>
    <row r="1422" ht="15.75" customHeight="1">
      <c r="A1422" t="s">
        <v>323</v>
      </c>
      <c r="B1422" s="20" t="s">
        <v>154</v>
      </c>
      <c r="C1422" s="11" t="s">
        <v>736</v>
      </c>
      <c r="D1422" s="11" t="s">
        <v>737</v>
      </c>
      <c r="E1422" s="11" t="s">
        <v>738</v>
      </c>
      <c r="F1422" s="12" t="str">
        <f t="shared" si="1"/>
        <v>2012</v>
      </c>
      <c r="G1422" s="13">
        <v>41076.0</v>
      </c>
      <c r="H1422" s="14">
        <v>0.29305555555555557</v>
      </c>
      <c r="I1422" t="s">
        <v>48</v>
      </c>
      <c r="J1422" s="15"/>
      <c r="L1422" t="s">
        <v>49</v>
      </c>
      <c r="M1422" s="15">
        <v>18.1</v>
      </c>
      <c r="N1422" s="16">
        <v>9.3</v>
      </c>
      <c r="O1422" s="16">
        <v>95.3</v>
      </c>
      <c r="P1422" s="17"/>
      <c r="Q1422" s="18"/>
      <c r="S1422" s="17"/>
      <c r="V1422" s="19">
        <v>88.4</v>
      </c>
      <c r="W1422" s="17"/>
      <c r="AF1422" t="s">
        <v>76</v>
      </c>
      <c r="AG1422" t="s">
        <v>51</v>
      </c>
      <c r="AH1422" t="s">
        <v>435</v>
      </c>
      <c r="AI1422">
        <v>11.11</v>
      </c>
      <c r="AK1422" t="s">
        <v>53</v>
      </c>
      <c r="AM1422" t="s">
        <v>62</v>
      </c>
      <c r="AN1422" t="s">
        <v>55</v>
      </c>
      <c r="AQ1422" t="s">
        <v>56</v>
      </c>
      <c r="AR1422" t="s">
        <v>218</v>
      </c>
    </row>
    <row r="1423" ht="15.75" customHeight="1">
      <c r="A1423" t="s">
        <v>323</v>
      </c>
      <c r="B1423" s="20" t="s">
        <v>154</v>
      </c>
      <c r="C1423" s="11" t="s">
        <v>736</v>
      </c>
      <c r="D1423" s="11" t="s">
        <v>737</v>
      </c>
      <c r="E1423" s="11" t="s">
        <v>738</v>
      </c>
      <c r="F1423" s="12" t="str">
        <f t="shared" si="1"/>
        <v>2012</v>
      </c>
      <c r="G1423" s="13">
        <v>41090.0</v>
      </c>
      <c r="H1423" s="14">
        <v>0.28888888888888886</v>
      </c>
      <c r="I1423" t="s">
        <v>48</v>
      </c>
      <c r="J1423" s="15"/>
      <c r="L1423" t="s">
        <v>49</v>
      </c>
      <c r="M1423" s="15">
        <v>21.8</v>
      </c>
      <c r="N1423" s="16">
        <v>6.5</v>
      </c>
      <c r="O1423" s="16">
        <v>75.7</v>
      </c>
      <c r="P1423" s="17"/>
      <c r="Q1423" s="18"/>
      <c r="S1423" s="17"/>
      <c r="V1423" s="19">
        <v>37.9</v>
      </c>
      <c r="W1423" s="17"/>
      <c r="AF1423" t="s">
        <v>76</v>
      </c>
      <c r="AG1423" t="s">
        <v>51</v>
      </c>
      <c r="AH1423" t="s">
        <v>444</v>
      </c>
      <c r="AI1423">
        <v>20.0</v>
      </c>
      <c r="AJ1423" t="s">
        <v>61</v>
      </c>
      <c r="AK1423" t="s">
        <v>53</v>
      </c>
      <c r="AM1423" t="s">
        <v>54</v>
      </c>
      <c r="AN1423" t="s">
        <v>55</v>
      </c>
      <c r="AQ1423" t="s">
        <v>51</v>
      </c>
      <c r="AR1423" t="s">
        <v>218</v>
      </c>
    </row>
    <row r="1424" ht="15.75" customHeight="1">
      <c r="A1424" t="s">
        <v>323</v>
      </c>
      <c r="B1424" s="20" t="s">
        <v>154</v>
      </c>
      <c r="C1424" s="11" t="s">
        <v>736</v>
      </c>
      <c r="D1424" s="11" t="s">
        <v>737</v>
      </c>
      <c r="E1424" s="11" t="s">
        <v>738</v>
      </c>
      <c r="F1424" s="12" t="str">
        <f t="shared" si="1"/>
        <v>2012</v>
      </c>
      <c r="G1424" s="13">
        <v>41104.0</v>
      </c>
      <c r="H1424" s="14">
        <v>0.2923611111111111</v>
      </c>
      <c r="I1424" t="s">
        <v>48</v>
      </c>
      <c r="J1424" s="15"/>
      <c r="L1424" t="s">
        <v>49</v>
      </c>
      <c r="M1424" s="15">
        <v>25.8</v>
      </c>
      <c r="N1424" s="16">
        <v>7.1</v>
      </c>
      <c r="O1424" s="16">
        <v>88.0</v>
      </c>
      <c r="P1424" s="17"/>
      <c r="Q1424" s="18"/>
      <c r="S1424" s="17"/>
      <c r="V1424" s="19">
        <v>33.6</v>
      </c>
      <c r="W1424" s="17"/>
      <c r="AF1424" t="s">
        <v>76</v>
      </c>
      <c r="AG1424" t="s">
        <v>280</v>
      </c>
      <c r="AH1424" t="s">
        <v>86</v>
      </c>
      <c r="AJ1424" t="s">
        <v>61</v>
      </c>
      <c r="AM1424" t="s">
        <v>88</v>
      </c>
      <c r="AN1424" t="s">
        <v>55</v>
      </c>
      <c r="AQ1424" t="s">
        <v>56</v>
      </c>
      <c r="AR1424" t="s">
        <v>823</v>
      </c>
    </row>
    <row r="1425" ht="15.75" customHeight="1">
      <c r="A1425" t="s">
        <v>44</v>
      </c>
      <c r="C1425" s="11" t="s">
        <v>276</v>
      </c>
      <c r="D1425" s="11" t="s">
        <v>277</v>
      </c>
      <c r="E1425" s="11" t="s">
        <v>278</v>
      </c>
      <c r="F1425" s="12" t="str">
        <f t="shared" si="1"/>
        <v>2017</v>
      </c>
      <c r="G1425" s="13">
        <v>43001.0</v>
      </c>
      <c r="H1425" s="14">
        <v>0.39375</v>
      </c>
      <c r="I1425" t="s">
        <v>48</v>
      </c>
      <c r="J1425" s="15"/>
      <c r="L1425" t="s">
        <v>49</v>
      </c>
      <c r="M1425" s="15">
        <v>16.1</v>
      </c>
      <c r="N1425" s="16">
        <v>7.18</v>
      </c>
      <c r="O1425" s="16">
        <v>72.0</v>
      </c>
      <c r="P1425" s="17">
        <v>230.0</v>
      </c>
      <c r="Q1425" s="18"/>
      <c r="S1425" s="17"/>
      <c r="V1425" s="19">
        <v>648.8</v>
      </c>
      <c r="W1425" s="17"/>
      <c r="AF1425" t="s">
        <v>806</v>
      </c>
      <c r="AG1425" t="s">
        <v>51</v>
      </c>
      <c r="AH1425" t="s">
        <v>51</v>
      </c>
      <c r="AJ1425" t="s">
        <v>61</v>
      </c>
      <c r="AM1425" t="s">
        <v>88</v>
      </c>
      <c r="AQ1425" t="s">
        <v>51</v>
      </c>
      <c r="AR1425" t="s">
        <v>824</v>
      </c>
    </row>
    <row r="1426" ht="15.75" customHeight="1">
      <c r="A1426" t="s">
        <v>44</v>
      </c>
      <c r="C1426" s="11" t="s">
        <v>73</v>
      </c>
      <c r="D1426" s="11" t="s">
        <v>74</v>
      </c>
      <c r="E1426" s="11" t="s">
        <v>75</v>
      </c>
      <c r="F1426" s="12" t="str">
        <f t="shared" si="1"/>
        <v>2017</v>
      </c>
      <c r="G1426" s="13">
        <v>42875.0</v>
      </c>
      <c r="H1426" s="14">
        <v>0.2375</v>
      </c>
      <c r="I1426" t="s">
        <v>48</v>
      </c>
      <c r="J1426" s="15"/>
      <c r="L1426" t="s">
        <v>49</v>
      </c>
      <c r="M1426" s="15">
        <v>15.2</v>
      </c>
      <c r="N1426" s="16"/>
      <c r="O1426" s="16">
        <v>92.9</v>
      </c>
      <c r="P1426" s="17">
        <v>125.1</v>
      </c>
      <c r="Q1426" s="18"/>
      <c r="S1426" s="17"/>
      <c r="V1426" s="19">
        <v>38.4</v>
      </c>
      <c r="W1426" s="17"/>
      <c r="AF1426" t="s">
        <v>646</v>
      </c>
      <c r="AG1426" t="s">
        <v>59</v>
      </c>
      <c r="AH1426" t="s">
        <v>86</v>
      </c>
      <c r="AI1426">
        <v>10.56</v>
      </c>
      <c r="AJ1426" t="s">
        <v>52</v>
      </c>
      <c r="AK1426" t="s">
        <v>53</v>
      </c>
      <c r="AM1426" t="s">
        <v>62</v>
      </c>
      <c r="AN1426" t="s">
        <v>65</v>
      </c>
      <c r="AQ1426" t="s">
        <v>51</v>
      </c>
      <c r="AR1426" t="s">
        <v>317</v>
      </c>
    </row>
    <row r="1427" ht="15.75" customHeight="1">
      <c r="A1427" t="s">
        <v>44</v>
      </c>
      <c r="C1427" s="11" t="s">
        <v>73</v>
      </c>
      <c r="D1427" s="11" t="s">
        <v>74</v>
      </c>
      <c r="E1427" s="11" t="s">
        <v>75</v>
      </c>
      <c r="F1427" s="12" t="str">
        <f t="shared" si="1"/>
        <v>2017</v>
      </c>
      <c r="G1427" s="13">
        <v>42889.0</v>
      </c>
      <c r="H1427" s="14">
        <v>0.25</v>
      </c>
      <c r="I1427" t="s">
        <v>48</v>
      </c>
      <c r="J1427" s="15"/>
      <c r="L1427" t="s">
        <v>58</v>
      </c>
      <c r="M1427" s="15"/>
      <c r="N1427" s="16"/>
      <c r="O1427" s="16"/>
      <c r="P1427" s="17"/>
      <c r="Q1427" s="18"/>
      <c r="S1427" s="17"/>
      <c r="V1427" s="19">
        <v>50.4</v>
      </c>
      <c r="W1427" s="17"/>
      <c r="AF1427" t="s">
        <v>647</v>
      </c>
      <c r="AG1427" t="s">
        <v>86</v>
      </c>
      <c r="AH1427" t="s">
        <v>254</v>
      </c>
      <c r="AJ1427" t="s">
        <v>61</v>
      </c>
      <c r="AK1427" t="s">
        <v>119</v>
      </c>
      <c r="AM1427" t="s">
        <v>62</v>
      </c>
      <c r="AN1427" t="s">
        <v>65</v>
      </c>
      <c r="AQ1427" t="s">
        <v>56</v>
      </c>
      <c r="AR1427" t="s">
        <v>825</v>
      </c>
    </row>
    <row r="1428" ht="15.75" customHeight="1">
      <c r="A1428" t="s">
        <v>44</v>
      </c>
      <c r="C1428" s="11" t="s">
        <v>73</v>
      </c>
      <c r="D1428" s="11" t="s">
        <v>74</v>
      </c>
      <c r="E1428" s="11" t="s">
        <v>75</v>
      </c>
      <c r="F1428" s="12" t="str">
        <f t="shared" si="1"/>
        <v>2017</v>
      </c>
      <c r="G1428" s="13">
        <v>42889.0</v>
      </c>
      <c r="H1428" s="14">
        <v>0.25</v>
      </c>
      <c r="I1428" t="s">
        <v>95</v>
      </c>
      <c r="J1428" s="15"/>
      <c r="M1428" s="15"/>
      <c r="N1428" s="16"/>
      <c r="O1428" s="16"/>
      <c r="P1428" s="17"/>
      <c r="Q1428" s="18"/>
      <c r="S1428" s="17"/>
      <c r="V1428" s="19">
        <v>53.8</v>
      </c>
      <c r="W1428" s="17"/>
      <c r="AF1428" t="s">
        <v>647</v>
      </c>
      <c r="AK1428" t="s">
        <v>119</v>
      </c>
      <c r="AR1428" t="s">
        <v>825</v>
      </c>
    </row>
    <row r="1429" ht="15.75" customHeight="1">
      <c r="A1429" t="s">
        <v>44</v>
      </c>
      <c r="C1429" s="11" t="s">
        <v>73</v>
      </c>
      <c r="D1429" s="11" t="s">
        <v>74</v>
      </c>
      <c r="E1429" s="11" t="s">
        <v>75</v>
      </c>
      <c r="F1429" s="12" t="str">
        <f t="shared" si="1"/>
        <v>2017</v>
      </c>
      <c r="G1429" s="13">
        <v>42903.0</v>
      </c>
      <c r="H1429" s="14">
        <v>0.24305555555555555</v>
      </c>
      <c r="I1429" t="s">
        <v>48</v>
      </c>
      <c r="J1429" s="15"/>
      <c r="L1429" t="s">
        <v>49</v>
      </c>
      <c r="M1429" s="15">
        <v>15.8</v>
      </c>
      <c r="N1429" s="16"/>
      <c r="O1429" s="16">
        <v>96.3</v>
      </c>
      <c r="P1429" s="17">
        <v>119.7</v>
      </c>
      <c r="Q1429" s="18"/>
      <c r="S1429" s="17"/>
      <c r="V1429" s="19">
        <v>117.2</v>
      </c>
      <c r="W1429" s="17"/>
      <c r="AF1429" t="s">
        <v>649</v>
      </c>
      <c r="AG1429" t="s">
        <v>59</v>
      </c>
      <c r="AH1429" t="s">
        <v>189</v>
      </c>
      <c r="AJ1429" t="s">
        <v>61</v>
      </c>
      <c r="AK1429" t="s">
        <v>53</v>
      </c>
      <c r="AM1429" t="s">
        <v>54</v>
      </c>
      <c r="AN1429" t="s">
        <v>65</v>
      </c>
      <c r="AQ1429" t="s">
        <v>51</v>
      </c>
      <c r="AR1429" t="s">
        <v>650</v>
      </c>
    </row>
    <row r="1430" ht="15.75" customHeight="1">
      <c r="A1430" t="s">
        <v>44</v>
      </c>
      <c r="C1430" s="11" t="s">
        <v>73</v>
      </c>
      <c r="D1430" s="11" t="s">
        <v>74</v>
      </c>
      <c r="E1430" s="11" t="s">
        <v>75</v>
      </c>
      <c r="F1430" s="12" t="str">
        <f t="shared" si="1"/>
        <v>2017</v>
      </c>
      <c r="G1430" s="13">
        <v>42917.0</v>
      </c>
      <c r="H1430" s="14">
        <v>0.26180555555555557</v>
      </c>
      <c r="I1430" t="s">
        <v>48</v>
      </c>
      <c r="J1430" s="15"/>
      <c r="L1430" t="s">
        <v>58</v>
      </c>
      <c r="M1430" s="15">
        <v>21.8</v>
      </c>
      <c r="N1430" s="16">
        <v>8.33</v>
      </c>
      <c r="O1430" s="16">
        <v>95.0</v>
      </c>
      <c r="P1430" s="17">
        <v>92.2</v>
      </c>
      <c r="Q1430" s="18"/>
      <c r="S1430" s="17"/>
      <c r="V1430" s="19">
        <v>67.7</v>
      </c>
      <c r="W1430" s="17"/>
      <c r="AF1430" t="s">
        <v>651</v>
      </c>
      <c r="AG1430" t="s">
        <v>259</v>
      </c>
      <c r="AH1430" t="s">
        <v>611</v>
      </c>
      <c r="AJ1430" t="s">
        <v>61</v>
      </c>
      <c r="AK1430" t="s">
        <v>53</v>
      </c>
      <c r="AM1430" t="s">
        <v>62</v>
      </c>
      <c r="AN1430" t="s">
        <v>65</v>
      </c>
      <c r="AQ1430" t="s">
        <v>56</v>
      </c>
      <c r="AR1430" t="s">
        <v>218</v>
      </c>
    </row>
    <row r="1431" ht="15.75" customHeight="1">
      <c r="A1431" t="s">
        <v>44</v>
      </c>
      <c r="C1431" s="11" t="s">
        <v>73</v>
      </c>
      <c r="D1431" s="11" t="s">
        <v>74</v>
      </c>
      <c r="E1431" s="11" t="s">
        <v>75</v>
      </c>
      <c r="F1431" s="12" t="str">
        <f t="shared" si="1"/>
        <v>2017</v>
      </c>
      <c r="G1431" s="13">
        <v>42931.0</v>
      </c>
      <c r="H1431" s="14">
        <v>0.2534722222222222</v>
      </c>
      <c r="I1431" t="s">
        <v>48</v>
      </c>
      <c r="J1431" s="15"/>
      <c r="L1431" t="s">
        <v>49</v>
      </c>
      <c r="M1431" s="15">
        <v>17.3</v>
      </c>
      <c r="N1431" s="16"/>
      <c r="O1431" s="16">
        <v>95.5</v>
      </c>
      <c r="P1431" s="17">
        <v>25.0</v>
      </c>
      <c r="Q1431" s="18"/>
      <c r="S1431" s="17"/>
      <c r="V1431" s="19">
        <v>33.1</v>
      </c>
      <c r="W1431" s="17"/>
      <c r="AF1431" t="s">
        <v>652</v>
      </c>
      <c r="AG1431" t="s">
        <v>59</v>
      </c>
      <c r="AH1431" t="s">
        <v>254</v>
      </c>
      <c r="AJ1431" t="s">
        <v>61</v>
      </c>
      <c r="AK1431" t="s">
        <v>53</v>
      </c>
      <c r="AM1431" t="s">
        <v>88</v>
      </c>
      <c r="AN1431" t="s">
        <v>65</v>
      </c>
      <c r="AQ1431" t="s">
        <v>51</v>
      </c>
      <c r="AR1431" t="s">
        <v>653</v>
      </c>
    </row>
    <row r="1432" ht="15.75" customHeight="1">
      <c r="A1432" t="s">
        <v>44</v>
      </c>
      <c r="C1432" s="11" t="s">
        <v>73</v>
      </c>
      <c r="D1432" s="11" t="s">
        <v>74</v>
      </c>
      <c r="E1432" s="11" t="s">
        <v>75</v>
      </c>
      <c r="F1432" s="12" t="str">
        <f t="shared" si="1"/>
        <v>2017</v>
      </c>
      <c r="G1432" s="13">
        <v>42945.0</v>
      </c>
      <c r="H1432" s="14">
        <v>0.25555555555555554</v>
      </c>
      <c r="I1432" t="s">
        <v>48</v>
      </c>
      <c r="J1432" s="15"/>
      <c r="L1432" t="s">
        <v>49</v>
      </c>
      <c r="M1432" s="15">
        <v>18.6</v>
      </c>
      <c r="N1432" s="16">
        <v>8.2</v>
      </c>
      <c r="O1432" s="16">
        <v>88.0</v>
      </c>
      <c r="P1432" s="17">
        <v>133.7</v>
      </c>
      <c r="Q1432" s="18"/>
      <c r="S1432" s="17"/>
      <c r="V1432" s="19"/>
      <c r="W1432" s="17"/>
      <c r="AF1432" t="s">
        <v>652</v>
      </c>
      <c r="AG1432" t="s">
        <v>51</v>
      </c>
      <c r="AH1432" t="s">
        <v>51</v>
      </c>
      <c r="AJ1432" t="s">
        <v>61</v>
      </c>
      <c r="AK1432" t="s">
        <v>119</v>
      </c>
      <c r="AM1432" t="s">
        <v>54</v>
      </c>
      <c r="AN1432" t="s">
        <v>65</v>
      </c>
      <c r="AQ1432" t="s">
        <v>51</v>
      </c>
      <c r="AR1432" t="s">
        <v>218</v>
      </c>
    </row>
    <row r="1433" ht="15.75" customHeight="1">
      <c r="A1433" t="s">
        <v>44</v>
      </c>
      <c r="C1433" s="11" t="s">
        <v>73</v>
      </c>
      <c r="D1433" s="11" t="s">
        <v>74</v>
      </c>
      <c r="E1433" s="11" t="s">
        <v>75</v>
      </c>
      <c r="F1433" s="12" t="str">
        <f t="shared" si="1"/>
        <v>2017</v>
      </c>
      <c r="G1433" s="13">
        <v>42959.0</v>
      </c>
      <c r="H1433" s="14">
        <v>0.2638888888888889</v>
      </c>
      <c r="I1433" t="s">
        <v>48</v>
      </c>
      <c r="J1433" s="15"/>
      <c r="L1433" t="s">
        <v>49</v>
      </c>
      <c r="M1433" s="15">
        <v>14.5</v>
      </c>
      <c r="N1433" s="16">
        <v>8.52</v>
      </c>
      <c r="O1433" s="16">
        <v>94.3</v>
      </c>
      <c r="P1433" s="17">
        <v>146.3</v>
      </c>
      <c r="Q1433" s="18"/>
      <c r="S1433" s="17"/>
      <c r="V1433" s="19">
        <v>33.1</v>
      </c>
      <c r="W1433" s="17"/>
      <c r="AF1433" t="s">
        <v>654</v>
      </c>
      <c r="AG1433" t="s">
        <v>254</v>
      </c>
      <c r="AH1433" t="s">
        <v>655</v>
      </c>
      <c r="AJ1433" t="s">
        <v>52</v>
      </c>
      <c r="AK1433" t="s">
        <v>53</v>
      </c>
      <c r="AM1433" t="s">
        <v>54</v>
      </c>
      <c r="AN1433" t="s">
        <v>65</v>
      </c>
      <c r="AQ1433" t="s">
        <v>51</v>
      </c>
      <c r="AR1433" t="s">
        <v>826</v>
      </c>
    </row>
    <row r="1434" ht="15.75" customHeight="1">
      <c r="A1434" t="s">
        <v>44</v>
      </c>
      <c r="C1434" s="11" t="s">
        <v>73</v>
      </c>
      <c r="D1434" s="11" t="s">
        <v>74</v>
      </c>
      <c r="E1434" s="11" t="s">
        <v>75</v>
      </c>
      <c r="F1434" s="12" t="str">
        <f t="shared" si="1"/>
        <v>2017</v>
      </c>
      <c r="G1434" s="13">
        <v>42973.0</v>
      </c>
      <c r="H1434" s="14">
        <v>0.2708333333333333</v>
      </c>
      <c r="I1434" t="s">
        <v>48</v>
      </c>
      <c r="J1434" s="15"/>
      <c r="L1434" t="s">
        <v>49</v>
      </c>
      <c r="M1434" s="15"/>
      <c r="N1434" s="16"/>
      <c r="O1434" s="16"/>
      <c r="P1434" s="17"/>
      <c r="Q1434" s="18"/>
      <c r="S1434" s="17"/>
      <c r="V1434" s="19">
        <v>19.9</v>
      </c>
      <c r="W1434" s="17"/>
      <c r="AF1434" t="s">
        <v>657</v>
      </c>
      <c r="AG1434" t="s">
        <v>435</v>
      </c>
      <c r="AH1434" t="s">
        <v>435</v>
      </c>
      <c r="AK1434" t="s">
        <v>53</v>
      </c>
      <c r="AM1434" t="s">
        <v>88</v>
      </c>
      <c r="AN1434" t="s">
        <v>65</v>
      </c>
      <c r="AQ1434" t="s">
        <v>51</v>
      </c>
      <c r="AR1434" t="s">
        <v>827</v>
      </c>
    </row>
    <row r="1435" ht="15.75" customHeight="1">
      <c r="A1435" t="s">
        <v>44</v>
      </c>
      <c r="C1435" s="11" t="s">
        <v>73</v>
      </c>
      <c r="D1435" s="11" t="s">
        <v>74</v>
      </c>
      <c r="E1435" s="11" t="s">
        <v>75</v>
      </c>
      <c r="F1435" s="12" t="str">
        <f t="shared" si="1"/>
        <v>2017</v>
      </c>
      <c r="G1435" s="13">
        <v>42987.0</v>
      </c>
      <c r="H1435" s="14">
        <v>0.2722222222222222</v>
      </c>
      <c r="I1435" t="s">
        <v>48</v>
      </c>
      <c r="J1435" s="15"/>
      <c r="L1435" t="s">
        <v>49</v>
      </c>
      <c r="M1435" s="15">
        <v>15.2</v>
      </c>
      <c r="N1435" s="16"/>
      <c r="O1435" s="16">
        <v>96.4</v>
      </c>
      <c r="P1435" s="17">
        <v>127.2</v>
      </c>
      <c r="Q1435" s="18"/>
      <c r="S1435" s="17"/>
      <c r="V1435" s="19">
        <v>28.1</v>
      </c>
      <c r="W1435" s="17"/>
      <c r="AF1435" t="s">
        <v>654</v>
      </c>
      <c r="AG1435" t="s">
        <v>51</v>
      </c>
      <c r="AH1435" t="s">
        <v>112</v>
      </c>
      <c r="AJ1435" t="s">
        <v>61</v>
      </c>
      <c r="AK1435" t="s">
        <v>53</v>
      </c>
      <c r="AM1435" t="s">
        <v>88</v>
      </c>
      <c r="AN1435" t="s">
        <v>65</v>
      </c>
      <c r="AQ1435" t="s">
        <v>51</v>
      </c>
      <c r="AR1435" t="s">
        <v>659</v>
      </c>
    </row>
    <row r="1436" ht="15.75" customHeight="1">
      <c r="A1436" t="s">
        <v>44</v>
      </c>
      <c r="C1436" s="11" t="s">
        <v>73</v>
      </c>
      <c r="D1436" s="11" t="s">
        <v>74</v>
      </c>
      <c r="E1436" s="11" t="s">
        <v>75</v>
      </c>
      <c r="F1436" s="12" t="str">
        <f t="shared" si="1"/>
        <v>2017</v>
      </c>
      <c r="G1436" s="13">
        <v>43001.0</v>
      </c>
      <c r="H1436" s="14">
        <v>0.2777777777777778</v>
      </c>
      <c r="I1436" t="s">
        <v>48</v>
      </c>
      <c r="J1436" s="15"/>
      <c r="L1436" t="s">
        <v>49</v>
      </c>
      <c r="M1436" s="15">
        <v>15.7</v>
      </c>
      <c r="N1436" s="16"/>
      <c r="O1436" s="16">
        <v>95.1</v>
      </c>
      <c r="P1436" s="17">
        <v>130.7</v>
      </c>
      <c r="Q1436" s="18"/>
      <c r="S1436" s="17"/>
      <c r="V1436" s="19">
        <v>13.4</v>
      </c>
      <c r="W1436" s="17"/>
      <c r="AF1436" t="s">
        <v>652</v>
      </c>
      <c r="AG1436" t="s">
        <v>51</v>
      </c>
      <c r="AH1436" t="s">
        <v>443</v>
      </c>
      <c r="AK1436" t="s">
        <v>53</v>
      </c>
      <c r="AM1436" t="s">
        <v>88</v>
      </c>
      <c r="AN1436" t="s">
        <v>65</v>
      </c>
      <c r="AQ1436" t="s">
        <v>51</v>
      </c>
      <c r="AR1436" t="s">
        <v>828</v>
      </c>
    </row>
    <row r="1437" ht="15.75" customHeight="1">
      <c r="A1437" t="s">
        <v>44</v>
      </c>
      <c r="C1437" s="11" t="s">
        <v>294</v>
      </c>
      <c r="D1437" s="11" t="s">
        <v>295</v>
      </c>
      <c r="E1437" s="11" t="s">
        <v>296</v>
      </c>
      <c r="F1437" s="12" t="str">
        <f t="shared" si="1"/>
        <v>2017</v>
      </c>
      <c r="G1437" s="13">
        <v>42889.0</v>
      </c>
      <c r="H1437" s="14">
        <v>0.3159722222222222</v>
      </c>
      <c r="I1437" t="s">
        <v>48</v>
      </c>
      <c r="J1437" s="15"/>
      <c r="L1437" t="s">
        <v>58</v>
      </c>
      <c r="M1437" s="15">
        <v>12.2</v>
      </c>
      <c r="N1437" s="16">
        <v>8.3</v>
      </c>
      <c r="O1437" s="16">
        <v>77.4</v>
      </c>
      <c r="P1437" s="17">
        <v>83.5</v>
      </c>
      <c r="Q1437" s="18"/>
      <c r="S1437" s="17"/>
      <c r="V1437" s="19">
        <v>115.3</v>
      </c>
      <c r="W1437" s="17"/>
      <c r="AF1437" t="s">
        <v>829</v>
      </c>
      <c r="AG1437" t="s">
        <v>231</v>
      </c>
      <c r="AH1437" t="s">
        <v>830</v>
      </c>
      <c r="AI1437">
        <v>10.0</v>
      </c>
      <c r="AK1437" t="s">
        <v>100</v>
      </c>
      <c r="AM1437" t="s">
        <v>62</v>
      </c>
      <c r="AN1437" t="s">
        <v>55</v>
      </c>
      <c r="AQ1437" t="s">
        <v>51</v>
      </c>
    </row>
    <row r="1438" ht="15.75" customHeight="1">
      <c r="A1438" t="s">
        <v>44</v>
      </c>
      <c r="C1438" s="11" t="s">
        <v>294</v>
      </c>
      <c r="D1438" s="11" t="s">
        <v>295</v>
      </c>
      <c r="E1438" s="11" t="s">
        <v>296</v>
      </c>
      <c r="F1438" s="12" t="str">
        <f t="shared" si="1"/>
        <v>2017</v>
      </c>
      <c r="G1438" s="13">
        <v>42903.0</v>
      </c>
      <c r="H1438" s="14">
        <v>0.3125</v>
      </c>
      <c r="I1438" t="s">
        <v>48</v>
      </c>
      <c r="J1438" s="15"/>
      <c r="L1438" t="s">
        <v>49</v>
      </c>
      <c r="M1438" s="15">
        <v>15.2</v>
      </c>
      <c r="N1438" s="16">
        <v>6.03</v>
      </c>
      <c r="O1438" s="16">
        <v>61.4</v>
      </c>
      <c r="P1438" s="17">
        <v>127.0</v>
      </c>
      <c r="Q1438" s="18"/>
      <c r="S1438" s="17"/>
      <c r="V1438" s="19">
        <v>816.4</v>
      </c>
      <c r="W1438" s="17"/>
      <c r="AF1438" t="s">
        <v>829</v>
      </c>
      <c r="AG1438" t="s">
        <v>59</v>
      </c>
      <c r="AH1438" t="s">
        <v>376</v>
      </c>
      <c r="AI1438">
        <v>15.56</v>
      </c>
      <c r="AJ1438" t="s">
        <v>61</v>
      </c>
      <c r="AK1438" t="s">
        <v>100</v>
      </c>
      <c r="AM1438" t="s">
        <v>54</v>
      </c>
      <c r="AN1438" t="s">
        <v>55</v>
      </c>
      <c r="AQ1438" t="s">
        <v>171</v>
      </c>
      <c r="AR1438" t="s">
        <v>226</v>
      </c>
    </row>
    <row r="1439" ht="15.75" customHeight="1">
      <c r="A1439" t="s">
        <v>44</v>
      </c>
      <c r="C1439" s="11" t="s">
        <v>294</v>
      </c>
      <c r="D1439" s="11" t="s">
        <v>295</v>
      </c>
      <c r="E1439" s="11" t="s">
        <v>296</v>
      </c>
      <c r="F1439" s="12" t="str">
        <f t="shared" si="1"/>
        <v>2017</v>
      </c>
      <c r="G1439" s="13">
        <v>42917.0</v>
      </c>
      <c r="H1439" s="14">
        <v>0.3541666666666667</v>
      </c>
      <c r="I1439" t="s">
        <v>48</v>
      </c>
      <c r="J1439" s="15"/>
      <c r="L1439" t="s">
        <v>49</v>
      </c>
      <c r="M1439" s="15"/>
      <c r="N1439" s="16"/>
      <c r="O1439" s="16"/>
      <c r="P1439" s="17"/>
      <c r="Q1439" s="18"/>
      <c r="S1439" s="17"/>
      <c r="V1439" s="19">
        <v>285.1</v>
      </c>
      <c r="W1439" s="17"/>
      <c r="AF1439" t="s">
        <v>831</v>
      </c>
      <c r="AG1439" t="s">
        <v>231</v>
      </c>
      <c r="AH1439" t="s">
        <v>291</v>
      </c>
      <c r="AI1439">
        <v>22.22</v>
      </c>
      <c r="AJ1439" t="s">
        <v>61</v>
      </c>
      <c r="AK1439" t="s">
        <v>119</v>
      </c>
      <c r="AM1439" t="s">
        <v>54</v>
      </c>
      <c r="AN1439" t="s">
        <v>65</v>
      </c>
      <c r="AQ1439" t="s">
        <v>70</v>
      </c>
      <c r="AR1439" t="s">
        <v>832</v>
      </c>
    </row>
    <row r="1440" ht="15.75" customHeight="1">
      <c r="A1440" t="s">
        <v>44</v>
      </c>
      <c r="C1440" s="11" t="s">
        <v>294</v>
      </c>
      <c r="D1440" s="11" t="s">
        <v>295</v>
      </c>
      <c r="E1440" s="11" t="s">
        <v>296</v>
      </c>
      <c r="F1440" s="12" t="str">
        <f t="shared" si="1"/>
        <v>2017</v>
      </c>
      <c r="G1440" s="13">
        <v>42931.0</v>
      </c>
      <c r="H1440" s="14">
        <v>0.30277777777777776</v>
      </c>
      <c r="I1440" t="s">
        <v>48</v>
      </c>
      <c r="J1440" s="15"/>
      <c r="L1440" t="s">
        <v>49</v>
      </c>
      <c r="M1440" s="15"/>
      <c r="N1440" s="16"/>
      <c r="O1440" s="16"/>
      <c r="P1440" s="17"/>
      <c r="Q1440" s="18"/>
      <c r="S1440" s="17"/>
      <c r="V1440" s="19">
        <v>125.0</v>
      </c>
      <c r="W1440" s="17"/>
      <c r="AF1440" t="s">
        <v>829</v>
      </c>
      <c r="AG1440" t="s">
        <v>404</v>
      </c>
      <c r="AH1440" t="s">
        <v>84</v>
      </c>
      <c r="AI1440">
        <v>16.11</v>
      </c>
      <c r="AJ1440" t="s">
        <v>61</v>
      </c>
      <c r="AK1440" t="s">
        <v>119</v>
      </c>
      <c r="AM1440" t="s">
        <v>54</v>
      </c>
      <c r="AN1440" t="s">
        <v>55</v>
      </c>
      <c r="AQ1440" t="s">
        <v>70</v>
      </c>
      <c r="AR1440" t="s">
        <v>833</v>
      </c>
    </row>
    <row r="1441" ht="15.75" customHeight="1">
      <c r="A1441" t="s">
        <v>44</v>
      </c>
      <c r="C1441" s="11" t="s">
        <v>294</v>
      </c>
      <c r="D1441" s="11" t="s">
        <v>295</v>
      </c>
      <c r="E1441" s="11" t="s">
        <v>296</v>
      </c>
      <c r="F1441" s="12" t="str">
        <f t="shared" si="1"/>
        <v>2017</v>
      </c>
      <c r="G1441" s="13">
        <v>42945.0</v>
      </c>
      <c r="H1441" s="14">
        <v>0.3159722222222222</v>
      </c>
      <c r="I1441" t="s">
        <v>48</v>
      </c>
      <c r="J1441" s="15"/>
      <c r="L1441" t="s">
        <v>49</v>
      </c>
      <c r="M1441" s="15"/>
      <c r="N1441" s="16"/>
      <c r="O1441" s="16"/>
      <c r="P1441" s="17"/>
      <c r="Q1441" s="18"/>
      <c r="S1441" s="17"/>
      <c r="V1441" s="19">
        <v>143.0</v>
      </c>
      <c r="W1441" s="17"/>
      <c r="AF1441" t="s">
        <v>831</v>
      </c>
      <c r="AH1441" t="s">
        <v>51</v>
      </c>
      <c r="AK1441" t="s">
        <v>100</v>
      </c>
      <c r="AM1441" t="s">
        <v>62</v>
      </c>
      <c r="AN1441" t="s">
        <v>65</v>
      </c>
      <c r="AQ1441" t="s">
        <v>70</v>
      </c>
      <c r="AR1441" t="s">
        <v>834</v>
      </c>
    </row>
    <row r="1442" ht="15.75" customHeight="1">
      <c r="A1442" t="s">
        <v>44</v>
      </c>
      <c r="C1442" s="11" t="s">
        <v>294</v>
      </c>
      <c r="D1442" s="11" t="s">
        <v>295</v>
      </c>
      <c r="E1442" s="11" t="s">
        <v>296</v>
      </c>
      <c r="F1442" s="12" t="str">
        <f t="shared" si="1"/>
        <v>2017</v>
      </c>
      <c r="G1442" s="13">
        <v>42959.0</v>
      </c>
      <c r="H1442" s="14">
        <v>0.3020833333333333</v>
      </c>
      <c r="I1442" t="s">
        <v>48</v>
      </c>
      <c r="J1442" s="15"/>
      <c r="L1442" t="s">
        <v>49</v>
      </c>
      <c r="M1442" s="15"/>
      <c r="N1442" s="16">
        <v>5.06</v>
      </c>
      <c r="O1442" s="16">
        <v>57.0</v>
      </c>
      <c r="P1442" s="17">
        <v>157.0</v>
      </c>
      <c r="Q1442" s="18"/>
      <c r="S1442" s="17"/>
      <c r="V1442" s="19">
        <v>228.2</v>
      </c>
      <c r="W1442" s="17"/>
      <c r="AF1442" t="s">
        <v>829</v>
      </c>
      <c r="AG1442" t="s">
        <v>273</v>
      </c>
      <c r="AH1442" t="s">
        <v>563</v>
      </c>
      <c r="AI1442">
        <v>18.89</v>
      </c>
      <c r="AK1442" t="s">
        <v>119</v>
      </c>
      <c r="AM1442" t="s">
        <v>54</v>
      </c>
      <c r="AN1442" t="s">
        <v>65</v>
      </c>
      <c r="AQ1442" t="s">
        <v>70</v>
      </c>
      <c r="AR1442" t="s">
        <v>835</v>
      </c>
    </row>
    <row r="1443" ht="15.75" customHeight="1">
      <c r="A1443" t="s">
        <v>44</v>
      </c>
      <c r="C1443" s="11" t="s">
        <v>294</v>
      </c>
      <c r="D1443" s="11" t="s">
        <v>295</v>
      </c>
      <c r="E1443" s="11" t="s">
        <v>296</v>
      </c>
      <c r="F1443" s="12" t="str">
        <f t="shared" si="1"/>
        <v>2017</v>
      </c>
      <c r="G1443" s="13">
        <v>42973.0</v>
      </c>
      <c r="H1443" s="14">
        <v>0.3263888888888889</v>
      </c>
      <c r="I1443" t="s">
        <v>48</v>
      </c>
      <c r="J1443" s="15"/>
      <c r="L1443" t="s">
        <v>49</v>
      </c>
      <c r="M1443" s="15">
        <v>16.0</v>
      </c>
      <c r="N1443" s="16">
        <v>5.53</v>
      </c>
      <c r="O1443" s="16">
        <v>56.0</v>
      </c>
      <c r="P1443" s="17">
        <v>155.5</v>
      </c>
      <c r="Q1443" s="18"/>
      <c r="S1443" s="17"/>
      <c r="V1443" s="19">
        <v>204.6</v>
      </c>
      <c r="W1443" s="17"/>
      <c r="AF1443" t="s">
        <v>829</v>
      </c>
      <c r="AG1443" t="s">
        <v>51</v>
      </c>
      <c r="AH1443" t="s">
        <v>115</v>
      </c>
      <c r="AI1443">
        <v>16.4</v>
      </c>
      <c r="AJ1443" t="s">
        <v>61</v>
      </c>
      <c r="AK1443" t="s">
        <v>100</v>
      </c>
      <c r="AM1443" t="s">
        <v>54</v>
      </c>
      <c r="AN1443" t="s">
        <v>65</v>
      </c>
      <c r="AQ1443" t="s">
        <v>56</v>
      </c>
      <c r="AR1443" t="s">
        <v>229</v>
      </c>
    </row>
    <row r="1444" ht="15.75" customHeight="1">
      <c r="A1444" t="s">
        <v>44</v>
      </c>
      <c r="C1444" s="11" t="s">
        <v>294</v>
      </c>
      <c r="D1444" s="11" t="s">
        <v>295</v>
      </c>
      <c r="E1444" s="11" t="s">
        <v>296</v>
      </c>
      <c r="F1444" s="12" t="str">
        <f t="shared" si="1"/>
        <v>2017</v>
      </c>
      <c r="G1444" s="13">
        <v>42987.0</v>
      </c>
      <c r="H1444" s="14">
        <v>0.32083333333333336</v>
      </c>
      <c r="I1444" t="s">
        <v>48</v>
      </c>
      <c r="J1444" s="15"/>
      <c r="L1444" t="s">
        <v>49</v>
      </c>
      <c r="M1444" s="15">
        <v>14.6</v>
      </c>
      <c r="N1444" s="16">
        <v>6.16</v>
      </c>
      <c r="O1444" s="16">
        <v>60.8</v>
      </c>
      <c r="P1444" s="17"/>
      <c r="Q1444" s="18"/>
      <c r="S1444" s="17"/>
      <c r="V1444" s="19">
        <v>235.9</v>
      </c>
      <c r="W1444" s="17"/>
      <c r="AF1444" t="s">
        <v>836</v>
      </c>
      <c r="AG1444" t="s">
        <v>51</v>
      </c>
      <c r="AH1444" t="s">
        <v>273</v>
      </c>
      <c r="AI1444">
        <v>11.67</v>
      </c>
      <c r="AJ1444" t="s">
        <v>61</v>
      </c>
      <c r="AK1444" t="s">
        <v>100</v>
      </c>
      <c r="AM1444" t="s">
        <v>54</v>
      </c>
      <c r="AN1444" t="s">
        <v>55</v>
      </c>
      <c r="AQ1444" t="s">
        <v>70</v>
      </c>
      <c r="AR1444" t="s">
        <v>218</v>
      </c>
    </row>
    <row r="1445" ht="15.75" customHeight="1">
      <c r="A1445" t="s">
        <v>44</v>
      </c>
      <c r="C1445" s="11" t="s">
        <v>294</v>
      </c>
      <c r="D1445" s="11" t="s">
        <v>295</v>
      </c>
      <c r="E1445" s="11" t="s">
        <v>296</v>
      </c>
      <c r="F1445" s="12" t="str">
        <f t="shared" si="1"/>
        <v>2017</v>
      </c>
      <c r="G1445" s="13">
        <v>43001.0</v>
      </c>
      <c r="H1445" s="14">
        <v>0.31527777777777777</v>
      </c>
      <c r="I1445" t="s">
        <v>48</v>
      </c>
      <c r="J1445" s="15"/>
      <c r="L1445" t="s">
        <v>49</v>
      </c>
      <c r="M1445" s="15">
        <v>16.5</v>
      </c>
      <c r="N1445" s="16">
        <v>4.6</v>
      </c>
      <c r="O1445" s="16">
        <v>46.4</v>
      </c>
      <c r="P1445" s="17">
        <v>176.2</v>
      </c>
      <c r="Q1445" s="18"/>
      <c r="S1445" s="17"/>
      <c r="V1445" s="19">
        <v>141.4</v>
      </c>
      <c r="W1445" s="17"/>
      <c r="AF1445" t="s">
        <v>836</v>
      </c>
      <c r="AG1445" t="s">
        <v>51</v>
      </c>
      <c r="AH1445" t="s">
        <v>51</v>
      </c>
      <c r="AI1445">
        <v>21.11</v>
      </c>
      <c r="AJ1445" t="s">
        <v>61</v>
      </c>
      <c r="AK1445" t="s">
        <v>100</v>
      </c>
      <c r="AM1445" t="s">
        <v>54</v>
      </c>
      <c r="AN1445" t="s">
        <v>55</v>
      </c>
      <c r="AQ1445" t="s">
        <v>56</v>
      </c>
      <c r="AR1445" t="s">
        <v>229</v>
      </c>
    </row>
    <row r="1446" ht="15.75" customHeight="1">
      <c r="A1446" t="s">
        <v>44</v>
      </c>
      <c r="C1446" s="22" t="s">
        <v>837</v>
      </c>
      <c r="D1446" s="11" t="s">
        <v>838</v>
      </c>
      <c r="E1446" s="11" t="s">
        <v>839</v>
      </c>
      <c r="F1446" s="12" t="str">
        <f t="shared" si="1"/>
        <v>2017</v>
      </c>
      <c r="G1446" s="13">
        <v>42903.0</v>
      </c>
      <c r="H1446" s="14">
        <v>0.3090277777777778</v>
      </c>
      <c r="I1446" t="s">
        <v>48</v>
      </c>
      <c r="J1446" s="15"/>
      <c r="L1446" t="s">
        <v>58</v>
      </c>
      <c r="M1446" s="15">
        <v>14.8</v>
      </c>
      <c r="N1446" s="16">
        <v>8.37</v>
      </c>
      <c r="O1446" s="16">
        <v>82.5</v>
      </c>
      <c r="P1446" s="17">
        <v>131.8</v>
      </c>
      <c r="Q1446" s="18"/>
      <c r="S1446" s="17"/>
      <c r="V1446" s="19">
        <v>547.5</v>
      </c>
      <c r="W1446" s="17"/>
      <c r="AF1446" t="s">
        <v>840</v>
      </c>
      <c r="AG1446" t="s">
        <v>59</v>
      </c>
      <c r="AH1446" t="s">
        <v>254</v>
      </c>
      <c r="AJ1446" t="s">
        <v>61</v>
      </c>
      <c r="AK1446" t="s">
        <v>53</v>
      </c>
      <c r="AM1446" t="s">
        <v>54</v>
      </c>
      <c r="AN1446" t="s">
        <v>65</v>
      </c>
      <c r="AQ1446" t="s">
        <v>171</v>
      </c>
      <c r="AR1446" t="s">
        <v>218</v>
      </c>
    </row>
    <row r="1447" ht="15.75" customHeight="1">
      <c r="A1447" t="s">
        <v>380</v>
      </c>
      <c r="B1447" s="20" t="s">
        <v>154</v>
      </c>
      <c r="C1447" s="11" t="s">
        <v>755</v>
      </c>
      <c r="D1447" s="11" t="s">
        <v>756</v>
      </c>
      <c r="E1447" s="11" t="s">
        <v>757</v>
      </c>
      <c r="F1447" s="12" t="str">
        <f t="shared" si="1"/>
        <v>2012</v>
      </c>
      <c r="G1447" s="13">
        <v>41048.0</v>
      </c>
      <c r="H1447" s="14">
        <v>0.28125</v>
      </c>
      <c r="I1447" t="s">
        <v>48</v>
      </c>
      <c r="J1447" s="15"/>
      <c r="L1447" t="s">
        <v>49</v>
      </c>
      <c r="M1447" s="15"/>
      <c r="N1447" s="16"/>
      <c r="O1447" s="16"/>
      <c r="P1447" s="17"/>
      <c r="Q1447" s="18"/>
      <c r="S1447" s="17"/>
      <c r="V1447" s="19">
        <v>71.7</v>
      </c>
      <c r="W1447" s="17"/>
      <c r="AF1447" t="s">
        <v>536</v>
      </c>
      <c r="AG1447" t="s">
        <v>51</v>
      </c>
      <c r="AH1447" t="s">
        <v>51</v>
      </c>
      <c r="AI1447">
        <v>12.0</v>
      </c>
      <c r="AJ1447" t="s">
        <v>61</v>
      </c>
      <c r="AK1447" t="s">
        <v>97</v>
      </c>
      <c r="AL1447">
        <v>2.5</v>
      </c>
      <c r="AM1447" t="s">
        <v>54</v>
      </c>
      <c r="AN1447" t="s">
        <v>55</v>
      </c>
      <c r="AQ1447" t="s">
        <v>56</v>
      </c>
    </row>
    <row r="1448" ht="15.75" customHeight="1">
      <c r="A1448" t="s">
        <v>380</v>
      </c>
      <c r="B1448" s="20" t="s">
        <v>154</v>
      </c>
      <c r="C1448" s="11" t="s">
        <v>755</v>
      </c>
      <c r="D1448" s="11" t="s">
        <v>756</v>
      </c>
      <c r="E1448" s="11" t="s">
        <v>757</v>
      </c>
      <c r="F1448" s="12" t="str">
        <f t="shared" si="1"/>
        <v>2012</v>
      </c>
      <c r="G1448" s="13">
        <v>41048.0</v>
      </c>
      <c r="H1448" s="14">
        <v>0.28125</v>
      </c>
      <c r="I1448" t="s">
        <v>48</v>
      </c>
      <c r="J1448" s="15">
        <v>0.0</v>
      </c>
      <c r="K1448" t="s">
        <v>793</v>
      </c>
      <c r="M1448" s="15">
        <v>15.9</v>
      </c>
      <c r="N1448" s="16">
        <v>8.86</v>
      </c>
      <c r="O1448" s="16">
        <v>89.9</v>
      </c>
      <c r="P1448" s="17"/>
      <c r="Q1448" s="18"/>
      <c r="S1448" s="17"/>
      <c r="V1448" s="19"/>
      <c r="W1448" s="17"/>
      <c r="AF1448" t="s">
        <v>536</v>
      </c>
      <c r="AK1448" t="s">
        <v>97</v>
      </c>
    </row>
    <row r="1449" ht="15.75" customHeight="1">
      <c r="A1449" t="s">
        <v>380</v>
      </c>
      <c r="B1449" s="20" t="s">
        <v>154</v>
      </c>
      <c r="C1449" s="11" t="s">
        <v>755</v>
      </c>
      <c r="D1449" s="11" t="s">
        <v>756</v>
      </c>
      <c r="E1449" s="11" t="s">
        <v>757</v>
      </c>
      <c r="F1449" s="12" t="str">
        <f t="shared" si="1"/>
        <v>2012</v>
      </c>
      <c r="G1449" s="13">
        <v>41048.0</v>
      </c>
      <c r="H1449" s="14">
        <v>0.28125</v>
      </c>
      <c r="I1449" t="s">
        <v>48</v>
      </c>
      <c r="J1449" s="15">
        <v>1.0</v>
      </c>
      <c r="K1449" t="s">
        <v>793</v>
      </c>
      <c r="M1449" s="15">
        <v>15.9</v>
      </c>
      <c r="N1449" s="16">
        <v>8.91</v>
      </c>
      <c r="O1449" s="16">
        <v>89.9</v>
      </c>
      <c r="P1449" s="17"/>
      <c r="Q1449" s="18"/>
      <c r="S1449" s="17"/>
      <c r="V1449" s="19"/>
      <c r="W1449" s="17"/>
      <c r="AF1449" t="s">
        <v>536</v>
      </c>
      <c r="AK1449" t="s">
        <v>97</v>
      </c>
    </row>
    <row r="1450" ht="15.75" customHeight="1">
      <c r="A1450" t="s">
        <v>380</v>
      </c>
      <c r="B1450" s="20" t="s">
        <v>154</v>
      </c>
      <c r="C1450" s="11" t="s">
        <v>755</v>
      </c>
      <c r="D1450" s="11" t="s">
        <v>756</v>
      </c>
      <c r="E1450" s="11" t="s">
        <v>757</v>
      </c>
      <c r="F1450" s="12" t="str">
        <f t="shared" si="1"/>
        <v>2012</v>
      </c>
      <c r="G1450" s="13">
        <v>41048.0</v>
      </c>
      <c r="H1450" s="14">
        <v>0.28125</v>
      </c>
      <c r="I1450" t="s">
        <v>48</v>
      </c>
      <c r="J1450" s="15">
        <v>2.0</v>
      </c>
      <c r="K1450" t="s">
        <v>793</v>
      </c>
      <c r="M1450" s="15">
        <v>15.9</v>
      </c>
      <c r="N1450" s="16">
        <v>8.93</v>
      </c>
      <c r="O1450" s="16">
        <v>89.2</v>
      </c>
      <c r="P1450" s="17"/>
      <c r="Q1450" s="18"/>
      <c r="S1450" s="17"/>
      <c r="V1450" s="19"/>
      <c r="W1450" s="17"/>
      <c r="AF1450" t="s">
        <v>536</v>
      </c>
      <c r="AK1450" t="s">
        <v>97</v>
      </c>
    </row>
    <row r="1451" ht="15.75" customHeight="1">
      <c r="A1451" t="s">
        <v>380</v>
      </c>
      <c r="B1451" s="20" t="s">
        <v>154</v>
      </c>
      <c r="C1451" s="11" t="s">
        <v>755</v>
      </c>
      <c r="D1451" s="11" t="s">
        <v>756</v>
      </c>
      <c r="E1451" s="11" t="s">
        <v>757</v>
      </c>
      <c r="F1451" s="12" t="str">
        <f t="shared" si="1"/>
        <v>2012</v>
      </c>
      <c r="G1451" s="13">
        <v>41062.0</v>
      </c>
      <c r="H1451" s="14">
        <v>0.2881944444444444</v>
      </c>
      <c r="I1451" t="s">
        <v>48</v>
      </c>
      <c r="J1451" s="15"/>
      <c r="L1451" t="s">
        <v>49</v>
      </c>
      <c r="M1451" s="15"/>
      <c r="N1451" s="16"/>
      <c r="O1451" s="16"/>
      <c r="P1451" s="17"/>
      <c r="Q1451" s="18"/>
      <c r="S1451" s="17"/>
      <c r="V1451" s="19">
        <v>98.5</v>
      </c>
      <c r="W1451" s="17"/>
      <c r="AF1451" t="s">
        <v>536</v>
      </c>
      <c r="AG1451" t="s">
        <v>254</v>
      </c>
      <c r="AH1451" t="s">
        <v>435</v>
      </c>
      <c r="AI1451">
        <v>12.78</v>
      </c>
      <c r="AJ1451" t="s">
        <v>52</v>
      </c>
      <c r="AK1451" t="s">
        <v>97</v>
      </c>
      <c r="AL1451">
        <v>2.5</v>
      </c>
      <c r="AM1451" t="s">
        <v>54</v>
      </c>
      <c r="AN1451" t="s">
        <v>55</v>
      </c>
      <c r="AQ1451" t="s">
        <v>56</v>
      </c>
    </row>
    <row r="1452" ht="15.75" customHeight="1">
      <c r="A1452" t="s">
        <v>380</v>
      </c>
      <c r="B1452" s="20" t="s">
        <v>154</v>
      </c>
      <c r="C1452" s="11" t="s">
        <v>755</v>
      </c>
      <c r="D1452" s="11" t="s">
        <v>756</v>
      </c>
      <c r="E1452" s="11" t="s">
        <v>757</v>
      </c>
      <c r="F1452" s="12" t="str">
        <f t="shared" si="1"/>
        <v>2012</v>
      </c>
      <c r="G1452" s="13">
        <v>41062.0</v>
      </c>
      <c r="H1452" s="14">
        <v>0.2881944444444444</v>
      </c>
      <c r="I1452" t="s">
        <v>48</v>
      </c>
      <c r="J1452" s="15">
        <v>0.0</v>
      </c>
      <c r="K1452" t="s">
        <v>793</v>
      </c>
      <c r="M1452" s="15">
        <v>19.3</v>
      </c>
      <c r="N1452" s="16">
        <v>8.57</v>
      </c>
      <c r="O1452" s="16">
        <v>93.3</v>
      </c>
      <c r="P1452" s="17"/>
      <c r="Q1452" s="18"/>
      <c r="S1452" s="17"/>
      <c r="V1452" s="19"/>
      <c r="W1452" s="17"/>
      <c r="AF1452" t="s">
        <v>536</v>
      </c>
      <c r="AK1452" t="s">
        <v>97</v>
      </c>
    </row>
    <row r="1453" ht="15.75" customHeight="1">
      <c r="A1453" t="s">
        <v>380</v>
      </c>
      <c r="B1453" s="20" t="s">
        <v>154</v>
      </c>
      <c r="C1453" s="11" t="s">
        <v>755</v>
      </c>
      <c r="D1453" s="11" t="s">
        <v>756</v>
      </c>
      <c r="E1453" s="11" t="s">
        <v>757</v>
      </c>
      <c r="F1453" s="12" t="str">
        <f t="shared" si="1"/>
        <v>2012</v>
      </c>
      <c r="G1453" s="13">
        <v>41062.0</v>
      </c>
      <c r="H1453" s="14">
        <v>0.2881944444444444</v>
      </c>
      <c r="I1453" t="s">
        <v>48</v>
      </c>
      <c r="J1453" s="15">
        <v>1.0</v>
      </c>
      <c r="K1453" t="s">
        <v>793</v>
      </c>
      <c r="M1453" s="15">
        <v>19.3</v>
      </c>
      <c r="N1453" s="16">
        <v>8.87</v>
      </c>
      <c r="O1453" s="16">
        <v>96.4</v>
      </c>
      <c r="P1453" s="17"/>
      <c r="Q1453" s="18"/>
      <c r="S1453" s="17"/>
      <c r="V1453" s="19"/>
      <c r="W1453" s="17"/>
      <c r="AF1453" t="s">
        <v>536</v>
      </c>
      <c r="AK1453" t="s">
        <v>97</v>
      </c>
    </row>
    <row r="1454" ht="15.75" customHeight="1">
      <c r="A1454" t="s">
        <v>380</v>
      </c>
      <c r="B1454" s="20" t="s">
        <v>154</v>
      </c>
      <c r="C1454" s="11" t="s">
        <v>755</v>
      </c>
      <c r="D1454" s="11" t="s">
        <v>756</v>
      </c>
      <c r="E1454" s="11" t="s">
        <v>757</v>
      </c>
      <c r="F1454" s="12" t="str">
        <f t="shared" si="1"/>
        <v>2012</v>
      </c>
      <c r="G1454" s="13">
        <v>41062.0</v>
      </c>
      <c r="H1454" s="14">
        <v>0.2881944444444444</v>
      </c>
      <c r="I1454" t="s">
        <v>48</v>
      </c>
      <c r="J1454" s="15">
        <v>2.0</v>
      </c>
      <c r="K1454" t="s">
        <v>793</v>
      </c>
      <c r="M1454" s="15">
        <v>19.3</v>
      </c>
      <c r="N1454" s="16">
        <v>8.75</v>
      </c>
      <c r="O1454" s="16">
        <v>96.2</v>
      </c>
      <c r="P1454" s="17"/>
      <c r="Q1454" s="18"/>
      <c r="S1454" s="17"/>
      <c r="V1454" s="19"/>
      <c r="W1454" s="17"/>
      <c r="AF1454" t="s">
        <v>536</v>
      </c>
      <c r="AK1454" t="s">
        <v>97</v>
      </c>
    </row>
    <row r="1455" ht="15.75" customHeight="1">
      <c r="A1455" t="s">
        <v>380</v>
      </c>
      <c r="B1455" s="20" t="s">
        <v>154</v>
      </c>
      <c r="C1455" s="11" t="s">
        <v>755</v>
      </c>
      <c r="D1455" s="11" t="s">
        <v>756</v>
      </c>
      <c r="E1455" s="11" t="s">
        <v>757</v>
      </c>
      <c r="F1455" s="12" t="str">
        <f t="shared" si="1"/>
        <v>2012</v>
      </c>
      <c r="G1455" s="13">
        <v>41076.0</v>
      </c>
      <c r="H1455" s="14">
        <v>0.28125</v>
      </c>
      <c r="I1455" t="s">
        <v>48</v>
      </c>
      <c r="J1455" s="15"/>
      <c r="M1455" s="15"/>
      <c r="N1455" s="16"/>
      <c r="O1455" s="16"/>
      <c r="P1455" s="17">
        <v>76.0</v>
      </c>
      <c r="Q1455" s="18"/>
      <c r="S1455" s="17"/>
      <c r="V1455" s="19">
        <v>27.5</v>
      </c>
      <c r="W1455" s="17"/>
      <c r="AF1455" t="s">
        <v>279</v>
      </c>
      <c r="AG1455" t="s">
        <v>51</v>
      </c>
      <c r="AH1455" t="s">
        <v>51</v>
      </c>
      <c r="AI1455">
        <v>13.33</v>
      </c>
      <c r="AK1455" t="s">
        <v>97</v>
      </c>
      <c r="AM1455" t="s">
        <v>62</v>
      </c>
      <c r="AN1455" t="s">
        <v>55</v>
      </c>
      <c r="AQ1455" t="s">
        <v>56</v>
      </c>
      <c r="AR1455" t="s">
        <v>841</v>
      </c>
    </row>
    <row r="1456" ht="15.75" customHeight="1">
      <c r="A1456" t="s">
        <v>380</v>
      </c>
      <c r="B1456" s="20" t="s">
        <v>154</v>
      </c>
      <c r="C1456" s="11" t="s">
        <v>755</v>
      </c>
      <c r="D1456" s="11" t="s">
        <v>756</v>
      </c>
      <c r="E1456" s="11" t="s">
        <v>757</v>
      </c>
      <c r="F1456" s="12" t="str">
        <f t="shared" si="1"/>
        <v>2012</v>
      </c>
      <c r="G1456" s="13">
        <v>41076.0</v>
      </c>
      <c r="H1456" s="14">
        <v>0.28125</v>
      </c>
      <c r="I1456" t="s">
        <v>48</v>
      </c>
      <c r="J1456" s="15">
        <v>0.0</v>
      </c>
      <c r="K1456" t="s">
        <v>793</v>
      </c>
      <c r="M1456" s="15">
        <v>17.9</v>
      </c>
      <c r="N1456" s="16">
        <v>10.1</v>
      </c>
      <c r="O1456" s="16">
        <v>106.2</v>
      </c>
      <c r="P1456" s="17"/>
      <c r="Q1456" s="18"/>
      <c r="S1456" s="17"/>
      <c r="V1456" s="19"/>
      <c r="W1456" s="17"/>
      <c r="AF1456" t="s">
        <v>279</v>
      </c>
      <c r="AK1456" t="s">
        <v>97</v>
      </c>
      <c r="AR1456" t="s">
        <v>841</v>
      </c>
    </row>
    <row r="1457" ht="15.75" customHeight="1">
      <c r="A1457" t="s">
        <v>380</v>
      </c>
      <c r="B1457" s="20" t="s">
        <v>154</v>
      </c>
      <c r="C1457" s="11" t="s">
        <v>755</v>
      </c>
      <c r="D1457" s="11" t="s">
        <v>756</v>
      </c>
      <c r="E1457" s="11" t="s">
        <v>757</v>
      </c>
      <c r="F1457" s="12" t="str">
        <f t="shared" si="1"/>
        <v>2012</v>
      </c>
      <c r="G1457" s="13">
        <v>41076.0</v>
      </c>
      <c r="H1457" s="14">
        <v>0.28125</v>
      </c>
      <c r="I1457" t="s">
        <v>48</v>
      </c>
      <c r="J1457" s="15">
        <v>1.0</v>
      </c>
      <c r="K1457" t="s">
        <v>793</v>
      </c>
      <c r="M1457" s="15">
        <v>17.9</v>
      </c>
      <c r="N1457" s="16">
        <v>10.1</v>
      </c>
      <c r="O1457" s="16">
        <v>106.4</v>
      </c>
      <c r="P1457" s="17"/>
      <c r="Q1457" s="18"/>
      <c r="S1457" s="17"/>
      <c r="V1457" s="19"/>
      <c r="W1457" s="17"/>
      <c r="AF1457" t="s">
        <v>279</v>
      </c>
      <c r="AK1457" t="s">
        <v>97</v>
      </c>
      <c r="AR1457" t="s">
        <v>841</v>
      </c>
    </row>
    <row r="1458" ht="15.75" customHeight="1">
      <c r="A1458" t="s">
        <v>380</v>
      </c>
      <c r="B1458" s="20" t="s">
        <v>154</v>
      </c>
      <c r="C1458" s="11" t="s">
        <v>755</v>
      </c>
      <c r="D1458" s="11" t="s">
        <v>756</v>
      </c>
      <c r="E1458" s="11" t="s">
        <v>757</v>
      </c>
      <c r="F1458" s="12" t="str">
        <f t="shared" si="1"/>
        <v>2012</v>
      </c>
      <c r="G1458" s="13">
        <v>41090.0</v>
      </c>
      <c r="H1458" s="14">
        <v>0.2673611111111111</v>
      </c>
      <c r="I1458" t="s">
        <v>48</v>
      </c>
      <c r="J1458" s="15"/>
      <c r="L1458" t="s">
        <v>58</v>
      </c>
      <c r="M1458" s="15"/>
      <c r="N1458" s="16"/>
      <c r="O1458" s="16"/>
      <c r="P1458" s="17"/>
      <c r="Q1458" s="18"/>
      <c r="S1458" s="17"/>
      <c r="V1458" s="19">
        <v>58.3</v>
      </c>
      <c r="W1458" s="17"/>
      <c r="AF1458" t="s">
        <v>536</v>
      </c>
      <c r="AG1458" t="s">
        <v>51</v>
      </c>
      <c r="AH1458" t="s">
        <v>86</v>
      </c>
      <c r="AI1458">
        <v>19.44</v>
      </c>
      <c r="AJ1458" t="s">
        <v>61</v>
      </c>
      <c r="AK1458" t="s">
        <v>97</v>
      </c>
      <c r="AL1458">
        <v>3.0</v>
      </c>
      <c r="AM1458" t="s">
        <v>62</v>
      </c>
      <c r="AN1458" t="s">
        <v>55</v>
      </c>
      <c r="AQ1458" t="s">
        <v>51</v>
      </c>
      <c r="AR1458" t="s">
        <v>229</v>
      </c>
    </row>
    <row r="1459" ht="15.75" customHeight="1">
      <c r="A1459" t="s">
        <v>380</v>
      </c>
      <c r="B1459" s="20" t="s">
        <v>154</v>
      </c>
      <c r="C1459" s="11" t="s">
        <v>755</v>
      </c>
      <c r="D1459" s="11" t="s">
        <v>756</v>
      </c>
      <c r="E1459" s="11" t="s">
        <v>757</v>
      </c>
      <c r="F1459" s="12" t="str">
        <f t="shared" si="1"/>
        <v>2012</v>
      </c>
      <c r="G1459" s="13">
        <v>41090.0</v>
      </c>
      <c r="H1459" s="14">
        <v>0.2673611111111111</v>
      </c>
      <c r="I1459" t="s">
        <v>48</v>
      </c>
      <c r="J1459" s="15">
        <v>0.0</v>
      </c>
      <c r="K1459" t="s">
        <v>793</v>
      </c>
      <c r="M1459" s="15">
        <v>22.2</v>
      </c>
      <c r="N1459" s="16">
        <v>8.14</v>
      </c>
      <c r="O1459" s="16">
        <v>93.5</v>
      </c>
      <c r="P1459" s="17"/>
      <c r="Q1459" s="18"/>
      <c r="S1459" s="17"/>
      <c r="V1459" s="19"/>
      <c r="W1459" s="17"/>
      <c r="AF1459" t="s">
        <v>536</v>
      </c>
      <c r="AK1459" t="s">
        <v>97</v>
      </c>
      <c r="AR1459" t="s">
        <v>229</v>
      </c>
    </row>
    <row r="1460" ht="15.75" customHeight="1">
      <c r="A1460" t="s">
        <v>380</v>
      </c>
      <c r="B1460" s="20" t="s">
        <v>154</v>
      </c>
      <c r="C1460" s="11" t="s">
        <v>755</v>
      </c>
      <c r="D1460" s="11" t="s">
        <v>756</v>
      </c>
      <c r="E1460" s="11" t="s">
        <v>757</v>
      </c>
      <c r="F1460" s="12" t="str">
        <f t="shared" si="1"/>
        <v>2012</v>
      </c>
      <c r="G1460" s="13">
        <v>41090.0</v>
      </c>
      <c r="H1460" s="14">
        <v>0.2673611111111111</v>
      </c>
      <c r="I1460" t="s">
        <v>48</v>
      </c>
      <c r="J1460" s="15">
        <v>1.0</v>
      </c>
      <c r="K1460" t="s">
        <v>793</v>
      </c>
      <c r="M1460" s="15">
        <v>22.2</v>
      </c>
      <c r="N1460" s="16">
        <v>8.24</v>
      </c>
      <c r="O1460" s="16">
        <v>94.4</v>
      </c>
      <c r="P1460" s="17"/>
      <c r="Q1460" s="18"/>
      <c r="S1460" s="17"/>
      <c r="V1460" s="19"/>
      <c r="W1460" s="17"/>
      <c r="AF1460" t="s">
        <v>536</v>
      </c>
      <c r="AK1460" t="s">
        <v>97</v>
      </c>
      <c r="AR1460" t="s">
        <v>229</v>
      </c>
    </row>
    <row r="1461" ht="15.75" customHeight="1">
      <c r="A1461" t="s">
        <v>380</v>
      </c>
      <c r="B1461" s="20" t="s">
        <v>154</v>
      </c>
      <c r="C1461" s="11" t="s">
        <v>755</v>
      </c>
      <c r="D1461" s="11" t="s">
        <v>756</v>
      </c>
      <c r="E1461" s="11" t="s">
        <v>757</v>
      </c>
      <c r="F1461" s="12" t="str">
        <f t="shared" si="1"/>
        <v>2012</v>
      </c>
      <c r="G1461" s="13">
        <v>41090.0</v>
      </c>
      <c r="H1461" s="14">
        <v>0.2673611111111111</v>
      </c>
      <c r="I1461" t="s">
        <v>48</v>
      </c>
      <c r="J1461" s="15">
        <v>2.0</v>
      </c>
      <c r="K1461" t="s">
        <v>793</v>
      </c>
      <c r="M1461" s="15">
        <v>22.2</v>
      </c>
      <c r="N1461" s="16">
        <v>8.19</v>
      </c>
      <c r="O1461" s="16">
        <v>94.6</v>
      </c>
      <c r="P1461" s="17"/>
      <c r="Q1461" s="18"/>
      <c r="S1461" s="17"/>
      <c r="V1461" s="19"/>
      <c r="W1461" s="17"/>
      <c r="AF1461" t="s">
        <v>536</v>
      </c>
      <c r="AK1461" t="s">
        <v>97</v>
      </c>
      <c r="AR1461" t="s">
        <v>229</v>
      </c>
    </row>
    <row r="1462" ht="15.75" customHeight="1">
      <c r="A1462" t="s">
        <v>380</v>
      </c>
      <c r="B1462" s="20" t="s">
        <v>154</v>
      </c>
      <c r="C1462" s="11" t="s">
        <v>755</v>
      </c>
      <c r="D1462" s="11" t="s">
        <v>756</v>
      </c>
      <c r="E1462" s="11" t="s">
        <v>757</v>
      </c>
      <c r="F1462" s="12" t="str">
        <f t="shared" si="1"/>
        <v>2012</v>
      </c>
      <c r="G1462" s="13">
        <v>41090.0</v>
      </c>
      <c r="H1462" s="14">
        <v>0.2673611111111111</v>
      </c>
      <c r="I1462" t="s">
        <v>48</v>
      </c>
      <c r="J1462" s="15">
        <v>3.0</v>
      </c>
      <c r="K1462" t="s">
        <v>793</v>
      </c>
      <c r="M1462" s="15">
        <v>22.2</v>
      </c>
      <c r="N1462" s="16">
        <v>7.76</v>
      </c>
      <c r="O1462" s="16">
        <v>93.2</v>
      </c>
      <c r="P1462" s="17"/>
      <c r="Q1462" s="18"/>
      <c r="S1462" s="17"/>
      <c r="V1462" s="19"/>
      <c r="W1462" s="17"/>
      <c r="AF1462" t="s">
        <v>536</v>
      </c>
      <c r="AK1462" t="s">
        <v>97</v>
      </c>
      <c r="AR1462" t="s">
        <v>229</v>
      </c>
    </row>
    <row r="1463" ht="15.75" customHeight="1">
      <c r="A1463" t="s">
        <v>380</v>
      </c>
      <c r="B1463" s="20" t="s">
        <v>154</v>
      </c>
      <c r="C1463" s="11" t="s">
        <v>755</v>
      </c>
      <c r="D1463" s="11" t="s">
        <v>756</v>
      </c>
      <c r="E1463" s="11" t="s">
        <v>757</v>
      </c>
      <c r="F1463" s="12" t="str">
        <f t="shared" si="1"/>
        <v>2012</v>
      </c>
      <c r="G1463" s="13">
        <v>41104.0</v>
      </c>
      <c r="H1463" s="14">
        <v>0.2777777777777778</v>
      </c>
      <c r="I1463" t="s">
        <v>48</v>
      </c>
      <c r="J1463" s="15"/>
      <c r="L1463" t="s">
        <v>49</v>
      </c>
      <c r="M1463" s="15"/>
      <c r="N1463" s="16"/>
      <c r="O1463" s="16"/>
      <c r="P1463" s="17">
        <v>98.7</v>
      </c>
      <c r="Q1463" s="18"/>
      <c r="S1463" s="17"/>
      <c r="V1463" s="19">
        <v>104.6</v>
      </c>
      <c r="W1463" s="17"/>
      <c r="AF1463" t="s">
        <v>279</v>
      </c>
      <c r="AG1463" t="s">
        <v>86</v>
      </c>
      <c r="AH1463" t="s">
        <v>51</v>
      </c>
      <c r="AI1463">
        <v>17.78</v>
      </c>
      <c r="AJ1463" t="s">
        <v>61</v>
      </c>
      <c r="AK1463" t="s">
        <v>97</v>
      </c>
      <c r="AM1463" t="s">
        <v>88</v>
      </c>
      <c r="AN1463" t="s">
        <v>55</v>
      </c>
      <c r="AQ1463" t="s">
        <v>56</v>
      </c>
    </row>
    <row r="1464" ht="15.75" customHeight="1">
      <c r="A1464" t="s">
        <v>380</v>
      </c>
      <c r="B1464" s="20" t="s">
        <v>154</v>
      </c>
      <c r="C1464" s="11" t="s">
        <v>755</v>
      </c>
      <c r="D1464" s="11" t="s">
        <v>756</v>
      </c>
      <c r="E1464" s="11" t="s">
        <v>757</v>
      </c>
      <c r="F1464" s="12" t="str">
        <f t="shared" si="1"/>
        <v>2012</v>
      </c>
      <c r="G1464" s="13">
        <v>41104.0</v>
      </c>
      <c r="H1464" s="14">
        <v>0.2777777777777778</v>
      </c>
      <c r="I1464" t="s">
        <v>48</v>
      </c>
      <c r="J1464" s="15">
        <v>0.0</v>
      </c>
      <c r="K1464" t="s">
        <v>793</v>
      </c>
      <c r="M1464" s="15">
        <v>25.1</v>
      </c>
      <c r="N1464" s="16">
        <v>6.89</v>
      </c>
      <c r="O1464" s="16">
        <v>83.8</v>
      </c>
      <c r="P1464" s="17"/>
      <c r="Q1464" s="18"/>
      <c r="S1464" s="17"/>
      <c r="V1464" s="19"/>
      <c r="W1464" s="17"/>
      <c r="AF1464" t="s">
        <v>279</v>
      </c>
      <c r="AK1464" t="s">
        <v>97</v>
      </c>
    </row>
    <row r="1465" ht="15.75" customHeight="1">
      <c r="A1465" t="s">
        <v>380</v>
      </c>
      <c r="B1465" s="20" t="s">
        <v>154</v>
      </c>
      <c r="C1465" s="11" t="s">
        <v>755</v>
      </c>
      <c r="D1465" s="11" t="s">
        <v>756</v>
      </c>
      <c r="E1465" s="11" t="s">
        <v>757</v>
      </c>
      <c r="F1465" s="12" t="str">
        <f t="shared" si="1"/>
        <v>2012</v>
      </c>
      <c r="G1465" s="13">
        <v>41104.0</v>
      </c>
      <c r="H1465" s="14">
        <v>0.2777777777777778</v>
      </c>
      <c r="I1465" t="s">
        <v>48</v>
      </c>
      <c r="J1465" s="15">
        <v>1.0</v>
      </c>
      <c r="K1465" t="s">
        <v>793</v>
      </c>
      <c r="M1465" s="15">
        <v>25.2</v>
      </c>
      <c r="N1465" s="16">
        <v>6.86</v>
      </c>
      <c r="O1465" s="16">
        <v>83.3</v>
      </c>
      <c r="P1465" s="17"/>
      <c r="Q1465" s="18"/>
      <c r="S1465" s="17"/>
      <c r="V1465" s="19"/>
      <c r="W1465" s="17"/>
      <c r="AF1465" t="s">
        <v>279</v>
      </c>
      <c r="AK1465" t="s">
        <v>97</v>
      </c>
    </row>
    <row r="1466" ht="15.75" customHeight="1">
      <c r="A1466" t="s">
        <v>380</v>
      </c>
      <c r="B1466" s="20" t="s">
        <v>154</v>
      </c>
      <c r="C1466" s="11" t="s">
        <v>755</v>
      </c>
      <c r="D1466" s="11" t="s">
        <v>756</v>
      </c>
      <c r="E1466" s="11" t="s">
        <v>757</v>
      </c>
      <c r="F1466" s="12" t="str">
        <f t="shared" si="1"/>
        <v>2012</v>
      </c>
      <c r="G1466" s="13">
        <v>41104.0</v>
      </c>
      <c r="H1466" s="14">
        <v>0.2777777777777778</v>
      </c>
      <c r="I1466" t="s">
        <v>48</v>
      </c>
      <c r="J1466" s="15">
        <v>2.0</v>
      </c>
      <c r="K1466" t="s">
        <v>793</v>
      </c>
      <c r="M1466" s="15">
        <v>25.2</v>
      </c>
      <c r="N1466" s="16">
        <v>6.82</v>
      </c>
      <c r="O1466" s="16">
        <v>83.1</v>
      </c>
      <c r="P1466" s="17"/>
      <c r="Q1466" s="18"/>
      <c r="S1466" s="17"/>
      <c r="V1466" s="19"/>
      <c r="W1466" s="17"/>
      <c r="AF1466" t="s">
        <v>279</v>
      </c>
      <c r="AK1466" t="s">
        <v>97</v>
      </c>
    </row>
    <row r="1467" ht="15.75" customHeight="1">
      <c r="A1467" t="s">
        <v>380</v>
      </c>
      <c r="B1467" s="20" t="s">
        <v>154</v>
      </c>
      <c r="C1467" s="11" t="s">
        <v>755</v>
      </c>
      <c r="D1467" s="11" t="s">
        <v>756</v>
      </c>
      <c r="E1467" s="11" t="s">
        <v>757</v>
      </c>
      <c r="F1467" s="12" t="str">
        <f t="shared" si="1"/>
        <v>2012</v>
      </c>
      <c r="G1467" s="13">
        <v>41118.0</v>
      </c>
      <c r="H1467" s="14">
        <v>0.2638888888888889</v>
      </c>
      <c r="I1467" t="s">
        <v>48</v>
      </c>
      <c r="J1467" s="15"/>
      <c r="L1467" t="s">
        <v>49</v>
      </c>
      <c r="M1467" s="15"/>
      <c r="N1467" s="16"/>
      <c r="O1467" s="16"/>
      <c r="P1467" s="17"/>
      <c r="Q1467" s="18"/>
      <c r="S1467" s="17"/>
      <c r="V1467" s="19">
        <v>517.2</v>
      </c>
      <c r="W1467" s="17"/>
      <c r="AF1467" t="s">
        <v>536</v>
      </c>
      <c r="AG1467" t="s">
        <v>86</v>
      </c>
      <c r="AH1467" t="s">
        <v>439</v>
      </c>
      <c r="AI1467">
        <v>19.0</v>
      </c>
      <c r="AJ1467" t="s">
        <v>61</v>
      </c>
      <c r="AK1467" t="s">
        <v>97</v>
      </c>
      <c r="AL1467">
        <v>2.5</v>
      </c>
      <c r="AM1467" t="s">
        <v>54</v>
      </c>
      <c r="AN1467" t="s">
        <v>55</v>
      </c>
      <c r="AQ1467" t="s">
        <v>171</v>
      </c>
    </row>
    <row r="1468" ht="15.75" customHeight="1">
      <c r="A1468" t="s">
        <v>380</v>
      </c>
      <c r="B1468" s="20" t="s">
        <v>154</v>
      </c>
      <c r="C1468" s="11" t="s">
        <v>755</v>
      </c>
      <c r="D1468" s="11" t="s">
        <v>756</v>
      </c>
      <c r="E1468" s="11" t="s">
        <v>757</v>
      </c>
      <c r="F1468" s="12" t="str">
        <f t="shared" si="1"/>
        <v>2012</v>
      </c>
      <c r="G1468" s="13">
        <v>41118.0</v>
      </c>
      <c r="H1468" s="14">
        <v>0.2638888888888889</v>
      </c>
      <c r="I1468" t="s">
        <v>48</v>
      </c>
      <c r="J1468" s="15">
        <v>0.0</v>
      </c>
      <c r="K1468" t="s">
        <v>793</v>
      </c>
      <c r="M1468" s="15">
        <v>22.9</v>
      </c>
      <c r="N1468" s="16">
        <v>7.11</v>
      </c>
      <c r="O1468" s="16">
        <v>83.0</v>
      </c>
      <c r="P1468" s="17"/>
      <c r="Q1468" s="18"/>
      <c r="S1468" s="17"/>
      <c r="V1468" s="19"/>
      <c r="W1468" s="17"/>
      <c r="AF1468" t="s">
        <v>536</v>
      </c>
      <c r="AK1468" t="s">
        <v>97</v>
      </c>
    </row>
    <row r="1469" ht="15.75" customHeight="1">
      <c r="A1469" t="s">
        <v>380</v>
      </c>
      <c r="B1469" s="20" t="s">
        <v>154</v>
      </c>
      <c r="C1469" s="11" t="s">
        <v>755</v>
      </c>
      <c r="D1469" s="11" t="s">
        <v>756</v>
      </c>
      <c r="E1469" s="11" t="s">
        <v>757</v>
      </c>
      <c r="F1469" s="12" t="str">
        <f t="shared" si="1"/>
        <v>2012</v>
      </c>
      <c r="G1469" s="13">
        <v>41118.0</v>
      </c>
      <c r="H1469" s="14">
        <v>0.2638888888888889</v>
      </c>
      <c r="I1469" t="s">
        <v>48</v>
      </c>
      <c r="J1469" s="15">
        <v>1.0</v>
      </c>
      <c r="K1469" t="s">
        <v>793</v>
      </c>
      <c r="M1469" s="15">
        <v>23.1</v>
      </c>
      <c r="N1469" s="16">
        <v>7.11</v>
      </c>
      <c r="O1469" s="16">
        <v>83.2</v>
      </c>
      <c r="P1469" s="17"/>
      <c r="Q1469" s="18"/>
      <c r="S1469" s="17"/>
      <c r="V1469" s="19"/>
      <c r="W1469" s="17"/>
      <c r="AF1469" t="s">
        <v>536</v>
      </c>
      <c r="AK1469" t="s">
        <v>97</v>
      </c>
    </row>
    <row r="1470" ht="15.75" customHeight="1">
      <c r="A1470" t="s">
        <v>380</v>
      </c>
      <c r="B1470" s="20" t="s">
        <v>154</v>
      </c>
      <c r="C1470" s="11" t="s">
        <v>755</v>
      </c>
      <c r="D1470" s="11" t="s">
        <v>756</v>
      </c>
      <c r="E1470" s="11" t="s">
        <v>757</v>
      </c>
      <c r="F1470" s="12" t="str">
        <f t="shared" si="1"/>
        <v>2012</v>
      </c>
      <c r="G1470" s="13">
        <v>41118.0</v>
      </c>
      <c r="H1470" s="14">
        <v>0.2638888888888889</v>
      </c>
      <c r="I1470" t="s">
        <v>48</v>
      </c>
      <c r="J1470" s="15">
        <v>2.0</v>
      </c>
      <c r="K1470" t="s">
        <v>793</v>
      </c>
      <c r="M1470" s="15">
        <v>23.2</v>
      </c>
      <c r="N1470" s="16">
        <v>7.05</v>
      </c>
      <c r="O1470" s="16">
        <v>80.9</v>
      </c>
      <c r="P1470" s="17"/>
      <c r="Q1470" s="18"/>
      <c r="S1470" s="17"/>
      <c r="V1470" s="19"/>
      <c r="W1470" s="17"/>
      <c r="AF1470" t="s">
        <v>536</v>
      </c>
      <c r="AK1470" t="s">
        <v>97</v>
      </c>
    </row>
    <row r="1471" ht="15.75" customHeight="1">
      <c r="A1471" t="s">
        <v>380</v>
      </c>
      <c r="B1471" s="20" t="s">
        <v>154</v>
      </c>
      <c r="C1471" s="11" t="s">
        <v>755</v>
      </c>
      <c r="D1471" s="11" t="s">
        <v>756</v>
      </c>
      <c r="E1471" s="11" t="s">
        <v>757</v>
      </c>
      <c r="F1471" s="12" t="str">
        <f t="shared" si="1"/>
        <v>2012</v>
      </c>
      <c r="G1471" s="13">
        <v>41132.0</v>
      </c>
      <c r="H1471" s="14">
        <v>0.3333333333333333</v>
      </c>
      <c r="I1471" t="s">
        <v>48</v>
      </c>
      <c r="J1471" s="15"/>
      <c r="L1471" t="s">
        <v>58</v>
      </c>
      <c r="M1471" s="15"/>
      <c r="N1471" s="16"/>
      <c r="O1471" s="16"/>
      <c r="P1471" s="17">
        <v>111.7</v>
      </c>
      <c r="Q1471" s="18"/>
      <c r="S1471" s="17"/>
      <c r="V1471" s="19">
        <v>579.4</v>
      </c>
      <c r="W1471" s="17"/>
      <c r="AF1471" t="s">
        <v>279</v>
      </c>
      <c r="AG1471" t="s">
        <v>72</v>
      </c>
      <c r="AH1471" t="s">
        <v>85</v>
      </c>
      <c r="AI1471">
        <v>21.11</v>
      </c>
      <c r="AJ1471" t="s">
        <v>61</v>
      </c>
      <c r="AK1471" t="s">
        <v>97</v>
      </c>
      <c r="AL1471">
        <v>2.0</v>
      </c>
      <c r="AM1471" t="s">
        <v>54</v>
      </c>
      <c r="AN1471" t="s">
        <v>55</v>
      </c>
      <c r="AQ1471" t="s">
        <v>171</v>
      </c>
    </row>
    <row r="1472" ht="15.75" customHeight="1">
      <c r="A1472" t="s">
        <v>380</v>
      </c>
      <c r="B1472" s="20" t="s">
        <v>154</v>
      </c>
      <c r="C1472" s="11" t="s">
        <v>755</v>
      </c>
      <c r="D1472" s="11" t="s">
        <v>756</v>
      </c>
      <c r="E1472" s="11" t="s">
        <v>757</v>
      </c>
      <c r="F1472" s="12" t="str">
        <f t="shared" si="1"/>
        <v>2012</v>
      </c>
      <c r="G1472" s="13">
        <v>41132.0</v>
      </c>
      <c r="H1472" s="14">
        <v>0.3333333333333333</v>
      </c>
      <c r="I1472" t="s">
        <v>48</v>
      </c>
      <c r="J1472" s="15">
        <v>0.0</v>
      </c>
      <c r="K1472" t="s">
        <v>793</v>
      </c>
      <c r="M1472" s="15">
        <v>24.6</v>
      </c>
      <c r="N1472" s="16">
        <v>7.35</v>
      </c>
      <c r="O1472" s="16">
        <v>88.8</v>
      </c>
      <c r="P1472" s="17"/>
      <c r="Q1472" s="18"/>
      <c r="S1472" s="17"/>
      <c r="V1472" s="19"/>
      <c r="W1472" s="17"/>
      <c r="AF1472" t="s">
        <v>279</v>
      </c>
      <c r="AK1472" t="s">
        <v>97</v>
      </c>
    </row>
    <row r="1473" ht="15.75" customHeight="1">
      <c r="A1473" t="s">
        <v>380</v>
      </c>
      <c r="B1473" s="20" t="s">
        <v>154</v>
      </c>
      <c r="C1473" s="11" t="s">
        <v>755</v>
      </c>
      <c r="D1473" s="11" t="s">
        <v>756</v>
      </c>
      <c r="E1473" s="11" t="s">
        <v>757</v>
      </c>
      <c r="F1473" s="12" t="str">
        <f t="shared" si="1"/>
        <v>2012</v>
      </c>
      <c r="G1473" s="13">
        <v>41132.0</v>
      </c>
      <c r="H1473" s="14">
        <v>0.3333333333333333</v>
      </c>
      <c r="I1473" t="s">
        <v>48</v>
      </c>
      <c r="J1473" s="15">
        <v>1.0</v>
      </c>
      <c r="K1473" t="s">
        <v>793</v>
      </c>
      <c r="M1473" s="15">
        <v>24.6</v>
      </c>
      <c r="N1473" s="16">
        <v>7.33</v>
      </c>
      <c r="O1473" s="16">
        <v>88.2</v>
      </c>
      <c r="P1473" s="17"/>
      <c r="Q1473" s="18"/>
      <c r="S1473" s="17"/>
      <c r="V1473" s="19"/>
      <c r="W1473" s="17"/>
      <c r="AF1473" t="s">
        <v>279</v>
      </c>
      <c r="AK1473" t="s">
        <v>97</v>
      </c>
    </row>
    <row r="1474" ht="15.75" customHeight="1">
      <c r="A1474" t="s">
        <v>380</v>
      </c>
      <c r="B1474" s="20" t="s">
        <v>154</v>
      </c>
      <c r="C1474" s="11" t="s">
        <v>755</v>
      </c>
      <c r="D1474" s="11" t="s">
        <v>756</v>
      </c>
      <c r="E1474" s="11" t="s">
        <v>757</v>
      </c>
      <c r="F1474" s="12" t="str">
        <f t="shared" si="1"/>
        <v>2012</v>
      </c>
      <c r="G1474" s="13">
        <v>41132.0</v>
      </c>
      <c r="H1474" s="14">
        <v>0.3333333333333333</v>
      </c>
      <c r="I1474" t="s">
        <v>48</v>
      </c>
      <c r="J1474" s="15">
        <v>2.0</v>
      </c>
      <c r="K1474" t="s">
        <v>793</v>
      </c>
      <c r="M1474" s="15">
        <v>24.7</v>
      </c>
      <c r="N1474" s="16">
        <v>7.3</v>
      </c>
      <c r="O1474" s="16">
        <v>87.5</v>
      </c>
      <c r="P1474" s="17"/>
      <c r="Q1474" s="18"/>
      <c r="S1474" s="17"/>
      <c r="V1474" s="19"/>
      <c r="W1474" s="17"/>
      <c r="AF1474" t="s">
        <v>279</v>
      </c>
      <c r="AK1474" t="s">
        <v>97</v>
      </c>
    </row>
    <row r="1475" ht="15.75" customHeight="1">
      <c r="A1475" t="s">
        <v>380</v>
      </c>
      <c r="B1475" s="20" t="s">
        <v>154</v>
      </c>
      <c r="C1475" s="11" t="s">
        <v>755</v>
      </c>
      <c r="D1475" s="11" t="s">
        <v>756</v>
      </c>
      <c r="E1475" s="11" t="s">
        <v>757</v>
      </c>
      <c r="F1475" s="12" t="str">
        <f t="shared" si="1"/>
        <v>2012</v>
      </c>
      <c r="G1475" s="13">
        <v>41146.0</v>
      </c>
      <c r="H1475" s="14">
        <v>0.2569444444444444</v>
      </c>
      <c r="I1475" t="s">
        <v>48</v>
      </c>
      <c r="J1475" s="15"/>
      <c r="L1475" t="s">
        <v>49</v>
      </c>
      <c r="M1475" s="15"/>
      <c r="N1475" s="16"/>
      <c r="O1475" s="16"/>
      <c r="P1475" s="17"/>
      <c r="Q1475" s="18"/>
      <c r="S1475" s="17"/>
      <c r="V1475" s="19">
        <v>42.8</v>
      </c>
      <c r="W1475" s="17"/>
      <c r="AF1475" t="s">
        <v>536</v>
      </c>
      <c r="AG1475" t="s">
        <v>259</v>
      </c>
      <c r="AH1475" t="s">
        <v>223</v>
      </c>
      <c r="AI1475">
        <v>19.4</v>
      </c>
      <c r="AJ1475" t="s">
        <v>61</v>
      </c>
      <c r="AK1475" t="s">
        <v>97</v>
      </c>
      <c r="AL1475">
        <v>2.5</v>
      </c>
      <c r="AM1475" t="s">
        <v>54</v>
      </c>
      <c r="AN1475" t="s">
        <v>55</v>
      </c>
      <c r="AQ1475" t="s">
        <v>56</v>
      </c>
      <c r="AR1475" t="s">
        <v>233</v>
      </c>
    </row>
    <row r="1476" ht="15.75" customHeight="1">
      <c r="A1476" t="s">
        <v>380</v>
      </c>
      <c r="B1476" s="20" t="s">
        <v>154</v>
      </c>
      <c r="C1476" s="11" t="s">
        <v>755</v>
      </c>
      <c r="D1476" s="11" t="s">
        <v>756</v>
      </c>
      <c r="E1476" s="11" t="s">
        <v>757</v>
      </c>
      <c r="F1476" s="12" t="str">
        <f t="shared" si="1"/>
        <v>2012</v>
      </c>
      <c r="G1476" s="13">
        <v>41146.0</v>
      </c>
      <c r="H1476" s="14">
        <v>0.2569444444444444</v>
      </c>
      <c r="I1476" t="s">
        <v>48</v>
      </c>
      <c r="J1476" s="15">
        <v>0.0</v>
      </c>
      <c r="K1476" t="s">
        <v>793</v>
      </c>
      <c r="M1476" s="15">
        <v>23.6</v>
      </c>
      <c r="N1476" s="16">
        <v>7.7</v>
      </c>
      <c r="O1476" s="16">
        <v>92.0</v>
      </c>
      <c r="P1476" s="17"/>
      <c r="Q1476" s="18"/>
      <c r="S1476" s="17"/>
      <c r="V1476" s="19"/>
      <c r="W1476" s="17"/>
      <c r="AF1476" t="s">
        <v>536</v>
      </c>
      <c r="AK1476" t="s">
        <v>97</v>
      </c>
      <c r="AR1476" t="s">
        <v>233</v>
      </c>
    </row>
    <row r="1477" ht="15.75" customHeight="1">
      <c r="A1477" t="s">
        <v>380</v>
      </c>
      <c r="B1477" s="20" t="s">
        <v>154</v>
      </c>
      <c r="C1477" s="11" t="s">
        <v>755</v>
      </c>
      <c r="D1477" s="11" t="s">
        <v>756</v>
      </c>
      <c r="E1477" s="11" t="s">
        <v>757</v>
      </c>
      <c r="F1477" s="12" t="str">
        <f t="shared" si="1"/>
        <v>2012</v>
      </c>
      <c r="G1477" s="13">
        <v>41146.0</v>
      </c>
      <c r="H1477" s="14">
        <v>0.2569444444444444</v>
      </c>
      <c r="I1477" t="s">
        <v>48</v>
      </c>
      <c r="J1477" s="15">
        <v>1.0</v>
      </c>
      <c r="K1477" t="s">
        <v>793</v>
      </c>
      <c r="M1477" s="15">
        <v>23.7</v>
      </c>
      <c r="N1477" s="16">
        <v>7.66</v>
      </c>
      <c r="O1477" s="16">
        <v>91.2</v>
      </c>
      <c r="P1477" s="17"/>
      <c r="Q1477" s="18"/>
      <c r="S1477" s="17"/>
      <c r="V1477" s="19"/>
      <c r="W1477" s="17"/>
      <c r="AF1477" t="s">
        <v>536</v>
      </c>
      <c r="AK1477" t="s">
        <v>97</v>
      </c>
      <c r="AR1477" t="s">
        <v>233</v>
      </c>
    </row>
    <row r="1478" ht="15.75" customHeight="1">
      <c r="A1478" t="s">
        <v>380</v>
      </c>
      <c r="B1478" s="20" t="s">
        <v>154</v>
      </c>
      <c r="C1478" s="11" t="s">
        <v>755</v>
      </c>
      <c r="D1478" s="11" t="s">
        <v>756</v>
      </c>
      <c r="E1478" s="11" t="s">
        <v>757</v>
      </c>
      <c r="F1478" s="12" t="str">
        <f t="shared" si="1"/>
        <v>2012</v>
      </c>
      <c r="G1478" s="13">
        <v>41146.0</v>
      </c>
      <c r="H1478" s="14">
        <v>0.2569444444444444</v>
      </c>
      <c r="I1478" t="s">
        <v>48</v>
      </c>
      <c r="J1478" s="15">
        <v>2.0</v>
      </c>
      <c r="K1478" t="s">
        <v>793</v>
      </c>
      <c r="M1478" s="15">
        <v>23.7</v>
      </c>
      <c r="N1478" s="16">
        <v>7.88</v>
      </c>
      <c r="O1478" s="16">
        <v>91.8</v>
      </c>
      <c r="P1478" s="17"/>
      <c r="Q1478" s="18"/>
      <c r="S1478" s="17"/>
      <c r="V1478" s="19"/>
      <c r="W1478" s="17"/>
      <c r="AF1478" t="s">
        <v>536</v>
      </c>
      <c r="AK1478" t="s">
        <v>97</v>
      </c>
      <c r="AR1478" t="s">
        <v>233</v>
      </c>
    </row>
    <row r="1479" ht="15.75" customHeight="1">
      <c r="A1479" t="s">
        <v>380</v>
      </c>
      <c r="B1479" s="20" t="s">
        <v>154</v>
      </c>
      <c r="C1479" s="11" t="s">
        <v>759</v>
      </c>
      <c r="D1479" s="11" t="s">
        <v>760</v>
      </c>
      <c r="E1479" s="11" t="s">
        <v>761</v>
      </c>
      <c r="F1479" s="12" t="str">
        <f t="shared" si="1"/>
        <v>2012</v>
      </c>
      <c r="G1479" s="13">
        <v>41048.0</v>
      </c>
      <c r="H1479" s="14">
        <v>0.3020833333333333</v>
      </c>
      <c r="I1479" t="s">
        <v>48</v>
      </c>
      <c r="J1479" s="15"/>
      <c r="L1479" t="s">
        <v>49</v>
      </c>
      <c r="M1479" s="15"/>
      <c r="N1479" s="16"/>
      <c r="O1479" s="16"/>
      <c r="P1479" s="17"/>
      <c r="Q1479" s="18"/>
      <c r="S1479" s="17"/>
      <c r="V1479" s="19">
        <v>45.7</v>
      </c>
      <c r="W1479" s="17"/>
      <c r="AF1479" t="s">
        <v>536</v>
      </c>
      <c r="AG1479" t="s">
        <v>51</v>
      </c>
      <c r="AH1479" t="s">
        <v>51</v>
      </c>
      <c r="AI1479">
        <v>12.0</v>
      </c>
      <c r="AJ1479" t="s">
        <v>61</v>
      </c>
      <c r="AK1479" t="s">
        <v>97</v>
      </c>
      <c r="AL1479">
        <v>3.5</v>
      </c>
      <c r="AM1479" t="s">
        <v>54</v>
      </c>
      <c r="AN1479" t="s">
        <v>55</v>
      </c>
      <c r="AQ1479" t="s">
        <v>56</v>
      </c>
    </row>
    <row r="1480" ht="15.75" customHeight="1">
      <c r="A1480" t="s">
        <v>380</v>
      </c>
      <c r="B1480" s="20" t="s">
        <v>154</v>
      </c>
      <c r="C1480" s="11" t="s">
        <v>759</v>
      </c>
      <c r="D1480" s="11" t="s">
        <v>760</v>
      </c>
      <c r="E1480" s="11" t="s">
        <v>761</v>
      </c>
      <c r="F1480" s="12" t="str">
        <f t="shared" si="1"/>
        <v>2012</v>
      </c>
      <c r="G1480" s="13">
        <v>41048.0</v>
      </c>
      <c r="H1480" s="14">
        <v>0.3020833333333333</v>
      </c>
      <c r="I1480" t="s">
        <v>48</v>
      </c>
      <c r="J1480" s="15">
        <v>0.0</v>
      </c>
      <c r="K1480" t="s">
        <v>793</v>
      </c>
      <c r="M1480" s="15">
        <v>15.9</v>
      </c>
      <c r="N1480" s="16">
        <v>9.12</v>
      </c>
      <c r="O1480" s="16">
        <v>92.6</v>
      </c>
      <c r="P1480" s="17"/>
      <c r="Q1480" s="18"/>
      <c r="S1480" s="17"/>
      <c r="V1480" s="19"/>
      <c r="W1480" s="17"/>
      <c r="AF1480" t="s">
        <v>536</v>
      </c>
      <c r="AK1480" t="s">
        <v>97</v>
      </c>
    </row>
    <row r="1481" ht="15.75" customHeight="1">
      <c r="A1481" t="s">
        <v>380</v>
      </c>
      <c r="B1481" s="20" t="s">
        <v>154</v>
      </c>
      <c r="C1481" s="11" t="s">
        <v>759</v>
      </c>
      <c r="D1481" s="11" t="s">
        <v>760</v>
      </c>
      <c r="E1481" s="11" t="s">
        <v>761</v>
      </c>
      <c r="F1481" s="12" t="str">
        <f t="shared" si="1"/>
        <v>2012</v>
      </c>
      <c r="G1481" s="13">
        <v>41048.0</v>
      </c>
      <c r="H1481" s="14">
        <v>0.3020833333333333</v>
      </c>
      <c r="I1481" t="s">
        <v>48</v>
      </c>
      <c r="J1481" s="15">
        <v>1.0</v>
      </c>
      <c r="K1481" t="s">
        <v>793</v>
      </c>
      <c r="M1481" s="15">
        <v>15.9</v>
      </c>
      <c r="N1481" s="16">
        <v>9.06</v>
      </c>
      <c r="O1481" s="16">
        <v>91.8</v>
      </c>
      <c r="P1481" s="17"/>
      <c r="Q1481" s="18"/>
      <c r="S1481" s="17"/>
      <c r="V1481" s="19"/>
      <c r="W1481" s="17"/>
      <c r="AF1481" t="s">
        <v>536</v>
      </c>
      <c r="AK1481" t="s">
        <v>97</v>
      </c>
    </row>
    <row r="1482" ht="15.75" customHeight="1">
      <c r="A1482" t="s">
        <v>380</v>
      </c>
      <c r="B1482" s="20" t="s">
        <v>154</v>
      </c>
      <c r="C1482" s="11" t="s">
        <v>759</v>
      </c>
      <c r="D1482" s="11" t="s">
        <v>760</v>
      </c>
      <c r="E1482" s="11" t="s">
        <v>761</v>
      </c>
      <c r="F1482" s="12" t="str">
        <f t="shared" si="1"/>
        <v>2012</v>
      </c>
      <c r="G1482" s="13">
        <v>41048.0</v>
      </c>
      <c r="H1482" s="14">
        <v>0.3020833333333333</v>
      </c>
      <c r="I1482" t="s">
        <v>48</v>
      </c>
      <c r="J1482" s="15">
        <v>2.0</v>
      </c>
      <c r="K1482" t="s">
        <v>793</v>
      </c>
      <c r="M1482" s="15">
        <v>16.0</v>
      </c>
      <c r="N1482" s="16">
        <v>9.0</v>
      </c>
      <c r="O1482" s="16">
        <v>92.5</v>
      </c>
      <c r="P1482" s="17"/>
      <c r="Q1482" s="18"/>
      <c r="S1482" s="17"/>
      <c r="V1482" s="19"/>
      <c r="W1482" s="17"/>
      <c r="AF1482" t="s">
        <v>536</v>
      </c>
      <c r="AK1482" t="s">
        <v>97</v>
      </c>
    </row>
    <row r="1483" ht="15.75" customHeight="1">
      <c r="A1483" t="s">
        <v>380</v>
      </c>
      <c r="B1483" s="20" t="s">
        <v>154</v>
      </c>
      <c r="C1483" s="11" t="s">
        <v>759</v>
      </c>
      <c r="D1483" s="11" t="s">
        <v>760</v>
      </c>
      <c r="E1483" s="11" t="s">
        <v>761</v>
      </c>
      <c r="F1483" s="12" t="str">
        <f t="shared" si="1"/>
        <v>2012</v>
      </c>
      <c r="G1483" s="13">
        <v>41048.0</v>
      </c>
      <c r="H1483" s="14">
        <v>0.3020833333333333</v>
      </c>
      <c r="I1483" t="s">
        <v>48</v>
      </c>
      <c r="J1483" s="15">
        <v>3.0</v>
      </c>
      <c r="K1483" t="s">
        <v>793</v>
      </c>
      <c r="M1483" s="15">
        <v>16.0</v>
      </c>
      <c r="N1483" s="16">
        <v>9.02</v>
      </c>
      <c r="O1483" s="16">
        <v>92.4</v>
      </c>
      <c r="P1483" s="17"/>
      <c r="Q1483" s="18"/>
      <c r="S1483" s="17"/>
      <c r="V1483" s="19"/>
      <c r="W1483" s="17"/>
      <c r="AF1483" t="s">
        <v>536</v>
      </c>
      <c r="AK1483" t="s">
        <v>97</v>
      </c>
    </row>
    <row r="1484" ht="15.75" customHeight="1">
      <c r="A1484" t="s">
        <v>380</v>
      </c>
      <c r="B1484" s="20" t="s">
        <v>154</v>
      </c>
      <c r="C1484" s="11" t="s">
        <v>759</v>
      </c>
      <c r="D1484" s="11" t="s">
        <v>760</v>
      </c>
      <c r="E1484" s="11" t="s">
        <v>761</v>
      </c>
      <c r="F1484" s="12" t="str">
        <f t="shared" si="1"/>
        <v>2012</v>
      </c>
      <c r="G1484" s="13">
        <v>41062.0</v>
      </c>
      <c r="H1484" s="14">
        <v>0.3055555555555556</v>
      </c>
      <c r="I1484" t="s">
        <v>48</v>
      </c>
      <c r="J1484" s="15"/>
      <c r="L1484" t="s">
        <v>49</v>
      </c>
      <c r="M1484" s="15"/>
      <c r="N1484" s="16"/>
      <c r="O1484" s="16"/>
      <c r="P1484" s="17"/>
      <c r="Q1484" s="18"/>
      <c r="S1484" s="17"/>
      <c r="V1484" s="19">
        <v>98.5</v>
      </c>
      <c r="W1484" s="17"/>
      <c r="AF1484" t="s">
        <v>536</v>
      </c>
      <c r="AG1484" t="s">
        <v>254</v>
      </c>
      <c r="AH1484" t="s">
        <v>435</v>
      </c>
      <c r="AI1484">
        <v>12.78</v>
      </c>
      <c r="AJ1484" t="s">
        <v>52</v>
      </c>
      <c r="AK1484" t="s">
        <v>97</v>
      </c>
      <c r="AL1484">
        <v>2.5</v>
      </c>
      <c r="AM1484" t="s">
        <v>54</v>
      </c>
      <c r="AN1484" t="s">
        <v>55</v>
      </c>
      <c r="AQ1484" t="s">
        <v>56</v>
      </c>
    </row>
    <row r="1485" ht="15.75" customHeight="1">
      <c r="A1485" t="s">
        <v>380</v>
      </c>
      <c r="B1485" s="20" t="s">
        <v>154</v>
      </c>
      <c r="C1485" s="11" t="s">
        <v>759</v>
      </c>
      <c r="D1485" s="11" t="s">
        <v>760</v>
      </c>
      <c r="E1485" s="11" t="s">
        <v>761</v>
      </c>
      <c r="F1485" s="12" t="str">
        <f t="shared" si="1"/>
        <v>2012</v>
      </c>
      <c r="G1485" s="13">
        <v>41062.0</v>
      </c>
      <c r="H1485" s="14">
        <v>0.3055555555555556</v>
      </c>
      <c r="I1485" t="s">
        <v>48</v>
      </c>
      <c r="J1485" s="15">
        <v>0.0</v>
      </c>
      <c r="K1485" t="s">
        <v>793</v>
      </c>
      <c r="M1485" s="15">
        <v>19.2</v>
      </c>
      <c r="N1485" s="16">
        <v>9.08</v>
      </c>
      <c r="O1485" s="16">
        <v>97.3</v>
      </c>
      <c r="P1485" s="17"/>
      <c r="Q1485" s="18"/>
      <c r="S1485" s="17"/>
      <c r="V1485" s="19"/>
      <c r="W1485" s="17"/>
      <c r="AF1485" t="s">
        <v>536</v>
      </c>
      <c r="AK1485" t="s">
        <v>97</v>
      </c>
    </row>
    <row r="1486" ht="15.75" customHeight="1">
      <c r="A1486" t="s">
        <v>380</v>
      </c>
      <c r="B1486" s="20" t="s">
        <v>154</v>
      </c>
      <c r="C1486" s="11" t="s">
        <v>759</v>
      </c>
      <c r="D1486" s="11" t="s">
        <v>760</v>
      </c>
      <c r="E1486" s="11" t="s">
        <v>761</v>
      </c>
      <c r="F1486" s="12" t="str">
        <f t="shared" si="1"/>
        <v>2012</v>
      </c>
      <c r="G1486" s="13">
        <v>41062.0</v>
      </c>
      <c r="H1486" s="14">
        <v>0.3055555555555556</v>
      </c>
      <c r="I1486" t="s">
        <v>48</v>
      </c>
      <c r="J1486" s="15">
        <v>1.0</v>
      </c>
      <c r="K1486" t="s">
        <v>793</v>
      </c>
      <c r="M1486" s="15">
        <v>19.4</v>
      </c>
      <c r="N1486" s="16">
        <v>9.04</v>
      </c>
      <c r="O1486" s="16">
        <v>98.1</v>
      </c>
      <c r="P1486" s="17"/>
      <c r="Q1486" s="18"/>
      <c r="S1486" s="17"/>
      <c r="V1486" s="19"/>
      <c r="W1486" s="17"/>
      <c r="AF1486" t="s">
        <v>536</v>
      </c>
      <c r="AK1486" t="s">
        <v>97</v>
      </c>
    </row>
    <row r="1487" ht="15.75" customHeight="1">
      <c r="A1487" t="s">
        <v>380</v>
      </c>
      <c r="B1487" s="20" t="s">
        <v>154</v>
      </c>
      <c r="C1487" s="11" t="s">
        <v>759</v>
      </c>
      <c r="D1487" s="11" t="s">
        <v>760</v>
      </c>
      <c r="E1487" s="11" t="s">
        <v>761</v>
      </c>
      <c r="F1487" s="12" t="str">
        <f t="shared" si="1"/>
        <v>2012</v>
      </c>
      <c r="G1487" s="13">
        <v>41062.0</v>
      </c>
      <c r="H1487" s="14">
        <v>0.3055555555555556</v>
      </c>
      <c r="I1487" t="s">
        <v>48</v>
      </c>
      <c r="J1487" s="15">
        <v>2.0</v>
      </c>
      <c r="K1487" t="s">
        <v>793</v>
      </c>
      <c r="M1487" s="15">
        <v>19.4</v>
      </c>
      <c r="N1487" s="16">
        <v>9.17</v>
      </c>
      <c r="O1487" s="16">
        <v>98.7</v>
      </c>
      <c r="P1487" s="17"/>
      <c r="Q1487" s="18"/>
      <c r="S1487" s="17"/>
      <c r="V1487" s="19"/>
      <c r="W1487" s="17"/>
      <c r="AF1487" t="s">
        <v>536</v>
      </c>
      <c r="AK1487" t="s">
        <v>97</v>
      </c>
    </row>
    <row r="1488" ht="15.75" customHeight="1">
      <c r="A1488" t="s">
        <v>380</v>
      </c>
      <c r="B1488" s="20" t="s">
        <v>154</v>
      </c>
      <c r="C1488" s="11" t="s">
        <v>759</v>
      </c>
      <c r="D1488" s="11" t="s">
        <v>760</v>
      </c>
      <c r="E1488" s="11" t="s">
        <v>761</v>
      </c>
      <c r="F1488" s="12" t="str">
        <f t="shared" si="1"/>
        <v>2012</v>
      </c>
      <c r="G1488" s="13">
        <v>41076.0</v>
      </c>
      <c r="H1488" s="14">
        <v>0.2951388888888889</v>
      </c>
      <c r="I1488" t="s">
        <v>48</v>
      </c>
      <c r="J1488" s="15"/>
      <c r="M1488" s="15"/>
      <c r="N1488" s="16"/>
      <c r="O1488" s="16"/>
      <c r="P1488" s="17">
        <v>74.5</v>
      </c>
      <c r="Q1488" s="18"/>
      <c r="S1488" s="17"/>
      <c r="V1488" s="19">
        <v>26.5</v>
      </c>
      <c r="W1488" s="17"/>
      <c r="AF1488" t="s">
        <v>279</v>
      </c>
      <c r="AG1488" t="s">
        <v>51</v>
      </c>
      <c r="AH1488" t="s">
        <v>51</v>
      </c>
      <c r="AI1488">
        <v>13.33</v>
      </c>
      <c r="AK1488" t="s">
        <v>97</v>
      </c>
      <c r="AM1488" t="s">
        <v>62</v>
      </c>
      <c r="AN1488" t="s">
        <v>55</v>
      </c>
      <c r="AQ1488" t="s">
        <v>56</v>
      </c>
      <c r="AR1488" t="s">
        <v>841</v>
      </c>
    </row>
    <row r="1489" ht="15.75" customHeight="1">
      <c r="A1489" t="s">
        <v>380</v>
      </c>
      <c r="B1489" s="20" t="s">
        <v>154</v>
      </c>
      <c r="C1489" s="11" t="s">
        <v>759</v>
      </c>
      <c r="D1489" s="11" t="s">
        <v>760</v>
      </c>
      <c r="E1489" s="11" t="s">
        <v>761</v>
      </c>
      <c r="F1489" s="12" t="str">
        <f t="shared" si="1"/>
        <v>2012</v>
      </c>
      <c r="G1489" s="13">
        <v>41076.0</v>
      </c>
      <c r="H1489" s="14">
        <v>0.2951388888888889</v>
      </c>
      <c r="I1489" t="s">
        <v>48</v>
      </c>
      <c r="J1489" s="15">
        <v>0.0</v>
      </c>
      <c r="K1489" t="s">
        <v>793</v>
      </c>
      <c r="M1489" s="15">
        <v>17.8</v>
      </c>
      <c r="N1489" s="16">
        <v>10.2</v>
      </c>
      <c r="O1489" s="16">
        <v>106.6</v>
      </c>
      <c r="P1489" s="17"/>
      <c r="Q1489" s="18"/>
      <c r="S1489" s="17"/>
      <c r="V1489" s="19"/>
      <c r="W1489" s="17"/>
      <c r="AF1489" t="s">
        <v>279</v>
      </c>
      <c r="AK1489" t="s">
        <v>97</v>
      </c>
      <c r="AR1489" t="s">
        <v>841</v>
      </c>
    </row>
    <row r="1490" ht="15.75" customHeight="1">
      <c r="A1490" t="s">
        <v>380</v>
      </c>
      <c r="B1490" s="20" t="s">
        <v>154</v>
      </c>
      <c r="C1490" s="11" t="s">
        <v>759</v>
      </c>
      <c r="D1490" s="11" t="s">
        <v>760</v>
      </c>
      <c r="E1490" s="11" t="s">
        <v>761</v>
      </c>
      <c r="F1490" s="12" t="str">
        <f t="shared" si="1"/>
        <v>2012</v>
      </c>
      <c r="G1490" s="13">
        <v>41076.0</v>
      </c>
      <c r="H1490" s="14">
        <v>0.2951388888888889</v>
      </c>
      <c r="I1490" t="s">
        <v>48</v>
      </c>
      <c r="J1490" s="15">
        <v>1.0</v>
      </c>
      <c r="K1490" t="s">
        <v>793</v>
      </c>
      <c r="M1490" s="15">
        <v>17.8</v>
      </c>
      <c r="N1490" s="16">
        <v>10.1</v>
      </c>
      <c r="O1490" s="16">
        <v>106.4</v>
      </c>
      <c r="P1490" s="17"/>
      <c r="Q1490" s="18"/>
      <c r="S1490" s="17"/>
      <c r="V1490" s="19"/>
      <c r="W1490" s="17"/>
      <c r="AF1490" t="s">
        <v>279</v>
      </c>
      <c r="AK1490" t="s">
        <v>97</v>
      </c>
      <c r="AR1490" t="s">
        <v>841</v>
      </c>
    </row>
    <row r="1491" ht="15.75" customHeight="1">
      <c r="A1491" t="s">
        <v>380</v>
      </c>
      <c r="B1491" s="20" t="s">
        <v>154</v>
      </c>
      <c r="C1491" s="11" t="s">
        <v>759</v>
      </c>
      <c r="D1491" s="11" t="s">
        <v>760</v>
      </c>
      <c r="E1491" s="11" t="s">
        <v>761</v>
      </c>
      <c r="F1491" s="12" t="str">
        <f t="shared" si="1"/>
        <v>2012</v>
      </c>
      <c r="G1491" s="13">
        <v>41076.0</v>
      </c>
      <c r="H1491" s="14">
        <v>0.2951388888888889</v>
      </c>
      <c r="I1491" t="s">
        <v>48</v>
      </c>
      <c r="J1491" s="15">
        <v>2.0</v>
      </c>
      <c r="K1491" t="s">
        <v>793</v>
      </c>
      <c r="M1491" s="15">
        <v>17.8</v>
      </c>
      <c r="N1491" s="16">
        <v>10.1</v>
      </c>
      <c r="O1491" s="16">
        <v>107.4</v>
      </c>
      <c r="P1491" s="17"/>
      <c r="Q1491" s="18"/>
      <c r="S1491" s="17"/>
      <c r="V1491" s="19"/>
      <c r="W1491" s="17"/>
      <c r="AF1491" t="s">
        <v>279</v>
      </c>
      <c r="AK1491" t="s">
        <v>97</v>
      </c>
      <c r="AR1491" t="s">
        <v>841</v>
      </c>
    </row>
    <row r="1492" ht="15.75" customHeight="1">
      <c r="A1492" t="s">
        <v>380</v>
      </c>
      <c r="B1492" s="20" t="s">
        <v>154</v>
      </c>
      <c r="C1492" s="11" t="s">
        <v>759</v>
      </c>
      <c r="D1492" s="11" t="s">
        <v>760</v>
      </c>
      <c r="E1492" s="11" t="s">
        <v>761</v>
      </c>
      <c r="F1492" s="12" t="str">
        <f t="shared" si="1"/>
        <v>2012</v>
      </c>
      <c r="G1492" s="13">
        <v>41090.0</v>
      </c>
      <c r="H1492" s="14">
        <v>0.28125</v>
      </c>
      <c r="I1492" t="s">
        <v>48</v>
      </c>
      <c r="J1492" s="15"/>
      <c r="L1492" t="s">
        <v>58</v>
      </c>
      <c r="M1492" s="15"/>
      <c r="N1492" s="16"/>
      <c r="O1492" s="16"/>
      <c r="P1492" s="17"/>
      <c r="Q1492" s="18"/>
      <c r="S1492" s="17"/>
      <c r="V1492" s="19">
        <v>63.8</v>
      </c>
      <c r="W1492" s="17"/>
      <c r="AF1492" t="s">
        <v>536</v>
      </c>
      <c r="AG1492" t="s">
        <v>51</v>
      </c>
      <c r="AH1492" t="s">
        <v>86</v>
      </c>
      <c r="AI1492">
        <v>19.44</v>
      </c>
      <c r="AJ1492" t="s">
        <v>61</v>
      </c>
      <c r="AK1492" t="s">
        <v>97</v>
      </c>
      <c r="AL1492">
        <v>3.5</v>
      </c>
      <c r="AM1492" t="s">
        <v>62</v>
      </c>
      <c r="AN1492" t="s">
        <v>55</v>
      </c>
      <c r="AQ1492" t="s">
        <v>51</v>
      </c>
      <c r="AR1492" t="s">
        <v>229</v>
      </c>
    </row>
    <row r="1493" ht="15.75" customHeight="1">
      <c r="A1493" t="s">
        <v>380</v>
      </c>
      <c r="B1493" s="20" t="s">
        <v>154</v>
      </c>
      <c r="C1493" s="11" t="s">
        <v>759</v>
      </c>
      <c r="D1493" s="11" t="s">
        <v>760</v>
      </c>
      <c r="E1493" s="11" t="s">
        <v>761</v>
      </c>
      <c r="F1493" s="12" t="str">
        <f t="shared" si="1"/>
        <v>2012</v>
      </c>
      <c r="G1493" s="13">
        <v>41090.0</v>
      </c>
      <c r="H1493" s="14">
        <v>0.28125</v>
      </c>
      <c r="I1493" t="s">
        <v>48</v>
      </c>
      <c r="J1493" s="15">
        <v>0.0</v>
      </c>
      <c r="K1493" t="s">
        <v>793</v>
      </c>
      <c r="M1493" s="15">
        <v>22.1</v>
      </c>
      <c r="N1493" s="16">
        <v>8.41</v>
      </c>
      <c r="O1493" s="16">
        <v>96.6</v>
      </c>
      <c r="P1493" s="17"/>
      <c r="Q1493" s="18"/>
      <c r="S1493" s="17"/>
      <c r="V1493" s="19"/>
      <c r="W1493" s="17"/>
      <c r="AF1493" t="s">
        <v>536</v>
      </c>
      <c r="AK1493" t="s">
        <v>97</v>
      </c>
      <c r="AR1493" t="s">
        <v>229</v>
      </c>
    </row>
    <row r="1494" ht="15.75" customHeight="1">
      <c r="A1494" t="s">
        <v>380</v>
      </c>
      <c r="B1494" s="20" t="s">
        <v>154</v>
      </c>
      <c r="C1494" s="11" t="s">
        <v>759</v>
      </c>
      <c r="D1494" s="11" t="s">
        <v>760</v>
      </c>
      <c r="E1494" s="11" t="s">
        <v>761</v>
      </c>
      <c r="F1494" s="12" t="str">
        <f t="shared" si="1"/>
        <v>2012</v>
      </c>
      <c r="G1494" s="13">
        <v>41090.0</v>
      </c>
      <c r="H1494" s="14">
        <v>0.28125</v>
      </c>
      <c r="I1494" t="s">
        <v>48</v>
      </c>
      <c r="J1494" s="15">
        <v>1.0</v>
      </c>
      <c r="K1494" t="s">
        <v>793</v>
      </c>
      <c r="M1494" s="15">
        <v>22.1</v>
      </c>
      <c r="N1494" s="16">
        <v>8.43</v>
      </c>
      <c r="O1494" s="16">
        <v>96.5</v>
      </c>
      <c r="P1494" s="17"/>
      <c r="Q1494" s="18"/>
      <c r="S1494" s="17"/>
      <c r="V1494" s="19"/>
      <c r="W1494" s="17"/>
      <c r="AF1494" t="s">
        <v>536</v>
      </c>
      <c r="AK1494" t="s">
        <v>97</v>
      </c>
      <c r="AR1494" t="s">
        <v>229</v>
      </c>
    </row>
    <row r="1495" ht="15.75" customHeight="1">
      <c r="A1495" t="s">
        <v>380</v>
      </c>
      <c r="B1495" s="20" t="s">
        <v>154</v>
      </c>
      <c r="C1495" s="11" t="s">
        <v>759</v>
      </c>
      <c r="D1495" s="11" t="s">
        <v>760</v>
      </c>
      <c r="E1495" s="11" t="s">
        <v>761</v>
      </c>
      <c r="F1495" s="12" t="str">
        <f t="shared" si="1"/>
        <v>2012</v>
      </c>
      <c r="G1495" s="13">
        <v>41090.0</v>
      </c>
      <c r="H1495" s="14">
        <v>0.28125</v>
      </c>
      <c r="I1495" t="s">
        <v>48</v>
      </c>
      <c r="J1495" s="15">
        <v>2.0</v>
      </c>
      <c r="K1495" t="s">
        <v>793</v>
      </c>
      <c r="M1495" s="15">
        <v>22.1</v>
      </c>
      <c r="N1495" s="16">
        <v>8.35</v>
      </c>
      <c r="O1495" s="16">
        <v>96.5</v>
      </c>
      <c r="P1495" s="17"/>
      <c r="Q1495" s="18"/>
      <c r="S1495" s="17"/>
      <c r="V1495" s="19"/>
      <c r="W1495" s="17"/>
      <c r="AF1495" t="s">
        <v>536</v>
      </c>
      <c r="AK1495" t="s">
        <v>97</v>
      </c>
      <c r="AR1495" t="s">
        <v>229</v>
      </c>
    </row>
    <row r="1496" ht="15.75" customHeight="1">
      <c r="A1496" t="s">
        <v>380</v>
      </c>
      <c r="B1496" s="20" t="s">
        <v>154</v>
      </c>
      <c r="C1496" s="11" t="s">
        <v>759</v>
      </c>
      <c r="D1496" s="11" t="s">
        <v>760</v>
      </c>
      <c r="E1496" s="11" t="s">
        <v>761</v>
      </c>
      <c r="F1496" s="12" t="str">
        <f t="shared" si="1"/>
        <v>2012</v>
      </c>
      <c r="G1496" s="13">
        <v>41090.0</v>
      </c>
      <c r="H1496" s="14">
        <v>0.28125</v>
      </c>
      <c r="I1496" t="s">
        <v>48</v>
      </c>
      <c r="J1496" s="15">
        <v>3.0</v>
      </c>
      <c r="K1496" t="s">
        <v>793</v>
      </c>
      <c r="M1496" s="15">
        <v>22.1</v>
      </c>
      <c r="N1496" s="16">
        <v>8.44</v>
      </c>
      <c r="O1496" s="16">
        <v>96.1</v>
      </c>
      <c r="P1496" s="17"/>
      <c r="Q1496" s="18"/>
      <c r="S1496" s="17"/>
      <c r="V1496" s="19"/>
      <c r="W1496" s="17"/>
      <c r="AF1496" t="s">
        <v>536</v>
      </c>
      <c r="AK1496" t="s">
        <v>97</v>
      </c>
      <c r="AR1496" t="s">
        <v>229</v>
      </c>
    </row>
    <row r="1497" ht="15.75" customHeight="1">
      <c r="A1497" t="s">
        <v>380</v>
      </c>
      <c r="B1497" s="20" t="s">
        <v>154</v>
      </c>
      <c r="C1497" s="11" t="s">
        <v>759</v>
      </c>
      <c r="D1497" s="11" t="s">
        <v>760</v>
      </c>
      <c r="E1497" s="11" t="s">
        <v>761</v>
      </c>
      <c r="F1497" s="12" t="str">
        <f t="shared" si="1"/>
        <v>2012</v>
      </c>
      <c r="G1497" s="13">
        <v>41104.0</v>
      </c>
      <c r="H1497" s="14">
        <v>0.2916666666666667</v>
      </c>
      <c r="I1497" t="s">
        <v>48</v>
      </c>
      <c r="J1497" s="15"/>
      <c r="L1497" t="s">
        <v>49</v>
      </c>
      <c r="M1497" s="15"/>
      <c r="N1497" s="16"/>
      <c r="O1497" s="16"/>
      <c r="P1497" s="17">
        <v>93.8</v>
      </c>
      <c r="Q1497" s="18"/>
      <c r="S1497" s="17"/>
      <c r="V1497" s="19">
        <v>116.2</v>
      </c>
      <c r="W1497" s="17"/>
      <c r="AF1497" t="s">
        <v>279</v>
      </c>
      <c r="AG1497" t="s">
        <v>86</v>
      </c>
      <c r="AH1497" t="s">
        <v>51</v>
      </c>
      <c r="AI1497">
        <v>17.78</v>
      </c>
      <c r="AJ1497" t="s">
        <v>61</v>
      </c>
      <c r="AK1497" t="s">
        <v>97</v>
      </c>
      <c r="AM1497" t="s">
        <v>88</v>
      </c>
      <c r="AN1497" t="s">
        <v>55</v>
      </c>
      <c r="AQ1497" t="s">
        <v>56</v>
      </c>
    </row>
    <row r="1498" ht="15.75" customHeight="1">
      <c r="A1498" t="s">
        <v>380</v>
      </c>
      <c r="B1498" s="20" t="s">
        <v>154</v>
      </c>
      <c r="C1498" s="11" t="s">
        <v>759</v>
      </c>
      <c r="D1498" s="11" t="s">
        <v>760</v>
      </c>
      <c r="E1498" s="11" t="s">
        <v>761</v>
      </c>
      <c r="F1498" s="12" t="str">
        <f t="shared" si="1"/>
        <v>2012</v>
      </c>
      <c r="G1498" s="13">
        <v>41104.0</v>
      </c>
      <c r="H1498" s="14">
        <v>0.2916666666666667</v>
      </c>
      <c r="I1498" t="s">
        <v>48</v>
      </c>
      <c r="J1498" s="15">
        <v>0.0</v>
      </c>
      <c r="K1498" t="s">
        <v>793</v>
      </c>
      <c r="M1498" s="15">
        <v>25.0</v>
      </c>
      <c r="N1498" s="16">
        <v>7.2</v>
      </c>
      <c r="O1498" s="16">
        <v>87.7</v>
      </c>
      <c r="P1498" s="17"/>
      <c r="Q1498" s="18"/>
      <c r="S1498" s="17"/>
      <c r="V1498" s="19"/>
      <c r="W1498" s="17"/>
      <c r="AF1498" t="s">
        <v>279</v>
      </c>
      <c r="AK1498" t="s">
        <v>97</v>
      </c>
    </row>
    <row r="1499" ht="15.75" customHeight="1">
      <c r="A1499" t="s">
        <v>380</v>
      </c>
      <c r="B1499" s="20" t="s">
        <v>154</v>
      </c>
      <c r="C1499" s="11" t="s">
        <v>759</v>
      </c>
      <c r="D1499" s="11" t="s">
        <v>760</v>
      </c>
      <c r="E1499" s="11" t="s">
        <v>761</v>
      </c>
      <c r="F1499" s="12" t="str">
        <f t="shared" si="1"/>
        <v>2012</v>
      </c>
      <c r="G1499" s="13">
        <v>41104.0</v>
      </c>
      <c r="H1499" s="14">
        <v>0.2916666666666667</v>
      </c>
      <c r="I1499" t="s">
        <v>48</v>
      </c>
      <c r="J1499" s="15">
        <v>1.0</v>
      </c>
      <c r="K1499" t="s">
        <v>793</v>
      </c>
      <c r="M1499" s="15">
        <v>25.1</v>
      </c>
      <c r="N1499" s="16">
        <v>7.25</v>
      </c>
      <c r="O1499" s="16">
        <v>86.7</v>
      </c>
      <c r="P1499" s="17"/>
      <c r="Q1499" s="18"/>
      <c r="S1499" s="17"/>
      <c r="V1499" s="19"/>
      <c r="W1499" s="17"/>
      <c r="AF1499" t="s">
        <v>279</v>
      </c>
      <c r="AK1499" t="s">
        <v>97</v>
      </c>
    </row>
    <row r="1500" ht="15.75" customHeight="1">
      <c r="A1500" t="s">
        <v>380</v>
      </c>
      <c r="B1500" s="20" t="s">
        <v>154</v>
      </c>
      <c r="C1500" s="11" t="s">
        <v>759</v>
      </c>
      <c r="D1500" s="11" t="s">
        <v>760</v>
      </c>
      <c r="E1500" s="11" t="s">
        <v>761</v>
      </c>
      <c r="F1500" s="12" t="str">
        <f t="shared" si="1"/>
        <v>2012</v>
      </c>
      <c r="G1500" s="13">
        <v>41104.0</v>
      </c>
      <c r="H1500" s="14">
        <v>0.2916666666666667</v>
      </c>
      <c r="I1500" t="s">
        <v>48</v>
      </c>
      <c r="J1500" s="15">
        <v>2.0</v>
      </c>
      <c r="K1500" t="s">
        <v>793</v>
      </c>
      <c r="M1500" s="15">
        <v>25.1</v>
      </c>
      <c r="N1500" s="16">
        <v>7.21</v>
      </c>
      <c r="O1500" s="16">
        <v>87.3</v>
      </c>
      <c r="P1500" s="17"/>
      <c r="Q1500" s="18"/>
      <c r="S1500" s="17"/>
      <c r="V1500" s="19"/>
      <c r="W1500" s="17"/>
      <c r="AF1500" t="s">
        <v>279</v>
      </c>
      <c r="AK1500" t="s">
        <v>97</v>
      </c>
    </row>
    <row r="1501" ht="15.75" customHeight="1">
      <c r="A1501" t="s">
        <v>380</v>
      </c>
      <c r="B1501" s="20" t="s">
        <v>154</v>
      </c>
      <c r="C1501" s="11" t="s">
        <v>759</v>
      </c>
      <c r="D1501" s="11" t="s">
        <v>760</v>
      </c>
      <c r="E1501" s="11" t="s">
        <v>761</v>
      </c>
      <c r="F1501" s="12" t="str">
        <f t="shared" si="1"/>
        <v>2012</v>
      </c>
      <c r="G1501" s="13">
        <v>41118.0</v>
      </c>
      <c r="H1501" s="14">
        <v>0.2777777777777778</v>
      </c>
      <c r="I1501" t="s">
        <v>48</v>
      </c>
      <c r="J1501" s="15"/>
      <c r="L1501" t="s">
        <v>49</v>
      </c>
      <c r="M1501" s="15"/>
      <c r="N1501" s="16"/>
      <c r="O1501" s="16"/>
      <c r="P1501" s="17"/>
      <c r="Q1501" s="18"/>
      <c r="S1501" s="17"/>
      <c r="V1501" s="19">
        <v>435.2</v>
      </c>
      <c r="W1501" s="17"/>
      <c r="AF1501" t="s">
        <v>536</v>
      </c>
      <c r="AG1501" t="s">
        <v>86</v>
      </c>
      <c r="AH1501" t="s">
        <v>439</v>
      </c>
      <c r="AI1501">
        <v>19.0</v>
      </c>
      <c r="AJ1501" t="s">
        <v>61</v>
      </c>
      <c r="AK1501" t="s">
        <v>97</v>
      </c>
      <c r="AL1501">
        <v>2.0</v>
      </c>
      <c r="AM1501" t="s">
        <v>54</v>
      </c>
      <c r="AN1501" t="s">
        <v>55</v>
      </c>
      <c r="AQ1501" t="s">
        <v>171</v>
      </c>
    </row>
    <row r="1502" ht="15.75" customHeight="1">
      <c r="A1502" t="s">
        <v>380</v>
      </c>
      <c r="B1502" s="20" t="s">
        <v>154</v>
      </c>
      <c r="C1502" s="11" t="s">
        <v>759</v>
      </c>
      <c r="D1502" s="11" t="s">
        <v>760</v>
      </c>
      <c r="E1502" s="11" t="s">
        <v>761</v>
      </c>
      <c r="F1502" s="12" t="str">
        <f t="shared" si="1"/>
        <v>2012</v>
      </c>
      <c r="G1502" s="13">
        <v>41118.0</v>
      </c>
      <c r="H1502" s="14">
        <v>0.2777777777777778</v>
      </c>
      <c r="I1502" t="s">
        <v>48</v>
      </c>
      <c r="J1502" s="15">
        <v>0.0</v>
      </c>
      <c r="K1502" t="s">
        <v>793</v>
      </c>
      <c r="M1502" s="15">
        <v>23.1</v>
      </c>
      <c r="N1502" s="16">
        <v>7.2</v>
      </c>
      <c r="O1502" s="16">
        <v>85.5</v>
      </c>
      <c r="P1502" s="17"/>
      <c r="Q1502" s="18"/>
      <c r="S1502" s="17"/>
      <c r="V1502" s="19"/>
      <c r="W1502" s="17"/>
      <c r="AF1502" t="s">
        <v>536</v>
      </c>
      <c r="AK1502" t="s">
        <v>97</v>
      </c>
    </row>
    <row r="1503" ht="15.75" customHeight="1">
      <c r="A1503" t="s">
        <v>380</v>
      </c>
      <c r="B1503" s="20" t="s">
        <v>154</v>
      </c>
      <c r="C1503" s="11" t="s">
        <v>759</v>
      </c>
      <c r="D1503" s="11" t="s">
        <v>760</v>
      </c>
      <c r="E1503" s="11" t="s">
        <v>761</v>
      </c>
      <c r="F1503" s="12" t="str">
        <f t="shared" si="1"/>
        <v>2012</v>
      </c>
      <c r="G1503" s="13">
        <v>41118.0</v>
      </c>
      <c r="H1503" s="14">
        <v>0.2777777777777778</v>
      </c>
      <c r="I1503" t="s">
        <v>48</v>
      </c>
      <c r="J1503" s="15">
        <v>1.0</v>
      </c>
      <c r="K1503" t="s">
        <v>793</v>
      </c>
      <c r="M1503" s="15">
        <v>23.2</v>
      </c>
      <c r="N1503" s="16">
        <v>7.26</v>
      </c>
      <c r="O1503" s="16">
        <v>84.6</v>
      </c>
      <c r="P1503" s="17"/>
      <c r="Q1503" s="18"/>
      <c r="S1503" s="17"/>
      <c r="V1503" s="19"/>
      <c r="W1503" s="17"/>
      <c r="AF1503" t="s">
        <v>536</v>
      </c>
      <c r="AK1503" t="s">
        <v>97</v>
      </c>
    </row>
    <row r="1504" ht="15.75" customHeight="1">
      <c r="A1504" t="s">
        <v>380</v>
      </c>
      <c r="B1504" s="20" t="s">
        <v>154</v>
      </c>
      <c r="C1504" s="11" t="s">
        <v>759</v>
      </c>
      <c r="D1504" s="11" t="s">
        <v>760</v>
      </c>
      <c r="E1504" s="11" t="s">
        <v>761</v>
      </c>
      <c r="F1504" s="12" t="str">
        <f t="shared" si="1"/>
        <v>2012</v>
      </c>
      <c r="G1504" s="13">
        <v>41118.0</v>
      </c>
      <c r="H1504" s="14">
        <v>0.2777777777777778</v>
      </c>
      <c r="I1504" t="s">
        <v>48</v>
      </c>
      <c r="J1504" s="15">
        <v>2.0</v>
      </c>
      <c r="K1504" t="s">
        <v>793</v>
      </c>
      <c r="M1504" s="15">
        <v>23.2</v>
      </c>
      <c r="N1504" s="16">
        <v>7.3</v>
      </c>
      <c r="O1504" s="16">
        <v>82.1</v>
      </c>
      <c r="P1504" s="17"/>
      <c r="Q1504" s="18"/>
      <c r="S1504" s="17"/>
      <c r="V1504" s="19"/>
      <c r="W1504" s="17"/>
      <c r="AF1504" t="s">
        <v>536</v>
      </c>
      <c r="AK1504" t="s">
        <v>97</v>
      </c>
    </row>
    <row r="1505" ht="15.75" customHeight="1">
      <c r="A1505" t="s">
        <v>380</v>
      </c>
      <c r="B1505" s="20" t="s">
        <v>154</v>
      </c>
      <c r="C1505" s="11" t="s">
        <v>759</v>
      </c>
      <c r="D1505" s="11" t="s">
        <v>760</v>
      </c>
      <c r="E1505" s="11" t="s">
        <v>761</v>
      </c>
      <c r="F1505" s="12" t="str">
        <f t="shared" si="1"/>
        <v>2012</v>
      </c>
      <c r="G1505" s="13">
        <v>41132.0</v>
      </c>
      <c r="H1505" s="14">
        <v>0.3472222222222222</v>
      </c>
      <c r="I1505" t="s">
        <v>48</v>
      </c>
      <c r="J1505" s="15"/>
      <c r="L1505" t="s">
        <v>58</v>
      </c>
      <c r="M1505" s="15"/>
      <c r="N1505" s="16"/>
      <c r="O1505" s="16"/>
      <c r="P1505" s="17">
        <v>106.2</v>
      </c>
      <c r="Q1505" s="18"/>
      <c r="S1505" s="17"/>
      <c r="V1505" s="19">
        <v>435.2</v>
      </c>
      <c r="W1505" s="17"/>
      <c r="AF1505" t="s">
        <v>279</v>
      </c>
      <c r="AG1505" t="s">
        <v>72</v>
      </c>
      <c r="AH1505" t="s">
        <v>85</v>
      </c>
      <c r="AI1505">
        <v>21.11</v>
      </c>
      <c r="AJ1505" t="s">
        <v>61</v>
      </c>
      <c r="AK1505" t="s">
        <v>97</v>
      </c>
      <c r="AL1505">
        <v>2.0</v>
      </c>
      <c r="AM1505" t="s">
        <v>54</v>
      </c>
      <c r="AN1505" t="s">
        <v>55</v>
      </c>
      <c r="AQ1505" t="s">
        <v>171</v>
      </c>
    </row>
    <row r="1506" ht="15.75" customHeight="1">
      <c r="A1506" t="s">
        <v>380</v>
      </c>
      <c r="B1506" s="20" t="s">
        <v>154</v>
      </c>
      <c r="C1506" s="11" t="s">
        <v>759</v>
      </c>
      <c r="D1506" s="11" t="s">
        <v>760</v>
      </c>
      <c r="E1506" s="11" t="s">
        <v>761</v>
      </c>
      <c r="F1506" s="12" t="str">
        <f t="shared" si="1"/>
        <v>2012</v>
      </c>
      <c r="G1506" s="13">
        <v>41132.0</v>
      </c>
      <c r="H1506" s="14">
        <v>0.3472222222222222</v>
      </c>
      <c r="I1506" t="s">
        <v>48</v>
      </c>
      <c r="J1506" s="15">
        <v>0.0</v>
      </c>
      <c r="K1506" t="s">
        <v>793</v>
      </c>
      <c r="M1506" s="15">
        <v>24.7</v>
      </c>
      <c r="N1506" s="16">
        <v>7.65</v>
      </c>
      <c r="O1506" s="16">
        <v>92.3</v>
      </c>
      <c r="P1506" s="17"/>
      <c r="Q1506" s="18"/>
      <c r="S1506" s="17"/>
      <c r="V1506" s="19"/>
      <c r="W1506" s="17"/>
      <c r="AF1506" t="s">
        <v>279</v>
      </c>
      <c r="AK1506" t="s">
        <v>97</v>
      </c>
    </row>
    <row r="1507" ht="15.75" customHeight="1">
      <c r="A1507" t="s">
        <v>380</v>
      </c>
      <c r="B1507" s="20" t="s">
        <v>154</v>
      </c>
      <c r="C1507" s="11" t="s">
        <v>759</v>
      </c>
      <c r="D1507" s="11" t="s">
        <v>760</v>
      </c>
      <c r="E1507" s="11" t="s">
        <v>761</v>
      </c>
      <c r="F1507" s="12" t="str">
        <f t="shared" si="1"/>
        <v>2012</v>
      </c>
      <c r="G1507" s="13">
        <v>41132.0</v>
      </c>
      <c r="H1507" s="14">
        <v>0.3472222222222222</v>
      </c>
      <c r="I1507" t="s">
        <v>48</v>
      </c>
      <c r="J1507" s="15">
        <v>1.0</v>
      </c>
      <c r="K1507" t="s">
        <v>793</v>
      </c>
      <c r="M1507" s="15">
        <v>24.8</v>
      </c>
      <c r="N1507" s="16">
        <v>7.63</v>
      </c>
      <c r="O1507" s="16">
        <v>91.8</v>
      </c>
      <c r="P1507" s="17"/>
      <c r="Q1507" s="18"/>
      <c r="S1507" s="17"/>
      <c r="V1507" s="19"/>
      <c r="W1507" s="17"/>
      <c r="AF1507" t="s">
        <v>279</v>
      </c>
      <c r="AK1507" t="s">
        <v>97</v>
      </c>
    </row>
    <row r="1508" ht="15.75" customHeight="1">
      <c r="A1508" t="s">
        <v>380</v>
      </c>
      <c r="B1508" s="20" t="s">
        <v>154</v>
      </c>
      <c r="C1508" s="11" t="s">
        <v>759</v>
      </c>
      <c r="D1508" s="11" t="s">
        <v>760</v>
      </c>
      <c r="E1508" s="11" t="s">
        <v>761</v>
      </c>
      <c r="F1508" s="12" t="str">
        <f t="shared" si="1"/>
        <v>2012</v>
      </c>
      <c r="G1508" s="13">
        <v>41132.0</v>
      </c>
      <c r="H1508" s="14">
        <v>0.3472222222222222</v>
      </c>
      <c r="I1508" t="s">
        <v>48</v>
      </c>
      <c r="J1508" s="15">
        <v>2.0</v>
      </c>
      <c r="K1508" t="s">
        <v>793</v>
      </c>
      <c r="M1508" s="15">
        <v>24.8</v>
      </c>
      <c r="N1508" s="16">
        <v>7.67</v>
      </c>
      <c r="O1508" s="16">
        <v>91.8</v>
      </c>
      <c r="P1508" s="17"/>
      <c r="Q1508" s="18"/>
      <c r="S1508" s="17"/>
      <c r="V1508" s="19"/>
      <c r="W1508" s="17"/>
      <c r="AF1508" t="s">
        <v>279</v>
      </c>
      <c r="AK1508" t="s">
        <v>97</v>
      </c>
    </row>
    <row r="1509" ht="15.75" customHeight="1">
      <c r="A1509" t="s">
        <v>380</v>
      </c>
      <c r="B1509" s="20" t="s">
        <v>154</v>
      </c>
      <c r="C1509" s="11" t="s">
        <v>759</v>
      </c>
      <c r="D1509" s="11" t="s">
        <v>760</v>
      </c>
      <c r="E1509" s="11" t="s">
        <v>761</v>
      </c>
      <c r="F1509" s="12" t="str">
        <f t="shared" si="1"/>
        <v>2012</v>
      </c>
      <c r="G1509" s="13">
        <v>41146.0</v>
      </c>
      <c r="H1509" s="14">
        <v>0.2743055555555556</v>
      </c>
      <c r="I1509" t="s">
        <v>48</v>
      </c>
      <c r="J1509" s="15"/>
      <c r="L1509" t="s">
        <v>49</v>
      </c>
      <c r="M1509" s="15"/>
      <c r="N1509" s="16"/>
      <c r="O1509" s="16"/>
      <c r="P1509" s="17"/>
      <c r="Q1509" s="18"/>
      <c r="S1509" s="17"/>
      <c r="V1509" s="19">
        <v>44.8</v>
      </c>
      <c r="W1509" s="17"/>
      <c r="AF1509" t="s">
        <v>536</v>
      </c>
      <c r="AG1509" t="s">
        <v>259</v>
      </c>
      <c r="AH1509" t="s">
        <v>223</v>
      </c>
      <c r="AI1509">
        <v>19.4</v>
      </c>
      <c r="AJ1509" t="s">
        <v>61</v>
      </c>
      <c r="AK1509" t="s">
        <v>97</v>
      </c>
      <c r="AL1509">
        <v>2.5</v>
      </c>
      <c r="AM1509" t="s">
        <v>54</v>
      </c>
      <c r="AN1509" t="s">
        <v>55</v>
      </c>
      <c r="AQ1509" t="s">
        <v>56</v>
      </c>
      <c r="AR1509" t="s">
        <v>233</v>
      </c>
    </row>
    <row r="1510" ht="15.75" customHeight="1">
      <c r="A1510" t="s">
        <v>380</v>
      </c>
      <c r="B1510" s="20" t="s">
        <v>154</v>
      </c>
      <c r="C1510" s="11" t="s">
        <v>759</v>
      </c>
      <c r="D1510" s="11" t="s">
        <v>760</v>
      </c>
      <c r="E1510" s="11" t="s">
        <v>761</v>
      </c>
      <c r="F1510" s="12" t="str">
        <f t="shared" si="1"/>
        <v>2012</v>
      </c>
      <c r="G1510" s="13">
        <v>41146.0</v>
      </c>
      <c r="H1510" s="14">
        <v>0.2743055555555556</v>
      </c>
      <c r="I1510" t="s">
        <v>48</v>
      </c>
      <c r="J1510" s="15">
        <v>0.0</v>
      </c>
      <c r="K1510" t="s">
        <v>793</v>
      </c>
      <c r="M1510" s="15">
        <v>23.5</v>
      </c>
      <c r="N1510" s="16">
        <v>7.8</v>
      </c>
      <c r="O1510" s="16">
        <v>94.3</v>
      </c>
      <c r="P1510" s="17"/>
      <c r="Q1510" s="18"/>
      <c r="S1510" s="17"/>
      <c r="V1510" s="19"/>
      <c r="W1510" s="17"/>
      <c r="AF1510" t="s">
        <v>536</v>
      </c>
      <c r="AK1510" t="s">
        <v>97</v>
      </c>
      <c r="AR1510" t="s">
        <v>233</v>
      </c>
    </row>
    <row r="1511" ht="15.75" customHeight="1">
      <c r="A1511" t="s">
        <v>380</v>
      </c>
      <c r="B1511" s="20" t="s">
        <v>154</v>
      </c>
      <c r="C1511" s="11" t="s">
        <v>759</v>
      </c>
      <c r="D1511" s="11" t="s">
        <v>760</v>
      </c>
      <c r="E1511" s="11" t="s">
        <v>761</v>
      </c>
      <c r="F1511" s="12" t="str">
        <f t="shared" si="1"/>
        <v>2012</v>
      </c>
      <c r="G1511" s="13">
        <v>41146.0</v>
      </c>
      <c r="H1511" s="14">
        <v>0.2743055555555556</v>
      </c>
      <c r="I1511" t="s">
        <v>48</v>
      </c>
      <c r="J1511" s="15">
        <v>1.0</v>
      </c>
      <c r="K1511" t="s">
        <v>793</v>
      </c>
      <c r="M1511" s="15">
        <v>23.6</v>
      </c>
      <c r="N1511" s="16">
        <v>8.0</v>
      </c>
      <c r="O1511" s="16">
        <v>94.6</v>
      </c>
      <c r="P1511" s="17"/>
      <c r="Q1511" s="18"/>
      <c r="S1511" s="17"/>
      <c r="V1511" s="19"/>
      <c r="W1511" s="17"/>
      <c r="AF1511" t="s">
        <v>536</v>
      </c>
      <c r="AK1511" t="s">
        <v>97</v>
      </c>
      <c r="AR1511" t="s">
        <v>233</v>
      </c>
    </row>
    <row r="1512" ht="15.75" customHeight="1">
      <c r="A1512" t="s">
        <v>380</v>
      </c>
      <c r="B1512" s="20" t="s">
        <v>154</v>
      </c>
      <c r="C1512" s="11" t="s">
        <v>759</v>
      </c>
      <c r="D1512" s="11" t="s">
        <v>760</v>
      </c>
      <c r="E1512" s="11" t="s">
        <v>761</v>
      </c>
      <c r="F1512" s="12" t="str">
        <f t="shared" si="1"/>
        <v>2012</v>
      </c>
      <c r="G1512" s="13">
        <v>41146.0</v>
      </c>
      <c r="H1512" s="14">
        <v>0.2743055555555556</v>
      </c>
      <c r="I1512" t="s">
        <v>48</v>
      </c>
      <c r="J1512" s="15">
        <v>2.0</v>
      </c>
      <c r="K1512" t="s">
        <v>793</v>
      </c>
      <c r="M1512" s="15">
        <v>23.7</v>
      </c>
      <c r="N1512" s="16">
        <v>7.94</v>
      </c>
      <c r="O1512" s="16">
        <v>94.6</v>
      </c>
      <c r="P1512" s="17"/>
      <c r="Q1512" s="18"/>
      <c r="S1512" s="17"/>
      <c r="V1512" s="19"/>
      <c r="W1512" s="17"/>
      <c r="AF1512" t="s">
        <v>536</v>
      </c>
      <c r="AK1512" t="s">
        <v>97</v>
      </c>
      <c r="AR1512" t="s">
        <v>233</v>
      </c>
    </row>
    <row r="1513" ht="15.75" customHeight="1">
      <c r="A1513" t="s">
        <v>323</v>
      </c>
      <c r="B1513" s="20" t="s">
        <v>154</v>
      </c>
      <c r="C1513" s="11" t="s">
        <v>731</v>
      </c>
      <c r="D1513" s="11" t="s">
        <v>732</v>
      </c>
      <c r="E1513" s="11" t="s">
        <v>733</v>
      </c>
      <c r="F1513" s="12" t="str">
        <f t="shared" si="1"/>
        <v>2013</v>
      </c>
      <c r="G1513" s="13">
        <v>41440.0</v>
      </c>
      <c r="H1513" s="14">
        <v>0.2743055555555556</v>
      </c>
      <c r="I1513" t="s">
        <v>48</v>
      </c>
      <c r="J1513" s="15"/>
      <c r="L1513" t="s">
        <v>49</v>
      </c>
      <c r="M1513" s="15">
        <v>18.6</v>
      </c>
      <c r="N1513" s="16">
        <v>8.88</v>
      </c>
      <c r="O1513" s="16">
        <v>94.7</v>
      </c>
      <c r="P1513" s="17"/>
      <c r="Q1513" s="18"/>
      <c r="S1513" s="17"/>
      <c r="V1513" s="19">
        <v>38.4</v>
      </c>
      <c r="W1513" s="17"/>
      <c r="AF1513" t="s">
        <v>217</v>
      </c>
      <c r="AG1513" t="s">
        <v>51</v>
      </c>
      <c r="AH1513" t="s">
        <v>349</v>
      </c>
      <c r="AI1513">
        <v>11.6666666666667</v>
      </c>
      <c r="AJ1513" t="s">
        <v>61</v>
      </c>
      <c r="AK1513" t="s">
        <v>97</v>
      </c>
      <c r="AM1513" t="s">
        <v>62</v>
      </c>
      <c r="AN1513" t="s">
        <v>55</v>
      </c>
      <c r="AQ1513" t="s">
        <v>51</v>
      </c>
      <c r="AR1513" t="s">
        <v>233</v>
      </c>
    </row>
    <row r="1514" ht="15.75" customHeight="1">
      <c r="A1514" t="s">
        <v>323</v>
      </c>
      <c r="B1514" s="20" t="s">
        <v>154</v>
      </c>
      <c r="C1514" s="11" t="s">
        <v>731</v>
      </c>
      <c r="D1514" s="11" t="s">
        <v>732</v>
      </c>
      <c r="E1514" s="11" t="s">
        <v>733</v>
      </c>
      <c r="F1514" s="12" t="str">
        <f t="shared" si="1"/>
        <v>2013</v>
      </c>
      <c r="G1514" s="13">
        <v>41454.0</v>
      </c>
      <c r="H1514" s="14">
        <v>0.3055555555555556</v>
      </c>
      <c r="I1514" t="s">
        <v>48</v>
      </c>
      <c r="J1514" s="15"/>
      <c r="L1514" t="s">
        <v>58</v>
      </c>
      <c r="M1514" s="15">
        <v>20.2</v>
      </c>
      <c r="N1514" s="16">
        <v>8.78</v>
      </c>
      <c r="O1514" s="16">
        <v>97.0</v>
      </c>
      <c r="P1514" s="17"/>
      <c r="Q1514" s="18"/>
      <c r="S1514" s="17"/>
      <c r="V1514" s="19">
        <v>365.4</v>
      </c>
      <c r="W1514" s="17"/>
      <c r="AF1514" t="s">
        <v>279</v>
      </c>
      <c r="AG1514" t="s">
        <v>280</v>
      </c>
      <c r="AH1514" t="s">
        <v>287</v>
      </c>
      <c r="AI1514">
        <v>15.5555555555556</v>
      </c>
      <c r="AJ1514" t="s">
        <v>61</v>
      </c>
      <c r="AK1514" t="s">
        <v>97</v>
      </c>
      <c r="AM1514" t="s">
        <v>54</v>
      </c>
      <c r="AN1514" t="s">
        <v>55</v>
      </c>
      <c r="AR1514" t="s">
        <v>233</v>
      </c>
    </row>
    <row r="1515" ht="15.75" customHeight="1">
      <c r="A1515" t="s">
        <v>323</v>
      </c>
      <c r="B1515" s="20" t="s">
        <v>154</v>
      </c>
      <c r="C1515" s="11" t="s">
        <v>731</v>
      </c>
      <c r="D1515" s="11" t="s">
        <v>732</v>
      </c>
      <c r="E1515" s="11" t="s">
        <v>733</v>
      </c>
      <c r="F1515" s="12" t="str">
        <f t="shared" si="1"/>
        <v>2013</v>
      </c>
      <c r="G1515" s="13">
        <v>41468.0</v>
      </c>
      <c r="H1515" s="14">
        <v>0.2743055555555556</v>
      </c>
      <c r="I1515" t="s">
        <v>48</v>
      </c>
      <c r="J1515" s="15"/>
      <c r="L1515" t="s">
        <v>58</v>
      </c>
      <c r="M1515" s="15">
        <v>23.7</v>
      </c>
      <c r="N1515" s="16">
        <v>7.64</v>
      </c>
      <c r="O1515" s="16">
        <v>90.8</v>
      </c>
      <c r="P1515" s="17"/>
      <c r="Q1515" s="18"/>
      <c r="S1515" s="17"/>
      <c r="V1515" s="19">
        <v>57.3</v>
      </c>
      <c r="W1515" s="17"/>
      <c r="AF1515" t="s">
        <v>217</v>
      </c>
      <c r="AG1515" t="s">
        <v>51</v>
      </c>
      <c r="AH1515" t="s">
        <v>51</v>
      </c>
      <c r="AJ1515" t="s">
        <v>61</v>
      </c>
      <c r="AK1515" t="s">
        <v>97</v>
      </c>
      <c r="AM1515" t="s">
        <v>62</v>
      </c>
      <c r="AN1515" t="s">
        <v>55</v>
      </c>
      <c r="AQ1515" t="s">
        <v>51</v>
      </c>
      <c r="AR1515" t="s">
        <v>233</v>
      </c>
    </row>
    <row r="1516" ht="15.75" customHeight="1">
      <c r="A1516" t="s">
        <v>323</v>
      </c>
      <c r="B1516" s="20" t="s">
        <v>154</v>
      </c>
      <c r="C1516" s="11" t="s">
        <v>731</v>
      </c>
      <c r="D1516" s="11" t="s">
        <v>732</v>
      </c>
      <c r="E1516" s="11" t="s">
        <v>733</v>
      </c>
      <c r="F1516" s="12" t="str">
        <f t="shared" si="1"/>
        <v>2013</v>
      </c>
      <c r="G1516" s="13">
        <v>41482.0</v>
      </c>
      <c r="H1516" s="14">
        <v>0.26458333333333334</v>
      </c>
      <c r="I1516" t="s">
        <v>48</v>
      </c>
      <c r="J1516" s="15"/>
      <c r="L1516" t="s">
        <v>49</v>
      </c>
      <c r="M1516" s="15">
        <v>23.7</v>
      </c>
      <c r="N1516" s="16">
        <v>7.42</v>
      </c>
      <c r="O1516" s="16">
        <v>91.3</v>
      </c>
      <c r="P1516" s="17"/>
      <c r="Q1516" s="18"/>
      <c r="S1516" s="17"/>
      <c r="V1516" s="19">
        <v>67.0</v>
      </c>
      <c r="W1516" s="17"/>
      <c r="AF1516" t="s">
        <v>217</v>
      </c>
      <c r="AG1516" t="s">
        <v>51</v>
      </c>
      <c r="AH1516" t="s">
        <v>364</v>
      </c>
      <c r="AI1516">
        <v>17.2222222222222</v>
      </c>
      <c r="AJ1516" t="s">
        <v>61</v>
      </c>
      <c r="AK1516" t="s">
        <v>97</v>
      </c>
      <c r="AM1516" t="s">
        <v>54</v>
      </c>
      <c r="AN1516" t="s">
        <v>55</v>
      </c>
      <c r="AQ1516" t="s">
        <v>51</v>
      </c>
      <c r="AR1516" t="s">
        <v>233</v>
      </c>
    </row>
    <row r="1517" ht="15.75" customHeight="1">
      <c r="A1517" t="s">
        <v>323</v>
      </c>
      <c r="B1517" s="20" t="s">
        <v>154</v>
      </c>
      <c r="C1517" s="11" t="s">
        <v>731</v>
      </c>
      <c r="D1517" s="11" t="s">
        <v>732</v>
      </c>
      <c r="E1517" s="11" t="s">
        <v>733</v>
      </c>
      <c r="F1517" s="12" t="str">
        <f t="shared" si="1"/>
        <v>2013</v>
      </c>
      <c r="G1517" s="13">
        <v>41496.0</v>
      </c>
      <c r="H1517" s="14">
        <v>0.3020833333333333</v>
      </c>
      <c r="I1517" t="s">
        <v>48</v>
      </c>
      <c r="J1517" s="15"/>
      <c r="L1517" t="s">
        <v>58</v>
      </c>
      <c r="M1517" s="15">
        <v>22.3</v>
      </c>
      <c r="N1517" s="16">
        <v>8.09</v>
      </c>
      <c r="O1517" s="16">
        <v>93.3</v>
      </c>
      <c r="P1517" s="17"/>
      <c r="Q1517" s="18"/>
      <c r="S1517" s="17"/>
      <c r="V1517" s="19">
        <v>235.9</v>
      </c>
      <c r="W1517" s="17"/>
      <c r="AF1517" t="s">
        <v>279</v>
      </c>
      <c r="AG1517" t="s">
        <v>51</v>
      </c>
      <c r="AH1517" t="s">
        <v>85</v>
      </c>
      <c r="AI1517">
        <v>15.5555555555556</v>
      </c>
      <c r="AJ1517" t="s">
        <v>61</v>
      </c>
      <c r="AK1517" t="s">
        <v>97</v>
      </c>
      <c r="AM1517" t="s">
        <v>54</v>
      </c>
      <c r="AN1517" t="s">
        <v>55</v>
      </c>
      <c r="AQ1517" t="s">
        <v>56</v>
      </c>
      <c r="AR1517" t="s">
        <v>233</v>
      </c>
    </row>
    <row r="1518" ht="15.75" customHeight="1">
      <c r="A1518" t="s">
        <v>323</v>
      </c>
      <c r="B1518" s="20" t="s">
        <v>154</v>
      </c>
      <c r="C1518" s="11" t="s">
        <v>736</v>
      </c>
      <c r="D1518" s="11" t="s">
        <v>737</v>
      </c>
      <c r="E1518" s="11" t="s">
        <v>738</v>
      </c>
      <c r="F1518" s="12" t="str">
        <f t="shared" si="1"/>
        <v>2013</v>
      </c>
      <c r="G1518" s="13">
        <v>41440.0</v>
      </c>
      <c r="H1518" s="14">
        <v>0.27291666666666664</v>
      </c>
      <c r="I1518" t="s">
        <v>48</v>
      </c>
      <c r="J1518" s="15"/>
      <c r="L1518" t="s">
        <v>49</v>
      </c>
      <c r="M1518" s="15">
        <v>18.3</v>
      </c>
      <c r="N1518" s="16">
        <v>7.9</v>
      </c>
      <c r="O1518" s="16">
        <v>84.9</v>
      </c>
      <c r="P1518" s="17">
        <v>70.0</v>
      </c>
      <c r="Q1518" s="18"/>
      <c r="S1518" s="17"/>
      <c r="V1518" s="19">
        <v>21.6</v>
      </c>
      <c r="W1518" s="17"/>
      <c r="AF1518" t="s">
        <v>598</v>
      </c>
      <c r="AG1518" t="s">
        <v>223</v>
      </c>
      <c r="AH1518" t="s">
        <v>115</v>
      </c>
      <c r="AI1518">
        <v>11.6666666666667</v>
      </c>
      <c r="AJ1518" t="s">
        <v>61</v>
      </c>
      <c r="AK1518" t="s">
        <v>53</v>
      </c>
      <c r="AM1518" t="s">
        <v>54</v>
      </c>
      <c r="AN1518" t="s">
        <v>55</v>
      </c>
      <c r="AQ1518" t="s">
        <v>51</v>
      </c>
      <c r="AR1518" t="s">
        <v>218</v>
      </c>
    </row>
    <row r="1519" ht="15.75" customHeight="1">
      <c r="A1519" t="s">
        <v>323</v>
      </c>
      <c r="B1519" s="20" t="s">
        <v>154</v>
      </c>
      <c r="C1519" s="11" t="s">
        <v>736</v>
      </c>
      <c r="D1519" s="11" t="s">
        <v>737</v>
      </c>
      <c r="E1519" s="11" t="s">
        <v>738</v>
      </c>
      <c r="F1519" s="12" t="str">
        <f t="shared" si="1"/>
        <v>2013</v>
      </c>
      <c r="G1519" s="13">
        <v>41454.0</v>
      </c>
      <c r="H1519" s="14">
        <v>0.2916666666666667</v>
      </c>
      <c r="I1519" t="s">
        <v>48</v>
      </c>
      <c r="J1519" s="15"/>
      <c r="L1519" t="s">
        <v>58</v>
      </c>
      <c r="M1519" s="15">
        <v>20.2</v>
      </c>
      <c r="N1519" s="16">
        <v>8.2</v>
      </c>
      <c r="O1519" s="16">
        <v>89.4</v>
      </c>
      <c r="P1519" s="17">
        <v>60.0</v>
      </c>
      <c r="Q1519" s="18"/>
      <c r="S1519" s="17"/>
      <c r="V1519" s="19">
        <v>613.1</v>
      </c>
      <c r="W1519" s="17"/>
      <c r="AF1519" t="s">
        <v>598</v>
      </c>
      <c r="AG1519" t="s">
        <v>259</v>
      </c>
      <c r="AH1519" t="s">
        <v>72</v>
      </c>
      <c r="AI1519">
        <v>17.2222222222222</v>
      </c>
      <c r="AJ1519" t="s">
        <v>61</v>
      </c>
      <c r="AK1519" t="s">
        <v>119</v>
      </c>
      <c r="AM1519" t="s">
        <v>62</v>
      </c>
      <c r="AN1519" t="s">
        <v>55</v>
      </c>
      <c r="AQ1519" t="s">
        <v>51</v>
      </c>
      <c r="AR1519" t="s">
        <v>218</v>
      </c>
    </row>
    <row r="1520" ht="15.75" customHeight="1">
      <c r="A1520" t="s">
        <v>323</v>
      </c>
      <c r="B1520" s="20" t="s">
        <v>154</v>
      </c>
      <c r="C1520" s="11" t="s">
        <v>736</v>
      </c>
      <c r="D1520" s="11" t="s">
        <v>737</v>
      </c>
      <c r="E1520" s="11" t="s">
        <v>738</v>
      </c>
      <c r="F1520" s="12" t="str">
        <f t="shared" si="1"/>
        <v>2013</v>
      </c>
      <c r="G1520" s="13">
        <v>41468.0</v>
      </c>
      <c r="H1520" s="14">
        <v>0.27569444444444446</v>
      </c>
      <c r="I1520" t="s">
        <v>48</v>
      </c>
      <c r="J1520" s="15"/>
      <c r="L1520" t="s">
        <v>49</v>
      </c>
      <c r="M1520" s="15">
        <v>23.5</v>
      </c>
      <c r="N1520" s="16">
        <v>7.4</v>
      </c>
      <c r="O1520" s="16">
        <v>86.4</v>
      </c>
      <c r="P1520" s="17"/>
      <c r="Q1520" s="18"/>
      <c r="S1520" s="17"/>
      <c r="V1520" s="19">
        <v>53.8</v>
      </c>
      <c r="W1520" s="17"/>
      <c r="AF1520" t="s">
        <v>76</v>
      </c>
      <c r="AG1520" t="s">
        <v>115</v>
      </c>
      <c r="AH1520" t="s">
        <v>115</v>
      </c>
      <c r="AI1520">
        <v>16.6666666666667</v>
      </c>
      <c r="AJ1520" t="s">
        <v>61</v>
      </c>
      <c r="AK1520" t="s">
        <v>53</v>
      </c>
      <c r="AM1520" t="s">
        <v>88</v>
      </c>
      <c r="AN1520" t="s">
        <v>55</v>
      </c>
      <c r="AQ1520" t="s">
        <v>51</v>
      </c>
      <c r="AR1520" t="s">
        <v>218</v>
      </c>
    </row>
    <row r="1521" ht="15.75" customHeight="1">
      <c r="A1521" t="s">
        <v>323</v>
      </c>
      <c r="B1521" s="20" t="s">
        <v>154</v>
      </c>
      <c r="C1521" s="11" t="s">
        <v>736</v>
      </c>
      <c r="D1521" s="11" t="s">
        <v>737</v>
      </c>
      <c r="E1521" s="11" t="s">
        <v>738</v>
      </c>
      <c r="F1521" s="12" t="str">
        <f t="shared" si="1"/>
        <v>2013</v>
      </c>
      <c r="G1521" s="13">
        <v>41482.0</v>
      </c>
      <c r="H1521" s="14">
        <v>0.2972222222222222</v>
      </c>
      <c r="I1521" t="s">
        <v>48</v>
      </c>
      <c r="J1521" s="15"/>
      <c r="L1521" t="s">
        <v>49</v>
      </c>
      <c r="M1521" s="15">
        <v>23.4</v>
      </c>
      <c r="N1521" s="16">
        <v>4.8</v>
      </c>
      <c r="O1521" s="16">
        <v>50.4</v>
      </c>
      <c r="P1521" s="17"/>
      <c r="Q1521" s="18"/>
      <c r="S1521" s="17"/>
      <c r="V1521" s="19">
        <v>143.9</v>
      </c>
      <c r="W1521" s="17"/>
      <c r="AF1521" t="s">
        <v>76</v>
      </c>
      <c r="AG1521" t="s">
        <v>51</v>
      </c>
      <c r="AH1521" t="s">
        <v>85</v>
      </c>
      <c r="AI1521">
        <v>14.4444444444444</v>
      </c>
      <c r="AJ1521" t="s">
        <v>61</v>
      </c>
      <c r="AK1521" t="s">
        <v>119</v>
      </c>
      <c r="AM1521" t="s">
        <v>54</v>
      </c>
      <c r="AN1521" t="s">
        <v>55</v>
      </c>
      <c r="AQ1521" t="s">
        <v>51</v>
      </c>
      <c r="AR1521" t="s">
        <v>218</v>
      </c>
    </row>
    <row r="1522" ht="15.75" customHeight="1">
      <c r="A1522" t="s">
        <v>323</v>
      </c>
      <c r="B1522" s="20" t="s">
        <v>154</v>
      </c>
      <c r="C1522" s="11" t="s">
        <v>736</v>
      </c>
      <c r="D1522" s="11" t="s">
        <v>737</v>
      </c>
      <c r="E1522" s="11" t="s">
        <v>738</v>
      </c>
      <c r="F1522" s="12" t="str">
        <f t="shared" si="1"/>
        <v>2013</v>
      </c>
      <c r="G1522" s="13">
        <v>41496.0</v>
      </c>
      <c r="H1522" s="14">
        <v>0.30416666666666664</v>
      </c>
      <c r="I1522" t="s">
        <v>48</v>
      </c>
      <c r="J1522" s="15"/>
      <c r="L1522" t="s">
        <v>58</v>
      </c>
      <c r="M1522" s="15">
        <v>22.3</v>
      </c>
      <c r="N1522" s="16">
        <v>7.6</v>
      </c>
      <c r="O1522" s="16">
        <v>88.3</v>
      </c>
      <c r="P1522" s="17">
        <v>70.0</v>
      </c>
      <c r="Q1522" s="18"/>
      <c r="S1522" s="17"/>
      <c r="V1522" s="19">
        <v>1299.65</v>
      </c>
      <c r="W1522" s="17"/>
      <c r="AF1522" t="s">
        <v>600</v>
      </c>
      <c r="AG1522" t="s">
        <v>51</v>
      </c>
      <c r="AH1522" t="s">
        <v>457</v>
      </c>
      <c r="AI1522">
        <v>17.2222222222222</v>
      </c>
      <c r="AJ1522" t="s">
        <v>61</v>
      </c>
      <c r="AK1522" t="s">
        <v>53</v>
      </c>
      <c r="AM1522" t="s">
        <v>62</v>
      </c>
      <c r="AN1522" t="s">
        <v>55</v>
      </c>
      <c r="AQ1522" t="s">
        <v>171</v>
      </c>
      <c r="AR1522" t="s">
        <v>218</v>
      </c>
    </row>
    <row r="1523" ht="15.75" customHeight="1">
      <c r="A1523" t="s">
        <v>323</v>
      </c>
      <c r="B1523" s="20" t="s">
        <v>154</v>
      </c>
      <c r="C1523" s="11" t="s">
        <v>736</v>
      </c>
      <c r="D1523" s="11" t="s">
        <v>737</v>
      </c>
      <c r="E1523" s="11" t="s">
        <v>738</v>
      </c>
      <c r="F1523" s="12" t="str">
        <f t="shared" si="1"/>
        <v>2013</v>
      </c>
      <c r="G1523" s="13">
        <v>41510.0</v>
      </c>
      <c r="H1523" s="14">
        <v>0.30277777777777776</v>
      </c>
      <c r="I1523" t="s">
        <v>48</v>
      </c>
      <c r="J1523" s="15"/>
      <c r="L1523" t="s">
        <v>49</v>
      </c>
      <c r="M1523" s="15">
        <v>23.8</v>
      </c>
      <c r="N1523" s="16">
        <v>7.0</v>
      </c>
      <c r="O1523" s="16">
        <v>83.4</v>
      </c>
      <c r="P1523" s="17">
        <v>50.0</v>
      </c>
      <c r="Q1523" s="18"/>
      <c r="S1523" s="17"/>
      <c r="V1523" s="19">
        <v>13.4</v>
      </c>
      <c r="W1523" s="17"/>
      <c r="AF1523" t="s">
        <v>76</v>
      </c>
      <c r="AG1523" t="s">
        <v>51</v>
      </c>
      <c r="AH1523" t="s">
        <v>51</v>
      </c>
      <c r="AI1523">
        <v>10.5555555555556</v>
      </c>
      <c r="AJ1523" t="s">
        <v>61</v>
      </c>
      <c r="AK1523" t="s">
        <v>53</v>
      </c>
      <c r="AM1523" t="s">
        <v>88</v>
      </c>
      <c r="AN1523" t="s">
        <v>55</v>
      </c>
      <c r="AQ1523" t="s">
        <v>51</v>
      </c>
      <c r="AR1523" t="s">
        <v>218</v>
      </c>
    </row>
    <row r="1524" ht="15.75" customHeight="1">
      <c r="A1524" t="s">
        <v>44</v>
      </c>
      <c r="C1524" s="22" t="s">
        <v>837</v>
      </c>
      <c r="D1524" s="11" t="s">
        <v>838</v>
      </c>
      <c r="E1524" s="11" t="s">
        <v>839</v>
      </c>
      <c r="F1524" s="12" t="str">
        <f t="shared" si="1"/>
        <v>2017</v>
      </c>
      <c r="G1524" s="13">
        <v>42917.0</v>
      </c>
      <c r="H1524" s="14">
        <v>0.29930555555555555</v>
      </c>
      <c r="I1524" t="s">
        <v>48</v>
      </c>
      <c r="J1524" s="15"/>
      <c r="L1524" t="s">
        <v>58</v>
      </c>
      <c r="M1524" s="15">
        <v>17.7</v>
      </c>
      <c r="N1524" s="16">
        <v>9.2</v>
      </c>
      <c r="O1524" s="16">
        <v>96.7</v>
      </c>
      <c r="P1524" s="17">
        <v>111.4</v>
      </c>
      <c r="Q1524" s="18"/>
      <c r="S1524" s="17"/>
      <c r="V1524" s="19"/>
      <c r="W1524" s="17"/>
      <c r="AF1524" t="s">
        <v>840</v>
      </c>
      <c r="AG1524" t="s">
        <v>280</v>
      </c>
      <c r="AH1524" t="s">
        <v>281</v>
      </c>
      <c r="AI1524">
        <v>20.0</v>
      </c>
      <c r="AK1524" t="s">
        <v>53</v>
      </c>
      <c r="AM1524" t="s">
        <v>54</v>
      </c>
      <c r="AN1524" t="s">
        <v>65</v>
      </c>
      <c r="AQ1524" t="s">
        <v>56</v>
      </c>
      <c r="AR1524" t="s">
        <v>226</v>
      </c>
    </row>
    <row r="1525" ht="15.75" customHeight="1">
      <c r="A1525" t="s">
        <v>44</v>
      </c>
      <c r="C1525" s="22" t="s">
        <v>837</v>
      </c>
      <c r="D1525" s="11" t="s">
        <v>838</v>
      </c>
      <c r="E1525" s="11" t="s">
        <v>839</v>
      </c>
      <c r="F1525" s="12" t="str">
        <f t="shared" si="1"/>
        <v>2017</v>
      </c>
      <c r="G1525" s="13">
        <v>42931.0</v>
      </c>
      <c r="H1525" s="14">
        <v>0.3034722222222222</v>
      </c>
      <c r="I1525" t="s">
        <v>48</v>
      </c>
      <c r="J1525" s="15"/>
      <c r="L1525" t="s">
        <v>49</v>
      </c>
      <c r="M1525" s="15">
        <v>16.2</v>
      </c>
      <c r="N1525" s="16">
        <v>8.2</v>
      </c>
      <c r="O1525" s="16">
        <v>82.5</v>
      </c>
      <c r="P1525" s="17">
        <v>146.0</v>
      </c>
      <c r="Q1525" s="18"/>
      <c r="S1525" s="17"/>
      <c r="V1525" s="19">
        <v>185.0</v>
      </c>
      <c r="W1525" s="17"/>
      <c r="AF1525" t="s">
        <v>840</v>
      </c>
      <c r="AG1525" t="s">
        <v>59</v>
      </c>
      <c r="AH1525" t="s">
        <v>290</v>
      </c>
      <c r="AI1525">
        <v>15.0</v>
      </c>
      <c r="AJ1525" t="s">
        <v>61</v>
      </c>
      <c r="AK1525" t="s">
        <v>53</v>
      </c>
      <c r="AM1525" t="s">
        <v>54</v>
      </c>
      <c r="AN1525" t="s">
        <v>65</v>
      </c>
      <c r="AQ1525" t="s">
        <v>171</v>
      </c>
      <c r="AR1525" t="s">
        <v>842</v>
      </c>
    </row>
    <row r="1526" ht="15.75" customHeight="1">
      <c r="A1526" t="s">
        <v>44</v>
      </c>
      <c r="C1526" s="22" t="s">
        <v>837</v>
      </c>
      <c r="D1526" s="11" t="s">
        <v>838</v>
      </c>
      <c r="E1526" s="11" t="s">
        <v>839</v>
      </c>
      <c r="F1526" s="12" t="str">
        <f t="shared" si="1"/>
        <v>2017</v>
      </c>
      <c r="G1526" s="13">
        <v>42959.0</v>
      </c>
      <c r="H1526" s="14">
        <v>0.3590277777777778</v>
      </c>
      <c r="I1526" t="s">
        <v>48</v>
      </c>
      <c r="J1526" s="15"/>
      <c r="L1526" t="s">
        <v>58</v>
      </c>
      <c r="M1526" s="15">
        <v>18.5</v>
      </c>
      <c r="N1526" s="16">
        <v>7.57</v>
      </c>
      <c r="O1526" s="16">
        <v>80.8</v>
      </c>
      <c r="P1526" s="17">
        <v>140.0</v>
      </c>
      <c r="Q1526" s="18"/>
      <c r="S1526" s="17"/>
      <c r="V1526" s="19">
        <v>2.0</v>
      </c>
      <c r="W1526" s="17"/>
      <c r="AF1526" t="s">
        <v>843</v>
      </c>
      <c r="AG1526" t="s">
        <v>231</v>
      </c>
      <c r="AH1526" t="s">
        <v>701</v>
      </c>
      <c r="AI1526">
        <v>19.44</v>
      </c>
      <c r="AK1526" t="s">
        <v>53</v>
      </c>
      <c r="AM1526" t="s">
        <v>88</v>
      </c>
      <c r="AN1526" t="s">
        <v>65</v>
      </c>
      <c r="AQ1526" t="s">
        <v>56</v>
      </c>
      <c r="AR1526" t="s">
        <v>218</v>
      </c>
    </row>
    <row r="1527" ht="15.75" customHeight="1">
      <c r="A1527" t="s">
        <v>44</v>
      </c>
      <c r="C1527" s="22" t="s">
        <v>837</v>
      </c>
      <c r="D1527" s="11" t="s">
        <v>838</v>
      </c>
      <c r="E1527" s="11" t="s">
        <v>839</v>
      </c>
      <c r="F1527" s="12" t="str">
        <f t="shared" si="1"/>
        <v>2017</v>
      </c>
      <c r="G1527" s="13">
        <v>42973.0</v>
      </c>
      <c r="H1527" s="14">
        <v>0.2847222222222222</v>
      </c>
      <c r="I1527" t="s">
        <v>48</v>
      </c>
      <c r="J1527" s="15"/>
      <c r="M1527" s="15">
        <v>15.2</v>
      </c>
      <c r="N1527" s="16">
        <v>7.14</v>
      </c>
      <c r="O1527" s="16">
        <v>71.1</v>
      </c>
      <c r="P1527" s="17">
        <v>145.0</v>
      </c>
      <c r="Q1527" s="18"/>
      <c r="S1527" s="17"/>
      <c r="V1527" s="19">
        <v>193.5</v>
      </c>
      <c r="W1527" s="17"/>
      <c r="AF1527" t="s">
        <v>844</v>
      </c>
      <c r="AG1527" t="s">
        <v>51</v>
      </c>
      <c r="AH1527" t="s">
        <v>86</v>
      </c>
      <c r="AI1527">
        <v>7.78</v>
      </c>
      <c r="AJ1527" t="s">
        <v>61</v>
      </c>
      <c r="AK1527" t="s">
        <v>53</v>
      </c>
      <c r="AM1527" t="s">
        <v>54</v>
      </c>
      <c r="AN1527" t="s">
        <v>65</v>
      </c>
      <c r="AQ1527" t="s">
        <v>171</v>
      </c>
      <c r="AR1527" t="s">
        <v>218</v>
      </c>
    </row>
    <row r="1528" ht="15.75" customHeight="1">
      <c r="A1528" t="s">
        <v>44</v>
      </c>
      <c r="C1528" s="22" t="s">
        <v>837</v>
      </c>
      <c r="D1528" s="11" t="s">
        <v>838</v>
      </c>
      <c r="E1528" s="11" t="s">
        <v>839</v>
      </c>
      <c r="F1528" s="12" t="str">
        <f t="shared" si="1"/>
        <v>2017</v>
      </c>
      <c r="G1528" s="13">
        <v>43001.0</v>
      </c>
      <c r="H1528" s="14">
        <v>0.3798611111111111</v>
      </c>
      <c r="I1528" t="s">
        <v>48</v>
      </c>
      <c r="J1528" s="15"/>
      <c r="L1528" t="s">
        <v>49</v>
      </c>
      <c r="M1528" s="15">
        <v>15.3</v>
      </c>
      <c r="N1528" s="16">
        <v>7.5</v>
      </c>
      <c r="O1528" s="16">
        <v>74.8</v>
      </c>
      <c r="P1528" s="17">
        <v>150.5</v>
      </c>
      <c r="Q1528" s="18"/>
      <c r="S1528" s="17"/>
      <c r="V1528" s="19">
        <v>547.5</v>
      </c>
      <c r="W1528" s="17"/>
      <c r="AF1528" t="s">
        <v>845</v>
      </c>
      <c r="AG1528" t="s">
        <v>51</v>
      </c>
      <c r="AH1528" t="s">
        <v>231</v>
      </c>
      <c r="AJ1528" t="s">
        <v>52</v>
      </c>
      <c r="AK1528" t="s">
        <v>53</v>
      </c>
      <c r="AM1528" t="s">
        <v>54</v>
      </c>
      <c r="AN1528" t="s">
        <v>65</v>
      </c>
      <c r="AQ1528" t="s">
        <v>51</v>
      </c>
      <c r="AR1528" t="s">
        <v>218</v>
      </c>
    </row>
    <row r="1529" ht="15.75" customHeight="1">
      <c r="A1529" t="s">
        <v>44</v>
      </c>
      <c r="C1529" s="11" t="s">
        <v>91</v>
      </c>
      <c r="D1529" s="11" t="s">
        <v>92</v>
      </c>
      <c r="E1529" s="11" t="s">
        <v>93</v>
      </c>
      <c r="F1529" s="12" t="str">
        <f t="shared" si="1"/>
        <v>2017</v>
      </c>
      <c r="G1529" s="13">
        <v>42875.0</v>
      </c>
      <c r="H1529" s="14">
        <v>0.3819444444444444</v>
      </c>
      <c r="I1529" t="s">
        <v>48</v>
      </c>
      <c r="J1529" s="15"/>
      <c r="L1529" t="s">
        <v>49</v>
      </c>
      <c r="M1529" s="15">
        <v>12.8</v>
      </c>
      <c r="N1529" s="16">
        <v>6.56</v>
      </c>
      <c r="O1529" s="16">
        <v>62.1</v>
      </c>
      <c r="P1529" s="17"/>
      <c r="Q1529" s="18"/>
      <c r="S1529" s="17"/>
      <c r="V1529" s="19">
        <v>101.7</v>
      </c>
      <c r="W1529" s="17"/>
      <c r="AF1529" t="s">
        <v>846</v>
      </c>
      <c r="AG1529" t="s">
        <v>51</v>
      </c>
      <c r="AH1529" t="s">
        <v>86</v>
      </c>
      <c r="AI1529">
        <v>8.89</v>
      </c>
      <c r="AJ1529" t="s">
        <v>52</v>
      </c>
      <c r="AK1529" t="s">
        <v>100</v>
      </c>
      <c r="AM1529" t="s">
        <v>54</v>
      </c>
      <c r="AN1529" t="s">
        <v>55</v>
      </c>
      <c r="AQ1529" t="s">
        <v>51</v>
      </c>
      <c r="AR1529" t="s">
        <v>847</v>
      </c>
    </row>
    <row r="1530" ht="15.75" customHeight="1">
      <c r="A1530" t="s">
        <v>44</v>
      </c>
      <c r="C1530" s="11" t="s">
        <v>91</v>
      </c>
      <c r="D1530" s="11" t="s">
        <v>92</v>
      </c>
      <c r="E1530" s="11" t="s">
        <v>93</v>
      </c>
      <c r="F1530" s="12" t="str">
        <f t="shared" si="1"/>
        <v>2017</v>
      </c>
      <c r="G1530" s="13">
        <v>42875.0</v>
      </c>
      <c r="H1530" s="14">
        <v>0.3819444444444444</v>
      </c>
      <c r="I1530" t="s">
        <v>95</v>
      </c>
      <c r="J1530" s="15"/>
      <c r="M1530" s="15"/>
      <c r="N1530" s="16"/>
      <c r="O1530" s="16"/>
      <c r="P1530" s="17"/>
      <c r="Q1530" s="18"/>
      <c r="S1530" s="17"/>
      <c r="V1530" s="19">
        <v>108.1</v>
      </c>
      <c r="W1530" s="17"/>
      <c r="AF1530" t="s">
        <v>846</v>
      </c>
      <c r="AK1530" t="s">
        <v>100</v>
      </c>
      <c r="AR1530" t="s">
        <v>847</v>
      </c>
    </row>
    <row r="1531" ht="15.75" customHeight="1">
      <c r="A1531" t="s">
        <v>44</v>
      </c>
      <c r="C1531" s="11" t="s">
        <v>91</v>
      </c>
      <c r="D1531" s="11" t="s">
        <v>92</v>
      </c>
      <c r="E1531" s="11" t="s">
        <v>93</v>
      </c>
      <c r="F1531" s="12" t="str">
        <f t="shared" si="1"/>
        <v>2017</v>
      </c>
      <c r="G1531" s="13">
        <v>42889.0</v>
      </c>
      <c r="H1531" s="14">
        <v>0.3173611111111111</v>
      </c>
      <c r="I1531" t="s">
        <v>48</v>
      </c>
      <c r="J1531" s="15"/>
      <c r="L1531" t="s">
        <v>58</v>
      </c>
      <c r="M1531" s="15">
        <v>11.3</v>
      </c>
      <c r="N1531" s="16">
        <v>5.33</v>
      </c>
      <c r="O1531" s="16">
        <v>48.6</v>
      </c>
      <c r="P1531" s="17">
        <v>151.1</v>
      </c>
      <c r="Q1531" s="18"/>
      <c r="S1531" s="17"/>
      <c r="V1531" s="19">
        <v>54.6</v>
      </c>
      <c r="W1531" s="17"/>
      <c r="AF1531" t="s">
        <v>848</v>
      </c>
      <c r="AG1531" t="s">
        <v>86</v>
      </c>
      <c r="AH1531" t="s">
        <v>72</v>
      </c>
      <c r="AI1531">
        <v>7.22</v>
      </c>
      <c r="AJ1531" t="s">
        <v>61</v>
      </c>
      <c r="AK1531" t="s">
        <v>100</v>
      </c>
      <c r="AM1531" t="s">
        <v>54</v>
      </c>
      <c r="AN1531" t="s">
        <v>55</v>
      </c>
      <c r="AQ1531" t="s">
        <v>51</v>
      </c>
      <c r="AR1531" t="s">
        <v>849</v>
      </c>
    </row>
    <row r="1532" ht="15.75" customHeight="1">
      <c r="A1532" t="s">
        <v>44</v>
      </c>
      <c r="C1532" s="11" t="s">
        <v>91</v>
      </c>
      <c r="D1532" s="11" t="s">
        <v>92</v>
      </c>
      <c r="E1532" s="11" t="s">
        <v>93</v>
      </c>
      <c r="F1532" s="12" t="str">
        <f t="shared" si="1"/>
        <v>2017</v>
      </c>
      <c r="G1532" s="13">
        <v>42903.0</v>
      </c>
      <c r="H1532" s="14">
        <v>0.3138888888888889</v>
      </c>
      <c r="I1532" t="s">
        <v>48</v>
      </c>
      <c r="J1532" s="15"/>
      <c r="L1532" t="s">
        <v>58</v>
      </c>
      <c r="M1532" s="15">
        <v>13.8</v>
      </c>
      <c r="N1532" s="16">
        <v>3.84</v>
      </c>
      <c r="O1532" s="16">
        <v>36.9</v>
      </c>
      <c r="P1532" s="17">
        <v>75.2</v>
      </c>
      <c r="Q1532" s="18"/>
      <c r="S1532" s="17"/>
      <c r="V1532" s="19">
        <v>435.2</v>
      </c>
      <c r="W1532" s="17"/>
      <c r="AF1532" t="s">
        <v>848</v>
      </c>
      <c r="AG1532" t="s">
        <v>59</v>
      </c>
      <c r="AH1532" t="s">
        <v>72</v>
      </c>
      <c r="AI1532">
        <v>13.33</v>
      </c>
      <c r="AJ1532" t="s">
        <v>61</v>
      </c>
      <c r="AK1532" t="s">
        <v>100</v>
      </c>
      <c r="AM1532" t="s">
        <v>54</v>
      </c>
      <c r="AN1532" t="s">
        <v>65</v>
      </c>
      <c r="AQ1532" t="s">
        <v>51</v>
      </c>
      <c r="AR1532" t="s">
        <v>850</v>
      </c>
    </row>
    <row r="1533" ht="15.75" customHeight="1">
      <c r="A1533" t="s">
        <v>44</v>
      </c>
      <c r="C1533" s="11" t="s">
        <v>91</v>
      </c>
      <c r="D1533" s="11" t="s">
        <v>92</v>
      </c>
      <c r="E1533" s="11" t="s">
        <v>93</v>
      </c>
      <c r="F1533" s="12" t="str">
        <f t="shared" si="1"/>
        <v>2017</v>
      </c>
      <c r="G1533" s="13">
        <v>42917.0</v>
      </c>
      <c r="H1533" s="14">
        <v>0.3125</v>
      </c>
      <c r="I1533" t="s">
        <v>48</v>
      </c>
      <c r="J1533" s="15"/>
      <c r="L1533" t="s">
        <v>58</v>
      </c>
      <c r="M1533" s="15">
        <v>17.3</v>
      </c>
      <c r="N1533" s="16">
        <v>1.74</v>
      </c>
      <c r="O1533" s="16">
        <v>18.1</v>
      </c>
      <c r="P1533" s="17">
        <v>168.0</v>
      </c>
      <c r="Q1533" s="18"/>
      <c r="S1533" s="17"/>
      <c r="V1533" s="19">
        <v>104.6</v>
      </c>
      <c r="W1533" s="17"/>
      <c r="AF1533" t="s">
        <v>848</v>
      </c>
      <c r="AG1533" t="s">
        <v>86</v>
      </c>
      <c r="AH1533" t="s">
        <v>273</v>
      </c>
      <c r="AI1533">
        <v>19.44</v>
      </c>
      <c r="AJ1533" t="s">
        <v>61</v>
      </c>
      <c r="AK1533" t="s">
        <v>100</v>
      </c>
      <c r="AM1533" t="s">
        <v>62</v>
      </c>
      <c r="AN1533" t="s">
        <v>55</v>
      </c>
      <c r="AQ1533" t="s">
        <v>51</v>
      </c>
      <c r="AR1533" t="s">
        <v>851</v>
      </c>
    </row>
    <row r="1534" ht="15.75" customHeight="1">
      <c r="A1534" t="s">
        <v>380</v>
      </c>
      <c r="B1534" s="20" t="s">
        <v>154</v>
      </c>
      <c r="C1534" s="11" t="s">
        <v>755</v>
      </c>
      <c r="D1534" s="11" t="s">
        <v>756</v>
      </c>
      <c r="E1534" s="11" t="s">
        <v>757</v>
      </c>
      <c r="F1534" s="12" t="str">
        <f t="shared" si="1"/>
        <v>2013</v>
      </c>
      <c r="G1534" s="13">
        <v>41412.0</v>
      </c>
      <c r="H1534" s="14">
        <v>0.2604166666666667</v>
      </c>
      <c r="I1534" t="s">
        <v>48</v>
      </c>
      <c r="J1534" s="15"/>
      <c r="L1534" t="s">
        <v>49</v>
      </c>
      <c r="M1534" s="15">
        <v>15.9</v>
      </c>
      <c r="N1534" s="16">
        <v>8.35</v>
      </c>
      <c r="O1534" s="16">
        <v>85.1</v>
      </c>
      <c r="P1534" s="17"/>
      <c r="Q1534" s="18"/>
      <c r="S1534" s="17"/>
      <c r="V1534" s="19">
        <v>72.3</v>
      </c>
      <c r="W1534" s="17"/>
      <c r="AF1534" t="s">
        <v>544</v>
      </c>
      <c r="AG1534" t="s">
        <v>51</v>
      </c>
      <c r="AH1534" t="s">
        <v>115</v>
      </c>
      <c r="AI1534">
        <v>7.22222222222222</v>
      </c>
      <c r="AJ1534" t="s">
        <v>61</v>
      </c>
      <c r="AK1534" t="s">
        <v>97</v>
      </c>
      <c r="AM1534" t="s">
        <v>88</v>
      </c>
      <c r="AN1534" t="s">
        <v>55</v>
      </c>
      <c r="AQ1534" t="s">
        <v>56</v>
      </c>
      <c r="AR1534" t="s">
        <v>233</v>
      </c>
    </row>
    <row r="1535" ht="15.75" customHeight="1">
      <c r="A1535" t="s">
        <v>380</v>
      </c>
      <c r="B1535" s="20" t="s">
        <v>154</v>
      </c>
      <c r="C1535" s="11" t="s">
        <v>755</v>
      </c>
      <c r="D1535" s="11" t="s">
        <v>756</v>
      </c>
      <c r="E1535" s="11" t="s">
        <v>757</v>
      </c>
      <c r="F1535" s="12" t="str">
        <f t="shared" si="1"/>
        <v>2013</v>
      </c>
      <c r="G1535" s="13">
        <v>41426.0</v>
      </c>
      <c r="H1535" s="14">
        <v>0.2916666666666667</v>
      </c>
      <c r="I1535" t="s">
        <v>48</v>
      </c>
      <c r="J1535" s="15"/>
      <c r="L1535" t="s">
        <v>49</v>
      </c>
      <c r="M1535" s="15">
        <v>18.2</v>
      </c>
      <c r="N1535" s="16">
        <v>8.37</v>
      </c>
      <c r="O1535" s="16">
        <v>88.7</v>
      </c>
      <c r="P1535" s="17"/>
      <c r="Q1535" s="18"/>
      <c r="S1535" s="17"/>
      <c r="V1535" s="19">
        <v>57.6</v>
      </c>
      <c r="W1535" s="17"/>
      <c r="AF1535" t="s">
        <v>545</v>
      </c>
      <c r="AG1535" t="s">
        <v>51</v>
      </c>
      <c r="AH1535" t="s">
        <v>51</v>
      </c>
      <c r="AJ1535" t="s">
        <v>61</v>
      </c>
      <c r="AK1535" t="s">
        <v>97</v>
      </c>
      <c r="AM1535" t="s">
        <v>54</v>
      </c>
      <c r="AN1535" t="s">
        <v>55</v>
      </c>
      <c r="AQ1535" t="s">
        <v>56</v>
      </c>
      <c r="AR1535" t="s">
        <v>229</v>
      </c>
    </row>
    <row r="1536" ht="15.75" customHeight="1">
      <c r="A1536" t="s">
        <v>380</v>
      </c>
      <c r="B1536" s="20" t="s">
        <v>154</v>
      </c>
      <c r="C1536" s="11" t="s">
        <v>755</v>
      </c>
      <c r="D1536" s="11" t="s">
        <v>756</v>
      </c>
      <c r="E1536" s="11" t="s">
        <v>757</v>
      </c>
      <c r="F1536" s="12" t="str">
        <f t="shared" si="1"/>
        <v>2013</v>
      </c>
      <c r="G1536" s="13">
        <v>41440.0</v>
      </c>
      <c r="H1536" s="14">
        <v>0.3194444444444444</v>
      </c>
      <c r="I1536" t="s">
        <v>48</v>
      </c>
      <c r="J1536" s="15"/>
      <c r="L1536" t="s">
        <v>58</v>
      </c>
      <c r="M1536" s="15">
        <v>17.6</v>
      </c>
      <c r="N1536" s="16">
        <v>8.55</v>
      </c>
      <c r="O1536" s="16">
        <v>89.5</v>
      </c>
      <c r="P1536" s="17"/>
      <c r="Q1536" s="18"/>
      <c r="S1536" s="17"/>
      <c r="V1536" s="19">
        <v>88.6</v>
      </c>
      <c r="W1536" s="17"/>
      <c r="AF1536" t="s">
        <v>545</v>
      </c>
      <c r="AG1536" t="s">
        <v>51</v>
      </c>
      <c r="AH1536" t="s">
        <v>51</v>
      </c>
      <c r="AI1536">
        <v>11.1111111111111</v>
      </c>
      <c r="AJ1536" t="s">
        <v>52</v>
      </c>
      <c r="AK1536" t="s">
        <v>97</v>
      </c>
      <c r="AM1536" t="s">
        <v>62</v>
      </c>
      <c r="AN1536" t="s">
        <v>55</v>
      </c>
      <c r="AQ1536" t="s">
        <v>171</v>
      </c>
      <c r="AR1536" t="s">
        <v>229</v>
      </c>
    </row>
    <row r="1537" ht="15.75" customHeight="1">
      <c r="A1537" t="s">
        <v>380</v>
      </c>
      <c r="B1537" s="20" t="s">
        <v>154</v>
      </c>
      <c r="C1537" s="11" t="s">
        <v>755</v>
      </c>
      <c r="D1537" s="11" t="s">
        <v>756</v>
      </c>
      <c r="E1537" s="11" t="s">
        <v>757</v>
      </c>
      <c r="F1537" s="12" t="str">
        <f t="shared" si="1"/>
        <v>2013</v>
      </c>
      <c r="G1537" s="13">
        <v>41454.0</v>
      </c>
      <c r="H1537" s="14">
        <v>0.3125</v>
      </c>
      <c r="I1537" t="s">
        <v>48</v>
      </c>
      <c r="J1537" s="15"/>
      <c r="L1537" t="s">
        <v>58</v>
      </c>
      <c r="M1537" s="15">
        <v>19.8</v>
      </c>
      <c r="N1537" s="16">
        <v>9.05</v>
      </c>
      <c r="O1537" s="16">
        <v>99.5</v>
      </c>
      <c r="P1537" s="17"/>
      <c r="Q1537" s="18"/>
      <c r="S1537" s="17"/>
      <c r="V1537" s="19">
        <v>1203.31</v>
      </c>
      <c r="W1537" s="17"/>
      <c r="AF1537" t="s">
        <v>545</v>
      </c>
      <c r="AG1537" t="s">
        <v>259</v>
      </c>
      <c r="AH1537" t="s">
        <v>345</v>
      </c>
      <c r="AI1537">
        <v>21.0</v>
      </c>
      <c r="AJ1537" t="s">
        <v>61</v>
      </c>
      <c r="AK1537" t="s">
        <v>97</v>
      </c>
      <c r="AM1537" t="s">
        <v>62</v>
      </c>
      <c r="AN1537" t="s">
        <v>55</v>
      </c>
      <c r="AQ1537" t="s">
        <v>171</v>
      </c>
      <c r="AR1537" t="s">
        <v>229</v>
      </c>
    </row>
    <row r="1538" ht="15.75" customHeight="1">
      <c r="A1538" t="s">
        <v>380</v>
      </c>
      <c r="B1538" s="20" t="s">
        <v>154</v>
      </c>
      <c r="C1538" s="11" t="s">
        <v>755</v>
      </c>
      <c r="D1538" s="11" t="s">
        <v>756</v>
      </c>
      <c r="E1538" s="11" t="s">
        <v>757</v>
      </c>
      <c r="F1538" s="12" t="str">
        <f t="shared" si="1"/>
        <v>2013</v>
      </c>
      <c r="G1538" s="13">
        <v>41468.0</v>
      </c>
      <c r="H1538" s="14">
        <v>0.2847222222222222</v>
      </c>
      <c r="I1538" t="s">
        <v>48</v>
      </c>
      <c r="J1538" s="15"/>
      <c r="L1538" t="s">
        <v>49</v>
      </c>
      <c r="M1538" s="15">
        <v>23.7</v>
      </c>
      <c r="N1538" s="16">
        <v>7.88</v>
      </c>
      <c r="O1538" s="16">
        <v>93.5</v>
      </c>
      <c r="P1538" s="17"/>
      <c r="Q1538" s="18"/>
      <c r="S1538" s="17"/>
      <c r="V1538" s="19">
        <v>162.4</v>
      </c>
      <c r="W1538" s="17"/>
      <c r="AF1538" t="s">
        <v>545</v>
      </c>
      <c r="AG1538" t="s">
        <v>51</v>
      </c>
      <c r="AH1538" t="s">
        <v>51</v>
      </c>
      <c r="AI1538">
        <v>14.4444444444444</v>
      </c>
      <c r="AJ1538" t="s">
        <v>61</v>
      </c>
      <c r="AK1538" t="s">
        <v>97</v>
      </c>
      <c r="AM1538" t="s">
        <v>62</v>
      </c>
      <c r="AN1538" t="s">
        <v>55</v>
      </c>
      <c r="AQ1538" t="s">
        <v>56</v>
      </c>
      <c r="AR1538" t="s">
        <v>229</v>
      </c>
    </row>
    <row r="1539" ht="15.75" customHeight="1">
      <c r="A1539" t="s">
        <v>380</v>
      </c>
      <c r="B1539" s="20" t="s">
        <v>154</v>
      </c>
      <c r="C1539" s="11" t="s">
        <v>755</v>
      </c>
      <c r="D1539" s="11" t="s">
        <v>756</v>
      </c>
      <c r="E1539" s="11" t="s">
        <v>757</v>
      </c>
      <c r="F1539" s="12" t="str">
        <f t="shared" si="1"/>
        <v>2013</v>
      </c>
      <c r="G1539" s="13">
        <v>41482.0</v>
      </c>
      <c r="H1539" s="14">
        <v>0.3055555555555556</v>
      </c>
      <c r="I1539" t="s">
        <v>48</v>
      </c>
      <c r="J1539" s="15"/>
      <c r="L1539" t="s">
        <v>49</v>
      </c>
      <c r="M1539" s="15">
        <v>23.0</v>
      </c>
      <c r="N1539" s="16">
        <v>7.63</v>
      </c>
      <c r="O1539" s="16">
        <v>88.5</v>
      </c>
      <c r="P1539" s="17"/>
      <c r="Q1539" s="18"/>
      <c r="S1539" s="17"/>
      <c r="V1539" s="19">
        <v>151.5</v>
      </c>
      <c r="W1539" s="17"/>
      <c r="AF1539" t="s">
        <v>545</v>
      </c>
      <c r="AG1539" t="s">
        <v>51</v>
      </c>
      <c r="AH1539" t="s">
        <v>547</v>
      </c>
      <c r="AI1539">
        <v>21.3</v>
      </c>
      <c r="AJ1539" t="s">
        <v>61</v>
      </c>
      <c r="AK1539" t="s">
        <v>97</v>
      </c>
      <c r="AM1539" t="s">
        <v>54</v>
      </c>
      <c r="AN1539" t="s">
        <v>55</v>
      </c>
      <c r="AQ1539" t="s">
        <v>56</v>
      </c>
      <c r="AR1539" t="s">
        <v>229</v>
      </c>
    </row>
    <row r="1540" ht="15.75" customHeight="1">
      <c r="A1540" t="s">
        <v>380</v>
      </c>
      <c r="B1540" s="20" t="s">
        <v>154</v>
      </c>
      <c r="C1540" s="11" t="s">
        <v>755</v>
      </c>
      <c r="D1540" s="11" t="s">
        <v>756</v>
      </c>
      <c r="E1540" s="11" t="s">
        <v>757</v>
      </c>
      <c r="F1540" s="12" t="str">
        <f t="shared" si="1"/>
        <v>2013</v>
      </c>
      <c r="G1540" s="13">
        <v>41510.0</v>
      </c>
      <c r="H1540" s="14">
        <v>0.2569444444444444</v>
      </c>
      <c r="I1540" t="s">
        <v>48</v>
      </c>
      <c r="J1540" s="15"/>
      <c r="L1540" t="s">
        <v>49</v>
      </c>
      <c r="M1540" s="15">
        <v>23.8</v>
      </c>
      <c r="N1540" s="16">
        <v>8.12</v>
      </c>
      <c r="O1540" s="16">
        <v>97.4</v>
      </c>
      <c r="P1540" s="17"/>
      <c r="Q1540" s="18"/>
      <c r="S1540" s="17"/>
      <c r="V1540" s="19">
        <v>35.0</v>
      </c>
      <c r="W1540" s="17"/>
      <c r="AF1540" t="s">
        <v>536</v>
      </c>
      <c r="AG1540" t="s">
        <v>51</v>
      </c>
      <c r="AH1540" t="s">
        <v>51</v>
      </c>
      <c r="AI1540">
        <v>12.2222222222222</v>
      </c>
      <c r="AJ1540" t="s">
        <v>61</v>
      </c>
      <c r="AK1540" t="s">
        <v>97</v>
      </c>
      <c r="AM1540" t="s">
        <v>54</v>
      </c>
      <c r="AN1540" t="s">
        <v>55</v>
      </c>
      <c r="AQ1540" t="s">
        <v>51</v>
      </c>
      <c r="AR1540" t="s">
        <v>233</v>
      </c>
    </row>
    <row r="1541" ht="15.75" customHeight="1">
      <c r="A1541" t="s">
        <v>380</v>
      </c>
      <c r="B1541" s="20" t="s">
        <v>154</v>
      </c>
      <c r="C1541" s="11" t="s">
        <v>759</v>
      </c>
      <c r="D1541" s="11" t="s">
        <v>760</v>
      </c>
      <c r="E1541" s="11" t="s">
        <v>761</v>
      </c>
      <c r="F1541" s="12" t="str">
        <f t="shared" si="1"/>
        <v>2013</v>
      </c>
      <c r="G1541" s="13">
        <v>41412.0</v>
      </c>
      <c r="H1541" s="14">
        <v>0.2743055555555556</v>
      </c>
      <c r="I1541" t="s">
        <v>48</v>
      </c>
      <c r="J1541" s="15"/>
      <c r="L1541" t="s">
        <v>49</v>
      </c>
      <c r="M1541" s="15">
        <v>16.1</v>
      </c>
      <c r="N1541" s="16">
        <v>8.71</v>
      </c>
      <c r="O1541" s="16">
        <v>88.6</v>
      </c>
      <c r="P1541" s="17"/>
      <c r="Q1541" s="18"/>
      <c r="S1541" s="17"/>
      <c r="V1541" s="19">
        <v>78.0</v>
      </c>
      <c r="W1541" s="17"/>
      <c r="AF1541" t="s">
        <v>544</v>
      </c>
      <c r="AG1541" t="s">
        <v>51</v>
      </c>
      <c r="AH1541" t="s">
        <v>115</v>
      </c>
      <c r="AI1541">
        <v>7.22222222222222</v>
      </c>
      <c r="AJ1541" t="s">
        <v>61</v>
      </c>
      <c r="AK1541" t="s">
        <v>97</v>
      </c>
      <c r="AM1541" t="s">
        <v>88</v>
      </c>
      <c r="AN1541" t="s">
        <v>55</v>
      </c>
      <c r="AQ1541" t="s">
        <v>56</v>
      </c>
      <c r="AR1541" t="s">
        <v>233</v>
      </c>
    </row>
    <row r="1542" ht="15.75" customHeight="1">
      <c r="A1542" t="s">
        <v>380</v>
      </c>
      <c r="B1542" s="20" t="s">
        <v>154</v>
      </c>
      <c r="C1542" s="11" t="s">
        <v>759</v>
      </c>
      <c r="D1542" s="11" t="s">
        <v>760</v>
      </c>
      <c r="E1542" s="11" t="s">
        <v>761</v>
      </c>
      <c r="F1542" s="12" t="str">
        <f t="shared" si="1"/>
        <v>2013</v>
      </c>
      <c r="G1542" s="13">
        <v>41426.0</v>
      </c>
      <c r="H1542" s="14">
        <v>0.3125</v>
      </c>
      <c r="I1542" t="s">
        <v>48</v>
      </c>
      <c r="J1542" s="15"/>
      <c r="L1542" t="s">
        <v>49</v>
      </c>
      <c r="M1542" s="15">
        <v>18.1</v>
      </c>
      <c r="N1542" s="16">
        <v>8.58</v>
      </c>
      <c r="O1542" s="16">
        <v>91.8</v>
      </c>
      <c r="P1542" s="17"/>
      <c r="Q1542" s="18"/>
      <c r="S1542" s="17"/>
      <c r="V1542" s="19">
        <v>62.2</v>
      </c>
      <c r="W1542" s="17"/>
      <c r="AF1542" t="s">
        <v>545</v>
      </c>
      <c r="AG1542" t="s">
        <v>51</v>
      </c>
      <c r="AH1542" t="s">
        <v>51</v>
      </c>
      <c r="AJ1542" t="s">
        <v>61</v>
      </c>
      <c r="AK1542" t="s">
        <v>97</v>
      </c>
      <c r="AM1542" t="s">
        <v>54</v>
      </c>
      <c r="AN1542" t="s">
        <v>55</v>
      </c>
      <c r="AQ1542" t="s">
        <v>56</v>
      </c>
      <c r="AR1542" t="s">
        <v>229</v>
      </c>
    </row>
    <row r="1543" ht="15.75" customHeight="1">
      <c r="A1543" t="s">
        <v>380</v>
      </c>
      <c r="B1543" s="20" t="s">
        <v>154</v>
      </c>
      <c r="C1543" s="11" t="s">
        <v>759</v>
      </c>
      <c r="D1543" s="11" t="s">
        <v>760</v>
      </c>
      <c r="E1543" s="11" t="s">
        <v>761</v>
      </c>
      <c r="F1543" s="12" t="str">
        <f t="shared" si="1"/>
        <v>2013</v>
      </c>
      <c r="G1543" s="13">
        <v>41440.0</v>
      </c>
      <c r="H1543" s="14">
        <v>0.3368055555555556</v>
      </c>
      <c r="I1543" t="s">
        <v>48</v>
      </c>
      <c r="J1543" s="15"/>
      <c r="L1543" t="s">
        <v>58</v>
      </c>
      <c r="M1543" s="15">
        <v>17.8</v>
      </c>
      <c r="N1543" s="16">
        <v>8.66</v>
      </c>
      <c r="O1543" s="16">
        <v>91.2</v>
      </c>
      <c r="P1543" s="17"/>
      <c r="Q1543" s="18"/>
      <c r="S1543" s="17"/>
      <c r="V1543" s="19">
        <v>81.6</v>
      </c>
      <c r="W1543" s="17"/>
      <c r="AF1543" t="s">
        <v>545</v>
      </c>
      <c r="AG1543" t="s">
        <v>51</v>
      </c>
      <c r="AH1543" t="s">
        <v>51</v>
      </c>
      <c r="AI1543">
        <v>11.1111111111111</v>
      </c>
      <c r="AJ1543" t="s">
        <v>52</v>
      </c>
      <c r="AK1543" t="s">
        <v>97</v>
      </c>
      <c r="AM1543" t="s">
        <v>62</v>
      </c>
      <c r="AN1543" t="s">
        <v>55</v>
      </c>
      <c r="AQ1543" t="s">
        <v>171</v>
      </c>
      <c r="AR1543" t="s">
        <v>229</v>
      </c>
    </row>
    <row r="1544" ht="15.75" customHeight="1">
      <c r="A1544" t="s">
        <v>380</v>
      </c>
      <c r="B1544" s="20" t="s">
        <v>154</v>
      </c>
      <c r="C1544" s="11" t="s">
        <v>759</v>
      </c>
      <c r="D1544" s="11" t="s">
        <v>760</v>
      </c>
      <c r="E1544" s="11" t="s">
        <v>761</v>
      </c>
      <c r="F1544" s="12" t="str">
        <f t="shared" si="1"/>
        <v>2013</v>
      </c>
      <c r="G1544" s="13">
        <v>41440.0</v>
      </c>
      <c r="H1544" s="14">
        <v>0.3368055555555556</v>
      </c>
      <c r="I1544" t="s">
        <v>95</v>
      </c>
      <c r="J1544" s="15"/>
      <c r="M1544" s="15"/>
      <c r="N1544" s="16"/>
      <c r="O1544" s="16"/>
      <c r="P1544" s="17"/>
      <c r="Q1544" s="18"/>
      <c r="S1544" s="17"/>
      <c r="V1544" s="19">
        <v>93.3</v>
      </c>
      <c r="W1544" s="17"/>
      <c r="AF1544" t="s">
        <v>545</v>
      </c>
      <c r="AK1544" t="s">
        <v>97</v>
      </c>
      <c r="AR1544" t="s">
        <v>229</v>
      </c>
    </row>
    <row r="1545" ht="15.75" customHeight="1">
      <c r="A1545" t="s">
        <v>380</v>
      </c>
      <c r="B1545" s="20" t="s">
        <v>154</v>
      </c>
      <c r="C1545" s="11" t="s">
        <v>759</v>
      </c>
      <c r="D1545" s="11" t="s">
        <v>760</v>
      </c>
      <c r="E1545" s="11" t="s">
        <v>761</v>
      </c>
      <c r="F1545" s="12" t="str">
        <f t="shared" si="1"/>
        <v>2013</v>
      </c>
      <c r="G1545" s="13">
        <v>41454.0</v>
      </c>
      <c r="H1545" s="14">
        <v>0.3402777777777778</v>
      </c>
      <c r="I1545" t="s">
        <v>48</v>
      </c>
      <c r="J1545" s="15"/>
      <c r="L1545" t="s">
        <v>58</v>
      </c>
      <c r="M1545" s="15">
        <v>19.8</v>
      </c>
      <c r="N1545" s="16">
        <v>9.18</v>
      </c>
      <c r="O1545" s="16">
        <v>100.5</v>
      </c>
      <c r="P1545" s="17"/>
      <c r="Q1545" s="18"/>
      <c r="S1545" s="17"/>
      <c r="V1545" s="19">
        <v>1299.65</v>
      </c>
      <c r="W1545" s="17"/>
      <c r="AF1545" t="s">
        <v>545</v>
      </c>
      <c r="AG1545" t="s">
        <v>259</v>
      </c>
      <c r="AH1545" t="s">
        <v>345</v>
      </c>
      <c r="AI1545">
        <v>21.0</v>
      </c>
      <c r="AJ1545" t="s">
        <v>61</v>
      </c>
      <c r="AK1545" t="s">
        <v>97</v>
      </c>
      <c r="AM1545" t="s">
        <v>62</v>
      </c>
      <c r="AN1545" t="s">
        <v>55</v>
      </c>
      <c r="AQ1545" t="s">
        <v>171</v>
      </c>
      <c r="AR1545" t="s">
        <v>229</v>
      </c>
    </row>
    <row r="1546" ht="15.75" customHeight="1">
      <c r="A1546" t="s">
        <v>380</v>
      </c>
      <c r="B1546" s="20" t="s">
        <v>154</v>
      </c>
      <c r="C1546" s="11" t="s">
        <v>759</v>
      </c>
      <c r="D1546" s="11" t="s">
        <v>760</v>
      </c>
      <c r="E1546" s="11" t="s">
        <v>761</v>
      </c>
      <c r="F1546" s="12" t="str">
        <f t="shared" si="1"/>
        <v>2013</v>
      </c>
      <c r="G1546" s="13">
        <v>41454.0</v>
      </c>
      <c r="H1546" s="14">
        <v>0.3402777777777778</v>
      </c>
      <c r="I1546" t="s">
        <v>95</v>
      </c>
      <c r="J1546" s="15"/>
      <c r="M1546" s="15"/>
      <c r="N1546" s="16"/>
      <c r="O1546" s="16"/>
      <c r="P1546" s="17"/>
      <c r="Q1546" s="18"/>
      <c r="S1546" s="17"/>
      <c r="V1546" s="19">
        <v>1203.31</v>
      </c>
      <c r="W1546" s="17"/>
      <c r="AF1546" t="s">
        <v>545</v>
      </c>
      <c r="AK1546" t="s">
        <v>97</v>
      </c>
      <c r="AR1546" t="s">
        <v>229</v>
      </c>
    </row>
    <row r="1547" ht="15.75" customHeight="1">
      <c r="A1547" t="s">
        <v>380</v>
      </c>
      <c r="B1547" s="20" t="s">
        <v>154</v>
      </c>
      <c r="C1547" s="11" t="s">
        <v>759</v>
      </c>
      <c r="D1547" s="11" t="s">
        <v>760</v>
      </c>
      <c r="E1547" s="11" t="s">
        <v>761</v>
      </c>
      <c r="F1547" s="12" t="str">
        <f t="shared" si="1"/>
        <v>2013</v>
      </c>
      <c r="G1547" s="13">
        <v>41468.0</v>
      </c>
      <c r="H1547" s="14">
        <v>0.2986111111111111</v>
      </c>
      <c r="I1547" t="s">
        <v>48</v>
      </c>
      <c r="J1547" s="15"/>
      <c r="L1547" t="s">
        <v>49</v>
      </c>
      <c r="M1547" s="15">
        <v>23.9</v>
      </c>
      <c r="N1547" s="16">
        <v>7.95</v>
      </c>
      <c r="O1547" s="16">
        <v>93.7</v>
      </c>
      <c r="P1547" s="17"/>
      <c r="Q1547" s="18"/>
      <c r="S1547" s="17"/>
      <c r="V1547" s="19">
        <v>172.3</v>
      </c>
      <c r="W1547" s="17"/>
      <c r="AF1547" t="s">
        <v>545</v>
      </c>
      <c r="AG1547" t="s">
        <v>51</v>
      </c>
      <c r="AH1547" t="s">
        <v>51</v>
      </c>
      <c r="AI1547">
        <v>14.4444444444444</v>
      </c>
      <c r="AJ1547" t="s">
        <v>61</v>
      </c>
      <c r="AK1547" t="s">
        <v>97</v>
      </c>
      <c r="AM1547" t="s">
        <v>62</v>
      </c>
      <c r="AN1547" t="s">
        <v>55</v>
      </c>
      <c r="AQ1547" t="s">
        <v>56</v>
      </c>
      <c r="AR1547" t="s">
        <v>229</v>
      </c>
    </row>
    <row r="1548" ht="15.75" customHeight="1">
      <c r="A1548" t="s">
        <v>380</v>
      </c>
      <c r="B1548" s="20" t="s">
        <v>154</v>
      </c>
      <c r="C1548" s="11" t="s">
        <v>759</v>
      </c>
      <c r="D1548" s="11" t="s">
        <v>760</v>
      </c>
      <c r="E1548" s="11" t="s">
        <v>761</v>
      </c>
      <c r="F1548" s="12" t="str">
        <f t="shared" si="1"/>
        <v>2013</v>
      </c>
      <c r="G1548" s="13">
        <v>41482.0</v>
      </c>
      <c r="H1548" s="14">
        <v>0.3194444444444444</v>
      </c>
      <c r="I1548" t="s">
        <v>48</v>
      </c>
      <c r="J1548" s="15"/>
      <c r="L1548" t="s">
        <v>49</v>
      </c>
      <c r="M1548" s="15">
        <v>23.2</v>
      </c>
      <c r="N1548" s="16">
        <v>7.81</v>
      </c>
      <c r="O1548" s="16">
        <v>91.2</v>
      </c>
      <c r="P1548" s="17"/>
      <c r="Q1548" s="18"/>
      <c r="S1548" s="17"/>
      <c r="V1548" s="19">
        <v>160.7</v>
      </c>
      <c r="W1548" s="17"/>
      <c r="AF1548" t="s">
        <v>545</v>
      </c>
      <c r="AG1548" t="s">
        <v>51</v>
      </c>
      <c r="AH1548" t="s">
        <v>547</v>
      </c>
      <c r="AI1548">
        <v>21.3</v>
      </c>
      <c r="AJ1548" t="s">
        <v>61</v>
      </c>
      <c r="AK1548" t="s">
        <v>97</v>
      </c>
      <c r="AM1548" t="s">
        <v>54</v>
      </c>
      <c r="AN1548" t="s">
        <v>55</v>
      </c>
      <c r="AQ1548" t="s">
        <v>56</v>
      </c>
      <c r="AR1548" t="s">
        <v>229</v>
      </c>
    </row>
    <row r="1549" ht="15.75" customHeight="1">
      <c r="A1549" t="s">
        <v>380</v>
      </c>
      <c r="B1549" s="20" t="s">
        <v>154</v>
      </c>
      <c r="C1549" s="11" t="s">
        <v>759</v>
      </c>
      <c r="D1549" s="11" t="s">
        <v>760</v>
      </c>
      <c r="E1549" s="11" t="s">
        <v>761</v>
      </c>
      <c r="F1549" s="12" t="str">
        <f t="shared" si="1"/>
        <v>2013</v>
      </c>
      <c r="G1549" s="13">
        <v>41496.0</v>
      </c>
      <c r="H1549" s="14">
        <v>0.2604166666666667</v>
      </c>
      <c r="I1549" t="s">
        <v>48</v>
      </c>
      <c r="J1549" s="15"/>
      <c r="L1549" t="s">
        <v>58</v>
      </c>
      <c r="M1549" s="15">
        <v>22.5</v>
      </c>
      <c r="N1549" s="16">
        <v>8.66</v>
      </c>
      <c r="O1549" s="16">
        <v>100.1</v>
      </c>
      <c r="P1549" s="17"/>
      <c r="Q1549" s="18"/>
      <c r="S1549" s="17"/>
      <c r="V1549" s="19">
        <v>1203.31</v>
      </c>
      <c r="W1549" s="17"/>
      <c r="AF1549" t="s">
        <v>279</v>
      </c>
      <c r="AG1549" t="s">
        <v>51</v>
      </c>
      <c r="AH1549" t="s">
        <v>85</v>
      </c>
      <c r="AI1549">
        <v>15.5555555555556</v>
      </c>
      <c r="AJ1549" t="s">
        <v>61</v>
      </c>
      <c r="AK1549" t="s">
        <v>97</v>
      </c>
      <c r="AM1549" t="s">
        <v>54</v>
      </c>
      <c r="AN1549" t="s">
        <v>55</v>
      </c>
      <c r="AQ1549" t="s">
        <v>70</v>
      </c>
      <c r="AR1549" t="s">
        <v>226</v>
      </c>
    </row>
    <row r="1550" ht="15.75" customHeight="1">
      <c r="A1550" t="s">
        <v>380</v>
      </c>
      <c r="B1550" s="20" t="s">
        <v>154</v>
      </c>
      <c r="C1550" s="11" t="s">
        <v>759</v>
      </c>
      <c r="D1550" s="11" t="s">
        <v>760</v>
      </c>
      <c r="E1550" s="11" t="s">
        <v>761</v>
      </c>
      <c r="F1550" s="12" t="str">
        <f t="shared" si="1"/>
        <v>2013</v>
      </c>
      <c r="G1550" s="13">
        <v>41510.0</v>
      </c>
      <c r="H1550" s="14">
        <v>0.2673611111111111</v>
      </c>
      <c r="I1550" t="s">
        <v>48</v>
      </c>
      <c r="J1550" s="15"/>
      <c r="L1550" t="s">
        <v>49</v>
      </c>
      <c r="M1550" s="15">
        <v>23.8</v>
      </c>
      <c r="N1550" s="16">
        <v>8.34</v>
      </c>
      <c r="O1550" s="16">
        <v>98.5</v>
      </c>
      <c r="P1550" s="17"/>
      <c r="Q1550" s="18"/>
      <c r="S1550" s="17"/>
      <c r="V1550" s="19">
        <v>55.6</v>
      </c>
      <c r="W1550" s="17"/>
      <c r="AF1550" t="s">
        <v>536</v>
      </c>
      <c r="AG1550" t="s">
        <v>51</v>
      </c>
      <c r="AH1550" t="s">
        <v>51</v>
      </c>
      <c r="AI1550">
        <v>12.2222222222222</v>
      </c>
      <c r="AJ1550" t="s">
        <v>61</v>
      </c>
      <c r="AK1550" t="s">
        <v>97</v>
      </c>
      <c r="AM1550" t="s">
        <v>54</v>
      </c>
      <c r="AN1550" t="s">
        <v>55</v>
      </c>
      <c r="AQ1550" t="s">
        <v>51</v>
      </c>
      <c r="AR1550" t="s">
        <v>233</v>
      </c>
    </row>
    <row r="1551" ht="15.75" customHeight="1">
      <c r="A1551" t="s">
        <v>323</v>
      </c>
      <c r="B1551" s="20" t="s">
        <v>154</v>
      </c>
      <c r="C1551" s="11" t="s">
        <v>736</v>
      </c>
      <c r="D1551" s="11" t="s">
        <v>737</v>
      </c>
      <c r="E1551" s="11" t="s">
        <v>738</v>
      </c>
      <c r="F1551" s="12" t="str">
        <f t="shared" si="1"/>
        <v>2014</v>
      </c>
      <c r="G1551" s="13">
        <v>41790.0</v>
      </c>
      <c r="H1551" s="14">
        <v>0.3090277777777778</v>
      </c>
      <c r="I1551" t="s">
        <v>48</v>
      </c>
      <c r="J1551" s="15"/>
      <c r="L1551" t="s">
        <v>49</v>
      </c>
      <c r="M1551" s="15">
        <v>13.8</v>
      </c>
      <c r="N1551" s="16">
        <v>9.8</v>
      </c>
      <c r="O1551" s="16">
        <v>95.4</v>
      </c>
      <c r="P1551" s="17"/>
      <c r="Q1551" s="18"/>
      <c r="S1551" s="17"/>
      <c r="V1551" s="19">
        <v>275.5</v>
      </c>
      <c r="W1551" s="17"/>
      <c r="AF1551" t="s">
        <v>76</v>
      </c>
      <c r="AG1551" t="s">
        <v>280</v>
      </c>
      <c r="AH1551" t="s">
        <v>254</v>
      </c>
      <c r="AI1551">
        <v>10.56</v>
      </c>
      <c r="AJ1551" t="s">
        <v>61</v>
      </c>
      <c r="AK1551" t="s">
        <v>53</v>
      </c>
      <c r="AM1551" t="s">
        <v>88</v>
      </c>
      <c r="AN1551" t="s">
        <v>65</v>
      </c>
      <c r="AQ1551" t="s">
        <v>56</v>
      </c>
      <c r="AR1551" t="s">
        <v>218</v>
      </c>
    </row>
    <row r="1552" ht="15.75" customHeight="1">
      <c r="A1552" t="s">
        <v>323</v>
      </c>
      <c r="B1552" s="20" t="s">
        <v>154</v>
      </c>
      <c r="C1552" s="11" t="s">
        <v>736</v>
      </c>
      <c r="D1552" s="11" t="s">
        <v>737</v>
      </c>
      <c r="E1552" s="11" t="s">
        <v>738</v>
      </c>
      <c r="F1552" s="12" t="str">
        <f t="shared" si="1"/>
        <v>2014</v>
      </c>
      <c r="G1552" s="13">
        <v>41804.0</v>
      </c>
      <c r="H1552" s="14">
        <v>0.3645833333333333</v>
      </c>
      <c r="I1552" t="s">
        <v>48</v>
      </c>
      <c r="J1552" s="15"/>
      <c r="L1552" t="s">
        <v>49</v>
      </c>
      <c r="M1552" s="15">
        <v>17.7</v>
      </c>
      <c r="N1552" s="16">
        <v>9.15</v>
      </c>
      <c r="O1552" s="16">
        <v>94.6</v>
      </c>
      <c r="P1552" s="17"/>
      <c r="Q1552" s="18"/>
      <c r="S1552" s="17"/>
      <c r="V1552" s="19">
        <v>2419.6</v>
      </c>
      <c r="W1552" s="17"/>
      <c r="AF1552" t="s">
        <v>704</v>
      </c>
      <c r="AG1552" t="s">
        <v>59</v>
      </c>
      <c r="AH1552" t="s">
        <v>281</v>
      </c>
      <c r="AI1552">
        <v>17.7</v>
      </c>
      <c r="AJ1552" t="s">
        <v>61</v>
      </c>
      <c r="AK1552" t="s">
        <v>53</v>
      </c>
      <c r="AM1552" t="s">
        <v>54</v>
      </c>
      <c r="AN1552" t="s">
        <v>55</v>
      </c>
      <c r="AQ1552" t="s">
        <v>51</v>
      </c>
      <c r="AR1552" t="s">
        <v>694</v>
      </c>
    </row>
    <row r="1553" ht="15.75" customHeight="1">
      <c r="A1553" t="s">
        <v>323</v>
      </c>
      <c r="B1553" s="20" t="s">
        <v>154</v>
      </c>
      <c r="C1553" s="11" t="s">
        <v>736</v>
      </c>
      <c r="D1553" s="11" t="s">
        <v>737</v>
      </c>
      <c r="E1553" s="11" t="s">
        <v>738</v>
      </c>
      <c r="F1553" s="12" t="str">
        <f t="shared" si="1"/>
        <v>2014</v>
      </c>
      <c r="G1553" s="13">
        <v>41818.0</v>
      </c>
      <c r="H1553" s="14">
        <v>0.3090277777777778</v>
      </c>
      <c r="I1553" t="s">
        <v>48</v>
      </c>
      <c r="J1553" s="15"/>
      <c r="L1553" t="s">
        <v>49</v>
      </c>
      <c r="M1553" s="15">
        <v>19.8</v>
      </c>
      <c r="N1553" s="16">
        <v>8.5</v>
      </c>
      <c r="O1553" s="16">
        <v>92.5</v>
      </c>
      <c r="P1553" s="17">
        <v>60.0</v>
      </c>
      <c r="Q1553" s="18"/>
      <c r="S1553" s="17"/>
      <c r="V1553" s="19">
        <v>23.3</v>
      </c>
      <c r="W1553" s="17"/>
      <c r="AF1553" t="s">
        <v>704</v>
      </c>
      <c r="AG1553" t="s">
        <v>51</v>
      </c>
      <c r="AH1553" t="s">
        <v>51</v>
      </c>
      <c r="AI1553">
        <v>20.0</v>
      </c>
      <c r="AJ1553" t="s">
        <v>61</v>
      </c>
      <c r="AK1553" t="s">
        <v>53</v>
      </c>
      <c r="AM1553" t="s">
        <v>54</v>
      </c>
      <c r="AN1553" t="s">
        <v>55</v>
      </c>
      <c r="AQ1553" t="s">
        <v>51</v>
      </c>
      <c r="AR1553" t="s">
        <v>226</v>
      </c>
    </row>
    <row r="1554" ht="15.75" customHeight="1">
      <c r="A1554" t="s">
        <v>323</v>
      </c>
      <c r="B1554" s="20" t="s">
        <v>154</v>
      </c>
      <c r="C1554" s="11" t="s">
        <v>736</v>
      </c>
      <c r="D1554" s="11" t="s">
        <v>737</v>
      </c>
      <c r="E1554" s="11" t="s">
        <v>738</v>
      </c>
      <c r="F1554" s="12" t="str">
        <f t="shared" si="1"/>
        <v>2014</v>
      </c>
      <c r="G1554" s="13">
        <v>41832.0</v>
      </c>
      <c r="H1554" s="14">
        <v>0.3576388888888889</v>
      </c>
      <c r="I1554" t="s">
        <v>48</v>
      </c>
      <c r="J1554" s="15"/>
      <c r="L1554" t="s">
        <v>49</v>
      </c>
      <c r="M1554" s="15">
        <v>24.3</v>
      </c>
      <c r="N1554" s="16">
        <v>7.51</v>
      </c>
      <c r="O1554" s="16">
        <v>89.5</v>
      </c>
      <c r="P1554" s="17">
        <v>60.0</v>
      </c>
      <c r="Q1554" s="18"/>
      <c r="S1554" s="17"/>
      <c r="V1554" s="19">
        <v>23.3</v>
      </c>
      <c r="W1554" s="17"/>
      <c r="AF1554" t="s">
        <v>704</v>
      </c>
      <c r="AG1554" t="s">
        <v>51</v>
      </c>
      <c r="AH1554" t="s">
        <v>51</v>
      </c>
      <c r="AI1554">
        <v>22.0</v>
      </c>
      <c r="AJ1554" t="s">
        <v>61</v>
      </c>
      <c r="AK1554" t="s">
        <v>53</v>
      </c>
      <c r="AM1554" t="s">
        <v>54</v>
      </c>
      <c r="AN1554" t="s">
        <v>55</v>
      </c>
      <c r="AQ1554" t="s">
        <v>51</v>
      </c>
      <c r="AR1554" t="s">
        <v>226</v>
      </c>
    </row>
    <row r="1555" ht="15.75" customHeight="1">
      <c r="A1555" t="s">
        <v>323</v>
      </c>
      <c r="B1555" s="20" t="s">
        <v>154</v>
      </c>
      <c r="C1555" s="11" t="s">
        <v>736</v>
      </c>
      <c r="D1555" s="11" t="s">
        <v>737</v>
      </c>
      <c r="E1555" s="11" t="s">
        <v>738</v>
      </c>
      <c r="F1555" s="12" t="str">
        <f t="shared" si="1"/>
        <v>2014</v>
      </c>
      <c r="G1555" s="13">
        <v>41846.0</v>
      </c>
      <c r="H1555" s="14">
        <v>0.28055555555555556</v>
      </c>
      <c r="I1555" t="s">
        <v>48</v>
      </c>
      <c r="J1555" s="15"/>
      <c r="L1555" t="s">
        <v>49</v>
      </c>
      <c r="M1555" s="15">
        <v>24.8</v>
      </c>
      <c r="N1555" s="16">
        <v>7.04</v>
      </c>
      <c r="O1555" s="16">
        <v>85.4</v>
      </c>
      <c r="P1555" s="17"/>
      <c r="Q1555" s="18"/>
      <c r="S1555" s="17"/>
      <c r="V1555" s="19">
        <v>461.1</v>
      </c>
      <c r="W1555" s="17"/>
      <c r="AF1555" t="s">
        <v>279</v>
      </c>
      <c r="AG1555" t="s">
        <v>51</v>
      </c>
      <c r="AH1555" t="s">
        <v>51</v>
      </c>
      <c r="AI1555">
        <v>15.56</v>
      </c>
      <c r="AJ1555" t="s">
        <v>61</v>
      </c>
      <c r="AK1555" t="s">
        <v>53</v>
      </c>
      <c r="AM1555" t="s">
        <v>88</v>
      </c>
      <c r="AN1555" t="s">
        <v>55</v>
      </c>
      <c r="AQ1555" t="s">
        <v>51</v>
      </c>
      <c r="AR1555" t="s">
        <v>226</v>
      </c>
    </row>
    <row r="1556" ht="15.75" customHeight="1">
      <c r="A1556" t="s">
        <v>323</v>
      </c>
      <c r="B1556" s="20" t="s">
        <v>154</v>
      </c>
      <c r="C1556" s="11" t="s">
        <v>736</v>
      </c>
      <c r="D1556" s="11" t="s">
        <v>737</v>
      </c>
      <c r="E1556" s="11" t="s">
        <v>738</v>
      </c>
      <c r="F1556" s="12" t="str">
        <f t="shared" si="1"/>
        <v>2014</v>
      </c>
      <c r="G1556" s="13">
        <v>41860.0</v>
      </c>
      <c r="H1556" s="14">
        <v>0.3159722222222222</v>
      </c>
      <c r="I1556" t="s">
        <v>48</v>
      </c>
      <c r="J1556" s="15"/>
      <c r="L1556" t="s">
        <v>49</v>
      </c>
      <c r="M1556" s="15">
        <v>23.5</v>
      </c>
      <c r="N1556" s="16">
        <v>7.51</v>
      </c>
      <c r="O1556" s="16">
        <v>87.5</v>
      </c>
      <c r="P1556" s="17">
        <v>60.0</v>
      </c>
      <c r="Q1556" s="18"/>
      <c r="S1556" s="17"/>
      <c r="V1556" s="19">
        <v>161.6</v>
      </c>
      <c r="W1556" s="17"/>
      <c r="AF1556" t="s">
        <v>704</v>
      </c>
      <c r="AG1556" t="s">
        <v>51</v>
      </c>
      <c r="AH1556" t="s">
        <v>51</v>
      </c>
      <c r="AI1556">
        <v>20.5</v>
      </c>
      <c r="AJ1556" t="s">
        <v>61</v>
      </c>
      <c r="AK1556" t="s">
        <v>53</v>
      </c>
      <c r="AM1556" t="s">
        <v>54</v>
      </c>
      <c r="AN1556" t="s">
        <v>55</v>
      </c>
      <c r="AQ1556" t="s">
        <v>51</v>
      </c>
      <c r="AR1556" t="s">
        <v>226</v>
      </c>
    </row>
    <row r="1557" ht="15.75" customHeight="1">
      <c r="A1557" t="s">
        <v>323</v>
      </c>
      <c r="B1557" s="20" t="s">
        <v>154</v>
      </c>
      <c r="C1557" s="11" t="s">
        <v>736</v>
      </c>
      <c r="D1557" s="11" t="s">
        <v>737</v>
      </c>
      <c r="E1557" s="11" t="s">
        <v>738</v>
      </c>
      <c r="F1557" s="12" t="str">
        <f t="shared" si="1"/>
        <v>2014</v>
      </c>
      <c r="G1557" s="13">
        <v>41860.0</v>
      </c>
      <c r="H1557" s="14">
        <v>0.3159722222222222</v>
      </c>
      <c r="I1557" t="s">
        <v>95</v>
      </c>
      <c r="J1557" s="15"/>
      <c r="M1557" s="15">
        <v>23.5</v>
      </c>
      <c r="N1557" s="16">
        <v>7.49</v>
      </c>
      <c r="O1557" s="16">
        <v>88.4</v>
      </c>
      <c r="P1557" s="17">
        <v>60.0</v>
      </c>
      <c r="Q1557" s="18"/>
      <c r="S1557" s="17"/>
      <c r="V1557" s="19"/>
      <c r="W1557" s="17"/>
      <c r="AF1557" t="s">
        <v>704</v>
      </c>
      <c r="AK1557" t="s">
        <v>53</v>
      </c>
      <c r="AR1557" t="s">
        <v>226</v>
      </c>
    </row>
    <row r="1558" ht="15.75" customHeight="1">
      <c r="A1558" t="s">
        <v>323</v>
      </c>
      <c r="B1558" s="20" t="s">
        <v>154</v>
      </c>
      <c r="C1558" s="11" t="s">
        <v>736</v>
      </c>
      <c r="D1558" s="11" t="s">
        <v>737</v>
      </c>
      <c r="E1558" s="11" t="s">
        <v>738</v>
      </c>
      <c r="F1558" s="12" t="str">
        <f t="shared" si="1"/>
        <v>2014</v>
      </c>
      <c r="G1558" s="13">
        <v>41874.0</v>
      </c>
      <c r="H1558" s="14">
        <v>0.3090277777777778</v>
      </c>
      <c r="I1558" t="s">
        <v>48</v>
      </c>
      <c r="J1558" s="15"/>
      <c r="L1558" t="s">
        <v>49</v>
      </c>
      <c r="M1558" s="15">
        <v>21.6</v>
      </c>
      <c r="N1558" s="16">
        <v>8.16</v>
      </c>
      <c r="O1558" s="16">
        <v>92.9</v>
      </c>
      <c r="P1558" s="17">
        <v>50.0</v>
      </c>
      <c r="Q1558" s="18"/>
      <c r="S1558" s="17"/>
      <c r="V1558" s="19">
        <v>43.9</v>
      </c>
      <c r="W1558" s="17"/>
      <c r="AF1558" t="s">
        <v>704</v>
      </c>
      <c r="AG1558" t="s">
        <v>86</v>
      </c>
      <c r="AH1558" t="s">
        <v>86</v>
      </c>
      <c r="AI1558">
        <v>15.56</v>
      </c>
      <c r="AK1558" t="s">
        <v>53</v>
      </c>
      <c r="AM1558" t="s">
        <v>54</v>
      </c>
      <c r="AN1558" t="s">
        <v>55</v>
      </c>
      <c r="AQ1558" t="s">
        <v>51</v>
      </c>
      <c r="AR1558" t="s">
        <v>226</v>
      </c>
    </row>
    <row r="1559" ht="15.75" customHeight="1">
      <c r="A1559" t="s">
        <v>44</v>
      </c>
      <c r="C1559" s="11" t="s">
        <v>91</v>
      </c>
      <c r="D1559" s="11" t="s">
        <v>92</v>
      </c>
      <c r="E1559" s="11" t="s">
        <v>93</v>
      </c>
      <c r="F1559" s="12" t="str">
        <f t="shared" si="1"/>
        <v>2017</v>
      </c>
      <c r="G1559" s="13">
        <v>42931.0</v>
      </c>
      <c r="H1559" s="14">
        <v>0.3125</v>
      </c>
      <c r="I1559" t="s">
        <v>48</v>
      </c>
      <c r="J1559" s="15"/>
      <c r="L1559" t="s">
        <v>49</v>
      </c>
      <c r="M1559" s="15">
        <v>14.6</v>
      </c>
      <c r="N1559" s="16">
        <v>3.3</v>
      </c>
      <c r="O1559" s="16">
        <v>32.4</v>
      </c>
      <c r="P1559" s="17">
        <v>273.0</v>
      </c>
      <c r="Q1559" s="18"/>
      <c r="S1559" s="17"/>
      <c r="V1559" s="19">
        <v>133.4</v>
      </c>
      <c r="W1559" s="17"/>
      <c r="AF1559" t="s">
        <v>279</v>
      </c>
      <c r="AG1559" t="s">
        <v>59</v>
      </c>
      <c r="AH1559" t="s">
        <v>59</v>
      </c>
      <c r="AI1559">
        <v>15.56</v>
      </c>
      <c r="AJ1559" t="s">
        <v>61</v>
      </c>
      <c r="AK1559" t="s">
        <v>53</v>
      </c>
      <c r="AM1559" t="s">
        <v>88</v>
      </c>
      <c r="AN1559" t="s">
        <v>65</v>
      </c>
      <c r="AQ1559" t="s">
        <v>51</v>
      </c>
      <c r="AR1559" t="s">
        <v>218</v>
      </c>
    </row>
    <row r="1560" ht="15.75" customHeight="1">
      <c r="A1560" t="s">
        <v>44</v>
      </c>
      <c r="C1560" s="11" t="s">
        <v>91</v>
      </c>
      <c r="D1560" s="11" t="s">
        <v>92</v>
      </c>
      <c r="E1560" s="11" t="s">
        <v>93</v>
      </c>
      <c r="F1560" s="12" t="str">
        <f t="shared" si="1"/>
        <v>2017</v>
      </c>
      <c r="G1560" s="13">
        <v>42945.0</v>
      </c>
      <c r="H1560" s="14">
        <v>0.3020833333333333</v>
      </c>
      <c r="I1560" t="s">
        <v>48</v>
      </c>
      <c r="J1560" s="15"/>
      <c r="L1560" t="s">
        <v>49</v>
      </c>
      <c r="M1560" s="15">
        <v>15.6</v>
      </c>
      <c r="N1560" s="16">
        <v>4.05</v>
      </c>
      <c r="O1560" s="16">
        <v>40.6</v>
      </c>
      <c r="P1560" s="17">
        <v>268.0</v>
      </c>
      <c r="Q1560" s="18"/>
      <c r="S1560" s="17"/>
      <c r="V1560" s="19">
        <v>22.6</v>
      </c>
      <c r="W1560" s="17"/>
      <c r="AF1560" t="s">
        <v>279</v>
      </c>
      <c r="AG1560" t="s">
        <v>86</v>
      </c>
      <c r="AH1560" t="s">
        <v>115</v>
      </c>
      <c r="AI1560">
        <v>14.44</v>
      </c>
      <c r="AJ1560" t="s">
        <v>61</v>
      </c>
      <c r="AK1560" t="s">
        <v>100</v>
      </c>
      <c r="AM1560" t="s">
        <v>88</v>
      </c>
      <c r="AN1560" t="s">
        <v>65</v>
      </c>
      <c r="AQ1560" t="s">
        <v>51</v>
      </c>
      <c r="AR1560" t="s">
        <v>852</v>
      </c>
    </row>
    <row r="1561" ht="15.75" customHeight="1">
      <c r="A1561" t="s">
        <v>44</v>
      </c>
      <c r="C1561" s="11" t="s">
        <v>91</v>
      </c>
      <c r="D1561" s="11" t="s">
        <v>92</v>
      </c>
      <c r="E1561" s="11" t="s">
        <v>93</v>
      </c>
      <c r="F1561" s="12" t="str">
        <f t="shared" si="1"/>
        <v>2017</v>
      </c>
      <c r="G1561" s="13">
        <v>42959.0</v>
      </c>
      <c r="H1561" s="14">
        <v>0.28125</v>
      </c>
      <c r="I1561" t="s">
        <v>48</v>
      </c>
      <c r="J1561" s="15"/>
      <c r="L1561" t="s">
        <v>49</v>
      </c>
      <c r="M1561" s="15">
        <v>17.4</v>
      </c>
      <c r="N1561" s="16">
        <v>2.56</v>
      </c>
      <c r="O1561" s="16">
        <v>26.8</v>
      </c>
      <c r="P1561" s="17">
        <v>217.2</v>
      </c>
      <c r="Q1561" s="18"/>
      <c r="S1561" s="17"/>
      <c r="V1561" s="19">
        <v>228.2</v>
      </c>
      <c r="W1561" s="17"/>
      <c r="AF1561" t="s">
        <v>853</v>
      </c>
      <c r="AG1561" t="s">
        <v>254</v>
      </c>
      <c r="AH1561" t="s">
        <v>655</v>
      </c>
      <c r="AJ1561" t="s">
        <v>52</v>
      </c>
      <c r="AK1561" t="s">
        <v>100</v>
      </c>
      <c r="AM1561" t="s">
        <v>54</v>
      </c>
      <c r="AN1561" t="s">
        <v>55</v>
      </c>
      <c r="AQ1561" t="s">
        <v>56</v>
      </c>
      <c r="AR1561" t="s">
        <v>854</v>
      </c>
    </row>
    <row r="1562" ht="15.75" customHeight="1">
      <c r="A1562" t="s">
        <v>44</v>
      </c>
      <c r="C1562" s="11" t="s">
        <v>91</v>
      </c>
      <c r="D1562" s="11" t="s">
        <v>92</v>
      </c>
      <c r="E1562" s="11" t="s">
        <v>93</v>
      </c>
      <c r="F1562" s="12" t="str">
        <f t="shared" si="1"/>
        <v>2017</v>
      </c>
      <c r="G1562" s="13">
        <v>42973.0</v>
      </c>
      <c r="H1562" s="14">
        <v>0.2881944444444444</v>
      </c>
      <c r="I1562" t="s">
        <v>48</v>
      </c>
      <c r="J1562" s="15"/>
      <c r="L1562" t="s">
        <v>49</v>
      </c>
      <c r="M1562" s="15"/>
      <c r="N1562" s="16"/>
      <c r="O1562" s="16"/>
      <c r="P1562" s="17"/>
      <c r="Q1562" s="18"/>
      <c r="S1562" s="17"/>
      <c r="V1562" s="19">
        <v>125.0</v>
      </c>
      <c r="W1562" s="17"/>
      <c r="AF1562" t="s">
        <v>657</v>
      </c>
      <c r="AG1562" t="s">
        <v>435</v>
      </c>
      <c r="AH1562" t="s">
        <v>435</v>
      </c>
      <c r="AK1562" t="s">
        <v>100</v>
      </c>
      <c r="AM1562" t="s">
        <v>88</v>
      </c>
      <c r="AN1562" t="s">
        <v>55</v>
      </c>
      <c r="AQ1562" t="s">
        <v>56</v>
      </c>
      <c r="AR1562" t="s">
        <v>855</v>
      </c>
    </row>
    <row r="1563" ht="15.75" customHeight="1">
      <c r="A1563" t="s">
        <v>44</v>
      </c>
      <c r="C1563" s="11" t="s">
        <v>91</v>
      </c>
      <c r="D1563" s="11" t="s">
        <v>92</v>
      </c>
      <c r="E1563" s="11" t="s">
        <v>93</v>
      </c>
      <c r="F1563" s="12" t="str">
        <f t="shared" si="1"/>
        <v>2017</v>
      </c>
      <c r="G1563" s="13">
        <v>42987.0</v>
      </c>
      <c r="H1563" s="14">
        <v>0.30694444444444446</v>
      </c>
      <c r="I1563" t="s">
        <v>48</v>
      </c>
      <c r="J1563" s="15"/>
      <c r="L1563" t="s">
        <v>49</v>
      </c>
      <c r="M1563" s="15">
        <v>12.5</v>
      </c>
      <c r="N1563" s="16"/>
      <c r="O1563" s="16">
        <v>33.0</v>
      </c>
      <c r="P1563" s="17">
        <v>168.5</v>
      </c>
      <c r="Q1563" s="18"/>
      <c r="S1563" s="17"/>
      <c r="V1563" s="19">
        <v>88.2</v>
      </c>
      <c r="W1563" s="17"/>
      <c r="AF1563" t="s">
        <v>654</v>
      </c>
      <c r="AG1563" t="s">
        <v>51</v>
      </c>
      <c r="AH1563" t="s">
        <v>112</v>
      </c>
      <c r="AJ1563" t="s">
        <v>61</v>
      </c>
      <c r="AK1563" t="s">
        <v>100</v>
      </c>
      <c r="AM1563" t="s">
        <v>88</v>
      </c>
      <c r="AN1563" t="s">
        <v>55</v>
      </c>
      <c r="AQ1563" t="s">
        <v>56</v>
      </c>
      <c r="AR1563" t="s">
        <v>659</v>
      </c>
    </row>
    <row r="1564" ht="15.75" customHeight="1">
      <c r="A1564" t="s">
        <v>44</v>
      </c>
      <c r="C1564" s="11" t="s">
        <v>91</v>
      </c>
      <c r="D1564" s="11" t="s">
        <v>92</v>
      </c>
      <c r="E1564" s="11" t="s">
        <v>93</v>
      </c>
      <c r="F1564" s="12" t="str">
        <f t="shared" si="1"/>
        <v>2017</v>
      </c>
      <c r="G1564" s="13">
        <v>43001.0</v>
      </c>
      <c r="H1564" s="14">
        <v>0.3138888888888889</v>
      </c>
      <c r="I1564" t="s">
        <v>48</v>
      </c>
      <c r="J1564" s="15"/>
      <c r="L1564" t="s">
        <v>49</v>
      </c>
      <c r="M1564" s="15">
        <v>13.0</v>
      </c>
      <c r="N1564" s="16"/>
      <c r="O1564" s="16">
        <v>43.0</v>
      </c>
      <c r="P1564" s="17">
        <v>173.9</v>
      </c>
      <c r="Q1564" s="18"/>
      <c r="S1564" s="17"/>
      <c r="V1564" s="19">
        <v>204.6</v>
      </c>
      <c r="W1564" s="17"/>
      <c r="AF1564" t="s">
        <v>654</v>
      </c>
      <c r="AG1564" t="s">
        <v>51</v>
      </c>
      <c r="AH1564" t="s">
        <v>443</v>
      </c>
      <c r="AK1564" t="s">
        <v>100</v>
      </c>
      <c r="AM1564" t="s">
        <v>88</v>
      </c>
      <c r="AN1564" t="s">
        <v>55</v>
      </c>
      <c r="AQ1564" t="s">
        <v>70</v>
      </c>
      <c r="AR1564" t="s">
        <v>425</v>
      </c>
    </row>
    <row r="1565" ht="15.75" customHeight="1">
      <c r="A1565" t="s">
        <v>44</v>
      </c>
      <c r="B1565" s="20" t="s">
        <v>104</v>
      </c>
      <c r="C1565" s="11" t="s">
        <v>105</v>
      </c>
      <c r="D1565" s="11" t="s">
        <v>303</v>
      </c>
      <c r="E1565" s="11" t="s">
        <v>304</v>
      </c>
      <c r="F1565" s="12" t="str">
        <f t="shared" si="1"/>
        <v>2017</v>
      </c>
      <c r="G1565" s="13">
        <v>42875.0</v>
      </c>
      <c r="H1565" s="14">
        <v>0.3333333333333333</v>
      </c>
      <c r="I1565" t="s">
        <v>48</v>
      </c>
      <c r="J1565" s="15"/>
      <c r="L1565" t="s">
        <v>49</v>
      </c>
      <c r="M1565" s="15">
        <v>17.8</v>
      </c>
      <c r="N1565" s="16"/>
      <c r="O1565" s="16">
        <v>77.2</v>
      </c>
      <c r="P1565" s="17">
        <v>220.0</v>
      </c>
      <c r="Q1565" s="18"/>
      <c r="S1565" s="17"/>
      <c r="V1565" s="19">
        <v>71.2</v>
      </c>
      <c r="W1565" s="17"/>
      <c r="AF1565" t="s">
        <v>856</v>
      </c>
      <c r="AG1565" t="s">
        <v>51</v>
      </c>
      <c r="AH1565" t="s">
        <v>51</v>
      </c>
      <c r="AI1565">
        <v>12.78</v>
      </c>
      <c r="AJ1565" t="s">
        <v>61</v>
      </c>
      <c r="AK1565" t="s">
        <v>119</v>
      </c>
      <c r="AM1565" t="s">
        <v>54</v>
      </c>
      <c r="AN1565" t="s">
        <v>55</v>
      </c>
      <c r="AQ1565" t="s">
        <v>56</v>
      </c>
      <c r="AR1565" t="s">
        <v>857</v>
      </c>
    </row>
    <row r="1566" ht="15.75" customHeight="1">
      <c r="A1566" t="s">
        <v>44</v>
      </c>
      <c r="B1566" s="20" t="s">
        <v>104</v>
      </c>
      <c r="C1566" s="11" t="s">
        <v>105</v>
      </c>
      <c r="D1566" s="11" t="s">
        <v>303</v>
      </c>
      <c r="E1566" s="11" t="s">
        <v>304</v>
      </c>
      <c r="F1566" s="12" t="str">
        <f t="shared" si="1"/>
        <v>2017</v>
      </c>
      <c r="G1566" s="13">
        <v>42889.0</v>
      </c>
      <c r="H1566" s="14">
        <v>0.3194444444444444</v>
      </c>
      <c r="I1566" t="s">
        <v>48</v>
      </c>
      <c r="J1566" s="15"/>
      <c r="L1566" t="s">
        <v>49</v>
      </c>
      <c r="M1566" s="15">
        <v>15.2</v>
      </c>
      <c r="N1566" s="16"/>
      <c r="O1566" s="16">
        <v>91.1</v>
      </c>
      <c r="P1566" s="17"/>
      <c r="Q1566" s="18"/>
      <c r="S1566" s="17"/>
      <c r="V1566" s="19">
        <v>105.0</v>
      </c>
      <c r="W1566" s="17"/>
      <c r="AF1566" t="s">
        <v>858</v>
      </c>
      <c r="AG1566" t="s">
        <v>86</v>
      </c>
      <c r="AH1566" t="s">
        <v>439</v>
      </c>
      <c r="AJ1566" t="s">
        <v>61</v>
      </c>
      <c r="AK1566" t="s">
        <v>97</v>
      </c>
      <c r="AM1566" t="s">
        <v>54</v>
      </c>
      <c r="AN1566" t="s">
        <v>55</v>
      </c>
      <c r="AQ1566" t="s">
        <v>56</v>
      </c>
      <c r="AR1566" t="s">
        <v>425</v>
      </c>
    </row>
    <row r="1567" ht="15.75" customHeight="1">
      <c r="A1567" t="s">
        <v>44</v>
      </c>
      <c r="B1567" s="20" t="s">
        <v>104</v>
      </c>
      <c r="C1567" s="11" t="s">
        <v>105</v>
      </c>
      <c r="D1567" s="11" t="s">
        <v>303</v>
      </c>
      <c r="E1567" s="11" t="s">
        <v>304</v>
      </c>
      <c r="F1567" s="12" t="str">
        <f t="shared" si="1"/>
        <v>2017</v>
      </c>
      <c r="G1567" s="13">
        <v>42903.0</v>
      </c>
      <c r="H1567" s="14">
        <v>0.2916666666666667</v>
      </c>
      <c r="I1567" t="s">
        <v>48</v>
      </c>
      <c r="J1567" s="15"/>
      <c r="L1567" t="s">
        <v>49</v>
      </c>
      <c r="M1567" s="15">
        <v>16.7</v>
      </c>
      <c r="N1567" s="16"/>
      <c r="O1567" s="16">
        <v>84.1</v>
      </c>
      <c r="P1567" s="17">
        <v>230.0</v>
      </c>
      <c r="Q1567" s="18"/>
      <c r="S1567" s="17"/>
      <c r="V1567" s="19">
        <v>139.6</v>
      </c>
      <c r="W1567" s="17"/>
      <c r="AF1567" t="s">
        <v>856</v>
      </c>
      <c r="AG1567" t="s">
        <v>59</v>
      </c>
      <c r="AH1567" t="s">
        <v>364</v>
      </c>
      <c r="AJ1567" t="s">
        <v>61</v>
      </c>
      <c r="AK1567" t="s">
        <v>53</v>
      </c>
      <c r="AM1567" t="s">
        <v>54</v>
      </c>
      <c r="AN1567" t="s">
        <v>65</v>
      </c>
      <c r="AQ1567" t="s">
        <v>56</v>
      </c>
      <c r="AR1567" t="s">
        <v>859</v>
      </c>
    </row>
    <row r="1568" ht="15.75" customHeight="1">
      <c r="A1568" t="s">
        <v>44</v>
      </c>
      <c r="B1568" s="20" t="s">
        <v>104</v>
      </c>
      <c r="C1568" s="11" t="s">
        <v>105</v>
      </c>
      <c r="D1568" s="11" t="s">
        <v>303</v>
      </c>
      <c r="E1568" s="11" t="s">
        <v>304</v>
      </c>
      <c r="F1568" s="12" t="str">
        <f t="shared" si="1"/>
        <v>2017</v>
      </c>
      <c r="G1568" s="13">
        <v>42917.0</v>
      </c>
      <c r="H1568" s="14">
        <v>0.2916666666666667</v>
      </c>
      <c r="I1568" t="s">
        <v>48</v>
      </c>
      <c r="J1568" s="15"/>
      <c r="L1568" t="s">
        <v>49</v>
      </c>
      <c r="M1568" s="15">
        <v>19.6</v>
      </c>
      <c r="N1568" s="16">
        <v>8.23</v>
      </c>
      <c r="O1568" s="16">
        <v>90.4</v>
      </c>
      <c r="P1568" s="17">
        <v>160.0</v>
      </c>
      <c r="Q1568" s="18"/>
      <c r="S1568" s="17"/>
      <c r="V1568" s="19" t="s">
        <v>149</v>
      </c>
      <c r="W1568" s="17"/>
      <c r="AF1568" t="s">
        <v>858</v>
      </c>
      <c r="AG1568" t="s">
        <v>284</v>
      </c>
      <c r="AH1568" t="s">
        <v>72</v>
      </c>
      <c r="AI1568">
        <v>20.0</v>
      </c>
      <c r="AJ1568" t="s">
        <v>61</v>
      </c>
      <c r="AK1568" t="s">
        <v>119</v>
      </c>
      <c r="AM1568" t="s">
        <v>54</v>
      </c>
      <c r="AN1568" t="s">
        <v>55</v>
      </c>
      <c r="AQ1568" t="s">
        <v>292</v>
      </c>
      <c r="AR1568" t="s">
        <v>860</v>
      </c>
    </row>
    <row r="1569" ht="15.75" customHeight="1">
      <c r="A1569" t="s">
        <v>44</v>
      </c>
      <c r="B1569" s="20" t="s">
        <v>104</v>
      </c>
      <c r="C1569" s="11" t="s">
        <v>105</v>
      </c>
      <c r="D1569" s="11" t="s">
        <v>303</v>
      </c>
      <c r="E1569" s="11" t="s">
        <v>304</v>
      </c>
      <c r="F1569" s="12" t="str">
        <f t="shared" si="1"/>
        <v>2017</v>
      </c>
      <c r="G1569" s="13">
        <v>42931.0</v>
      </c>
      <c r="H1569" s="14">
        <v>0.3055555555555556</v>
      </c>
      <c r="I1569" t="s">
        <v>48</v>
      </c>
      <c r="J1569" s="15"/>
      <c r="L1569" t="s">
        <v>49</v>
      </c>
      <c r="M1569" s="15">
        <v>19.5</v>
      </c>
      <c r="N1569" s="16">
        <v>7.56</v>
      </c>
      <c r="O1569" s="16">
        <v>83.0</v>
      </c>
      <c r="P1569" s="17">
        <v>119.2</v>
      </c>
      <c r="Q1569" s="18"/>
      <c r="S1569" s="17"/>
      <c r="V1569" s="19">
        <v>30.9</v>
      </c>
      <c r="W1569" s="17"/>
      <c r="AF1569" t="s">
        <v>861</v>
      </c>
      <c r="AG1569" t="s">
        <v>59</v>
      </c>
      <c r="AH1569" t="s">
        <v>59</v>
      </c>
      <c r="AI1569">
        <v>15.56</v>
      </c>
      <c r="AJ1569" t="s">
        <v>61</v>
      </c>
      <c r="AK1569" t="s">
        <v>119</v>
      </c>
      <c r="AM1569" t="s">
        <v>62</v>
      </c>
      <c r="AN1569" t="s">
        <v>55</v>
      </c>
      <c r="AQ1569" t="s">
        <v>171</v>
      </c>
      <c r="AR1569" t="s">
        <v>229</v>
      </c>
    </row>
    <row r="1570" ht="15.75" customHeight="1">
      <c r="A1570" t="s">
        <v>44</v>
      </c>
      <c r="B1570" s="20" t="s">
        <v>104</v>
      </c>
      <c r="C1570" s="11" t="s">
        <v>105</v>
      </c>
      <c r="D1570" s="11" t="s">
        <v>303</v>
      </c>
      <c r="E1570" s="11" t="s">
        <v>304</v>
      </c>
      <c r="F1570" s="12" t="str">
        <f t="shared" si="1"/>
        <v>2017</v>
      </c>
      <c r="G1570" s="13">
        <v>42945.0</v>
      </c>
      <c r="H1570" s="14">
        <v>0.3090277777777778</v>
      </c>
      <c r="I1570" t="s">
        <v>48</v>
      </c>
      <c r="J1570" s="15"/>
      <c r="L1570" t="s">
        <v>49</v>
      </c>
      <c r="M1570" s="15">
        <v>19.5</v>
      </c>
      <c r="N1570" s="16">
        <v>9.73</v>
      </c>
      <c r="O1570" s="16">
        <v>109.2</v>
      </c>
      <c r="P1570" s="17">
        <v>120.0</v>
      </c>
      <c r="Q1570" s="18"/>
      <c r="S1570" s="17"/>
      <c r="V1570" s="19">
        <v>40.2</v>
      </c>
      <c r="W1570" s="17"/>
      <c r="AF1570" t="s">
        <v>861</v>
      </c>
      <c r="AG1570" t="s">
        <v>115</v>
      </c>
      <c r="AH1570" t="s">
        <v>51</v>
      </c>
      <c r="AI1570">
        <v>15.56</v>
      </c>
      <c r="AJ1570" t="s">
        <v>52</v>
      </c>
      <c r="AK1570" t="s">
        <v>119</v>
      </c>
      <c r="AM1570" t="s">
        <v>88</v>
      </c>
      <c r="AN1570" t="s">
        <v>55</v>
      </c>
      <c r="AQ1570" t="s">
        <v>56</v>
      </c>
      <c r="AR1570" t="s">
        <v>229</v>
      </c>
    </row>
    <row r="1571" ht="15.75" customHeight="1">
      <c r="A1571" t="s">
        <v>44</v>
      </c>
      <c r="B1571" s="20" t="s">
        <v>104</v>
      </c>
      <c r="C1571" s="11" t="s">
        <v>105</v>
      </c>
      <c r="D1571" s="11" t="s">
        <v>303</v>
      </c>
      <c r="E1571" s="11" t="s">
        <v>304</v>
      </c>
      <c r="F1571" s="12" t="str">
        <f t="shared" si="1"/>
        <v>2017</v>
      </c>
      <c r="G1571" s="13">
        <v>42959.0</v>
      </c>
      <c r="H1571" s="14">
        <v>0.3125</v>
      </c>
      <c r="I1571" t="s">
        <v>48</v>
      </c>
      <c r="J1571" s="15"/>
      <c r="L1571" t="s">
        <v>49</v>
      </c>
      <c r="M1571" s="15">
        <v>22.6</v>
      </c>
      <c r="N1571" s="16">
        <v>8.6</v>
      </c>
      <c r="O1571" s="16">
        <v>99.9</v>
      </c>
      <c r="P1571" s="17">
        <v>140.0</v>
      </c>
      <c r="Q1571" s="18"/>
      <c r="S1571" s="17"/>
      <c r="V1571" s="19">
        <v>17.5</v>
      </c>
      <c r="W1571" s="17"/>
      <c r="AF1571" t="s">
        <v>862</v>
      </c>
      <c r="AG1571" t="s">
        <v>72</v>
      </c>
      <c r="AH1571" t="s">
        <v>72</v>
      </c>
      <c r="AI1571">
        <v>20.0</v>
      </c>
      <c r="AJ1571" t="s">
        <v>61</v>
      </c>
      <c r="AK1571" t="s">
        <v>119</v>
      </c>
      <c r="AM1571" t="s">
        <v>54</v>
      </c>
      <c r="AN1571" t="s">
        <v>55</v>
      </c>
      <c r="AQ1571" t="s">
        <v>56</v>
      </c>
      <c r="AR1571" t="s">
        <v>229</v>
      </c>
    </row>
    <row r="1572" ht="15.75" customHeight="1">
      <c r="A1572" t="s">
        <v>44</v>
      </c>
      <c r="B1572" s="20" t="s">
        <v>104</v>
      </c>
      <c r="C1572" s="11" t="s">
        <v>105</v>
      </c>
      <c r="D1572" s="11" t="s">
        <v>303</v>
      </c>
      <c r="E1572" s="11" t="s">
        <v>304</v>
      </c>
      <c r="F1572" s="12" t="str">
        <f t="shared" si="1"/>
        <v>2017</v>
      </c>
      <c r="G1572" s="13">
        <v>42973.0</v>
      </c>
      <c r="H1572" s="14">
        <v>0.3125</v>
      </c>
      <c r="I1572" t="s">
        <v>48</v>
      </c>
      <c r="J1572" s="15"/>
      <c r="L1572" t="s">
        <v>49</v>
      </c>
      <c r="M1572" s="15">
        <v>19.4</v>
      </c>
      <c r="N1572" s="16">
        <v>7.48</v>
      </c>
      <c r="O1572" s="16">
        <v>79.5</v>
      </c>
      <c r="P1572" s="17">
        <v>310.0</v>
      </c>
      <c r="Q1572" s="18"/>
      <c r="S1572" s="17"/>
      <c r="V1572" s="19">
        <v>50.4</v>
      </c>
      <c r="W1572" s="17"/>
      <c r="AF1572" t="s">
        <v>856</v>
      </c>
      <c r="AG1572" t="s">
        <v>51</v>
      </c>
      <c r="AH1572" t="s">
        <v>51</v>
      </c>
      <c r="AJ1572" t="s">
        <v>61</v>
      </c>
      <c r="AK1572" t="s">
        <v>119</v>
      </c>
      <c r="AM1572" t="s">
        <v>88</v>
      </c>
      <c r="AN1572" t="s">
        <v>55</v>
      </c>
      <c r="AQ1572" t="s">
        <v>56</v>
      </c>
      <c r="AR1572" t="s">
        <v>226</v>
      </c>
    </row>
    <row r="1573" ht="15.75" customHeight="1">
      <c r="A1573" t="s">
        <v>44</v>
      </c>
      <c r="B1573" s="20" t="s">
        <v>104</v>
      </c>
      <c r="C1573" s="11" t="s">
        <v>105</v>
      </c>
      <c r="D1573" s="11" t="s">
        <v>303</v>
      </c>
      <c r="E1573" s="11" t="s">
        <v>304</v>
      </c>
      <c r="F1573" s="12" t="str">
        <f t="shared" si="1"/>
        <v>2017</v>
      </c>
      <c r="G1573" s="13">
        <v>42987.0</v>
      </c>
      <c r="H1573" s="14">
        <v>0.3215277777777778</v>
      </c>
      <c r="I1573" t="s">
        <v>48</v>
      </c>
      <c r="J1573" s="15"/>
      <c r="L1573" t="s">
        <v>49</v>
      </c>
      <c r="M1573" s="15">
        <v>16.0</v>
      </c>
      <c r="N1573" s="16">
        <v>7.98</v>
      </c>
      <c r="O1573" s="16">
        <v>81.0</v>
      </c>
      <c r="P1573" s="17">
        <v>350.0</v>
      </c>
      <c r="Q1573" s="18"/>
      <c r="S1573" s="17"/>
      <c r="V1573" s="19">
        <v>248.1</v>
      </c>
      <c r="W1573" s="17"/>
      <c r="AF1573" t="s">
        <v>862</v>
      </c>
      <c r="AG1573" t="s">
        <v>86</v>
      </c>
      <c r="AH1573" t="s">
        <v>315</v>
      </c>
      <c r="AJ1573" t="s">
        <v>61</v>
      </c>
      <c r="AK1573" t="s">
        <v>119</v>
      </c>
      <c r="AM1573" t="s">
        <v>54</v>
      </c>
      <c r="AN1573" t="s">
        <v>55</v>
      </c>
      <c r="AQ1573" t="s">
        <v>56</v>
      </c>
      <c r="AR1573" t="s">
        <v>226</v>
      </c>
    </row>
    <row r="1574" ht="15.75" customHeight="1">
      <c r="A1574" t="s">
        <v>44</v>
      </c>
      <c r="B1574" s="20" t="s">
        <v>104</v>
      </c>
      <c r="C1574" s="11" t="s">
        <v>105</v>
      </c>
      <c r="D1574" s="11" t="s">
        <v>303</v>
      </c>
      <c r="E1574" s="11" t="s">
        <v>304</v>
      </c>
      <c r="F1574" s="12" t="str">
        <f t="shared" si="1"/>
        <v>2017</v>
      </c>
      <c r="G1574" s="13">
        <v>43001.0</v>
      </c>
      <c r="H1574" s="14">
        <v>0.3263888888888889</v>
      </c>
      <c r="I1574" t="s">
        <v>48</v>
      </c>
      <c r="J1574" s="15"/>
      <c r="L1574" t="s">
        <v>49</v>
      </c>
      <c r="M1574" s="15">
        <v>17.9</v>
      </c>
      <c r="N1574" s="16">
        <v>6.97</v>
      </c>
      <c r="O1574" s="16">
        <v>76.4</v>
      </c>
      <c r="P1574" s="17">
        <v>140.0</v>
      </c>
      <c r="Q1574" s="18"/>
      <c r="S1574" s="17"/>
      <c r="V1574" s="19">
        <v>35.0</v>
      </c>
      <c r="W1574" s="17"/>
      <c r="AF1574" t="s">
        <v>856</v>
      </c>
      <c r="AG1574" t="s">
        <v>51</v>
      </c>
      <c r="AH1574" t="s">
        <v>51</v>
      </c>
      <c r="AJ1574" t="s">
        <v>61</v>
      </c>
      <c r="AK1574" t="s">
        <v>119</v>
      </c>
      <c r="AN1574" t="s">
        <v>55</v>
      </c>
      <c r="AQ1574" t="s">
        <v>171</v>
      </c>
      <c r="AR1574" t="s">
        <v>226</v>
      </c>
    </row>
    <row r="1575" ht="15.75" customHeight="1">
      <c r="A1575" t="s">
        <v>44</v>
      </c>
      <c r="B1575" s="20" t="s">
        <v>104</v>
      </c>
      <c r="C1575" s="11" t="s">
        <v>121</v>
      </c>
      <c r="D1575" s="11" t="s">
        <v>122</v>
      </c>
      <c r="E1575" s="11" t="s">
        <v>123</v>
      </c>
      <c r="F1575" s="12" t="str">
        <f t="shared" si="1"/>
        <v>2017</v>
      </c>
      <c r="G1575" s="13">
        <v>42875.0</v>
      </c>
      <c r="H1575" s="14">
        <v>0.3055555555555556</v>
      </c>
      <c r="I1575" t="s">
        <v>48</v>
      </c>
      <c r="J1575" s="15"/>
      <c r="L1575" t="s">
        <v>49</v>
      </c>
      <c r="M1575" s="15">
        <v>16.2</v>
      </c>
      <c r="N1575" s="16"/>
      <c r="O1575" s="16">
        <v>83.5</v>
      </c>
      <c r="P1575" s="17">
        <v>210.0</v>
      </c>
      <c r="Q1575" s="18"/>
      <c r="S1575" s="17"/>
      <c r="V1575" s="19">
        <v>67.7</v>
      </c>
      <c r="W1575" s="17"/>
      <c r="AF1575" t="s">
        <v>856</v>
      </c>
      <c r="AG1575" t="s">
        <v>51</v>
      </c>
      <c r="AH1575" t="s">
        <v>51</v>
      </c>
      <c r="AI1575">
        <v>12.78</v>
      </c>
      <c r="AJ1575" t="s">
        <v>61</v>
      </c>
      <c r="AK1575" t="s">
        <v>119</v>
      </c>
      <c r="AM1575" t="s">
        <v>54</v>
      </c>
      <c r="AN1575" t="s">
        <v>65</v>
      </c>
      <c r="AQ1575" t="s">
        <v>51</v>
      </c>
      <c r="AR1575" t="s">
        <v>482</v>
      </c>
    </row>
    <row r="1576" ht="15.75" customHeight="1">
      <c r="A1576" t="s">
        <v>44</v>
      </c>
      <c r="B1576" s="20" t="s">
        <v>104</v>
      </c>
      <c r="C1576" s="11" t="s">
        <v>121</v>
      </c>
      <c r="D1576" s="11" t="s">
        <v>122</v>
      </c>
      <c r="E1576" s="11" t="s">
        <v>123</v>
      </c>
      <c r="F1576" s="12" t="str">
        <f t="shared" si="1"/>
        <v>2017</v>
      </c>
      <c r="G1576" s="13">
        <v>42875.0</v>
      </c>
      <c r="H1576" s="14">
        <v>0.3055555555555556</v>
      </c>
      <c r="I1576" t="s">
        <v>95</v>
      </c>
      <c r="J1576" s="15"/>
      <c r="M1576" s="15"/>
      <c r="N1576" s="16"/>
      <c r="O1576" s="16"/>
      <c r="P1576" s="17"/>
      <c r="Q1576" s="18"/>
      <c r="S1576" s="17"/>
      <c r="V1576" s="19">
        <v>57.3</v>
      </c>
      <c r="W1576" s="17"/>
      <c r="AF1576" t="s">
        <v>856</v>
      </c>
      <c r="AK1576" t="s">
        <v>119</v>
      </c>
      <c r="AR1576" t="s">
        <v>482</v>
      </c>
    </row>
    <row r="1577" ht="15.75" customHeight="1">
      <c r="A1577" t="s">
        <v>44</v>
      </c>
      <c r="B1577" s="20" t="s">
        <v>104</v>
      </c>
      <c r="C1577" s="11" t="s">
        <v>121</v>
      </c>
      <c r="D1577" s="11" t="s">
        <v>122</v>
      </c>
      <c r="E1577" s="11" t="s">
        <v>123</v>
      </c>
      <c r="F1577" s="12" t="str">
        <f t="shared" si="1"/>
        <v>2017</v>
      </c>
      <c r="G1577" s="13">
        <v>42889.0</v>
      </c>
      <c r="H1577" s="14">
        <v>0.3402777777777778</v>
      </c>
      <c r="I1577" t="s">
        <v>48</v>
      </c>
      <c r="J1577" s="15"/>
      <c r="L1577" t="s">
        <v>49</v>
      </c>
      <c r="M1577" s="15">
        <v>15.1</v>
      </c>
      <c r="N1577" s="16"/>
      <c r="O1577" s="16">
        <v>93.5</v>
      </c>
      <c r="P1577" s="17"/>
      <c r="Q1577" s="18"/>
      <c r="S1577" s="17"/>
      <c r="V1577" s="19">
        <v>73.3</v>
      </c>
      <c r="W1577" s="17"/>
      <c r="AF1577" t="s">
        <v>858</v>
      </c>
      <c r="AG1577" t="s">
        <v>86</v>
      </c>
      <c r="AH1577" t="s">
        <v>439</v>
      </c>
      <c r="AJ1577" t="s">
        <v>61</v>
      </c>
      <c r="AK1577" t="s">
        <v>119</v>
      </c>
      <c r="AM1577" t="s">
        <v>54</v>
      </c>
      <c r="AN1577" t="s">
        <v>55</v>
      </c>
      <c r="AQ1577" t="s">
        <v>51</v>
      </c>
      <c r="AR1577" t="s">
        <v>425</v>
      </c>
    </row>
    <row r="1578" ht="15.75" customHeight="1">
      <c r="A1578" t="s">
        <v>44</v>
      </c>
      <c r="B1578" s="20" t="s">
        <v>104</v>
      </c>
      <c r="C1578" s="11" t="s">
        <v>121</v>
      </c>
      <c r="D1578" s="11" t="s">
        <v>122</v>
      </c>
      <c r="E1578" s="11" t="s">
        <v>123</v>
      </c>
      <c r="F1578" s="12" t="str">
        <f t="shared" si="1"/>
        <v>2017</v>
      </c>
      <c r="G1578" s="13">
        <v>42903.0</v>
      </c>
      <c r="H1578" s="14">
        <v>0.28125</v>
      </c>
      <c r="I1578" t="s">
        <v>48</v>
      </c>
      <c r="J1578" s="15"/>
      <c r="L1578" t="s">
        <v>49</v>
      </c>
      <c r="M1578" s="15">
        <v>15.9</v>
      </c>
      <c r="N1578" s="16"/>
      <c r="O1578" s="16">
        <v>90.4</v>
      </c>
      <c r="P1578" s="17">
        <v>230.0</v>
      </c>
      <c r="Q1578" s="18"/>
      <c r="S1578" s="17"/>
      <c r="V1578" s="19">
        <v>186.0</v>
      </c>
      <c r="W1578" s="17"/>
      <c r="AF1578" t="s">
        <v>856</v>
      </c>
      <c r="AG1578" t="s">
        <v>59</v>
      </c>
      <c r="AH1578" t="s">
        <v>364</v>
      </c>
      <c r="AJ1578" t="s">
        <v>61</v>
      </c>
      <c r="AK1578" t="s">
        <v>53</v>
      </c>
      <c r="AM1578" t="s">
        <v>54</v>
      </c>
      <c r="AN1578" t="s">
        <v>65</v>
      </c>
      <c r="AQ1578" t="s">
        <v>51</v>
      </c>
      <c r="AR1578" t="s">
        <v>863</v>
      </c>
    </row>
    <row r="1579" ht="15.75" customHeight="1">
      <c r="A1579" t="s">
        <v>44</v>
      </c>
      <c r="B1579" s="20" t="s">
        <v>104</v>
      </c>
      <c r="C1579" s="11" t="s">
        <v>121</v>
      </c>
      <c r="D1579" s="11" t="s">
        <v>122</v>
      </c>
      <c r="E1579" s="11" t="s">
        <v>123</v>
      </c>
      <c r="F1579" s="12" t="str">
        <f t="shared" si="1"/>
        <v>2017</v>
      </c>
      <c r="G1579" s="13">
        <v>42917.0</v>
      </c>
      <c r="H1579" s="14">
        <v>0.3229166666666667</v>
      </c>
      <c r="I1579" t="s">
        <v>48</v>
      </c>
      <c r="J1579" s="15"/>
      <c r="L1579" t="s">
        <v>49</v>
      </c>
      <c r="M1579" s="15">
        <v>19.5</v>
      </c>
      <c r="N1579" s="16">
        <v>8.56</v>
      </c>
      <c r="O1579" s="16">
        <v>93.5</v>
      </c>
      <c r="P1579" s="17">
        <v>195.0</v>
      </c>
      <c r="Q1579" s="18"/>
      <c r="S1579" s="17"/>
      <c r="V1579" s="19"/>
      <c r="W1579" s="17"/>
      <c r="AF1579" t="s">
        <v>858</v>
      </c>
      <c r="AG1579" t="s">
        <v>284</v>
      </c>
      <c r="AH1579" t="s">
        <v>72</v>
      </c>
      <c r="AI1579">
        <v>20.0</v>
      </c>
      <c r="AJ1579" t="s">
        <v>61</v>
      </c>
      <c r="AK1579" t="s">
        <v>53</v>
      </c>
      <c r="AM1579" t="s">
        <v>54</v>
      </c>
      <c r="AN1579" t="s">
        <v>65</v>
      </c>
      <c r="AQ1579" t="s">
        <v>56</v>
      </c>
      <c r="AR1579" t="s">
        <v>218</v>
      </c>
    </row>
    <row r="1580" ht="15.75" customHeight="1">
      <c r="A1580" t="s">
        <v>380</v>
      </c>
      <c r="B1580" s="20" t="s">
        <v>154</v>
      </c>
      <c r="C1580" s="11" t="s">
        <v>755</v>
      </c>
      <c r="D1580" s="11" t="s">
        <v>756</v>
      </c>
      <c r="E1580" s="11" t="s">
        <v>757</v>
      </c>
      <c r="F1580" s="12" t="str">
        <f t="shared" si="1"/>
        <v>2014</v>
      </c>
      <c r="G1580" s="13">
        <v>41776.0</v>
      </c>
      <c r="H1580" s="14">
        <v>0.2708333333333333</v>
      </c>
      <c r="I1580" t="s">
        <v>48</v>
      </c>
      <c r="J1580" s="15"/>
      <c r="L1580" t="s">
        <v>58</v>
      </c>
      <c r="M1580" s="15">
        <v>15.2</v>
      </c>
      <c r="N1580" s="16">
        <v>9.24</v>
      </c>
      <c r="O1580" s="16">
        <v>92.7</v>
      </c>
      <c r="P1580" s="17">
        <v>93.8</v>
      </c>
      <c r="Q1580" s="18"/>
      <c r="S1580" s="17"/>
      <c r="V1580" s="19">
        <v>325.5</v>
      </c>
      <c r="W1580" s="17"/>
      <c r="AF1580" t="s">
        <v>520</v>
      </c>
      <c r="AG1580" t="s">
        <v>85</v>
      </c>
      <c r="AH1580" t="s">
        <v>549</v>
      </c>
      <c r="AI1580">
        <v>13.89</v>
      </c>
      <c r="AJ1580" t="s">
        <v>550</v>
      </c>
      <c r="AK1580" t="s">
        <v>119</v>
      </c>
      <c r="AM1580" t="s">
        <v>54</v>
      </c>
      <c r="AN1580" t="s">
        <v>55</v>
      </c>
      <c r="AQ1580" t="s">
        <v>171</v>
      </c>
      <c r="AR1580" t="s">
        <v>864</v>
      </c>
    </row>
    <row r="1581" ht="15.75" customHeight="1">
      <c r="A1581" t="s">
        <v>380</v>
      </c>
      <c r="B1581" s="20" t="s">
        <v>154</v>
      </c>
      <c r="C1581" s="11" t="s">
        <v>755</v>
      </c>
      <c r="D1581" s="11" t="s">
        <v>756</v>
      </c>
      <c r="E1581" s="11" t="s">
        <v>757</v>
      </c>
      <c r="F1581" s="12" t="str">
        <f t="shared" si="1"/>
        <v>2014</v>
      </c>
      <c r="G1581" s="13">
        <v>41790.0</v>
      </c>
      <c r="H1581" s="14">
        <v>0.2708333333333333</v>
      </c>
      <c r="I1581" t="s">
        <v>48</v>
      </c>
      <c r="J1581" s="15"/>
      <c r="L1581" t="s">
        <v>49</v>
      </c>
      <c r="M1581" s="15">
        <v>14.3</v>
      </c>
      <c r="N1581" s="16">
        <v>9.74</v>
      </c>
      <c r="O1581" s="16">
        <v>96.1</v>
      </c>
      <c r="P1581" s="17">
        <v>88.5</v>
      </c>
      <c r="Q1581" s="18"/>
      <c r="S1581" s="17"/>
      <c r="V1581" s="19">
        <v>37.9</v>
      </c>
      <c r="W1581" s="17"/>
      <c r="AF1581" t="s">
        <v>520</v>
      </c>
      <c r="AG1581" t="s">
        <v>59</v>
      </c>
      <c r="AH1581" t="s">
        <v>359</v>
      </c>
      <c r="AI1581">
        <v>10.0</v>
      </c>
      <c r="AJ1581" t="s">
        <v>61</v>
      </c>
      <c r="AK1581" t="s">
        <v>119</v>
      </c>
      <c r="AM1581" t="s">
        <v>54</v>
      </c>
      <c r="AN1581" t="s">
        <v>55</v>
      </c>
      <c r="AQ1581" t="s">
        <v>56</v>
      </c>
      <c r="AR1581" t="s">
        <v>865</v>
      </c>
    </row>
    <row r="1582" ht="15.75" customHeight="1">
      <c r="A1582" t="s">
        <v>380</v>
      </c>
      <c r="B1582" s="20" t="s">
        <v>154</v>
      </c>
      <c r="C1582" s="11" t="s">
        <v>755</v>
      </c>
      <c r="D1582" s="11" t="s">
        <v>756</v>
      </c>
      <c r="E1582" s="11" t="s">
        <v>757</v>
      </c>
      <c r="F1582" s="12" t="str">
        <f t="shared" si="1"/>
        <v>2014</v>
      </c>
      <c r="G1582" s="13">
        <v>41804.0</v>
      </c>
      <c r="H1582" s="14">
        <v>0.2638888888888889</v>
      </c>
      <c r="I1582" t="s">
        <v>48</v>
      </c>
      <c r="J1582" s="15"/>
      <c r="L1582" t="s">
        <v>58</v>
      </c>
      <c r="M1582" s="15">
        <v>17.4</v>
      </c>
      <c r="N1582" s="16">
        <v>9.16</v>
      </c>
      <c r="O1582" s="16">
        <v>94.3</v>
      </c>
      <c r="P1582" s="17">
        <v>71.8</v>
      </c>
      <c r="Q1582" s="18"/>
      <c r="S1582" s="17"/>
      <c r="V1582" s="19">
        <v>1553.07</v>
      </c>
      <c r="W1582" s="17"/>
      <c r="AF1582" t="s">
        <v>536</v>
      </c>
      <c r="AG1582" t="s">
        <v>59</v>
      </c>
      <c r="AH1582" t="s">
        <v>440</v>
      </c>
      <c r="AI1582">
        <v>12.78</v>
      </c>
      <c r="AJ1582" t="s">
        <v>61</v>
      </c>
      <c r="AK1582" t="s">
        <v>119</v>
      </c>
      <c r="AM1582" t="s">
        <v>62</v>
      </c>
      <c r="AN1582" t="s">
        <v>55</v>
      </c>
      <c r="AQ1582" t="s">
        <v>171</v>
      </c>
      <c r="AR1582" t="s">
        <v>865</v>
      </c>
    </row>
    <row r="1583" ht="15.75" customHeight="1">
      <c r="A1583" t="s">
        <v>380</v>
      </c>
      <c r="B1583" s="20" t="s">
        <v>154</v>
      </c>
      <c r="C1583" s="11" t="s">
        <v>755</v>
      </c>
      <c r="D1583" s="11" t="s">
        <v>756</v>
      </c>
      <c r="E1583" s="11" t="s">
        <v>757</v>
      </c>
      <c r="F1583" s="12" t="str">
        <f t="shared" si="1"/>
        <v>2014</v>
      </c>
      <c r="G1583" s="13">
        <v>41818.0</v>
      </c>
      <c r="H1583" s="14">
        <v>0.2638888888888889</v>
      </c>
      <c r="I1583" t="s">
        <v>48</v>
      </c>
      <c r="J1583" s="15"/>
      <c r="L1583" t="s">
        <v>49</v>
      </c>
      <c r="M1583" s="15">
        <v>20.5</v>
      </c>
      <c r="N1583" s="16">
        <v>8.59</v>
      </c>
      <c r="O1583" s="16">
        <v>95.6</v>
      </c>
      <c r="P1583" s="17">
        <v>67.6</v>
      </c>
      <c r="Q1583" s="18"/>
      <c r="S1583" s="17"/>
      <c r="V1583" s="19">
        <v>111.9</v>
      </c>
      <c r="W1583" s="17"/>
      <c r="AF1583" t="s">
        <v>520</v>
      </c>
      <c r="AG1583" t="s">
        <v>51</v>
      </c>
      <c r="AH1583" t="s">
        <v>115</v>
      </c>
      <c r="AI1583">
        <v>10.0</v>
      </c>
      <c r="AJ1583" t="s">
        <v>61</v>
      </c>
      <c r="AK1583" t="s">
        <v>119</v>
      </c>
      <c r="AM1583" t="s">
        <v>54</v>
      </c>
      <c r="AN1583" t="s">
        <v>55</v>
      </c>
      <c r="AQ1583" t="s">
        <v>56</v>
      </c>
      <c r="AR1583" t="s">
        <v>866</v>
      </c>
    </row>
    <row r="1584" ht="15.75" customHeight="1">
      <c r="A1584" t="s">
        <v>380</v>
      </c>
      <c r="B1584" s="20" t="s">
        <v>154</v>
      </c>
      <c r="C1584" s="11" t="s">
        <v>755</v>
      </c>
      <c r="D1584" s="11" t="s">
        <v>756</v>
      </c>
      <c r="E1584" s="11" t="s">
        <v>757</v>
      </c>
      <c r="F1584" s="12" t="str">
        <f t="shared" si="1"/>
        <v>2014</v>
      </c>
      <c r="G1584" s="13">
        <v>41818.0</v>
      </c>
      <c r="H1584" s="14">
        <v>0.2638888888888889</v>
      </c>
      <c r="I1584" t="s">
        <v>95</v>
      </c>
      <c r="J1584" s="15"/>
      <c r="M1584" s="15">
        <v>20.5</v>
      </c>
      <c r="N1584" s="16">
        <v>8.63</v>
      </c>
      <c r="O1584" s="16">
        <v>96.1</v>
      </c>
      <c r="P1584" s="17">
        <v>67.5</v>
      </c>
      <c r="Q1584" s="18"/>
      <c r="S1584" s="17"/>
      <c r="V1584" s="19">
        <v>95.9</v>
      </c>
      <c r="W1584" s="17"/>
      <c r="AF1584" t="s">
        <v>520</v>
      </c>
      <c r="AK1584" t="s">
        <v>119</v>
      </c>
      <c r="AR1584" t="s">
        <v>866</v>
      </c>
    </row>
    <row r="1585" ht="15.75" customHeight="1">
      <c r="A1585" t="s">
        <v>380</v>
      </c>
      <c r="B1585" s="20" t="s">
        <v>154</v>
      </c>
      <c r="C1585" s="11" t="s">
        <v>755</v>
      </c>
      <c r="D1585" s="11" t="s">
        <v>756</v>
      </c>
      <c r="E1585" s="11" t="s">
        <v>757</v>
      </c>
      <c r="F1585" s="12" t="str">
        <f t="shared" si="1"/>
        <v>2014</v>
      </c>
      <c r="G1585" s="13">
        <v>41832.0</v>
      </c>
      <c r="H1585" s="14">
        <v>0.2847222222222222</v>
      </c>
      <c r="I1585" t="s">
        <v>48</v>
      </c>
      <c r="J1585" s="15"/>
      <c r="L1585" t="s">
        <v>49</v>
      </c>
      <c r="M1585" s="15">
        <v>24.1</v>
      </c>
      <c r="N1585" s="16">
        <v>7.82</v>
      </c>
      <c r="O1585" s="16">
        <v>92.1</v>
      </c>
      <c r="P1585" s="17"/>
      <c r="Q1585" s="18"/>
      <c r="S1585" s="17"/>
      <c r="V1585" s="19">
        <v>95.9</v>
      </c>
      <c r="W1585" s="17"/>
      <c r="AF1585" t="s">
        <v>279</v>
      </c>
      <c r="AG1585" t="s">
        <v>51</v>
      </c>
      <c r="AH1585" t="s">
        <v>51</v>
      </c>
      <c r="AI1585">
        <v>15.56</v>
      </c>
      <c r="AJ1585" t="s">
        <v>61</v>
      </c>
      <c r="AK1585" t="s">
        <v>119</v>
      </c>
      <c r="AM1585" t="s">
        <v>88</v>
      </c>
      <c r="AN1585" t="s">
        <v>55</v>
      </c>
      <c r="AQ1585" t="s">
        <v>51</v>
      </c>
      <c r="AR1585" t="s">
        <v>867</v>
      </c>
    </row>
    <row r="1586" ht="15.75" customHeight="1">
      <c r="A1586" t="s">
        <v>380</v>
      </c>
      <c r="B1586" s="20" t="s">
        <v>154</v>
      </c>
      <c r="C1586" s="11" t="s">
        <v>755</v>
      </c>
      <c r="D1586" s="11" t="s">
        <v>756</v>
      </c>
      <c r="E1586" s="11" t="s">
        <v>757</v>
      </c>
      <c r="F1586" s="12" t="str">
        <f t="shared" si="1"/>
        <v>2014</v>
      </c>
      <c r="G1586" s="13">
        <v>41846.0</v>
      </c>
      <c r="H1586" s="14">
        <v>0.3090277777777778</v>
      </c>
      <c r="I1586" t="s">
        <v>48</v>
      </c>
      <c r="J1586" s="15"/>
      <c r="L1586" t="s">
        <v>49</v>
      </c>
      <c r="M1586" s="15">
        <v>24.6</v>
      </c>
      <c r="N1586" s="16">
        <v>7.42</v>
      </c>
      <c r="O1586" s="16">
        <v>88.4</v>
      </c>
      <c r="P1586" s="17">
        <v>67.5</v>
      </c>
      <c r="Q1586" s="18"/>
      <c r="S1586" s="17"/>
      <c r="V1586" s="19">
        <v>49.6</v>
      </c>
      <c r="W1586" s="17"/>
      <c r="AF1586" t="s">
        <v>545</v>
      </c>
      <c r="AG1586" t="s">
        <v>51</v>
      </c>
      <c r="AH1586" t="s">
        <v>51</v>
      </c>
      <c r="AI1586">
        <v>16.11</v>
      </c>
      <c r="AJ1586" t="s">
        <v>52</v>
      </c>
      <c r="AK1586" t="s">
        <v>53</v>
      </c>
      <c r="AM1586" t="s">
        <v>54</v>
      </c>
      <c r="AN1586" t="s">
        <v>55</v>
      </c>
      <c r="AQ1586" t="s">
        <v>292</v>
      </c>
      <c r="AR1586" t="s">
        <v>218</v>
      </c>
    </row>
    <row r="1587" ht="15.75" customHeight="1">
      <c r="A1587" t="s">
        <v>380</v>
      </c>
      <c r="B1587" s="20" t="s">
        <v>154</v>
      </c>
      <c r="C1587" s="11" t="s">
        <v>755</v>
      </c>
      <c r="D1587" s="11" t="s">
        <v>756</v>
      </c>
      <c r="E1587" s="11" t="s">
        <v>757</v>
      </c>
      <c r="F1587" s="12" t="str">
        <f t="shared" si="1"/>
        <v>2014</v>
      </c>
      <c r="G1587" s="13">
        <v>41860.0</v>
      </c>
      <c r="H1587" s="14">
        <v>0.3159722222222222</v>
      </c>
      <c r="I1587" t="s">
        <v>48</v>
      </c>
      <c r="J1587" s="15"/>
      <c r="L1587" t="s">
        <v>49</v>
      </c>
      <c r="M1587" s="15">
        <v>23.5</v>
      </c>
      <c r="N1587" s="16">
        <v>8.05</v>
      </c>
      <c r="O1587" s="16">
        <v>95.3</v>
      </c>
      <c r="P1587" s="17">
        <v>67.1</v>
      </c>
      <c r="Q1587" s="18"/>
      <c r="S1587" s="17"/>
      <c r="V1587" s="19">
        <v>50.4</v>
      </c>
      <c r="W1587" s="17"/>
      <c r="AF1587" t="s">
        <v>545</v>
      </c>
      <c r="AG1587" t="s">
        <v>51</v>
      </c>
      <c r="AH1587" t="s">
        <v>868</v>
      </c>
      <c r="AI1587">
        <v>16.67</v>
      </c>
      <c r="AJ1587" t="s">
        <v>61</v>
      </c>
      <c r="AK1587" t="s">
        <v>53</v>
      </c>
      <c r="AM1587" t="s">
        <v>54</v>
      </c>
      <c r="AN1587" t="s">
        <v>55</v>
      </c>
      <c r="AQ1587" t="s">
        <v>292</v>
      </c>
      <c r="AR1587" t="s">
        <v>218</v>
      </c>
    </row>
    <row r="1588" ht="15.75" customHeight="1">
      <c r="A1588" t="s">
        <v>380</v>
      </c>
      <c r="B1588" s="20" t="s">
        <v>154</v>
      </c>
      <c r="C1588" s="11" t="s">
        <v>755</v>
      </c>
      <c r="D1588" s="11" t="s">
        <v>756</v>
      </c>
      <c r="E1588" s="11" t="s">
        <v>757</v>
      </c>
      <c r="F1588" s="12" t="str">
        <f t="shared" si="1"/>
        <v>2014</v>
      </c>
      <c r="G1588" s="13">
        <v>41874.0</v>
      </c>
      <c r="H1588" s="14">
        <v>0.3125</v>
      </c>
      <c r="I1588" t="s">
        <v>48</v>
      </c>
      <c r="J1588" s="15"/>
      <c r="L1588" t="s">
        <v>49</v>
      </c>
      <c r="M1588" s="15">
        <v>21.7</v>
      </c>
      <c r="N1588" s="16">
        <v>8.33</v>
      </c>
      <c r="O1588" s="16">
        <v>94.3</v>
      </c>
      <c r="P1588" s="17">
        <v>56.6</v>
      </c>
      <c r="Q1588" s="18"/>
      <c r="S1588" s="17"/>
      <c r="V1588" s="19">
        <v>34.1</v>
      </c>
      <c r="W1588" s="17"/>
      <c r="AF1588" t="s">
        <v>545</v>
      </c>
      <c r="AG1588" t="s">
        <v>59</v>
      </c>
      <c r="AH1588" t="s">
        <v>552</v>
      </c>
      <c r="AI1588">
        <v>15.56</v>
      </c>
      <c r="AJ1588" t="s">
        <v>61</v>
      </c>
      <c r="AK1588" t="s">
        <v>53</v>
      </c>
      <c r="AM1588" t="s">
        <v>62</v>
      </c>
      <c r="AN1588" t="s">
        <v>55</v>
      </c>
      <c r="AQ1588" t="s">
        <v>292</v>
      </c>
      <c r="AR1588" t="s">
        <v>218</v>
      </c>
    </row>
    <row r="1589" ht="15.75" customHeight="1">
      <c r="A1589" t="s">
        <v>380</v>
      </c>
      <c r="B1589" s="20" t="s">
        <v>154</v>
      </c>
      <c r="C1589" s="11" t="s">
        <v>759</v>
      </c>
      <c r="D1589" s="11" t="s">
        <v>760</v>
      </c>
      <c r="E1589" s="11" t="s">
        <v>761</v>
      </c>
      <c r="F1589" s="12" t="str">
        <f t="shared" si="1"/>
        <v>2014</v>
      </c>
      <c r="G1589" s="13">
        <v>41776.0</v>
      </c>
      <c r="H1589" s="14">
        <v>0.2847222222222222</v>
      </c>
      <c r="I1589" t="s">
        <v>48</v>
      </c>
      <c r="J1589" s="15"/>
      <c r="L1589" t="s">
        <v>58</v>
      </c>
      <c r="M1589" s="15">
        <v>15.3</v>
      </c>
      <c r="N1589" s="16">
        <v>9.47</v>
      </c>
      <c r="O1589" s="16">
        <v>94.6</v>
      </c>
      <c r="P1589" s="17">
        <v>88.4</v>
      </c>
      <c r="Q1589" s="18"/>
      <c r="S1589" s="17"/>
      <c r="V1589" s="19">
        <v>178.9</v>
      </c>
      <c r="W1589" s="17"/>
      <c r="AF1589" t="s">
        <v>520</v>
      </c>
      <c r="AG1589" t="s">
        <v>85</v>
      </c>
      <c r="AH1589" t="s">
        <v>549</v>
      </c>
      <c r="AI1589">
        <v>13.89</v>
      </c>
      <c r="AJ1589" t="s">
        <v>550</v>
      </c>
      <c r="AK1589" t="s">
        <v>119</v>
      </c>
      <c r="AM1589" t="s">
        <v>54</v>
      </c>
      <c r="AN1589" t="s">
        <v>55</v>
      </c>
      <c r="AQ1589" t="s">
        <v>171</v>
      </c>
      <c r="AR1589" t="s">
        <v>226</v>
      </c>
    </row>
    <row r="1590" ht="15.75" customHeight="1">
      <c r="A1590" t="s">
        <v>380</v>
      </c>
      <c r="B1590" s="20" t="s">
        <v>154</v>
      </c>
      <c r="C1590" s="11" t="s">
        <v>759</v>
      </c>
      <c r="D1590" s="11" t="s">
        <v>760</v>
      </c>
      <c r="E1590" s="11" t="s">
        <v>761</v>
      </c>
      <c r="F1590" s="12" t="str">
        <f t="shared" si="1"/>
        <v>2014</v>
      </c>
      <c r="G1590" s="13">
        <v>41790.0</v>
      </c>
      <c r="H1590" s="14">
        <v>0.28125</v>
      </c>
      <c r="I1590" t="s">
        <v>48</v>
      </c>
      <c r="J1590" s="15"/>
      <c r="L1590" t="s">
        <v>49</v>
      </c>
      <c r="M1590" s="15">
        <v>14.3</v>
      </c>
      <c r="N1590" s="16">
        <v>10.03</v>
      </c>
      <c r="O1590" s="16">
        <v>98.4</v>
      </c>
      <c r="P1590" s="17">
        <v>88.7</v>
      </c>
      <c r="Q1590" s="18"/>
      <c r="S1590" s="17"/>
      <c r="V1590" s="19">
        <v>24.6</v>
      </c>
      <c r="W1590" s="17"/>
      <c r="AF1590" t="s">
        <v>520</v>
      </c>
      <c r="AG1590" t="s">
        <v>59</v>
      </c>
      <c r="AH1590" t="s">
        <v>359</v>
      </c>
      <c r="AI1590">
        <v>10.0</v>
      </c>
      <c r="AJ1590" t="s">
        <v>61</v>
      </c>
      <c r="AK1590" t="s">
        <v>119</v>
      </c>
      <c r="AM1590" t="s">
        <v>54</v>
      </c>
      <c r="AN1590" t="s">
        <v>55</v>
      </c>
      <c r="AQ1590" t="s">
        <v>56</v>
      </c>
      <c r="AR1590" t="s">
        <v>229</v>
      </c>
    </row>
    <row r="1591" ht="15.75" customHeight="1">
      <c r="A1591" t="s">
        <v>380</v>
      </c>
      <c r="B1591" s="20" t="s">
        <v>154</v>
      </c>
      <c r="C1591" s="11" t="s">
        <v>759</v>
      </c>
      <c r="D1591" s="11" t="s">
        <v>760</v>
      </c>
      <c r="E1591" s="11" t="s">
        <v>761</v>
      </c>
      <c r="F1591" s="12" t="str">
        <f t="shared" si="1"/>
        <v>2014</v>
      </c>
      <c r="G1591" s="13">
        <v>41804.0</v>
      </c>
      <c r="H1591" s="14">
        <v>0.2777777777777778</v>
      </c>
      <c r="I1591" t="s">
        <v>48</v>
      </c>
      <c r="J1591" s="15"/>
      <c r="L1591" t="s">
        <v>58</v>
      </c>
      <c r="M1591" s="15">
        <v>17.3</v>
      </c>
      <c r="N1591" s="16">
        <v>9.38</v>
      </c>
      <c r="O1591" s="16">
        <v>97.5</v>
      </c>
      <c r="P1591" s="17">
        <v>89.4</v>
      </c>
      <c r="Q1591" s="18"/>
      <c r="S1591" s="17"/>
      <c r="V1591" s="19">
        <v>2419.17</v>
      </c>
      <c r="W1591" s="17"/>
      <c r="AF1591" t="s">
        <v>536</v>
      </c>
      <c r="AG1591" t="s">
        <v>59</v>
      </c>
      <c r="AH1591" t="s">
        <v>440</v>
      </c>
      <c r="AI1591">
        <v>12.78</v>
      </c>
      <c r="AJ1591" t="s">
        <v>61</v>
      </c>
      <c r="AK1591" t="s">
        <v>119</v>
      </c>
      <c r="AM1591" t="s">
        <v>62</v>
      </c>
      <c r="AN1591" t="s">
        <v>55</v>
      </c>
      <c r="AQ1591" t="s">
        <v>171</v>
      </c>
      <c r="AR1591" t="s">
        <v>229</v>
      </c>
    </row>
    <row r="1592" ht="15.75" customHeight="1">
      <c r="A1592" t="s">
        <v>380</v>
      </c>
      <c r="B1592" s="20" t="s">
        <v>154</v>
      </c>
      <c r="C1592" s="11" t="s">
        <v>759</v>
      </c>
      <c r="D1592" s="11" t="s">
        <v>760</v>
      </c>
      <c r="E1592" s="11" t="s">
        <v>761</v>
      </c>
      <c r="F1592" s="12" t="str">
        <f t="shared" si="1"/>
        <v>2014</v>
      </c>
      <c r="G1592" s="13">
        <v>41818.0</v>
      </c>
      <c r="H1592" s="14">
        <v>0.2777777777777778</v>
      </c>
      <c r="I1592" t="s">
        <v>48</v>
      </c>
      <c r="J1592" s="15"/>
      <c r="L1592" t="s">
        <v>49</v>
      </c>
      <c r="M1592" s="15">
        <v>20.6</v>
      </c>
      <c r="N1592" s="16">
        <v>8.63</v>
      </c>
      <c r="O1592" s="16">
        <v>96.1</v>
      </c>
      <c r="P1592" s="17">
        <v>72.1</v>
      </c>
      <c r="Q1592" s="18"/>
      <c r="S1592" s="17"/>
      <c r="V1592" s="19">
        <v>65.7</v>
      </c>
      <c r="W1592" s="17"/>
      <c r="AF1592" t="s">
        <v>520</v>
      </c>
      <c r="AG1592" t="s">
        <v>51</v>
      </c>
      <c r="AH1592" t="s">
        <v>115</v>
      </c>
      <c r="AI1592">
        <v>10.0</v>
      </c>
      <c r="AJ1592" t="s">
        <v>61</v>
      </c>
      <c r="AK1592" t="s">
        <v>119</v>
      </c>
      <c r="AM1592" t="s">
        <v>54</v>
      </c>
      <c r="AN1592" t="s">
        <v>55</v>
      </c>
      <c r="AQ1592" t="s">
        <v>56</v>
      </c>
      <c r="AR1592" t="s">
        <v>869</v>
      </c>
    </row>
    <row r="1593" ht="15.75" customHeight="1">
      <c r="A1593" t="s">
        <v>380</v>
      </c>
      <c r="B1593" s="20" t="s">
        <v>154</v>
      </c>
      <c r="C1593" s="11" t="s">
        <v>759</v>
      </c>
      <c r="D1593" s="11" t="s">
        <v>760</v>
      </c>
      <c r="E1593" s="11" t="s">
        <v>761</v>
      </c>
      <c r="F1593" s="12" t="str">
        <f t="shared" si="1"/>
        <v>2014</v>
      </c>
      <c r="G1593" s="13">
        <v>41832.0</v>
      </c>
      <c r="H1593" s="14">
        <v>0.2951388888888889</v>
      </c>
      <c r="I1593" t="s">
        <v>48</v>
      </c>
      <c r="J1593" s="15"/>
      <c r="L1593" t="s">
        <v>49</v>
      </c>
      <c r="M1593" s="15">
        <v>24.3</v>
      </c>
      <c r="N1593" s="16">
        <v>7.99</v>
      </c>
      <c r="O1593" s="16">
        <v>94.5</v>
      </c>
      <c r="P1593" s="17"/>
      <c r="Q1593" s="18"/>
      <c r="S1593" s="17"/>
      <c r="V1593" s="19">
        <v>86.0</v>
      </c>
      <c r="W1593" s="17"/>
      <c r="AF1593" t="s">
        <v>279</v>
      </c>
      <c r="AG1593" t="s">
        <v>51</v>
      </c>
      <c r="AH1593" t="s">
        <v>51</v>
      </c>
      <c r="AI1593">
        <v>15.56</v>
      </c>
      <c r="AJ1593" t="s">
        <v>61</v>
      </c>
      <c r="AK1593" t="s">
        <v>119</v>
      </c>
      <c r="AM1593" t="s">
        <v>88</v>
      </c>
      <c r="AN1593" t="s">
        <v>55</v>
      </c>
      <c r="AQ1593" t="s">
        <v>51</v>
      </c>
      <c r="AR1593" t="s">
        <v>870</v>
      </c>
    </row>
    <row r="1594" ht="15.75" customHeight="1">
      <c r="A1594" t="s">
        <v>380</v>
      </c>
      <c r="B1594" s="20" t="s">
        <v>154</v>
      </c>
      <c r="C1594" s="11" t="s">
        <v>759</v>
      </c>
      <c r="D1594" s="11" t="s">
        <v>760</v>
      </c>
      <c r="E1594" s="11" t="s">
        <v>761</v>
      </c>
      <c r="F1594" s="12" t="str">
        <f t="shared" si="1"/>
        <v>2014</v>
      </c>
      <c r="G1594" s="13">
        <v>41846.0</v>
      </c>
      <c r="H1594" s="14">
        <v>0.3298611111111111</v>
      </c>
      <c r="I1594" t="s">
        <v>48</v>
      </c>
      <c r="J1594" s="15"/>
      <c r="L1594" t="s">
        <v>49</v>
      </c>
      <c r="M1594" s="15">
        <v>24.7</v>
      </c>
      <c r="N1594" s="16">
        <v>7.55</v>
      </c>
      <c r="O1594" s="16">
        <v>91.5</v>
      </c>
      <c r="P1594" s="17">
        <v>64.1</v>
      </c>
      <c r="Q1594" s="18"/>
      <c r="S1594" s="17"/>
      <c r="V1594" s="19">
        <v>32.7</v>
      </c>
      <c r="W1594" s="17"/>
      <c r="AF1594" t="s">
        <v>545</v>
      </c>
      <c r="AG1594" t="s">
        <v>51</v>
      </c>
      <c r="AH1594" t="s">
        <v>51</v>
      </c>
      <c r="AI1594">
        <v>16.11</v>
      </c>
      <c r="AJ1594" t="s">
        <v>52</v>
      </c>
      <c r="AK1594" t="s">
        <v>53</v>
      </c>
      <c r="AM1594" t="s">
        <v>54</v>
      </c>
      <c r="AN1594" t="s">
        <v>55</v>
      </c>
      <c r="AQ1594" t="s">
        <v>292</v>
      </c>
      <c r="AR1594" t="s">
        <v>218</v>
      </c>
    </row>
    <row r="1595" ht="15.75" customHeight="1">
      <c r="A1595" t="s">
        <v>380</v>
      </c>
      <c r="B1595" s="20" t="s">
        <v>154</v>
      </c>
      <c r="C1595" s="11" t="s">
        <v>759</v>
      </c>
      <c r="D1595" s="11" t="s">
        <v>760</v>
      </c>
      <c r="E1595" s="11" t="s">
        <v>761</v>
      </c>
      <c r="F1595" s="12" t="str">
        <f t="shared" si="1"/>
        <v>2014</v>
      </c>
      <c r="G1595" s="13">
        <v>41860.0</v>
      </c>
      <c r="H1595" s="14">
        <v>0.3298611111111111</v>
      </c>
      <c r="I1595" t="s">
        <v>48</v>
      </c>
      <c r="J1595" s="15"/>
      <c r="L1595" t="s">
        <v>49</v>
      </c>
      <c r="M1595" s="15">
        <v>23.7</v>
      </c>
      <c r="N1595" s="16">
        <v>8.21</v>
      </c>
      <c r="O1595" s="16">
        <v>96.5</v>
      </c>
      <c r="P1595" s="17">
        <v>64.1</v>
      </c>
      <c r="Q1595" s="18"/>
      <c r="S1595" s="17"/>
      <c r="V1595" s="19">
        <v>42.2</v>
      </c>
      <c r="W1595" s="17"/>
      <c r="AF1595" t="s">
        <v>545</v>
      </c>
      <c r="AG1595" t="s">
        <v>51</v>
      </c>
      <c r="AH1595" t="s">
        <v>115</v>
      </c>
      <c r="AI1595">
        <v>16.67</v>
      </c>
      <c r="AJ1595" t="s">
        <v>61</v>
      </c>
      <c r="AK1595" t="s">
        <v>53</v>
      </c>
      <c r="AM1595" t="s">
        <v>54</v>
      </c>
      <c r="AN1595" t="s">
        <v>55</v>
      </c>
      <c r="AQ1595" t="s">
        <v>292</v>
      </c>
      <c r="AR1595" t="s">
        <v>218</v>
      </c>
    </row>
    <row r="1596" ht="15.75" customHeight="1">
      <c r="A1596" t="s">
        <v>380</v>
      </c>
      <c r="B1596" s="20" t="s">
        <v>154</v>
      </c>
      <c r="C1596" s="11" t="s">
        <v>759</v>
      </c>
      <c r="D1596" s="11" t="s">
        <v>760</v>
      </c>
      <c r="E1596" s="11" t="s">
        <v>761</v>
      </c>
      <c r="F1596" s="12" t="str">
        <f t="shared" si="1"/>
        <v>2014</v>
      </c>
      <c r="G1596" s="13">
        <v>41874.0</v>
      </c>
      <c r="H1596" s="14">
        <v>0.3263888888888889</v>
      </c>
      <c r="I1596" t="s">
        <v>48</v>
      </c>
      <c r="J1596" s="15"/>
      <c r="L1596" t="s">
        <v>49</v>
      </c>
      <c r="M1596" s="15">
        <v>21.7</v>
      </c>
      <c r="N1596" s="16">
        <v>8.23</v>
      </c>
      <c r="O1596" s="16">
        <v>94.4</v>
      </c>
      <c r="P1596" s="17">
        <v>54.6</v>
      </c>
      <c r="Q1596" s="18"/>
      <c r="S1596" s="17"/>
      <c r="V1596" s="19">
        <v>47.2</v>
      </c>
      <c r="W1596" s="17"/>
      <c r="AF1596" t="s">
        <v>545</v>
      </c>
      <c r="AG1596" t="s">
        <v>59</v>
      </c>
      <c r="AH1596" t="s">
        <v>552</v>
      </c>
      <c r="AI1596">
        <v>15.56</v>
      </c>
      <c r="AJ1596" t="s">
        <v>61</v>
      </c>
      <c r="AK1596" t="s">
        <v>53</v>
      </c>
      <c r="AM1596" t="s">
        <v>62</v>
      </c>
      <c r="AN1596" t="s">
        <v>55</v>
      </c>
      <c r="AQ1596" t="s">
        <v>292</v>
      </c>
      <c r="AR1596" t="s">
        <v>218</v>
      </c>
    </row>
    <row r="1597" ht="15.75" customHeight="1">
      <c r="A1597" t="s">
        <v>44</v>
      </c>
      <c r="B1597" s="20" t="s">
        <v>104</v>
      </c>
      <c r="C1597" s="11" t="s">
        <v>121</v>
      </c>
      <c r="D1597" s="11" t="s">
        <v>122</v>
      </c>
      <c r="E1597" s="11" t="s">
        <v>123</v>
      </c>
      <c r="F1597" s="12" t="str">
        <f t="shared" si="1"/>
        <v>2017</v>
      </c>
      <c r="G1597" s="13">
        <v>42931.0</v>
      </c>
      <c r="H1597" s="14">
        <v>0.2916666666666667</v>
      </c>
      <c r="I1597" t="s">
        <v>48</v>
      </c>
      <c r="J1597" s="15"/>
      <c r="L1597" t="s">
        <v>49</v>
      </c>
      <c r="M1597" s="15">
        <v>16.7</v>
      </c>
      <c r="N1597" s="16">
        <v>8.88</v>
      </c>
      <c r="O1597" s="16">
        <v>90.8</v>
      </c>
      <c r="P1597" s="17">
        <v>240.0</v>
      </c>
      <c r="Q1597" s="18"/>
      <c r="S1597" s="17"/>
      <c r="V1597" s="19">
        <v>146.7</v>
      </c>
      <c r="W1597" s="17"/>
      <c r="AF1597" t="s">
        <v>861</v>
      </c>
      <c r="AG1597" t="s">
        <v>59</v>
      </c>
      <c r="AH1597" t="s">
        <v>59</v>
      </c>
      <c r="AI1597">
        <v>15.56</v>
      </c>
      <c r="AJ1597" t="s">
        <v>61</v>
      </c>
      <c r="AK1597" t="s">
        <v>53</v>
      </c>
      <c r="AM1597" t="s">
        <v>54</v>
      </c>
      <c r="AN1597" t="s">
        <v>65</v>
      </c>
      <c r="AQ1597" t="s">
        <v>51</v>
      </c>
      <c r="AR1597" t="s">
        <v>871</v>
      </c>
    </row>
    <row r="1598" ht="15.75" customHeight="1">
      <c r="A1598" t="s">
        <v>323</v>
      </c>
      <c r="B1598" s="20" t="s">
        <v>154</v>
      </c>
      <c r="C1598" s="11" t="s">
        <v>736</v>
      </c>
      <c r="D1598" s="11" t="s">
        <v>737</v>
      </c>
      <c r="E1598" s="11" t="s">
        <v>738</v>
      </c>
      <c r="F1598" s="12" t="str">
        <f t="shared" si="1"/>
        <v>2015</v>
      </c>
      <c r="G1598" s="13">
        <v>42154.0</v>
      </c>
      <c r="H1598" s="14">
        <v>0.4201388888888889</v>
      </c>
      <c r="I1598" t="s">
        <v>48</v>
      </c>
      <c r="J1598" s="15"/>
      <c r="L1598" t="s">
        <v>49</v>
      </c>
      <c r="M1598" s="15">
        <v>20.6</v>
      </c>
      <c r="N1598" s="16">
        <v>8.64</v>
      </c>
      <c r="O1598" s="16">
        <v>96.0</v>
      </c>
      <c r="P1598" s="17">
        <v>44.1</v>
      </c>
      <c r="Q1598" s="18"/>
      <c r="S1598" s="17"/>
      <c r="V1598" s="19">
        <v>12.1</v>
      </c>
      <c r="W1598" s="17"/>
      <c r="AF1598" t="s">
        <v>726</v>
      </c>
      <c r="AG1598" t="s">
        <v>115</v>
      </c>
      <c r="AH1598" t="s">
        <v>59</v>
      </c>
      <c r="AI1598">
        <v>15.0</v>
      </c>
      <c r="AJ1598" t="s">
        <v>61</v>
      </c>
      <c r="AK1598" t="s">
        <v>53</v>
      </c>
      <c r="AM1598" t="s">
        <v>54</v>
      </c>
      <c r="AN1598" t="s">
        <v>55</v>
      </c>
      <c r="AQ1598" t="s">
        <v>51</v>
      </c>
      <c r="AR1598" t="s">
        <v>727</v>
      </c>
    </row>
    <row r="1599" ht="15.75" customHeight="1">
      <c r="A1599" t="s">
        <v>323</v>
      </c>
      <c r="B1599" s="20" t="s">
        <v>154</v>
      </c>
      <c r="C1599" s="11" t="s">
        <v>736</v>
      </c>
      <c r="D1599" s="11" t="s">
        <v>737</v>
      </c>
      <c r="E1599" s="11" t="s">
        <v>738</v>
      </c>
      <c r="F1599" s="12" t="str">
        <f t="shared" si="1"/>
        <v>2015</v>
      </c>
      <c r="G1599" s="13">
        <v>42168.0</v>
      </c>
      <c r="H1599" s="14">
        <v>0.32708333333333334</v>
      </c>
      <c r="I1599" t="s">
        <v>48</v>
      </c>
      <c r="J1599" s="15"/>
      <c r="L1599" t="s">
        <v>49</v>
      </c>
      <c r="M1599" s="15">
        <v>19.8</v>
      </c>
      <c r="N1599" s="16">
        <v>8.87</v>
      </c>
      <c r="O1599" s="16">
        <v>97.5</v>
      </c>
      <c r="P1599" s="17">
        <v>43.3</v>
      </c>
      <c r="Q1599" s="18"/>
      <c r="S1599" s="17"/>
      <c r="V1599" s="19">
        <v>31.3</v>
      </c>
      <c r="W1599" s="17"/>
      <c r="AF1599" t="s">
        <v>726</v>
      </c>
      <c r="AG1599" t="s">
        <v>224</v>
      </c>
      <c r="AH1599" t="s">
        <v>254</v>
      </c>
      <c r="AI1599">
        <v>18.33</v>
      </c>
      <c r="AJ1599" t="s">
        <v>52</v>
      </c>
      <c r="AK1599" t="s">
        <v>53</v>
      </c>
      <c r="AM1599" t="s">
        <v>54</v>
      </c>
      <c r="AN1599" t="s">
        <v>55</v>
      </c>
      <c r="AQ1599" t="s">
        <v>51</v>
      </c>
      <c r="AR1599" t="s">
        <v>226</v>
      </c>
    </row>
    <row r="1600" ht="15.75" customHeight="1">
      <c r="A1600" t="s">
        <v>323</v>
      </c>
      <c r="B1600" s="20" t="s">
        <v>154</v>
      </c>
      <c r="C1600" s="11" t="s">
        <v>736</v>
      </c>
      <c r="D1600" s="11" t="s">
        <v>737</v>
      </c>
      <c r="E1600" s="11" t="s">
        <v>738</v>
      </c>
      <c r="F1600" s="12" t="str">
        <f t="shared" si="1"/>
        <v>2015</v>
      </c>
      <c r="G1600" s="13">
        <v>42182.0</v>
      </c>
      <c r="H1600" s="14">
        <v>0.3486111111111111</v>
      </c>
      <c r="I1600" t="s">
        <v>48</v>
      </c>
      <c r="J1600" s="15"/>
      <c r="L1600" t="s">
        <v>49</v>
      </c>
      <c r="M1600" s="15">
        <v>21.3</v>
      </c>
      <c r="N1600" s="16">
        <v>8.15</v>
      </c>
      <c r="O1600" s="16">
        <v>92.1</v>
      </c>
      <c r="P1600" s="17">
        <v>47.6</v>
      </c>
      <c r="Q1600" s="18"/>
      <c r="S1600" s="17"/>
      <c r="V1600" s="19">
        <v>25.5</v>
      </c>
      <c r="W1600" s="17"/>
      <c r="AF1600" t="s">
        <v>726</v>
      </c>
      <c r="AG1600" t="s">
        <v>51</v>
      </c>
      <c r="AH1600" t="s">
        <v>444</v>
      </c>
      <c r="AI1600">
        <v>10.0</v>
      </c>
      <c r="AJ1600" t="s">
        <v>61</v>
      </c>
      <c r="AK1600" t="s">
        <v>53</v>
      </c>
      <c r="AM1600" t="s">
        <v>54</v>
      </c>
      <c r="AN1600" t="s">
        <v>55</v>
      </c>
      <c r="AQ1600" t="s">
        <v>51</v>
      </c>
      <c r="AR1600" t="s">
        <v>226</v>
      </c>
    </row>
    <row r="1601" ht="15.75" customHeight="1">
      <c r="A1601" t="s">
        <v>323</v>
      </c>
      <c r="B1601" s="20" t="s">
        <v>154</v>
      </c>
      <c r="C1601" s="11" t="s">
        <v>736</v>
      </c>
      <c r="D1601" s="11" t="s">
        <v>737</v>
      </c>
      <c r="E1601" s="11" t="s">
        <v>738</v>
      </c>
      <c r="F1601" s="12" t="str">
        <f t="shared" si="1"/>
        <v>2015</v>
      </c>
      <c r="G1601" s="13">
        <v>42196.0</v>
      </c>
      <c r="H1601" s="14">
        <v>0.3388888888888889</v>
      </c>
      <c r="I1601" t="s">
        <v>48</v>
      </c>
      <c r="J1601" s="15"/>
      <c r="L1601" t="s">
        <v>49</v>
      </c>
      <c r="M1601" s="15">
        <v>23.9</v>
      </c>
      <c r="N1601" s="16">
        <v>7.63</v>
      </c>
      <c r="O1601" s="16">
        <v>90.5</v>
      </c>
      <c r="P1601" s="17">
        <v>40.5</v>
      </c>
      <c r="Q1601" s="18"/>
      <c r="S1601" s="17"/>
      <c r="V1601" s="19">
        <v>13.5</v>
      </c>
      <c r="W1601" s="17"/>
      <c r="AF1601" t="s">
        <v>726</v>
      </c>
      <c r="AG1601" t="s">
        <v>51</v>
      </c>
      <c r="AH1601" t="s">
        <v>51</v>
      </c>
      <c r="AI1601">
        <v>18.33</v>
      </c>
      <c r="AJ1601" t="s">
        <v>61</v>
      </c>
      <c r="AK1601" t="s">
        <v>53</v>
      </c>
      <c r="AM1601" t="s">
        <v>54</v>
      </c>
      <c r="AN1601" t="s">
        <v>55</v>
      </c>
      <c r="AQ1601" t="s">
        <v>51</v>
      </c>
      <c r="AR1601" t="s">
        <v>728</v>
      </c>
    </row>
    <row r="1602" ht="15.75" customHeight="1">
      <c r="A1602" t="s">
        <v>323</v>
      </c>
      <c r="B1602" s="20" t="s">
        <v>154</v>
      </c>
      <c r="C1602" s="11" t="s">
        <v>736</v>
      </c>
      <c r="D1602" s="11" t="s">
        <v>737</v>
      </c>
      <c r="E1602" s="11" t="s">
        <v>738</v>
      </c>
      <c r="F1602" s="12" t="str">
        <f t="shared" si="1"/>
        <v>2015</v>
      </c>
      <c r="G1602" s="13">
        <v>42196.0</v>
      </c>
      <c r="H1602" s="14">
        <v>0.3388888888888889</v>
      </c>
      <c r="I1602" t="s">
        <v>95</v>
      </c>
      <c r="J1602" s="15"/>
      <c r="M1602" s="15">
        <v>23.9</v>
      </c>
      <c r="N1602" s="16">
        <v>7.63</v>
      </c>
      <c r="O1602" s="16">
        <v>90.6</v>
      </c>
      <c r="P1602" s="17">
        <v>40.4</v>
      </c>
      <c r="Q1602" s="18"/>
      <c r="S1602" s="17"/>
      <c r="V1602" s="19">
        <v>25.6</v>
      </c>
      <c r="W1602" s="17"/>
      <c r="AF1602" t="s">
        <v>726</v>
      </c>
      <c r="AK1602" t="s">
        <v>53</v>
      </c>
      <c r="AR1602" t="s">
        <v>728</v>
      </c>
    </row>
    <row r="1603" ht="15.75" customHeight="1">
      <c r="A1603" t="s">
        <v>323</v>
      </c>
      <c r="B1603" s="20" t="s">
        <v>154</v>
      </c>
      <c r="C1603" s="11" t="s">
        <v>736</v>
      </c>
      <c r="D1603" s="11" t="s">
        <v>737</v>
      </c>
      <c r="E1603" s="11" t="s">
        <v>738</v>
      </c>
      <c r="F1603" s="12" t="str">
        <f t="shared" si="1"/>
        <v>2015</v>
      </c>
      <c r="G1603" s="13">
        <v>42210.0</v>
      </c>
      <c r="H1603" s="14">
        <v>0.2743055555555556</v>
      </c>
      <c r="I1603" t="s">
        <v>48</v>
      </c>
      <c r="J1603" s="15"/>
      <c r="L1603" t="s">
        <v>49</v>
      </c>
      <c r="M1603" s="15">
        <v>23.3</v>
      </c>
      <c r="N1603" s="16">
        <v>7.15</v>
      </c>
      <c r="O1603" s="16">
        <v>85.1</v>
      </c>
      <c r="P1603" s="17">
        <v>54.5</v>
      </c>
      <c r="Q1603" s="18"/>
      <c r="S1603" s="17"/>
      <c r="V1603" s="19">
        <v>8.6</v>
      </c>
      <c r="W1603" s="17"/>
      <c r="AF1603" t="s">
        <v>279</v>
      </c>
      <c r="AG1603" t="s">
        <v>231</v>
      </c>
      <c r="AH1603" t="s">
        <v>254</v>
      </c>
      <c r="AI1603">
        <v>15.56</v>
      </c>
      <c r="AJ1603" t="s">
        <v>61</v>
      </c>
      <c r="AK1603" t="s">
        <v>53</v>
      </c>
      <c r="AM1603" t="s">
        <v>54</v>
      </c>
      <c r="AN1603" t="s">
        <v>65</v>
      </c>
      <c r="AQ1603" t="s">
        <v>51</v>
      </c>
      <c r="AR1603" t="s">
        <v>872</v>
      </c>
    </row>
    <row r="1604" ht="15.75" customHeight="1">
      <c r="A1604" t="s">
        <v>323</v>
      </c>
      <c r="B1604" s="20" t="s">
        <v>154</v>
      </c>
      <c r="C1604" s="11" t="s">
        <v>736</v>
      </c>
      <c r="D1604" s="11" t="s">
        <v>737</v>
      </c>
      <c r="E1604" s="11" t="s">
        <v>738</v>
      </c>
      <c r="F1604" s="12" t="str">
        <f t="shared" si="1"/>
        <v>2015</v>
      </c>
      <c r="G1604" s="13">
        <v>42210.0</v>
      </c>
      <c r="H1604" s="14">
        <v>0.2743055555555556</v>
      </c>
      <c r="I1604" t="s">
        <v>95</v>
      </c>
      <c r="J1604" s="15"/>
      <c r="M1604" s="15"/>
      <c r="N1604" s="16"/>
      <c r="O1604" s="16"/>
      <c r="P1604" s="17"/>
      <c r="Q1604" s="18"/>
      <c r="S1604" s="17"/>
      <c r="V1604" s="19">
        <v>16.0</v>
      </c>
      <c r="W1604" s="17"/>
      <c r="AF1604" t="s">
        <v>279</v>
      </c>
      <c r="AK1604" t="s">
        <v>53</v>
      </c>
      <c r="AR1604" t="s">
        <v>872</v>
      </c>
    </row>
    <row r="1605" ht="15.75" customHeight="1">
      <c r="A1605" t="s">
        <v>323</v>
      </c>
      <c r="B1605" s="20" t="s">
        <v>154</v>
      </c>
      <c r="C1605" s="11" t="s">
        <v>736</v>
      </c>
      <c r="D1605" s="11" t="s">
        <v>737</v>
      </c>
      <c r="E1605" s="11" t="s">
        <v>738</v>
      </c>
      <c r="F1605" s="12" t="str">
        <f t="shared" si="1"/>
        <v>2015</v>
      </c>
      <c r="G1605" s="13">
        <v>42224.0</v>
      </c>
      <c r="H1605" s="14">
        <v>0.3055555555555556</v>
      </c>
      <c r="I1605" t="s">
        <v>48</v>
      </c>
      <c r="J1605" s="15"/>
      <c r="L1605" t="s">
        <v>49</v>
      </c>
      <c r="M1605" s="15">
        <v>23.9</v>
      </c>
      <c r="N1605" s="16">
        <v>7.08</v>
      </c>
      <c r="O1605" s="16">
        <v>83.7</v>
      </c>
      <c r="P1605" s="17">
        <v>36.2</v>
      </c>
      <c r="Q1605" s="18"/>
      <c r="S1605" s="17"/>
      <c r="V1605" s="19">
        <v>15.8</v>
      </c>
      <c r="W1605" s="17"/>
      <c r="AF1605" t="s">
        <v>726</v>
      </c>
      <c r="AG1605" t="s">
        <v>51</v>
      </c>
      <c r="AH1605" t="s">
        <v>115</v>
      </c>
      <c r="AI1605">
        <v>13.89</v>
      </c>
      <c r="AJ1605" t="s">
        <v>61</v>
      </c>
      <c r="AK1605" t="s">
        <v>53</v>
      </c>
      <c r="AM1605" t="s">
        <v>54</v>
      </c>
      <c r="AN1605" t="s">
        <v>55</v>
      </c>
      <c r="AQ1605" t="s">
        <v>51</v>
      </c>
      <c r="AR1605" t="s">
        <v>226</v>
      </c>
    </row>
    <row r="1606" ht="15.75" customHeight="1">
      <c r="A1606" t="s">
        <v>323</v>
      </c>
      <c r="B1606" s="20" t="s">
        <v>154</v>
      </c>
      <c r="C1606" s="11" t="s">
        <v>736</v>
      </c>
      <c r="D1606" s="11" t="s">
        <v>737</v>
      </c>
      <c r="E1606" s="11" t="s">
        <v>738</v>
      </c>
      <c r="F1606" s="12" t="str">
        <f t="shared" si="1"/>
        <v>2015</v>
      </c>
      <c r="G1606" s="13">
        <v>42238.0</v>
      </c>
      <c r="H1606" s="14">
        <v>0.3020833333333333</v>
      </c>
      <c r="I1606" t="s">
        <v>48</v>
      </c>
      <c r="J1606" s="15"/>
      <c r="L1606" t="s">
        <v>49</v>
      </c>
      <c r="M1606" s="15">
        <v>25.6</v>
      </c>
      <c r="N1606" s="16">
        <v>6.7</v>
      </c>
      <c r="O1606" s="16">
        <v>82.1</v>
      </c>
      <c r="P1606" s="17">
        <v>36.6</v>
      </c>
      <c r="Q1606" s="18"/>
      <c r="S1606" s="17"/>
      <c r="V1606" s="19">
        <v>47.2</v>
      </c>
      <c r="W1606" s="17"/>
      <c r="AF1606" t="s">
        <v>726</v>
      </c>
      <c r="AG1606" t="s">
        <v>59</v>
      </c>
      <c r="AH1606" t="s">
        <v>281</v>
      </c>
      <c r="AI1606">
        <v>20.0</v>
      </c>
      <c r="AK1606" t="s">
        <v>53</v>
      </c>
      <c r="AM1606" t="s">
        <v>54</v>
      </c>
      <c r="AN1606" t="s">
        <v>55</v>
      </c>
      <c r="AQ1606" t="s">
        <v>51</v>
      </c>
      <c r="AR1606" t="s">
        <v>729</v>
      </c>
    </row>
    <row r="1607" ht="15.75" customHeight="1">
      <c r="A1607" t="s">
        <v>44</v>
      </c>
      <c r="B1607" s="20" t="s">
        <v>104</v>
      </c>
      <c r="C1607" s="11" t="s">
        <v>121</v>
      </c>
      <c r="D1607" s="11" t="s">
        <v>122</v>
      </c>
      <c r="E1607" s="11" t="s">
        <v>123</v>
      </c>
      <c r="F1607" s="12" t="str">
        <f t="shared" si="1"/>
        <v>2017</v>
      </c>
      <c r="G1607" s="13">
        <v>42945.0</v>
      </c>
      <c r="H1607" s="14">
        <v>0.2916666666666667</v>
      </c>
      <c r="I1607" t="s">
        <v>48</v>
      </c>
      <c r="J1607" s="15"/>
      <c r="L1607" t="s">
        <v>49</v>
      </c>
      <c r="M1607" s="15">
        <v>18.5</v>
      </c>
      <c r="N1607" s="16">
        <v>8.57</v>
      </c>
      <c r="O1607" s="16">
        <v>89.5</v>
      </c>
      <c r="P1607" s="17">
        <v>250.0</v>
      </c>
      <c r="Q1607" s="18"/>
      <c r="S1607" s="17"/>
      <c r="V1607" s="19">
        <v>139.6</v>
      </c>
      <c r="W1607" s="17"/>
      <c r="AF1607" t="s">
        <v>861</v>
      </c>
      <c r="AG1607" t="s">
        <v>115</v>
      </c>
      <c r="AH1607" t="s">
        <v>51</v>
      </c>
      <c r="AI1607">
        <v>15.56</v>
      </c>
      <c r="AJ1607" t="s">
        <v>52</v>
      </c>
      <c r="AK1607" t="s">
        <v>53</v>
      </c>
      <c r="AM1607" t="s">
        <v>88</v>
      </c>
      <c r="AN1607" t="s">
        <v>65</v>
      </c>
      <c r="AQ1607" t="s">
        <v>51</v>
      </c>
      <c r="AR1607" t="s">
        <v>218</v>
      </c>
    </row>
    <row r="1608" ht="15.75" customHeight="1">
      <c r="A1608" t="s">
        <v>44</v>
      </c>
      <c r="B1608" s="20" t="s">
        <v>104</v>
      </c>
      <c r="C1608" s="11" t="s">
        <v>121</v>
      </c>
      <c r="D1608" s="11" t="s">
        <v>122</v>
      </c>
      <c r="E1608" s="11" t="s">
        <v>123</v>
      </c>
      <c r="F1608" s="12" t="str">
        <f t="shared" si="1"/>
        <v>2017</v>
      </c>
      <c r="G1608" s="13">
        <v>42945.0</v>
      </c>
      <c r="H1608" s="14">
        <v>0.2916666666666667</v>
      </c>
      <c r="I1608" t="s">
        <v>95</v>
      </c>
      <c r="J1608" s="15"/>
      <c r="M1608" s="15"/>
      <c r="N1608" s="16"/>
      <c r="O1608" s="16"/>
      <c r="P1608" s="17"/>
      <c r="Q1608" s="18"/>
      <c r="S1608" s="17"/>
      <c r="V1608" s="19">
        <v>45.7</v>
      </c>
      <c r="W1608" s="17"/>
      <c r="AF1608" t="s">
        <v>861</v>
      </c>
      <c r="AK1608" t="s">
        <v>53</v>
      </c>
      <c r="AR1608" t="s">
        <v>218</v>
      </c>
    </row>
    <row r="1609" ht="15.75" customHeight="1">
      <c r="A1609" t="s">
        <v>44</v>
      </c>
      <c r="B1609" s="20" t="s">
        <v>104</v>
      </c>
      <c r="C1609" s="11" t="s">
        <v>121</v>
      </c>
      <c r="D1609" s="11" t="s">
        <v>122</v>
      </c>
      <c r="E1609" s="11" t="s">
        <v>123</v>
      </c>
      <c r="F1609" s="12" t="str">
        <f t="shared" si="1"/>
        <v>2017</v>
      </c>
      <c r="G1609" s="13">
        <v>42959.0</v>
      </c>
      <c r="H1609" s="14">
        <v>0.2916666666666667</v>
      </c>
      <c r="I1609" t="s">
        <v>48</v>
      </c>
      <c r="J1609" s="15"/>
      <c r="L1609" t="s">
        <v>49</v>
      </c>
      <c r="M1609" s="15">
        <v>20.0</v>
      </c>
      <c r="N1609" s="16">
        <v>7.84</v>
      </c>
      <c r="O1609" s="16">
        <v>87.7</v>
      </c>
      <c r="P1609" s="17">
        <v>280.0</v>
      </c>
      <c r="Q1609" s="18"/>
      <c r="S1609" s="17"/>
      <c r="V1609" s="19">
        <v>228.2</v>
      </c>
      <c r="W1609" s="17"/>
      <c r="AF1609" t="s">
        <v>862</v>
      </c>
      <c r="AG1609" t="s">
        <v>72</v>
      </c>
      <c r="AH1609" t="s">
        <v>72</v>
      </c>
      <c r="AI1609">
        <v>20.0</v>
      </c>
      <c r="AJ1609" t="s">
        <v>61</v>
      </c>
      <c r="AK1609" t="s">
        <v>119</v>
      </c>
      <c r="AM1609" t="s">
        <v>88</v>
      </c>
      <c r="AN1609" t="s">
        <v>65</v>
      </c>
      <c r="AQ1609" t="s">
        <v>51</v>
      </c>
      <c r="AR1609" t="s">
        <v>229</v>
      </c>
    </row>
    <row r="1610" ht="15.75" customHeight="1">
      <c r="A1610" t="s">
        <v>44</v>
      </c>
      <c r="B1610" s="20" t="s">
        <v>104</v>
      </c>
      <c r="C1610" s="11" t="s">
        <v>121</v>
      </c>
      <c r="D1610" s="11" t="s">
        <v>122</v>
      </c>
      <c r="E1610" s="11" t="s">
        <v>123</v>
      </c>
      <c r="F1610" s="12" t="str">
        <f t="shared" si="1"/>
        <v>2017</v>
      </c>
      <c r="G1610" s="13">
        <v>42973.0</v>
      </c>
      <c r="H1610" s="14">
        <v>0.2916666666666667</v>
      </c>
      <c r="I1610" t="s">
        <v>48</v>
      </c>
      <c r="J1610" s="15"/>
      <c r="L1610" t="s">
        <v>49</v>
      </c>
      <c r="M1610" s="15">
        <v>16.5</v>
      </c>
      <c r="N1610" s="16">
        <v>8.44</v>
      </c>
      <c r="O1610" s="16">
        <v>87.3</v>
      </c>
      <c r="P1610" s="17">
        <v>280.0</v>
      </c>
      <c r="Q1610" s="18"/>
      <c r="S1610" s="17"/>
      <c r="V1610" s="19">
        <v>150.0</v>
      </c>
      <c r="W1610" s="17"/>
      <c r="AF1610" t="s">
        <v>856</v>
      </c>
      <c r="AG1610" t="s">
        <v>51</v>
      </c>
      <c r="AH1610" t="s">
        <v>51</v>
      </c>
      <c r="AJ1610" t="s">
        <v>61</v>
      </c>
      <c r="AK1610" t="s">
        <v>119</v>
      </c>
      <c r="AM1610" t="s">
        <v>88</v>
      </c>
      <c r="AN1610" t="s">
        <v>65</v>
      </c>
      <c r="AQ1610" t="s">
        <v>51</v>
      </c>
      <c r="AR1610" t="s">
        <v>226</v>
      </c>
    </row>
    <row r="1611" ht="15.75" customHeight="1">
      <c r="A1611" t="s">
        <v>44</v>
      </c>
      <c r="B1611" s="20" t="s">
        <v>104</v>
      </c>
      <c r="C1611" s="11" t="s">
        <v>121</v>
      </c>
      <c r="D1611" s="11" t="s">
        <v>122</v>
      </c>
      <c r="E1611" s="11" t="s">
        <v>123</v>
      </c>
      <c r="F1611" s="12" t="str">
        <f t="shared" si="1"/>
        <v>2017</v>
      </c>
      <c r="G1611" s="13">
        <v>42987.0</v>
      </c>
      <c r="H1611" s="14">
        <v>0.3125</v>
      </c>
      <c r="I1611" t="s">
        <v>48</v>
      </c>
      <c r="J1611" s="15"/>
      <c r="L1611" t="s">
        <v>49</v>
      </c>
      <c r="M1611" s="15">
        <v>15.5</v>
      </c>
      <c r="N1611" s="16">
        <v>9.01</v>
      </c>
      <c r="O1611" s="16">
        <v>90.6</v>
      </c>
      <c r="P1611" s="17">
        <v>320.0</v>
      </c>
      <c r="Q1611" s="18"/>
      <c r="S1611" s="17"/>
      <c r="V1611" s="19">
        <v>261.3</v>
      </c>
      <c r="W1611" s="17"/>
      <c r="AF1611" t="s">
        <v>862</v>
      </c>
      <c r="AG1611" t="s">
        <v>86</v>
      </c>
      <c r="AH1611" t="s">
        <v>315</v>
      </c>
      <c r="AJ1611" t="s">
        <v>61</v>
      </c>
      <c r="AK1611" t="s">
        <v>119</v>
      </c>
      <c r="AM1611" t="s">
        <v>54</v>
      </c>
      <c r="AN1611" t="s">
        <v>65</v>
      </c>
      <c r="AQ1611" t="s">
        <v>292</v>
      </c>
      <c r="AR1611" t="s">
        <v>873</v>
      </c>
    </row>
    <row r="1612" ht="15.75" customHeight="1">
      <c r="A1612" t="s">
        <v>44</v>
      </c>
      <c r="B1612" s="20" t="s">
        <v>104</v>
      </c>
      <c r="C1612" s="11" t="s">
        <v>121</v>
      </c>
      <c r="D1612" s="11" t="s">
        <v>122</v>
      </c>
      <c r="E1612" s="11" t="s">
        <v>123</v>
      </c>
      <c r="F1612" s="12" t="str">
        <f t="shared" si="1"/>
        <v>2017</v>
      </c>
      <c r="G1612" s="13">
        <v>43001.0</v>
      </c>
      <c r="H1612" s="14">
        <v>0.3090277777777778</v>
      </c>
      <c r="I1612" t="s">
        <v>48</v>
      </c>
      <c r="J1612" s="15"/>
      <c r="L1612" t="s">
        <v>49</v>
      </c>
      <c r="M1612" s="15">
        <v>16.2</v>
      </c>
      <c r="N1612" s="16">
        <v>8.51</v>
      </c>
      <c r="O1612" s="16">
        <v>86.0</v>
      </c>
      <c r="P1612" s="17">
        <v>310.0</v>
      </c>
      <c r="Q1612" s="18"/>
      <c r="S1612" s="17"/>
      <c r="V1612" s="19">
        <v>85.7</v>
      </c>
      <c r="W1612" s="17"/>
      <c r="AF1612" t="s">
        <v>856</v>
      </c>
      <c r="AG1612" t="s">
        <v>51</v>
      </c>
      <c r="AH1612" t="s">
        <v>51</v>
      </c>
      <c r="AJ1612" t="s">
        <v>61</v>
      </c>
      <c r="AK1612" t="s">
        <v>119</v>
      </c>
      <c r="AN1612" t="s">
        <v>65</v>
      </c>
      <c r="AQ1612" t="s">
        <v>51</v>
      </c>
      <c r="AR1612" t="s">
        <v>226</v>
      </c>
    </row>
    <row r="1613" ht="15.75" customHeight="1">
      <c r="A1613" t="s">
        <v>44</v>
      </c>
      <c r="B1613" s="20" t="s">
        <v>104</v>
      </c>
      <c r="C1613" s="11" t="s">
        <v>134</v>
      </c>
      <c r="D1613" s="11" t="s">
        <v>135</v>
      </c>
      <c r="E1613" s="11" t="s">
        <v>136</v>
      </c>
      <c r="F1613" s="12" t="str">
        <f t="shared" si="1"/>
        <v>2017</v>
      </c>
      <c r="G1613" s="13">
        <v>42875.0</v>
      </c>
      <c r="H1613" s="14">
        <v>0.2604166666666667</v>
      </c>
      <c r="I1613" t="s">
        <v>48</v>
      </c>
      <c r="J1613" s="15"/>
      <c r="L1613" t="s">
        <v>49</v>
      </c>
      <c r="M1613" s="15">
        <v>16.3</v>
      </c>
      <c r="N1613" s="16"/>
      <c r="O1613" s="16">
        <v>83.3</v>
      </c>
      <c r="P1613" s="17">
        <v>210.0</v>
      </c>
      <c r="Q1613" s="18"/>
      <c r="S1613" s="17"/>
      <c r="V1613" s="19">
        <v>83.3</v>
      </c>
      <c r="W1613" s="17"/>
      <c r="AF1613" t="s">
        <v>856</v>
      </c>
      <c r="AG1613" t="s">
        <v>51</v>
      </c>
      <c r="AH1613" t="s">
        <v>51</v>
      </c>
      <c r="AI1613">
        <v>12.78</v>
      </c>
      <c r="AJ1613" t="s">
        <v>61</v>
      </c>
      <c r="AK1613" t="s">
        <v>119</v>
      </c>
      <c r="AM1613" t="s">
        <v>54</v>
      </c>
      <c r="AN1613" t="s">
        <v>65</v>
      </c>
      <c r="AQ1613" t="s">
        <v>51</v>
      </c>
      <c r="AR1613" t="s">
        <v>482</v>
      </c>
    </row>
    <row r="1614" ht="15.75" customHeight="1">
      <c r="A1614" t="s">
        <v>44</v>
      </c>
      <c r="B1614" s="20" t="s">
        <v>104</v>
      </c>
      <c r="C1614" s="11" t="s">
        <v>134</v>
      </c>
      <c r="D1614" s="11" t="s">
        <v>135</v>
      </c>
      <c r="E1614" s="11" t="s">
        <v>136</v>
      </c>
      <c r="F1614" s="12" t="str">
        <f t="shared" si="1"/>
        <v>2017</v>
      </c>
      <c r="G1614" s="13">
        <v>42889.0</v>
      </c>
      <c r="H1614" s="14">
        <v>0.3611111111111111</v>
      </c>
      <c r="I1614" t="s">
        <v>48</v>
      </c>
      <c r="J1614" s="15"/>
      <c r="L1614" t="s">
        <v>49</v>
      </c>
      <c r="M1614" s="15">
        <v>15.3</v>
      </c>
      <c r="N1614" s="16"/>
      <c r="O1614" s="16">
        <v>93.1</v>
      </c>
      <c r="P1614" s="17"/>
      <c r="Q1614" s="18"/>
      <c r="S1614" s="17"/>
      <c r="V1614" s="19">
        <v>76.6</v>
      </c>
      <c r="W1614" s="17"/>
      <c r="AF1614" t="s">
        <v>858</v>
      </c>
      <c r="AG1614" t="s">
        <v>86</v>
      </c>
      <c r="AH1614" t="s">
        <v>439</v>
      </c>
      <c r="AJ1614" t="s">
        <v>61</v>
      </c>
      <c r="AK1614" t="s">
        <v>119</v>
      </c>
      <c r="AM1614" t="s">
        <v>54</v>
      </c>
      <c r="AN1614" t="s">
        <v>55</v>
      </c>
      <c r="AQ1614" t="s">
        <v>51</v>
      </c>
      <c r="AR1614" t="s">
        <v>425</v>
      </c>
    </row>
    <row r="1615" ht="15.75" customHeight="1">
      <c r="A1615" t="s">
        <v>44</v>
      </c>
      <c r="B1615" s="20" t="s">
        <v>104</v>
      </c>
      <c r="C1615" s="11" t="s">
        <v>134</v>
      </c>
      <c r="D1615" s="11" t="s">
        <v>135</v>
      </c>
      <c r="E1615" s="11" t="s">
        <v>136</v>
      </c>
      <c r="F1615" s="12" t="str">
        <f t="shared" si="1"/>
        <v>2017</v>
      </c>
      <c r="G1615" s="13">
        <v>42903.0</v>
      </c>
      <c r="H1615" s="14">
        <v>0.2743055555555556</v>
      </c>
      <c r="I1615" t="s">
        <v>48</v>
      </c>
      <c r="J1615" s="15"/>
      <c r="L1615" t="s">
        <v>49</v>
      </c>
      <c r="M1615" s="15">
        <v>15.9</v>
      </c>
      <c r="N1615" s="16"/>
      <c r="O1615" s="16">
        <v>88.5</v>
      </c>
      <c r="P1615" s="17">
        <v>220.0</v>
      </c>
      <c r="Q1615" s="18"/>
      <c r="S1615" s="17"/>
      <c r="V1615" s="19">
        <v>193.5</v>
      </c>
      <c r="W1615" s="17"/>
      <c r="AF1615" t="s">
        <v>856</v>
      </c>
      <c r="AG1615" t="s">
        <v>59</v>
      </c>
      <c r="AH1615" t="s">
        <v>364</v>
      </c>
      <c r="AJ1615" t="s">
        <v>61</v>
      </c>
      <c r="AK1615" t="s">
        <v>53</v>
      </c>
      <c r="AM1615" t="s">
        <v>54</v>
      </c>
      <c r="AN1615" t="s">
        <v>55</v>
      </c>
      <c r="AQ1615" t="s">
        <v>51</v>
      </c>
      <c r="AR1615" t="s">
        <v>317</v>
      </c>
    </row>
    <row r="1616" ht="15.75" customHeight="1">
      <c r="A1616" t="s">
        <v>44</v>
      </c>
      <c r="B1616" s="20" t="s">
        <v>104</v>
      </c>
      <c r="C1616" s="11" t="s">
        <v>134</v>
      </c>
      <c r="D1616" s="11" t="s">
        <v>135</v>
      </c>
      <c r="E1616" s="11" t="s">
        <v>136</v>
      </c>
      <c r="F1616" s="12" t="str">
        <f t="shared" si="1"/>
        <v>2017</v>
      </c>
      <c r="G1616" s="13">
        <v>42917.0</v>
      </c>
      <c r="H1616" s="14">
        <v>0.34375</v>
      </c>
      <c r="I1616" t="s">
        <v>48</v>
      </c>
      <c r="J1616" s="15"/>
      <c r="L1616" t="s">
        <v>49</v>
      </c>
      <c r="M1616" s="15">
        <v>19.5</v>
      </c>
      <c r="N1616" s="16">
        <v>8.48</v>
      </c>
      <c r="O1616" s="16">
        <v>93.1</v>
      </c>
      <c r="P1616" s="17">
        <v>195.0</v>
      </c>
      <c r="Q1616" s="18"/>
      <c r="S1616" s="17"/>
      <c r="V1616" s="19"/>
      <c r="W1616" s="17"/>
      <c r="AF1616" t="s">
        <v>858</v>
      </c>
      <c r="AG1616" t="s">
        <v>284</v>
      </c>
      <c r="AH1616" t="s">
        <v>72</v>
      </c>
      <c r="AI1616">
        <v>20.0</v>
      </c>
      <c r="AJ1616" t="s">
        <v>61</v>
      </c>
      <c r="AK1616" t="s">
        <v>53</v>
      </c>
      <c r="AM1616" t="s">
        <v>54</v>
      </c>
      <c r="AN1616" t="s">
        <v>65</v>
      </c>
      <c r="AQ1616" t="s">
        <v>56</v>
      </c>
      <c r="AR1616" t="s">
        <v>218</v>
      </c>
    </row>
    <row r="1617" ht="15.75" customHeight="1">
      <c r="A1617" t="s">
        <v>44</v>
      </c>
      <c r="B1617" s="20" t="s">
        <v>104</v>
      </c>
      <c r="C1617" s="11" t="s">
        <v>134</v>
      </c>
      <c r="D1617" s="11" t="s">
        <v>135</v>
      </c>
      <c r="E1617" s="11" t="s">
        <v>136</v>
      </c>
      <c r="F1617" s="12" t="str">
        <f t="shared" si="1"/>
        <v>2017</v>
      </c>
      <c r="G1617" s="13">
        <v>42931.0</v>
      </c>
      <c r="H1617" s="14">
        <v>0.28125</v>
      </c>
      <c r="I1617" t="s">
        <v>48</v>
      </c>
      <c r="J1617" s="15"/>
      <c r="L1617" t="s">
        <v>49</v>
      </c>
      <c r="M1617" s="15">
        <v>17.7</v>
      </c>
      <c r="N1617" s="16">
        <v>8.68</v>
      </c>
      <c r="O1617" s="16">
        <v>90.6</v>
      </c>
      <c r="P1617" s="17">
        <v>230.0</v>
      </c>
      <c r="Q1617" s="18"/>
      <c r="S1617" s="17"/>
      <c r="V1617" s="19">
        <v>179.3</v>
      </c>
      <c r="W1617" s="17"/>
      <c r="AF1617" t="s">
        <v>861</v>
      </c>
      <c r="AG1617" t="s">
        <v>59</v>
      </c>
      <c r="AH1617" t="s">
        <v>59</v>
      </c>
      <c r="AI1617">
        <v>15.56</v>
      </c>
      <c r="AJ1617" t="s">
        <v>61</v>
      </c>
      <c r="AK1617" t="s">
        <v>53</v>
      </c>
      <c r="AM1617" t="s">
        <v>88</v>
      </c>
      <c r="AN1617" t="s">
        <v>65</v>
      </c>
      <c r="AQ1617" t="s">
        <v>51</v>
      </c>
      <c r="AR1617" t="s">
        <v>874</v>
      </c>
    </row>
    <row r="1618" ht="15.75" customHeight="1">
      <c r="A1618" t="s">
        <v>44</v>
      </c>
      <c r="B1618" s="20" t="s">
        <v>104</v>
      </c>
      <c r="C1618" s="11" t="s">
        <v>134</v>
      </c>
      <c r="D1618" s="11" t="s">
        <v>135</v>
      </c>
      <c r="E1618" s="11" t="s">
        <v>136</v>
      </c>
      <c r="F1618" s="12" t="str">
        <f t="shared" si="1"/>
        <v>2017</v>
      </c>
      <c r="G1618" s="13">
        <v>42945.0</v>
      </c>
      <c r="H1618" s="14">
        <v>0.2708333333333333</v>
      </c>
      <c r="I1618" t="s">
        <v>48</v>
      </c>
      <c r="J1618" s="15"/>
      <c r="L1618" t="s">
        <v>49</v>
      </c>
      <c r="M1618" s="15">
        <v>18.9</v>
      </c>
      <c r="N1618" s="16">
        <v>8.22</v>
      </c>
      <c r="O1618" s="16">
        <v>88.4</v>
      </c>
      <c r="P1618" s="17">
        <v>230.0</v>
      </c>
      <c r="Q1618" s="18"/>
      <c r="S1618" s="17"/>
      <c r="V1618" s="19">
        <v>139.6</v>
      </c>
      <c r="W1618" s="17"/>
      <c r="AF1618" t="s">
        <v>861</v>
      </c>
      <c r="AG1618" t="s">
        <v>115</v>
      </c>
      <c r="AH1618" t="s">
        <v>51</v>
      </c>
      <c r="AI1618">
        <v>15.56</v>
      </c>
      <c r="AJ1618" t="s">
        <v>52</v>
      </c>
      <c r="AK1618" t="s">
        <v>53</v>
      </c>
      <c r="AM1618" t="s">
        <v>88</v>
      </c>
      <c r="AN1618" t="s">
        <v>65</v>
      </c>
      <c r="AQ1618" t="s">
        <v>51</v>
      </c>
      <c r="AR1618" t="s">
        <v>218</v>
      </c>
    </row>
    <row r="1619" ht="15.75" customHeight="1">
      <c r="A1619" t="s">
        <v>44</v>
      </c>
      <c r="B1619" s="20" t="s">
        <v>104</v>
      </c>
      <c r="C1619" s="11" t="s">
        <v>134</v>
      </c>
      <c r="D1619" s="11" t="s">
        <v>135</v>
      </c>
      <c r="E1619" s="11" t="s">
        <v>136</v>
      </c>
      <c r="F1619" s="12" t="str">
        <f t="shared" si="1"/>
        <v>2017</v>
      </c>
      <c r="G1619" s="13">
        <v>42959.0</v>
      </c>
      <c r="H1619" s="14">
        <v>0.2708333333333333</v>
      </c>
      <c r="I1619" t="s">
        <v>48</v>
      </c>
      <c r="J1619" s="15"/>
      <c r="L1619" t="s">
        <v>49</v>
      </c>
      <c r="M1619" s="15">
        <v>20.1</v>
      </c>
      <c r="N1619" s="16">
        <v>7.99</v>
      </c>
      <c r="O1619" s="16">
        <v>87.9</v>
      </c>
      <c r="P1619" s="17">
        <v>260.0</v>
      </c>
      <c r="Q1619" s="18"/>
      <c r="S1619" s="17"/>
      <c r="V1619" s="19"/>
      <c r="W1619" s="17"/>
      <c r="AF1619" t="s">
        <v>862</v>
      </c>
      <c r="AG1619" t="s">
        <v>72</v>
      </c>
      <c r="AH1619" t="s">
        <v>72</v>
      </c>
      <c r="AI1619">
        <v>20.0</v>
      </c>
      <c r="AJ1619" t="s">
        <v>61</v>
      </c>
      <c r="AK1619" t="s">
        <v>119</v>
      </c>
      <c r="AM1619" t="s">
        <v>88</v>
      </c>
      <c r="AN1619" t="s">
        <v>65</v>
      </c>
      <c r="AQ1619" t="s">
        <v>51</v>
      </c>
      <c r="AR1619" t="s">
        <v>229</v>
      </c>
    </row>
    <row r="1620" ht="15.75" customHeight="1">
      <c r="A1620" t="s">
        <v>44</v>
      </c>
      <c r="B1620" s="20" t="s">
        <v>104</v>
      </c>
      <c r="C1620" s="11" t="s">
        <v>134</v>
      </c>
      <c r="D1620" s="11" t="s">
        <v>135</v>
      </c>
      <c r="E1620" s="11" t="s">
        <v>136</v>
      </c>
      <c r="F1620" s="12" t="str">
        <f t="shared" si="1"/>
        <v>2017</v>
      </c>
      <c r="G1620" s="13">
        <v>42973.0</v>
      </c>
      <c r="H1620" s="14">
        <v>0.28125</v>
      </c>
      <c r="I1620" t="s">
        <v>48</v>
      </c>
      <c r="J1620" s="15"/>
      <c r="L1620" t="s">
        <v>49</v>
      </c>
      <c r="M1620" s="15">
        <v>16.8</v>
      </c>
      <c r="N1620" s="16">
        <v>8.4</v>
      </c>
      <c r="O1620" s="16">
        <v>88.8</v>
      </c>
      <c r="P1620" s="17">
        <v>260.0</v>
      </c>
      <c r="Q1620" s="18"/>
      <c r="S1620" s="17"/>
      <c r="V1620" s="19">
        <v>140.1</v>
      </c>
      <c r="W1620" s="17"/>
      <c r="AF1620" t="s">
        <v>856</v>
      </c>
      <c r="AG1620" t="s">
        <v>51</v>
      </c>
      <c r="AH1620" t="s">
        <v>51</v>
      </c>
      <c r="AJ1620" t="s">
        <v>61</v>
      </c>
      <c r="AK1620" t="s">
        <v>119</v>
      </c>
      <c r="AM1620" t="s">
        <v>88</v>
      </c>
      <c r="AN1620" t="s">
        <v>65</v>
      </c>
      <c r="AQ1620" t="s">
        <v>51</v>
      </c>
      <c r="AR1620" t="s">
        <v>226</v>
      </c>
    </row>
    <row r="1621" ht="15.75" customHeight="1">
      <c r="A1621" t="s">
        <v>44</v>
      </c>
      <c r="B1621" s="20" t="s">
        <v>104</v>
      </c>
      <c r="C1621" s="11" t="s">
        <v>134</v>
      </c>
      <c r="D1621" s="11" t="s">
        <v>135</v>
      </c>
      <c r="E1621" s="11" t="s">
        <v>136</v>
      </c>
      <c r="F1621" s="12" t="str">
        <f t="shared" si="1"/>
        <v>2017</v>
      </c>
      <c r="G1621" s="13">
        <v>42987.0</v>
      </c>
      <c r="H1621" s="14">
        <v>0.2986111111111111</v>
      </c>
      <c r="I1621" t="s">
        <v>48</v>
      </c>
      <c r="J1621" s="15"/>
      <c r="L1621" t="s">
        <v>49</v>
      </c>
      <c r="M1621" s="15">
        <v>15.6</v>
      </c>
      <c r="N1621" s="16">
        <v>8.96</v>
      </c>
      <c r="O1621" s="16">
        <v>90.7</v>
      </c>
      <c r="P1621" s="17">
        <v>270.0</v>
      </c>
      <c r="Q1621" s="18"/>
      <c r="S1621" s="17"/>
      <c r="V1621" s="19">
        <v>261.3</v>
      </c>
      <c r="W1621" s="17"/>
      <c r="AF1621" t="s">
        <v>862</v>
      </c>
      <c r="AG1621" t="s">
        <v>86</v>
      </c>
      <c r="AH1621" t="s">
        <v>315</v>
      </c>
      <c r="AJ1621" t="s">
        <v>61</v>
      </c>
      <c r="AK1621" t="s">
        <v>119</v>
      </c>
      <c r="AM1621" t="s">
        <v>54</v>
      </c>
      <c r="AN1621" t="s">
        <v>65</v>
      </c>
      <c r="AQ1621" t="s">
        <v>292</v>
      </c>
      <c r="AR1621" t="s">
        <v>875</v>
      </c>
    </row>
    <row r="1622" ht="15.75" customHeight="1">
      <c r="A1622" t="s">
        <v>44</v>
      </c>
      <c r="B1622" s="20" t="s">
        <v>104</v>
      </c>
      <c r="C1622" s="11" t="s">
        <v>134</v>
      </c>
      <c r="D1622" s="11" t="s">
        <v>135</v>
      </c>
      <c r="E1622" s="11" t="s">
        <v>136</v>
      </c>
      <c r="F1622" s="12" t="str">
        <f t="shared" si="1"/>
        <v>2017</v>
      </c>
      <c r="G1622" s="13">
        <v>43001.0</v>
      </c>
      <c r="H1622" s="14">
        <v>0.2986111111111111</v>
      </c>
      <c r="I1622" t="s">
        <v>48</v>
      </c>
      <c r="J1622" s="15"/>
      <c r="L1622" t="s">
        <v>49</v>
      </c>
      <c r="M1622" s="15">
        <v>16.2</v>
      </c>
      <c r="N1622" s="16">
        <v>8.43</v>
      </c>
      <c r="O1622" s="16">
        <v>85.2</v>
      </c>
      <c r="P1622" s="17">
        <v>290.0</v>
      </c>
      <c r="Q1622" s="18"/>
      <c r="S1622" s="17"/>
      <c r="V1622" s="19">
        <v>101.4</v>
      </c>
      <c r="W1622" s="17"/>
      <c r="AF1622" t="s">
        <v>856</v>
      </c>
      <c r="AG1622" t="s">
        <v>51</v>
      </c>
      <c r="AH1622" t="s">
        <v>51</v>
      </c>
      <c r="AJ1622" t="s">
        <v>61</v>
      </c>
      <c r="AK1622" t="s">
        <v>119</v>
      </c>
      <c r="AN1622" t="s">
        <v>65</v>
      </c>
      <c r="AQ1622" t="s">
        <v>51</v>
      </c>
      <c r="AR1622" t="s">
        <v>876</v>
      </c>
    </row>
    <row r="1623" ht="15.75" customHeight="1">
      <c r="A1623" t="s">
        <v>44</v>
      </c>
      <c r="B1623" s="20" t="s">
        <v>104</v>
      </c>
      <c r="C1623" s="11" t="s">
        <v>145</v>
      </c>
      <c r="D1623" s="11" t="s">
        <v>146</v>
      </c>
      <c r="E1623" s="11" t="s">
        <v>147</v>
      </c>
      <c r="F1623" s="12" t="str">
        <f t="shared" si="1"/>
        <v>2017</v>
      </c>
      <c r="G1623" s="13">
        <v>42875.0</v>
      </c>
      <c r="H1623" s="14">
        <v>0.22916666666666666</v>
      </c>
      <c r="I1623" t="s">
        <v>48</v>
      </c>
      <c r="J1623" s="15"/>
      <c r="L1623" t="s">
        <v>49</v>
      </c>
      <c r="M1623" s="15">
        <v>17.0</v>
      </c>
      <c r="N1623" s="16"/>
      <c r="O1623" s="16">
        <v>77.5</v>
      </c>
      <c r="P1623" s="17">
        <v>155.4</v>
      </c>
      <c r="Q1623" s="18"/>
      <c r="S1623" s="17"/>
      <c r="V1623" s="19">
        <v>99.0</v>
      </c>
      <c r="W1623" s="17"/>
      <c r="AF1623" t="s">
        <v>646</v>
      </c>
      <c r="AG1623" t="s">
        <v>59</v>
      </c>
      <c r="AH1623" t="s">
        <v>86</v>
      </c>
      <c r="AI1623">
        <v>10.56</v>
      </c>
      <c r="AJ1623" t="s">
        <v>52</v>
      </c>
      <c r="AK1623" t="s">
        <v>53</v>
      </c>
      <c r="AM1623" t="s">
        <v>62</v>
      </c>
      <c r="AN1623" t="s">
        <v>55</v>
      </c>
      <c r="AQ1623" t="s">
        <v>51</v>
      </c>
      <c r="AR1623" t="s">
        <v>317</v>
      </c>
    </row>
    <row r="1624" ht="15.75" customHeight="1">
      <c r="A1624" t="s">
        <v>44</v>
      </c>
      <c r="B1624" s="20" t="s">
        <v>104</v>
      </c>
      <c r="C1624" s="11" t="s">
        <v>145</v>
      </c>
      <c r="D1624" s="11" t="s">
        <v>146</v>
      </c>
      <c r="E1624" s="11" t="s">
        <v>147</v>
      </c>
      <c r="F1624" s="12" t="str">
        <f t="shared" si="1"/>
        <v>2017</v>
      </c>
      <c r="G1624" s="13">
        <v>42889.0</v>
      </c>
      <c r="H1624" s="14">
        <v>0.2423611111111111</v>
      </c>
      <c r="I1624" t="s">
        <v>48</v>
      </c>
      <c r="J1624" s="15"/>
      <c r="L1624" t="s">
        <v>58</v>
      </c>
      <c r="M1624" s="15"/>
      <c r="N1624" s="16"/>
      <c r="O1624" s="16"/>
      <c r="P1624" s="17"/>
      <c r="Q1624" s="18"/>
      <c r="S1624" s="17"/>
      <c r="V1624" s="19">
        <v>260.2</v>
      </c>
      <c r="W1624" s="17"/>
      <c r="AF1624" t="s">
        <v>647</v>
      </c>
      <c r="AG1624" t="s">
        <v>86</v>
      </c>
      <c r="AH1624" t="s">
        <v>254</v>
      </c>
      <c r="AJ1624" t="s">
        <v>61</v>
      </c>
      <c r="AK1624" t="s">
        <v>119</v>
      </c>
      <c r="AM1624" t="s">
        <v>62</v>
      </c>
      <c r="AN1624" t="s">
        <v>65</v>
      </c>
      <c r="AQ1624" t="s">
        <v>70</v>
      </c>
      <c r="AR1624" t="s">
        <v>877</v>
      </c>
    </row>
    <row r="1625" ht="15.75" customHeight="1">
      <c r="A1625" t="s">
        <v>44</v>
      </c>
      <c r="B1625" s="20" t="s">
        <v>104</v>
      </c>
      <c r="C1625" s="11" t="s">
        <v>145</v>
      </c>
      <c r="D1625" s="11" t="s">
        <v>146</v>
      </c>
      <c r="E1625" s="11" t="s">
        <v>147</v>
      </c>
      <c r="F1625" s="12" t="str">
        <f t="shared" si="1"/>
        <v>2017</v>
      </c>
      <c r="G1625" s="13">
        <v>42903.0</v>
      </c>
      <c r="H1625" s="14">
        <v>0.2361111111111111</v>
      </c>
      <c r="I1625" t="s">
        <v>48</v>
      </c>
      <c r="J1625" s="15"/>
      <c r="L1625" t="s">
        <v>49</v>
      </c>
      <c r="M1625" s="15">
        <v>16.0</v>
      </c>
      <c r="N1625" s="16"/>
      <c r="O1625" s="16">
        <v>78.8</v>
      </c>
      <c r="P1625" s="17">
        <v>183.7</v>
      </c>
      <c r="Q1625" s="18"/>
      <c r="S1625" s="17"/>
      <c r="V1625" s="19">
        <v>365.4</v>
      </c>
      <c r="W1625" s="17"/>
      <c r="AF1625" t="s">
        <v>649</v>
      </c>
      <c r="AG1625" t="s">
        <v>59</v>
      </c>
      <c r="AH1625" t="s">
        <v>189</v>
      </c>
      <c r="AJ1625" t="s">
        <v>61</v>
      </c>
      <c r="AK1625" t="s">
        <v>119</v>
      </c>
      <c r="AM1625" t="s">
        <v>54</v>
      </c>
      <c r="AN1625" t="s">
        <v>55</v>
      </c>
      <c r="AQ1625" t="s">
        <v>171</v>
      </c>
      <c r="AR1625" t="s">
        <v>878</v>
      </c>
    </row>
    <row r="1626" ht="15.75" customHeight="1">
      <c r="A1626" t="s">
        <v>44</v>
      </c>
      <c r="B1626" s="20" t="s">
        <v>104</v>
      </c>
      <c r="C1626" s="11" t="s">
        <v>145</v>
      </c>
      <c r="D1626" s="11" t="s">
        <v>146</v>
      </c>
      <c r="E1626" s="11" t="s">
        <v>147</v>
      </c>
      <c r="F1626" s="12" t="str">
        <f t="shared" si="1"/>
        <v>2017</v>
      </c>
      <c r="G1626" s="13">
        <v>42917.0</v>
      </c>
      <c r="H1626" s="14">
        <v>0.25</v>
      </c>
      <c r="I1626" t="s">
        <v>48</v>
      </c>
      <c r="J1626" s="15"/>
      <c r="L1626" t="s">
        <v>58</v>
      </c>
      <c r="M1626" s="15">
        <v>18.4</v>
      </c>
      <c r="N1626" s="16">
        <v>8.52</v>
      </c>
      <c r="O1626" s="16">
        <v>91.0</v>
      </c>
      <c r="P1626" s="17">
        <v>130.6</v>
      </c>
      <c r="Q1626" s="18"/>
      <c r="S1626" s="17"/>
      <c r="V1626" s="19" t="s">
        <v>149</v>
      </c>
      <c r="W1626" s="17"/>
      <c r="AF1626" t="s">
        <v>651</v>
      </c>
      <c r="AG1626" t="s">
        <v>259</v>
      </c>
      <c r="AH1626" t="s">
        <v>611</v>
      </c>
      <c r="AJ1626" t="s">
        <v>61</v>
      </c>
      <c r="AK1626" t="s">
        <v>53</v>
      </c>
      <c r="AM1626" t="s">
        <v>62</v>
      </c>
      <c r="AN1626" t="s">
        <v>55</v>
      </c>
      <c r="AQ1626" t="s">
        <v>70</v>
      </c>
      <c r="AR1626" t="s">
        <v>879</v>
      </c>
    </row>
    <row r="1627" ht="15.75" customHeight="1">
      <c r="A1627" t="s">
        <v>44</v>
      </c>
      <c r="B1627" s="20" t="s">
        <v>104</v>
      </c>
      <c r="C1627" s="11" t="s">
        <v>145</v>
      </c>
      <c r="D1627" s="11" t="s">
        <v>146</v>
      </c>
      <c r="E1627" s="11" t="s">
        <v>147</v>
      </c>
      <c r="F1627" s="12" t="str">
        <f t="shared" si="1"/>
        <v>2017</v>
      </c>
      <c r="G1627" s="13">
        <v>42931.0</v>
      </c>
      <c r="H1627" s="14">
        <v>0.2465277777777778</v>
      </c>
      <c r="I1627" t="s">
        <v>48</v>
      </c>
      <c r="J1627" s="15"/>
      <c r="L1627" t="s">
        <v>49</v>
      </c>
      <c r="M1627" s="15">
        <v>17.5</v>
      </c>
      <c r="N1627" s="16"/>
      <c r="O1627" s="16">
        <v>99.3</v>
      </c>
      <c r="P1627" s="17">
        <v>180.4</v>
      </c>
      <c r="Q1627" s="18"/>
      <c r="S1627" s="17"/>
      <c r="V1627" s="19">
        <v>435.2</v>
      </c>
      <c r="W1627" s="17"/>
      <c r="AF1627" t="s">
        <v>652</v>
      </c>
      <c r="AG1627" t="s">
        <v>59</v>
      </c>
      <c r="AH1627" t="s">
        <v>254</v>
      </c>
      <c r="AJ1627" t="s">
        <v>61</v>
      </c>
      <c r="AK1627" t="s">
        <v>119</v>
      </c>
      <c r="AM1627" t="s">
        <v>88</v>
      </c>
      <c r="AN1627" t="s">
        <v>55</v>
      </c>
      <c r="AQ1627" t="s">
        <v>171</v>
      </c>
      <c r="AR1627" t="s">
        <v>653</v>
      </c>
    </row>
    <row r="1628" ht="15.75" customHeight="1">
      <c r="A1628" t="s">
        <v>44</v>
      </c>
      <c r="B1628" s="20" t="s">
        <v>104</v>
      </c>
      <c r="C1628" s="11" t="s">
        <v>145</v>
      </c>
      <c r="D1628" s="11" t="s">
        <v>146</v>
      </c>
      <c r="E1628" s="11" t="s">
        <v>147</v>
      </c>
      <c r="F1628" s="12" t="str">
        <f t="shared" si="1"/>
        <v>2017</v>
      </c>
      <c r="G1628" s="13">
        <v>42945.0</v>
      </c>
      <c r="H1628" s="14">
        <v>0.24513888888888888</v>
      </c>
      <c r="I1628" t="s">
        <v>48</v>
      </c>
      <c r="J1628" s="15"/>
      <c r="L1628" t="s">
        <v>49</v>
      </c>
      <c r="M1628" s="15">
        <v>20.0</v>
      </c>
      <c r="N1628" s="16">
        <v>6.7</v>
      </c>
      <c r="O1628" s="16">
        <v>73.7</v>
      </c>
      <c r="P1628" s="17">
        <v>222.5</v>
      </c>
      <c r="Q1628" s="18"/>
      <c r="S1628" s="17"/>
      <c r="V1628" s="19">
        <v>365.4</v>
      </c>
      <c r="W1628" s="17"/>
      <c r="AF1628" t="s">
        <v>652</v>
      </c>
      <c r="AG1628" t="s">
        <v>51</v>
      </c>
      <c r="AH1628" t="s">
        <v>51</v>
      </c>
      <c r="AJ1628" t="s">
        <v>61</v>
      </c>
      <c r="AK1628" t="s">
        <v>119</v>
      </c>
      <c r="AM1628" t="s">
        <v>54</v>
      </c>
      <c r="AN1628" t="s">
        <v>55</v>
      </c>
      <c r="AQ1628" t="s">
        <v>171</v>
      </c>
      <c r="AR1628" t="s">
        <v>218</v>
      </c>
    </row>
    <row r="1629" ht="15.75" customHeight="1">
      <c r="A1629" t="s">
        <v>44</v>
      </c>
      <c r="B1629" s="20" t="s">
        <v>104</v>
      </c>
      <c r="C1629" s="11" t="s">
        <v>145</v>
      </c>
      <c r="D1629" s="11" t="s">
        <v>146</v>
      </c>
      <c r="E1629" s="11" t="s">
        <v>147</v>
      </c>
      <c r="F1629" s="12" t="str">
        <f t="shared" si="1"/>
        <v>2017</v>
      </c>
      <c r="G1629" s="13">
        <v>42959.0</v>
      </c>
      <c r="H1629" s="14">
        <v>0.2569444444444444</v>
      </c>
      <c r="I1629" t="s">
        <v>48</v>
      </c>
      <c r="J1629" s="15"/>
      <c r="L1629" t="s">
        <v>49</v>
      </c>
      <c r="M1629" s="15">
        <v>20.6</v>
      </c>
      <c r="N1629" s="16">
        <v>6.19</v>
      </c>
      <c r="O1629" s="16">
        <v>76.8</v>
      </c>
      <c r="P1629" s="17">
        <v>272.4</v>
      </c>
      <c r="Q1629" s="18"/>
      <c r="S1629" s="17"/>
      <c r="V1629" s="19">
        <v>547.5</v>
      </c>
      <c r="W1629" s="17"/>
      <c r="AF1629" t="s">
        <v>654</v>
      </c>
      <c r="AG1629" t="s">
        <v>254</v>
      </c>
      <c r="AH1629" t="s">
        <v>655</v>
      </c>
      <c r="AJ1629" t="s">
        <v>52</v>
      </c>
      <c r="AK1629" t="s">
        <v>119</v>
      </c>
      <c r="AM1629" t="s">
        <v>54</v>
      </c>
      <c r="AN1629" t="s">
        <v>55</v>
      </c>
      <c r="AQ1629" t="s">
        <v>171</v>
      </c>
      <c r="AR1629" t="s">
        <v>656</v>
      </c>
    </row>
    <row r="1630" ht="15.75" customHeight="1">
      <c r="A1630" t="s">
        <v>44</v>
      </c>
      <c r="B1630" s="20" t="s">
        <v>104</v>
      </c>
      <c r="C1630" s="11" t="s">
        <v>145</v>
      </c>
      <c r="D1630" s="11" t="s">
        <v>146</v>
      </c>
      <c r="E1630" s="11" t="s">
        <v>147</v>
      </c>
      <c r="F1630" s="12" t="str">
        <f t="shared" si="1"/>
        <v>2017</v>
      </c>
      <c r="G1630" s="13">
        <v>42973.0</v>
      </c>
      <c r="H1630" s="14">
        <v>0.2611111111111111</v>
      </c>
      <c r="I1630" t="s">
        <v>48</v>
      </c>
      <c r="J1630" s="15"/>
      <c r="L1630" t="s">
        <v>49</v>
      </c>
      <c r="M1630" s="15"/>
      <c r="N1630" s="16"/>
      <c r="O1630" s="16"/>
      <c r="P1630" s="17"/>
      <c r="Q1630" s="18"/>
      <c r="S1630" s="17"/>
      <c r="V1630" s="19">
        <v>461.1</v>
      </c>
      <c r="W1630" s="17"/>
      <c r="AF1630" t="s">
        <v>657</v>
      </c>
      <c r="AG1630" t="s">
        <v>435</v>
      </c>
      <c r="AH1630" t="s">
        <v>435</v>
      </c>
      <c r="AK1630" t="s">
        <v>119</v>
      </c>
      <c r="AM1630" t="s">
        <v>88</v>
      </c>
      <c r="AN1630" t="s">
        <v>55</v>
      </c>
      <c r="AQ1630" t="s">
        <v>70</v>
      </c>
      <c r="AR1630" t="s">
        <v>827</v>
      </c>
    </row>
    <row r="1631" ht="15.75" customHeight="1">
      <c r="A1631" t="s">
        <v>44</v>
      </c>
      <c r="B1631" s="20" t="s">
        <v>104</v>
      </c>
      <c r="C1631" s="11" t="s">
        <v>145</v>
      </c>
      <c r="D1631" s="11" t="s">
        <v>146</v>
      </c>
      <c r="E1631" s="11" t="s">
        <v>147</v>
      </c>
      <c r="F1631" s="12" t="str">
        <f t="shared" si="1"/>
        <v>2017</v>
      </c>
      <c r="G1631" s="13">
        <v>42987.0</v>
      </c>
      <c r="H1631" s="14">
        <v>0.26458333333333334</v>
      </c>
      <c r="I1631" t="s">
        <v>48</v>
      </c>
      <c r="J1631" s="15"/>
      <c r="L1631" t="s">
        <v>49</v>
      </c>
      <c r="M1631" s="15">
        <v>15.8</v>
      </c>
      <c r="N1631" s="16"/>
      <c r="O1631" s="16">
        <v>84.1</v>
      </c>
      <c r="P1631" s="17">
        <v>213.2</v>
      </c>
      <c r="Q1631" s="18"/>
      <c r="S1631" s="17"/>
      <c r="V1631" s="19">
        <v>648.8</v>
      </c>
      <c r="W1631" s="17"/>
      <c r="AF1631" t="s">
        <v>654</v>
      </c>
      <c r="AG1631" t="s">
        <v>51</v>
      </c>
      <c r="AH1631" t="s">
        <v>112</v>
      </c>
      <c r="AJ1631" t="s">
        <v>61</v>
      </c>
      <c r="AK1631" t="s">
        <v>53</v>
      </c>
      <c r="AM1631" t="s">
        <v>54</v>
      </c>
      <c r="AN1631" t="s">
        <v>55</v>
      </c>
      <c r="AQ1631" t="s">
        <v>56</v>
      </c>
      <c r="AR1631" t="s">
        <v>880</v>
      </c>
    </row>
    <row r="1632" ht="15.75" customHeight="1">
      <c r="A1632" t="s">
        <v>44</v>
      </c>
      <c r="B1632" s="20" t="s">
        <v>104</v>
      </c>
      <c r="C1632" s="11" t="s">
        <v>145</v>
      </c>
      <c r="D1632" s="11" t="s">
        <v>146</v>
      </c>
      <c r="E1632" s="11" t="s">
        <v>147</v>
      </c>
      <c r="F1632" s="12" t="str">
        <f t="shared" si="1"/>
        <v>2017</v>
      </c>
      <c r="G1632" s="13">
        <v>43001.0</v>
      </c>
      <c r="H1632" s="14">
        <v>0.2708333333333333</v>
      </c>
      <c r="I1632" t="s">
        <v>48</v>
      </c>
      <c r="J1632" s="15"/>
      <c r="L1632" t="s">
        <v>49</v>
      </c>
      <c r="M1632" s="15">
        <v>17.0</v>
      </c>
      <c r="N1632" s="16"/>
      <c r="O1632" s="16">
        <v>55.5</v>
      </c>
      <c r="P1632" s="17">
        <v>281.4</v>
      </c>
      <c r="Q1632" s="18"/>
      <c r="S1632" s="17"/>
      <c r="V1632" s="19">
        <v>187.2</v>
      </c>
      <c r="W1632" s="17"/>
      <c r="AF1632" t="s">
        <v>652</v>
      </c>
      <c r="AG1632" t="s">
        <v>51</v>
      </c>
      <c r="AH1632" t="s">
        <v>443</v>
      </c>
      <c r="AK1632" t="s">
        <v>119</v>
      </c>
      <c r="AM1632" t="s">
        <v>88</v>
      </c>
      <c r="AN1632" t="s">
        <v>55</v>
      </c>
      <c r="AQ1632" t="s">
        <v>171</v>
      </c>
      <c r="AR1632" t="s">
        <v>425</v>
      </c>
    </row>
    <row r="1633" ht="15.75" customHeight="1">
      <c r="A1633" t="s">
        <v>380</v>
      </c>
      <c r="B1633" s="20" t="s">
        <v>154</v>
      </c>
      <c r="C1633" s="11" t="s">
        <v>755</v>
      </c>
      <c r="D1633" s="11" t="s">
        <v>756</v>
      </c>
      <c r="E1633" s="11" t="s">
        <v>757</v>
      </c>
      <c r="F1633" s="12" t="str">
        <f t="shared" si="1"/>
        <v>2015</v>
      </c>
      <c r="G1633" s="13">
        <v>42168.0</v>
      </c>
      <c r="H1633" s="14">
        <v>0.28125</v>
      </c>
      <c r="I1633" t="s">
        <v>48</v>
      </c>
      <c r="J1633" s="15"/>
      <c r="L1633" t="s">
        <v>49</v>
      </c>
      <c r="M1633" s="15">
        <v>20.2</v>
      </c>
      <c r="N1633" s="16">
        <v>7.75</v>
      </c>
      <c r="O1633" s="16">
        <v>86.5</v>
      </c>
      <c r="P1633" s="17">
        <v>145.0</v>
      </c>
      <c r="Q1633" s="18"/>
      <c r="S1633" s="17"/>
      <c r="V1633" s="19">
        <v>187.2</v>
      </c>
      <c r="W1633" s="17"/>
      <c r="AF1633" t="s">
        <v>279</v>
      </c>
      <c r="AG1633" t="s">
        <v>115</v>
      </c>
      <c r="AH1633" t="s">
        <v>85</v>
      </c>
      <c r="AI1633">
        <v>15.56</v>
      </c>
      <c r="AJ1633" t="s">
        <v>61</v>
      </c>
      <c r="AK1633" t="s">
        <v>119</v>
      </c>
      <c r="AM1633" t="s">
        <v>54</v>
      </c>
      <c r="AN1633" t="s">
        <v>55</v>
      </c>
      <c r="AQ1633" t="s">
        <v>51</v>
      </c>
      <c r="AR1633" t="s">
        <v>229</v>
      </c>
    </row>
    <row r="1634" ht="15.75" customHeight="1">
      <c r="A1634" t="s">
        <v>380</v>
      </c>
      <c r="B1634" s="20" t="s">
        <v>154</v>
      </c>
      <c r="C1634" s="11" t="s">
        <v>755</v>
      </c>
      <c r="D1634" s="11" t="s">
        <v>756</v>
      </c>
      <c r="E1634" s="11" t="s">
        <v>757</v>
      </c>
      <c r="F1634" s="12" t="str">
        <f t="shared" si="1"/>
        <v>2015</v>
      </c>
      <c r="G1634" s="13">
        <v>42182.0</v>
      </c>
      <c r="H1634" s="14">
        <v>0.3090277777777778</v>
      </c>
      <c r="I1634" t="s">
        <v>48</v>
      </c>
      <c r="J1634" s="15"/>
      <c r="L1634" t="s">
        <v>49</v>
      </c>
      <c r="M1634" s="15">
        <v>20.8</v>
      </c>
      <c r="N1634" s="16">
        <v>7.93</v>
      </c>
      <c r="O1634" s="16">
        <v>88.7</v>
      </c>
      <c r="P1634" s="17">
        <v>72.6</v>
      </c>
      <c r="Q1634" s="18"/>
      <c r="S1634" s="17"/>
      <c r="V1634" s="19">
        <v>104.6</v>
      </c>
      <c r="W1634" s="17"/>
      <c r="AF1634" t="s">
        <v>545</v>
      </c>
      <c r="AG1634" t="s">
        <v>51</v>
      </c>
      <c r="AH1634" t="s">
        <v>115</v>
      </c>
      <c r="AI1634">
        <v>10.0</v>
      </c>
      <c r="AJ1634" t="s">
        <v>61</v>
      </c>
      <c r="AK1634" t="s">
        <v>53</v>
      </c>
      <c r="AM1634" t="s">
        <v>54</v>
      </c>
      <c r="AN1634" t="s">
        <v>55</v>
      </c>
      <c r="AQ1634" t="s">
        <v>171</v>
      </c>
      <c r="AR1634" t="s">
        <v>218</v>
      </c>
    </row>
    <row r="1635" ht="15.75" customHeight="1">
      <c r="A1635" t="s">
        <v>380</v>
      </c>
      <c r="B1635" s="20" t="s">
        <v>154</v>
      </c>
      <c r="C1635" s="11" t="s">
        <v>755</v>
      </c>
      <c r="D1635" s="11" t="s">
        <v>756</v>
      </c>
      <c r="E1635" s="11" t="s">
        <v>757</v>
      </c>
      <c r="F1635" s="12" t="str">
        <f t="shared" si="1"/>
        <v>2015</v>
      </c>
      <c r="G1635" s="13">
        <v>42196.0</v>
      </c>
      <c r="H1635" s="14">
        <v>0.2708333333333333</v>
      </c>
      <c r="I1635" t="s">
        <v>48</v>
      </c>
      <c r="J1635" s="15"/>
      <c r="L1635" t="s">
        <v>49</v>
      </c>
      <c r="M1635" s="15">
        <v>23.3</v>
      </c>
      <c r="N1635" s="16">
        <v>7.2</v>
      </c>
      <c r="O1635" s="16">
        <v>84.5</v>
      </c>
      <c r="P1635" s="17"/>
      <c r="Q1635" s="18"/>
      <c r="S1635" s="17"/>
      <c r="V1635" s="19">
        <v>142.1</v>
      </c>
      <c r="W1635" s="17"/>
      <c r="AF1635" t="s">
        <v>279</v>
      </c>
      <c r="AG1635" t="s">
        <v>51</v>
      </c>
      <c r="AH1635" t="s">
        <v>51</v>
      </c>
      <c r="AI1635">
        <v>18.33</v>
      </c>
      <c r="AJ1635" t="s">
        <v>61</v>
      </c>
      <c r="AK1635" t="s">
        <v>119</v>
      </c>
      <c r="AM1635" t="s">
        <v>88</v>
      </c>
      <c r="AN1635" t="s">
        <v>55</v>
      </c>
      <c r="AQ1635" t="s">
        <v>51</v>
      </c>
      <c r="AR1635" t="s">
        <v>881</v>
      </c>
    </row>
    <row r="1636" ht="15.75" customHeight="1">
      <c r="A1636" t="s">
        <v>380</v>
      </c>
      <c r="B1636" s="20" t="s">
        <v>154</v>
      </c>
      <c r="C1636" s="11" t="s">
        <v>755</v>
      </c>
      <c r="D1636" s="11" t="s">
        <v>756</v>
      </c>
      <c r="E1636" s="11" t="s">
        <v>757</v>
      </c>
      <c r="F1636" s="12" t="str">
        <f t="shared" si="1"/>
        <v>2015</v>
      </c>
      <c r="G1636" s="13">
        <v>42196.0</v>
      </c>
      <c r="H1636" s="14">
        <v>0.2708333333333333</v>
      </c>
      <c r="I1636" t="s">
        <v>95</v>
      </c>
      <c r="J1636" s="15"/>
      <c r="M1636" s="15">
        <v>23.3</v>
      </c>
      <c r="N1636" s="16">
        <v>7.2</v>
      </c>
      <c r="O1636" s="16">
        <v>84.5</v>
      </c>
      <c r="P1636" s="17"/>
      <c r="Q1636" s="18"/>
      <c r="S1636" s="17"/>
      <c r="V1636" s="19"/>
      <c r="W1636" s="17"/>
      <c r="AF1636" t="s">
        <v>279</v>
      </c>
      <c r="AK1636" t="s">
        <v>119</v>
      </c>
      <c r="AR1636" t="s">
        <v>881</v>
      </c>
    </row>
    <row r="1637" ht="15.75" customHeight="1">
      <c r="A1637" t="s">
        <v>380</v>
      </c>
      <c r="B1637" s="20" t="s">
        <v>154</v>
      </c>
      <c r="C1637" s="11" t="s">
        <v>755</v>
      </c>
      <c r="D1637" s="11" t="s">
        <v>756</v>
      </c>
      <c r="E1637" s="11" t="s">
        <v>757</v>
      </c>
      <c r="F1637" s="12" t="str">
        <f t="shared" si="1"/>
        <v>2015</v>
      </c>
      <c r="G1637" s="13">
        <v>42210.0</v>
      </c>
      <c r="H1637" s="14">
        <v>0.2708333333333333</v>
      </c>
      <c r="I1637" t="s">
        <v>48</v>
      </c>
      <c r="J1637" s="15"/>
      <c r="L1637" t="s">
        <v>49</v>
      </c>
      <c r="M1637" s="15">
        <v>23.2</v>
      </c>
      <c r="N1637" s="16">
        <v>7.72</v>
      </c>
      <c r="O1637" s="16">
        <v>89.3</v>
      </c>
      <c r="P1637" s="17">
        <v>53.6</v>
      </c>
      <c r="Q1637" s="18"/>
      <c r="S1637" s="17"/>
      <c r="V1637" s="19">
        <v>155.3</v>
      </c>
      <c r="W1637" s="17"/>
      <c r="AF1637" t="s">
        <v>545</v>
      </c>
      <c r="AG1637" t="s">
        <v>404</v>
      </c>
      <c r="AH1637" t="s">
        <v>439</v>
      </c>
      <c r="AI1637">
        <v>15.0</v>
      </c>
      <c r="AJ1637" t="s">
        <v>61</v>
      </c>
      <c r="AK1637" t="s">
        <v>53</v>
      </c>
      <c r="AM1637" t="s">
        <v>54</v>
      </c>
      <c r="AN1637" t="s">
        <v>55</v>
      </c>
      <c r="AQ1637" t="s">
        <v>292</v>
      </c>
      <c r="AR1637" t="s">
        <v>218</v>
      </c>
    </row>
    <row r="1638" ht="15.75" customHeight="1">
      <c r="A1638" t="s">
        <v>380</v>
      </c>
      <c r="B1638" s="20" t="s">
        <v>154</v>
      </c>
      <c r="C1638" s="11" t="s">
        <v>755</v>
      </c>
      <c r="D1638" s="11" t="s">
        <v>756</v>
      </c>
      <c r="E1638" s="11" t="s">
        <v>757</v>
      </c>
      <c r="F1638" s="12" t="str">
        <f t="shared" si="1"/>
        <v>2015</v>
      </c>
      <c r="G1638" s="13">
        <v>42224.0</v>
      </c>
      <c r="H1638" s="14">
        <v>0.2986111111111111</v>
      </c>
      <c r="I1638" t="s">
        <v>48</v>
      </c>
      <c r="J1638" s="15"/>
      <c r="L1638" t="s">
        <v>49</v>
      </c>
      <c r="M1638" s="15">
        <v>23.6</v>
      </c>
      <c r="N1638" s="16">
        <v>7.74</v>
      </c>
      <c r="O1638" s="16">
        <v>91.6</v>
      </c>
      <c r="P1638" s="17">
        <v>49.4</v>
      </c>
      <c r="Q1638" s="18"/>
      <c r="S1638" s="17"/>
      <c r="V1638" s="19">
        <v>48.8</v>
      </c>
      <c r="W1638" s="17"/>
      <c r="AF1638" t="s">
        <v>545</v>
      </c>
      <c r="AG1638" t="s">
        <v>51</v>
      </c>
      <c r="AH1638" t="s">
        <v>553</v>
      </c>
      <c r="AI1638">
        <v>13.33</v>
      </c>
      <c r="AJ1638" t="s">
        <v>61</v>
      </c>
      <c r="AK1638" t="s">
        <v>53</v>
      </c>
      <c r="AM1638" t="s">
        <v>54</v>
      </c>
      <c r="AN1638" t="s">
        <v>55</v>
      </c>
      <c r="AQ1638" t="s">
        <v>292</v>
      </c>
      <c r="AR1638" t="s">
        <v>218</v>
      </c>
    </row>
    <row r="1639" ht="15.75" customHeight="1">
      <c r="A1639" t="s">
        <v>380</v>
      </c>
      <c r="B1639" s="20" t="s">
        <v>154</v>
      </c>
      <c r="C1639" s="11" t="s">
        <v>755</v>
      </c>
      <c r="D1639" s="11" t="s">
        <v>756</v>
      </c>
      <c r="E1639" s="11" t="s">
        <v>757</v>
      </c>
      <c r="F1639" s="12" t="str">
        <f t="shared" si="1"/>
        <v>2015</v>
      </c>
      <c r="G1639" s="13">
        <v>42238.0</v>
      </c>
      <c r="H1639" s="14">
        <v>0.3090277777777778</v>
      </c>
      <c r="I1639" t="s">
        <v>48</v>
      </c>
      <c r="J1639" s="15"/>
      <c r="L1639" t="s">
        <v>58</v>
      </c>
      <c r="M1639" s="15">
        <v>24.9</v>
      </c>
      <c r="N1639" s="16">
        <v>7.4</v>
      </c>
      <c r="O1639" s="16">
        <v>89.2</v>
      </c>
      <c r="P1639" s="17">
        <v>52.0</v>
      </c>
      <c r="Q1639" s="18"/>
      <c r="S1639" s="17"/>
      <c r="V1639" s="19">
        <v>648.8</v>
      </c>
      <c r="W1639" s="17"/>
      <c r="AF1639" t="s">
        <v>545</v>
      </c>
      <c r="AG1639" t="s">
        <v>59</v>
      </c>
      <c r="AH1639" t="s">
        <v>554</v>
      </c>
      <c r="AI1639">
        <v>20.0</v>
      </c>
      <c r="AJ1639" t="s">
        <v>61</v>
      </c>
      <c r="AK1639" t="s">
        <v>53</v>
      </c>
      <c r="AM1639" t="s">
        <v>62</v>
      </c>
      <c r="AN1639" t="s">
        <v>55</v>
      </c>
      <c r="AQ1639" t="s">
        <v>292</v>
      </c>
      <c r="AR1639" t="s">
        <v>218</v>
      </c>
    </row>
    <row r="1640" ht="15.75" customHeight="1">
      <c r="A1640" t="s">
        <v>380</v>
      </c>
      <c r="B1640" s="20" t="s">
        <v>154</v>
      </c>
      <c r="C1640" s="11" t="s">
        <v>759</v>
      </c>
      <c r="D1640" s="11" t="s">
        <v>760</v>
      </c>
      <c r="E1640" s="11" t="s">
        <v>761</v>
      </c>
      <c r="F1640" s="12" t="str">
        <f t="shared" si="1"/>
        <v>2015</v>
      </c>
      <c r="G1640" s="13">
        <v>42168.0</v>
      </c>
      <c r="H1640" s="14">
        <v>0.3055555555555556</v>
      </c>
      <c r="I1640" t="s">
        <v>48</v>
      </c>
      <c r="J1640" s="15"/>
      <c r="L1640" t="s">
        <v>49</v>
      </c>
      <c r="M1640" s="15">
        <v>20.4</v>
      </c>
      <c r="N1640" s="16">
        <v>8.1</v>
      </c>
      <c r="O1640" s="16">
        <v>89.0</v>
      </c>
      <c r="P1640" s="17">
        <v>120.0</v>
      </c>
      <c r="Q1640" s="18"/>
      <c r="S1640" s="17"/>
      <c r="V1640" s="19">
        <v>129.6</v>
      </c>
      <c r="W1640" s="17"/>
      <c r="AF1640" t="s">
        <v>279</v>
      </c>
      <c r="AG1640" t="s">
        <v>115</v>
      </c>
      <c r="AH1640" t="s">
        <v>85</v>
      </c>
      <c r="AI1640">
        <v>15.56</v>
      </c>
      <c r="AJ1640" t="s">
        <v>61</v>
      </c>
      <c r="AK1640" t="s">
        <v>119</v>
      </c>
      <c r="AM1640" t="s">
        <v>54</v>
      </c>
      <c r="AN1640" t="s">
        <v>55</v>
      </c>
      <c r="AQ1640" t="s">
        <v>51</v>
      </c>
      <c r="AR1640" t="s">
        <v>229</v>
      </c>
    </row>
    <row r="1641" ht="15.75" customHeight="1">
      <c r="A1641" t="s">
        <v>380</v>
      </c>
      <c r="B1641" s="20" t="s">
        <v>154</v>
      </c>
      <c r="C1641" s="11" t="s">
        <v>759</v>
      </c>
      <c r="D1641" s="11" t="s">
        <v>760</v>
      </c>
      <c r="E1641" s="11" t="s">
        <v>761</v>
      </c>
      <c r="F1641" s="12" t="str">
        <f t="shared" si="1"/>
        <v>2015</v>
      </c>
      <c r="G1641" s="13">
        <v>42182.0</v>
      </c>
      <c r="H1641" s="14">
        <v>0.3333333333333333</v>
      </c>
      <c r="I1641" t="s">
        <v>48</v>
      </c>
      <c r="J1641" s="15"/>
      <c r="L1641" t="s">
        <v>49</v>
      </c>
      <c r="M1641" s="15">
        <v>21.0</v>
      </c>
      <c r="N1641" s="16">
        <v>8.08</v>
      </c>
      <c r="O1641" s="16">
        <v>91.2</v>
      </c>
      <c r="P1641" s="17">
        <v>69.3</v>
      </c>
      <c r="Q1641" s="18"/>
      <c r="S1641" s="17"/>
      <c r="V1641" s="19">
        <v>135.4</v>
      </c>
      <c r="W1641" s="17"/>
      <c r="AF1641" t="s">
        <v>545</v>
      </c>
      <c r="AG1641" t="s">
        <v>51</v>
      </c>
      <c r="AH1641" t="s">
        <v>86</v>
      </c>
      <c r="AI1641">
        <v>10.0</v>
      </c>
      <c r="AJ1641" t="s">
        <v>61</v>
      </c>
      <c r="AK1641" t="s">
        <v>53</v>
      </c>
      <c r="AM1641" t="s">
        <v>62</v>
      </c>
      <c r="AN1641" t="s">
        <v>55</v>
      </c>
      <c r="AQ1641" t="s">
        <v>51</v>
      </c>
      <c r="AR1641" t="s">
        <v>218</v>
      </c>
    </row>
    <row r="1642" ht="15.75" customHeight="1">
      <c r="A1642" t="s">
        <v>380</v>
      </c>
      <c r="B1642" s="20" t="s">
        <v>154</v>
      </c>
      <c r="C1642" s="11" t="s">
        <v>759</v>
      </c>
      <c r="D1642" s="11" t="s">
        <v>760</v>
      </c>
      <c r="E1642" s="11" t="s">
        <v>761</v>
      </c>
      <c r="F1642" s="12" t="str">
        <f t="shared" si="1"/>
        <v>2015</v>
      </c>
      <c r="G1642" s="13">
        <v>42196.0</v>
      </c>
      <c r="H1642" s="14"/>
      <c r="I1642" t="s">
        <v>48</v>
      </c>
      <c r="J1642" s="15"/>
      <c r="L1642" t="s">
        <v>49</v>
      </c>
      <c r="M1642" s="15">
        <v>23.3</v>
      </c>
      <c r="N1642" s="16">
        <v>7.4</v>
      </c>
      <c r="O1642" s="16">
        <v>87.6</v>
      </c>
      <c r="P1642" s="17"/>
      <c r="Q1642" s="18"/>
      <c r="S1642" s="17"/>
      <c r="V1642" s="19">
        <v>129.6</v>
      </c>
      <c r="W1642" s="17"/>
      <c r="AF1642" t="s">
        <v>279</v>
      </c>
      <c r="AG1642" t="s">
        <v>51</v>
      </c>
      <c r="AH1642" t="s">
        <v>51</v>
      </c>
      <c r="AI1642">
        <v>18.33</v>
      </c>
      <c r="AJ1642" t="s">
        <v>61</v>
      </c>
      <c r="AK1642" t="s">
        <v>119</v>
      </c>
      <c r="AM1642" t="s">
        <v>88</v>
      </c>
      <c r="AN1642" t="s">
        <v>55</v>
      </c>
      <c r="AQ1642" t="s">
        <v>51</v>
      </c>
      <c r="AR1642" t="s">
        <v>226</v>
      </c>
    </row>
    <row r="1643" ht="15.75" customHeight="1">
      <c r="A1643" t="s">
        <v>380</v>
      </c>
      <c r="B1643" s="20" t="s">
        <v>154</v>
      </c>
      <c r="C1643" s="11" t="s">
        <v>759</v>
      </c>
      <c r="D1643" s="11" t="s">
        <v>760</v>
      </c>
      <c r="E1643" s="11" t="s">
        <v>761</v>
      </c>
      <c r="F1643" s="12" t="str">
        <f t="shared" si="1"/>
        <v>2015</v>
      </c>
      <c r="G1643" s="13">
        <v>42210.0</v>
      </c>
      <c r="H1643" s="14">
        <v>0.2847222222222222</v>
      </c>
      <c r="I1643" t="s">
        <v>48</v>
      </c>
      <c r="J1643" s="15"/>
      <c r="L1643" t="s">
        <v>49</v>
      </c>
      <c r="M1643" s="15">
        <v>23.2</v>
      </c>
      <c r="N1643" s="16">
        <v>7.94</v>
      </c>
      <c r="O1643" s="16">
        <v>93.3</v>
      </c>
      <c r="P1643" s="17">
        <v>49.8</v>
      </c>
      <c r="Q1643" s="18"/>
      <c r="S1643" s="17"/>
      <c r="V1643" s="19">
        <v>119.8</v>
      </c>
      <c r="W1643" s="17"/>
      <c r="AF1643" t="s">
        <v>545</v>
      </c>
      <c r="AG1643" t="s">
        <v>404</v>
      </c>
      <c r="AH1643" t="s">
        <v>439</v>
      </c>
      <c r="AI1643">
        <v>15.0</v>
      </c>
      <c r="AJ1643" t="s">
        <v>61</v>
      </c>
      <c r="AK1643" t="s">
        <v>53</v>
      </c>
      <c r="AM1643" t="s">
        <v>54</v>
      </c>
      <c r="AN1643" t="s">
        <v>55</v>
      </c>
      <c r="AQ1643" t="s">
        <v>51</v>
      </c>
      <c r="AR1643" t="s">
        <v>218</v>
      </c>
    </row>
    <row r="1644" ht="15.75" customHeight="1">
      <c r="A1644" t="s">
        <v>380</v>
      </c>
      <c r="B1644" s="20" t="s">
        <v>154</v>
      </c>
      <c r="C1644" s="11" t="s">
        <v>759</v>
      </c>
      <c r="D1644" s="11" t="s">
        <v>760</v>
      </c>
      <c r="E1644" s="11" t="s">
        <v>761</v>
      </c>
      <c r="F1644" s="12" t="str">
        <f t="shared" si="1"/>
        <v>2015</v>
      </c>
      <c r="G1644" s="13">
        <v>42224.0</v>
      </c>
      <c r="H1644" s="14">
        <v>0.3125</v>
      </c>
      <c r="I1644" t="s">
        <v>48</v>
      </c>
      <c r="J1644" s="15"/>
      <c r="L1644" t="s">
        <v>49</v>
      </c>
      <c r="M1644" s="15">
        <v>23.8</v>
      </c>
      <c r="N1644" s="16">
        <v>7.89</v>
      </c>
      <c r="O1644" s="16">
        <v>93.8</v>
      </c>
      <c r="P1644" s="17">
        <v>45.5</v>
      </c>
      <c r="Q1644" s="18"/>
      <c r="S1644" s="17"/>
      <c r="V1644" s="19">
        <v>38.4</v>
      </c>
      <c r="W1644" s="17"/>
      <c r="AF1644" t="s">
        <v>545</v>
      </c>
      <c r="AG1644" t="s">
        <v>51</v>
      </c>
      <c r="AH1644" t="s">
        <v>553</v>
      </c>
      <c r="AI1644">
        <v>13.33</v>
      </c>
      <c r="AJ1644" t="s">
        <v>61</v>
      </c>
      <c r="AK1644" t="s">
        <v>53</v>
      </c>
      <c r="AM1644" t="s">
        <v>54</v>
      </c>
      <c r="AN1644" t="s">
        <v>55</v>
      </c>
      <c r="AQ1644" t="s">
        <v>292</v>
      </c>
      <c r="AR1644" t="s">
        <v>218</v>
      </c>
    </row>
    <row r="1645" ht="15.75" customHeight="1">
      <c r="A1645" t="s">
        <v>380</v>
      </c>
      <c r="B1645" s="20" t="s">
        <v>154</v>
      </c>
      <c r="C1645" s="11" t="s">
        <v>759</v>
      </c>
      <c r="D1645" s="11" t="s">
        <v>760</v>
      </c>
      <c r="E1645" s="11" t="s">
        <v>761</v>
      </c>
      <c r="F1645" s="12" t="str">
        <f t="shared" si="1"/>
        <v>2015</v>
      </c>
      <c r="G1645" s="13">
        <v>42238.0</v>
      </c>
      <c r="H1645" s="14">
        <v>0.3194444444444444</v>
      </c>
      <c r="I1645" t="s">
        <v>48</v>
      </c>
      <c r="J1645" s="15"/>
      <c r="L1645" t="s">
        <v>58</v>
      </c>
      <c r="M1645" s="15">
        <v>25.2</v>
      </c>
      <c r="N1645" s="16">
        <v>7.55</v>
      </c>
      <c r="O1645" s="16">
        <v>91.6</v>
      </c>
      <c r="P1645" s="17">
        <v>48.3</v>
      </c>
      <c r="Q1645" s="18"/>
      <c r="S1645" s="17"/>
      <c r="V1645" s="19">
        <v>920.8</v>
      </c>
      <c r="W1645" s="17"/>
      <c r="AF1645" t="s">
        <v>545</v>
      </c>
      <c r="AG1645" t="s">
        <v>59</v>
      </c>
      <c r="AH1645" t="s">
        <v>554</v>
      </c>
      <c r="AI1645">
        <v>20.0</v>
      </c>
      <c r="AJ1645" t="s">
        <v>61</v>
      </c>
      <c r="AK1645" t="s">
        <v>53</v>
      </c>
      <c r="AM1645" t="s">
        <v>62</v>
      </c>
      <c r="AN1645" t="s">
        <v>55</v>
      </c>
      <c r="AQ1645" t="s">
        <v>51</v>
      </c>
      <c r="AR1645" t="s">
        <v>218</v>
      </c>
    </row>
    <row r="1646" ht="15.75" customHeight="1">
      <c r="A1646" t="s">
        <v>380</v>
      </c>
      <c r="B1646" s="20" t="s">
        <v>154</v>
      </c>
      <c r="C1646" s="11" t="s">
        <v>755</v>
      </c>
      <c r="D1646" s="11" t="s">
        <v>756</v>
      </c>
      <c r="E1646" s="11" t="s">
        <v>757</v>
      </c>
      <c r="F1646" s="12" t="str">
        <f t="shared" si="1"/>
        <v>2016</v>
      </c>
      <c r="G1646" s="13">
        <v>42511.0</v>
      </c>
      <c r="H1646" s="14">
        <v>0.2638888888888889</v>
      </c>
      <c r="I1646" t="s">
        <v>48</v>
      </c>
      <c r="J1646" s="15"/>
      <c r="L1646" t="s">
        <v>49</v>
      </c>
      <c r="M1646" s="15">
        <v>15.0</v>
      </c>
      <c r="N1646" s="16">
        <v>9.42</v>
      </c>
      <c r="O1646" s="16">
        <v>93.6</v>
      </c>
      <c r="P1646" s="17">
        <v>84.1</v>
      </c>
      <c r="Q1646" s="18"/>
      <c r="S1646" s="17"/>
      <c r="V1646" s="19">
        <v>18.7</v>
      </c>
      <c r="W1646" s="17"/>
      <c r="AF1646" t="s">
        <v>536</v>
      </c>
      <c r="AG1646" t="s">
        <v>51</v>
      </c>
      <c r="AH1646" t="s">
        <v>51</v>
      </c>
      <c r="AI1646">
        <v>11.11</v>
      </c>
      <c r="AJ1646" t="s">
        <v>61</v>
      </c>
      <c r="AK1646" t="s">
        <v>53</v>
      </c>
      <c r="AM1646" t="s">
        <v>88</v>
      </c>
      <c r="AN1646" t="s">
        <v>55</v>
      </c>
      <c r="AQ1646" t="s">
        <v>51</v>
      </c>
      <c r="AR1646" t="s">
        <v>226</v>
      </c>
    </row>
    <row r="1647" ht="15.75" customHeight="1">
      <c r="A1647" t="s">
        <v>380</v>
      </c>
      <c r="B1647" s="20" t="s">
        <v>154</v>
      </c>
      <c r="C1647" s="11" t="s">
        <v>755</v>
      </c>
      <c r="D1647" s="11" t="s">
        <v>756</v>
      </c>
      <c r="E1647" s="11" t="s">
        <v>757</v>
      </c>
      <c r="F1647" s="12" t="str">
        <f t="shared" si="1"/>
        <v>2016</v>
      </c>
      <c r="G1647" s="13">
        <v>42525.0</v>
      </c>
      <c r="H1647" s="14">
        <v>0.2743055555555556</v>
      </c>
      <c r="I1647" t="s">
        <v>48</v>
      </c>
      <c r="J1647" s="15"/>
      <c r="L1647" t="s">
        <v>49</v>
      </c>
      <c r="M1647" s="15">
        <v>18.6</v>
      </c>
      <c r="N1647" s="16">
        <v>8.45</v>
      </c>
      <c r="O1647" s="16">
        <v>89.9</v>
      </c>
      <c r="P1647" s="17"/>
      <c r="Q1647" s="18"/>
      <c r="S1647" s="17"/>
      <c r="V1647" s="19">
        <v>133.4</v>
      </c>
      <c r="W1647" s="17"/>
      <c r="AF1647" t="s">
        <v>536</v>
      </c>
      <c r="AG1647" t="s">
        <v>259</v>
      </c>
      <c r="AH1647" t="s">
        <v>260</v>
      </c>
      <c r="AI1647">
        <v>13.33</v>
      </c>
      <c r="AJ1647" t="s">
        <v>61</v>
      </c>
      <c r="AK1647" t="s">
        <v>53</v>
      </c>
      <c r="AM1647" t="s">
        <v>88</v>
      </c>
      <c r="AN1647" t="s">
        <v>55</v>
      </c>
      <c r="AQ1647" t="s">
        <v>51</v>
      </c>
      <c r="AR1647" t="s">
        <v>882</v>
      </c>
    </row>
    <row r="1648" ht="15.75" customHeight="1">
      <c r="A1648" t="s">
        <v>380</v>
      </c>
      <c r="B1648" s="20" t="s">
        <v>154</v>
      </c>
      <c r="C1648" s="11" t="s">
        <v>755</v>
      </c>
      <c r="D1648" s="11" t="s">
        <v>756</v>
      </c>
      <c r="E1648" s="11" t="s">
        <v>757</v>
      </c>
      <c r="F1648" s="12" t="str">
        <f t="shared" si="1"/>
        <v>2016</v>
      </c>
      <c r="G1648" s="13">
        <v>42539.0</v>
      </c>
      <c r="H1648" s="14">
        <v>0.28125</v>
      </c>
      <c r="I1648" t="s">
        <v>48</v>
      </c>
      <c r="J1648" s="15"/>
      <c r="L1648" t="s">
        <v>49</v>
      </c>
      <c r="M1648" s="15">
        <v>19.4</v>
      </c>
      <c r="N1648" s="16">
        <v>8.1</v>
      </c>
      <c r="O1648" s="16">
        <v>88.1</v>
      </c>
      <c r="P1648" s="17">
        <v>75.2</v>
      </c>
      <c r="Q1648" s="18"/>
      <c r="S1648" s="17"/>
      <c r="V1648" s="19">
        <v>56.1</v>
      </c>
      <c r="W1648" s="17"/>
      <c r="AF1648" t="s">
        <v>536</v>
      </c>
      <c r="AG1648" t="s">
        <v>51</v>
      </c>
      <c r="AH1648" t="s">
        <v>444</v>
      </c>
      <c r="AI1648">
        <v>14.44</v>
      </c>
      <c r="AJ1648" t="s">
        <v>61</v>
      </c>
      <c r="AK1648" t="s">
        <v>53</v>
      </c>
      <c r="AM1648" t="s">
        <v>54</v>
      </c>
      <c r="AN1648" t="s">
        <v>55</v>
      </c>
      <c r="AQ1648" t="s">
        <v>51</v>
      </c>
      <c r="AR1648" t="s">
        <v>226</v>
      </c>
    </row>
    <row r="1649" ht="15.75" customHeight="1">
      <c r="A1649" t="s">
        <v>380</v>
      </c>
      <c r="B1649" s="20" t="s">
        <v>154</v>
      </c>
      <c r="C1649" s="11" t="s">
        <v>755</v>
      </c>
      <c r="D1649" s="11" t="s">
        <v>756</v>
      </c>
      <c r="E1649" s="11" t="s">
        <v>757</v>
      </c>
      <c r="F1649" s="12" t="str">
        <f t="shared" si="1"/>
        <v>2016</v>
      </c>
      <c r="G1649" s="13">
        <v>42553.0</v>
      </c>
      <c r="H1649" s="14">
        <v>0.2916666666666667</v>
      </c>
      <c r="I1649" t="s">
        <v>48</v>
      </c>
      <c r="J1649" s="15"/>
      <c r="L1649" t="s">
        <v>49</v>
      </c>
      <c r="M1649" s="15">
        <v>23.0</v>
      </c>
      <c r="N1649" s="16">
        <v>7.46</v>
      </c>
      <c r="O1649" s="16">
        <v>87.0</v>
      </c>
      <c r="P1649" s="17">
        <v>79.9</v>
      </c>
      <c r="Q1649" s="18"/>
      <c r="S1649" s="17"/>
      <c r="V1649" s="19">
        <v>79.4</v>
      </c>
      <c r="W1649" s="17"/>
      <c r="AF1649" t="s">
        <v>536</v>
      </c>
      <c r="AG1649" t="s">
        <v>51</v>
      </c>
      <c r="AH1649" t="s">
        <v>444</v>
      </c>
      <c r="AI1649">
        <v>15.56</v>
      </c>
      <c r="AJ1649" t="s">
        <v>61</v>
      </c>
      <c r="AK1649" t="s">
        <v>53</v>
      </c>
      <c r="AM1649" t="s">
        <v>88</v>
      </c>
      <c r="AN1649" t="s">
        <v>55</v>
      </c>
      <c r="AQ1649" t="s">
        <v>51</v>
      </c>
      <c r="AR1649" t="s">
        <v>226</v>
      </c>
    </row>
    <row r="1650" ht="15.75" customHeight="1">
      <c r="A1650" t="s">
        <v>380</v>
      </c>
      <c r="B1650" s="20" t="s">
        <v>154</v>
      </c>
      <c r="C1650" s="11" t="s">
        <v>755</v>
      </c>
      <c r="D1650" s="11" t="s">
        <v>756</v>
      </c>
      <c r="E1650" s="11" t="s">
        <v>757</v>
      </c>
      <c r="F1650" s="12" t="str">
        <f t="shared" si="1"/>
        <v>2016</v>
      </c>
      <c r="G1650" s="13">
        <v>42567.0</v>
      </c>
      <c r="H1650" s="14">
        <v>0.24305555555555555</v>
      </c>
      <c r="I1650" t="s">
        <v>48</v>
      </c>
      <c r="J1650" s="15"/>
      <c r="L1650" t="s">
        <v>49</v>
      </c>
      <c r="M1650" s="15">
        <v>24.9</v>
      </c>
      <c r="N1650" s="16">
        <v>7.2</v>
      </c>
      <c r="O1650" s="16">
        <v>86.7</v>
      </c>
      <c r="P1650" s="17"/>
      <c r="Q1650" s="18"/>
      <c r="S1650" s="17"/>
      <c r="V1650" s="19">
        <v>139.1</v>
      </c>
      <c r="W1650" s="17"/>
      <c r="AF1650" t="s">
        <v>279</v>
      </c>
      <c r="AG1650" t="s">
        <v>51</v>
      </c>
      <c r="AH1650" t="s">
        <v>51</v>
      </c>
      <c r="AI1650">
        <v>15.56</v>
      </c>
      <c r="AJ1650" t="s">
        <v>61</v>
      </c>
      <c r="AK1650" t="s">
        <v>119</v>
      </c>
      <c r="AM1650" t="s">
        <v>88</v>
      </c>
      <c r="AN1650" t="s">
        <v>55</v>
      </c>
      <c r="AQ1650" t="s">
        <v>51</v>
      </c>
      <c r="AR1650" t="s">
        <v>233</v>
      </c>
    </row>
    <row r="1651" ht="15.75" customHeight="1">
      <c r="A1651" t="s">
        <v>380</v>
      </c>
      <c r="B1651" s="20" t="s">
        <v>154</v>
      </c>
      <c r="C1651" s="11" t="s">
        <v>755</v>
      </c>
      <c r="D1651" s="11" t="s">
        <v>756</v>
      </c>
      <c r="E1651" s="11" t="s">
        <v>757</v>
      </c>
      <c r="F1651" s="12" t="str">
        <f t="shared" si="1"/>
        <v>2016</v>
      </c>
      <c r="G1651" s="13">
        <v>42595.0</v>
      </c>
      <c r="H1651" s="14">
        <v>0.25</v>
      </c>
      <c r="I1651" t="s">
        <v>48</v>
      </c>
      <c r="J1651" s="15"/>
      <c r="L1651" t="s">
        <v>49</v>
      </c>
      <c r="M1651" s="15"/>
      <c r="N1651" s="16"/>
      <c r="O1651" s="16"/>
      <c r="P1651" s="17"/>
      <c r="Q1651" s="18"/>
      <c r="S1651" s="17"/>
      <c r="V1651" s="19">
        <v>980.4</v>
      </c>
      <c r="W1651" s="17"/>
      <c r="AF1651" t="s">
        <v>478</v>
      </c>
      <c r="AG1651" t="s">
        <v>260</v>
      </c>
      <c r="AH1651" t="s">
        <v>260</v>
      </c>
      <c r="AI1651">
        <v>18.33</v>
      </c>
      <c r="AJ1651" t="s">
        <v>61</v>
      </c>
      <c r="AK1651" t="s">
        <v>119</v>
      </c>
      <c r="AM1651" t="s">
        <v>88</v>
      </c>
      <c r="AN1651" t="s">
        <v>55</v>
      </c>
      <c r="AQ1651" t="s">
        <v>292</v>
      </c>
      <c r="AR1651" t="s">
        <v>883</v>
      </c>
    </row>
    <row r="1652" ht="15.75" customHeight="1">
      <c r="A1652" t="s">
        <v>380</v>
      </c>
      <c r="B1652" s="20" t="s">
        <v>154</v>
      </c>
      <c r="C1652" s="11" t="s">
        <v>759</v>
      </c>
      <c r="D1652" s="11" t="s">
        <v>760</v>
      </c>
      <c r="E1652" s="11" t="s">
        <v>761</v>
      </c>
      <c r="F1652" s="12" t="str">
        <f t="shared" si="1"/>
        <v>2016</v>
      </c>
      <c r="G1652" s="13">
        <v>42511.0</v>
      </c>
      <c r="H1652" s="14">
        <v>0.2743055555555556</v>
      </c>
      <c r="I1652" t="s">
        <v>48</v>
      </c>
      <c r="J1652" s="15"/>
      <c r="L1652" t="s">
        <v>49</v>
      </c>
      <c r="M1652" s="15">
        <v>14.8</v>
      </c>
      <c r="N1652" s="16">
        <v>9.65</v>
      </c>
      <c r="O1652" s="16">
        <v>95.2</v>
      </c>
      <c r="P1652" s="17">
        <v>81.1</v>
      </c>
      <c r="Q1652" s="18"/>
      <c r="S1652" s="17"/>
      <c r="V1652" s="19">
        <v>17.3</v>
      </c>
      <c r="W1652" s="17"/>
      <c r="AF1652" t="s">
        <v>536</v>
      </c>
      <c r="AG1652" t="s">
        <v>51</v>
      </c>
      <c r="AH1652" t="s">
        <v>51</v>
      </c>
      <c r="AI1652">
        <v>11.11</v>
      </c>
      <c r="AJ1652" t="s">
        <v>61</v>
      </c>
      <c r="AK1652" t="s">
        <v>53</v>
      </c>
      <c r="AM1652" t="s">
        <v>54</v>
      </c>
      <c r="AN1652" t="s">
        <v>55</v>
      </c>
      <c r="AQ1652" t="s">
        <v>51</v>
      </c>
      <c r="AR1652" t="s">
        <v>226</v>
      </c>
    </row>
    <row r="1653" ht="15.75" customHeight="1">
      <c r="A1653" t="s">
        <v>380</v>
      </c>
      <c r="B1653" s="20" t="s">
        <v>154</v>
      </c>
      <c r="C1653" s="11" t="s">
        <v>759</v>
      </c>
      <c r="D1653" s="11" t="s">
        <v>760</v>
      </c>
      <c r="E1653" s="11" t="s">
        <v>761</v>
      </c>
      <c r="F1653" s="12" t="str">
        <f t="shared" si="1"/>
        <v>2016</v>
      </c>
      <c r="G1653" s="13">
        <v>42525.0</v>
      </c>
      <c r="H1653" s="14">
        <v>0.2847222222222222</v>
      </c>
      <c r="I1653" t="s">
        <v>48</v>
      </c>
      <c r="J1653" s="15"/>
      <c r="L1653" t="s">
        <v>49</v>
      </c>
      <c r="M1653" s="15">
        <v>18.8</v>
      </c>
      <c r="N1653" s="16">
        <v>8.55</v>
      </c>
      <c r="O1653" s="16">
        <v>93.3</v>
      </c>
      <c r="P1653" s="17"/>
      <c r="Q1653" s="18"/>
      <c r="S1653" s="17"/>
      <c r="V1653" s="19">
        <v>77.1</v>
      </c>
      <c r="W1653" s="17"/>
      <c r="AF1653" t="s">
        <v>536</v>
      </c>
      <c r="AG1653" t="s">
        <v>259</v>
      </c>
      <c r="AH1653" t="s">
        <v>260</v>
      </c>
      <c r="AI1653">
        <v>13.33</v>
      </c>
      <c r="AJ1653" t="s">
        <v>61</v>
      </c>
      <c r="AK1653" t="s">
        <v>53</v>
      </c>
      <c r="AM1653" t="s">
        <v>88</v>
      </c>
      <c r="AN1653" t="s">
        <v>55</v>
      </c>
      <c r="AQ1653" t="s">
        <v>51</v>
      </c>
      <c r="AR1653" t="s">
        <v>226</v>
      </c>
    </row>
    <row r="1654" ht="15.75" customHeight="1">
      <c r="A1654" t="s">
        <v>380</v>
      </c>
      <c r="B1654" s="20" t="s">
        <v>154</v>
      </c>
      <c r="C1654" s="11" t="s">
        <v>759</v>
      </c>
      <c r="D1654" s="11" t="s">
        <v>760</v>
      </c>
      <c r="E1654" s="11" t="s">
        <v>761</v>
      </c>
      <c r="F1654" s="12" t="str">
        <f t="shared" si="1"/>
        <v>2016</v>
      </c>
      <c r="G1654" s="13">
        <v>42539.0</v>
      </c>
      <c r="H1654" s="14">
        <v>0.2916666666666667</v>
      </c>
      <c r="I1654" t="s">
        <v>48</v>
      </c>
      <c r="J1654" s="15"/>
      <c r="L1654" t="s">
        <v>49</v>
      </c>
      <c r="M1654" s="15">
        <v>19.2</v>
      </c>
      <c r="N1654" s="16">
        <v>8.4</v>
      </c>
      <c r="O1654" s="16">
        <v>90.7</v>
      </c>
      <c r="P1654" s="17">
        <v>72.4</v>
      </c>
      <c r="Q1654" s="18"/>
      <c r="S1654" s="17"/>
      <c r="V1654" s="19">
        <v>60.9</v>
      </c>
      <c r="W1654" s="17"/>
      <c r="AF1654" t="s">
        <v>536</v>
      </c>
      <c r="AG1654" t="s">
        <v>51</v>
      </c>
      <c r="AH1654" t="s">
        <v>444</v>
      </c>
      <c r="AI1654">
        <v>14.44</v>
      </c>
      <c r="AJ1654" t="s">
        <v>61</v>
      </c>
      <c r="AK1654" t="s">
        <v>53</v>
      </c>
      <c r="AM1654" t="s">
        <v>54</v>
      </c>
      <c r="AN1654" t="s">
        <v>55</v>
      </c>
      <c r="AQ1654" t="s">
        <v>51</v>
      </c>
      <c r="AR1654" t="s">
        <v>884</v>
      </c>
    </row>
    <row r="1655" ht="15.75" customHeight="1">
      <c r="A1655" t="s">
        <v>380</v>
      </c>
      <c r="B1655" s="20" t="s">
        <v>154</v>
      </c>
      <c r="C1655" s="11" t="s">
        <v>759</v>
      </c>
      <c r="D1655" s="11" t="s">
        <v>760</v>
      </c>
      <c r="E1655" s="11" t="s">
        <v>761</v>
      </c>
      <c r="F1655" s="12" t="str">
        <f t="shared" si="1"/>
        <v>2016</v>
      </c>
      <c r="G1655" s="13">
        <v>42553.0</v>
      </c>
      <c r="H1655" s="14">
        <v>0.3055555555555556</v>
      </c>
      <c r="I1655" t="s">
        <v>48</v>
      </c>
      <c r="J1655" s="15"/>
      <c r="L1655" t="s">
        <v>49</v>
      </c>
      <c r="M1655" s="15">
        <v>22.9</v>
      </c>
      <c r="N1655" s="16">
        <v>7.61</v>
      </c>
      <c r="O1655" s="16">
        <v>88.0</v>
      </c>
      <c r="P1655" s="17">
        <v>78.1</v>
      </c>
      <c r="Q1655" s="18"/>
      <c r="S1655" s="17"/>
      <c r="V1655" s="19">
        <v>111.9</v>
      </c>
      <c r="W1655" s="17"/>
      <c r="AF1655" t="s">
        <v>536</v>
      </c>
      <c r="AG1655" t="s">
        <v>51</v>
      </c>
      <c r="AH1655" t="s">
        <v>444</v>
      </c>
      <c r="AI1655">
        <v>15.56</v>
      </c>
      <c r="AJ1655" t="s">
        <v>61</v>
      </c>
      <c r="AK1655" t="s">
        <v>53</v>
      </c>
      <c r="AM1655" t="s">
        <v>88</v>
      </c>
      <c r="AN1655" t="s">
        <v>55</v>
      </c>
      <c r="AQ1655" t="s">
        <v>51</v>
      </c>
      <c r="AR1655" t="s">
        <v>226</v>
      </c>
    </row>
    <row r="1656" ht="15.75" customHeight="1">
      <c r="A1656" t="s">
        <v>380</v>
      </c>
      <c r="B1656" s="20" t="s">
        <v>154</v>
      </c>
      <c r="C1656" s="11" t="s">
        <v>759</v>
      </c>
      <c r="D1656" s="11" t="s">
        <v>760</v>
      </c>
      <c r="E1656" s="11" t="s">
        <v>761</v>
      </c>
      <c r="F1656" s="12" t="str">
        <f t="shared" si="1"/>
        <v>2016</v>
      </c>
      <c r="G1656" s="13">
        <v>42567.0</v>
      </c>
      <c r="H1656" s="14">
        <v>0.2326388888888889</v>
      </c>
      <c r="I1656" t="s">
        <v>48</v>
      </c>
      <c r="J1656" s="15"/>
      <c r="L1656" t="s">
        <v>49</v>
      </c>
      <c r="M1656" s="15">
        <v>25.0</v>
      </c>
      <c r="N1656" s="16">
        <v>7.43</v>
      </c>
      <c r="O1656" s="16">
        <v>89.5</v>
      </c>
      <c r="P1656" s="17"/>
      <c r="Q1656" s="18"/>
      <c r="S1656" s="17"/>
      <c r="V1656" s="19">
        <v>98.8</v>
      </c>
      <c r="W1656" s="17"/>
      <c r="AF1656" t="s">
        <v>279</v>
      </c>
      <c r="AG1656" t="s">
        <v>51</v>
      </c>
      <c r="AH1656" t="s">
        <v>51</v>
      </c>
      <c r="AI1656">
        <v>15.56</v>
      </c>
      <c r="AJ1656" t="s">
        <v>61</v>
      </c>
      <c r="AK1656" t="s">
        <v>119</v>
      </c>
      <c r="AM1656" t="s">
        <v>88</v>
      </c>
      <c r="AN1656" t="s">
        <v>55</v>
      </c>
      <c r="AQ1656" t="s">
        <v>51</v>
      </c>
      <c r="AR1656" t="s">
        <v>233</v>
      </c>
    </row>
    <row r="1657" ht="15.75" customHeight="1">
      <c r="A1657" t="s">
        <v>380</v>
      </c>
      <c r="B1657" s="20" t="s">
        <v>154</v>
      </c>
      <c r="C1657" s="11" t="s">
        <v>759</v>
      </c>
      <c r="D1657" s="11" t="s">
        <v>760</v>
      </c>
      <c r="E1657" s="11" t="s">
        <v>761</v>
      </c>
      <c r="F1657" s="12" t="str">
        <f t="shared" si="1"/>
        <v>2016</v>
      </c>
      <c r="G1657" s="13">
        <v>42567.0</v>
      </c>
      <c r="H1657" s="14">
        <v>0.2326388888888889</v>
      </c>
      <c r="I1657" t="s">
        <v>95</v>
      </c>
      <c r="J1657" s="15"/>
      <c r="M1657" s="15"/>
      <c r="N1657" s="16"/>
      <c r="O1657" s="16"/>
      <c r="P1657" s="17"/>
      <c r="Q1657" s="18"/>
      <c r="S1657" s="17"/>
      <c r="V1657" s="19">
        <v>117.8</v>
      </c>
      <c r="W1657" s="17"/>
      <c r="AF1657" t="s">
        <v>279</v>
      </c>
      <c r="AK1657" t="s">
        <v>119</v>
      </c>
      <c r="AR1657" t="s">
        <v>233</v>
      </c>
    </row>
    <row r="1658" ht="15.75" customHeight="1">
      <c r="A1658" t="s">
        <v>380</v>
      </c>
      <c r="B1658" s="20" t="s">
        <v>154</v>
      </c>
      <c r="C1658" s="11" t="s">
        <v>759</v>
      </c>
      <c r="D1658" s="11" t="s">
        <v>760</v>
      </c>
      <c r="E1658" s="11" t="s">
        <v>761</v>
      </c>
      <c r="F1658" s="12" t="str">
        <f t="shared" si="1"/>
        <v>2016</v>
      </c>
      <c r="G1658" s="13">
        <v>42581.0</v>
      </c>
      <c r="H1658" s="14">
        <v>0.2743055555555556</v>
      </c>
      <c r="I1658" t="s">
        <v>48</v>
      </c>
      <c r="J1658" s="15"/>
      <c r="L1658" t="s">
        <v>49</v>
      </c>
      <c r="M1658" s="15">
        <v>26.2</v>
      </c>
      <c r="N1658" s="16">
        <v>6.59</v>
      </c>
      <c r="O1658" s="16">
        <v>81.2</v>
      </c>
      <c r="P1658" s="17">
        <v>87.7</v>
      </c>
      <c r="Q1658" s="18"/>
      <c r="S1658" s="17"/>
      <c r="V1658" s="19">
        <v>39.3</v>
      </c>
      <c r="W1658" s="17"/>
      <c r="AF1658" t="s">
        <v>279</v>
      </c>
      <c r="AG1658" t="s">
        <v>51</v>
      </c>
      <c r="AH1658" t="s">
        <v>51</v>
      </c>
      <c r="AI1658">
        <v>18.33</v>
      </c>
      <c r="AJ1658" t="s">
        <v>61</v>
      </c>
      <c r="AK1658" t="s">
        <v>119</v>
      </c>
      <c r="AM1658" t="s">
        <v>88</v>
      </c>
      <c r="AN1658" t="s">
        <v>55</v>
      </c>
      <c r="AQ1658" t="s">
        <v>51</v>
      </c>
      <c r="AR1658" t="s">
        <v>229</v>
      </c>
    </row>
    <row r="1659" ht="15.75" customHeight="1">
      <c r="A1659" t="s">
        <v>380</v>
      </c>
      <c r="B1659" s="20" t="s">
        <v>154</v>
      </c>
      <c r="C1659" s="11" t="s">
        <v>759</v>
      </c>
      <c r="D1659" s="11" t="s">
        <v>760</v>
      </c>
      <c r="E1659" s="11" t="s">
        <v>761</v>
      </c>
      <c r="F1659" s="12" t="str">
        <f t="shared" si="1"/>
        <v>2016</v>
      </c>
      <c r="G1659" s="13">
        <v>42595.0</v>
      </c>
      <c r="H1659" s="14">
        <v>0.2659722222222222</v>
      </c>
      <c r="I1659" t="s">
        <v>48</v>
      </c>
      <c r="J1659" s="15"/>
      <c r="L1659" t="s">
        <v>49</v>
      </c>
      <c r="M1659" s="15"/>
      <c r="N1659" s="16"/>
      <c r="O1659" s="16"/>
      <c r="P1659" s="17"/>
      <c r="Q1659" s="18"/>
      <c r="S1659" s="17"/>
      <c r="V1659" s="19">
        <v>1986.28</v>
      </c>
      <c r="W1659" s="17"/>
      <c r="AF1659" t="s">
        <v>478</v>
      </c>
      <c r="AG1659" t="s">
        <v>260</v>
      </c>
      <c r="AH1659" t="s">
        <v>260</v>
      </c>
      <c r="AI1659">
        <v>18.33</v>
      </c>
      <c r="AJ1659" t="s">
        <v>61</v>
      </c>
      <c r="AK1659" t="s">
        <v>119</v>
      </c>
      <c r="AM1659" t="s">
        <v>54</v>
      </c>
      <c r="AN1659" t="s">
        <v>55</v>
      </c>
      <c r="AQ1659" t="s">
        <v>171</v>
      </c>
      <c r="AR1659" t="s">
        <v>885</v>
      </c>
    </row>
    <row r="1660" ht="15.75" customHeight="1">
      <c r="A1660" t="s">
        <v>44</v>
      </c>
      <c r="B1660" s="20" t="s">
        <v>154</v>
      </c>
      <c r="C1660" s="11" t="s">
        <v>163</v>
      </c>
      <c r="D1660" s="11" t="s">
        <v>164</v>
      </c>
      <c r="E1660" s="11" t="s">
        <v>165</v>
      </c>
      <c r="F1660" s="12" t="str">
        <f t="shared" si="1"/>
        <v>2017</v>
      </c>
      <c r="G1660" s="13">
        <v>42889.0</v>
      </c>
      <c r="H1660" s="14">
        <v>0.3902777777777778</v>
      </c>
      <c r="I1660" t="s">
        <v>48</v>
      </c>
      <c r="J1660" s="15"/>
      <c r="L1660" t="s">
        <v>49</v>
      </c>
      <c r="M1660" s="15">
        <v>14.1</v>
      </c>
      <c r="N1660" s="16">
        <v>10.0</v>
      </c>
      <c r="O1660" s="16">
        <v>98.2</v>
      </c>
      <c r="P1660" s="17">
        <v>64.0</v>
      </c>
      <c r="Q1660" s="18"/>
      <c r="S1660" s="17"/>
      <c r="V1660" s="19">
        <v>17.1</v>
      </c>
      <c r="W1660" s="17"/>
      <c r="AF1660" t="s">
        <v>886</v>
      </c>
      <c r="AG1660" t="s">
        <v>86</v>
      </c>
      <c r="AH1660" t="s">
        <v>315</v>
      </c>
      <c r="AI1660">
        <v>14.0</v>
      </c>
      <c r="AJ1660" t="s">
        <v>52</v>
      </c>
      <c r="AK1660" t="s">
        <v>53</v>
      </c>
      <c r="AM1660" t="s">
        <v>54</v>
      </c>
      <c r="AN1660" t="s">
        <v>65</v>
      </c>
      <c r="AQ1660" t="s">
        <v>51</v>
      </c>
      <c r="AR1660" t="s">
        <v>226</v>
      </c>
    </row>
    <row r="1661" ht="15.75" customHeight="1">
      <c r="A1661" t="s">
        <v>44</v>
      </c>
      <c r="B1661" s="20" t="s">
        <v>154</v>
      </c>
      <c r="C1661" s="11" t="s">
        <v>163</v>
      </c>
      <c r="D1661" s="11" t="s">
        <v>164</v>
      </c>
      <c r="E1661" s="11" t="s">
        <v>165</v>
      </c>
      <c r="F1661" s="12" t="str">
        <f t="shared" si="1"/>
        <v>2017</v>
      </c>
      <c r="G1661" s="13">
        <v>42903.0</v>
      </c>
      <c r="H1661" s="14">
        <v>0.3451388888888889</v>
      </c>
      <c r="I1661" t="s">
        <v>48</v>
      </c>
      <c r="J1661" s="15"/>
      <c r="M1661" s="15">
        <v>19.0</v>
      </c>
      <c r="N1661" s="16">
        <v>9.18</v>
      </c>
      <c r="O1661" s="16">
        <v>96.8</v>
      </c>
      <c r="P1661" s="17">
        <v>57.0</v>
      </c>
      <c r="Q1661" s="18"/>
      <c r="S1661" s="17"/>
      <c r="V1661" s="19">
        <v>33.1</v>
      </c>
      <c r="W1661" s="17"/>
      <c r="AF1661" t="s">
        <v>887</v>
      </c>
      <c r="AG1661" t="s">
        <v>59</v>
      </c>
      <c r="AH1661" t="s">
        <v>316</v>
      </c>
      <c r="AI1661">
        <v>20.8</v>
      </c>
      <c r="AJ1661" t="s">
        <v>61</v>
      </c>
      <c r="AK1661" t="s">
        <v>119</v>
      </c>
      <c r="AR1661" t="s">
        <v>226</v>
      </c>
    </row>
    <row r="1662" ht="15.75" customHeight="1">
      <c r="A1662" t="s">
        <v>44</v>
      </c>
      <c r="B1662" s="20" t="s">
        <v>154</v>
      </c>
      <c r="C1662" s="11" t="s">
        <v>163</v>
      </c>
      <c r="D1662" s="11" t="s">
        <v>164</v>
      </c>
      <c r="E1662" s="11" t="s">
        <v>165</v>
      </c>
      <c r="F1662" s="12" t="str">
        <f t="shared" si="1"/>
        <v>2017</v>
      </c>
      <c r="G1662" s="13">
        <v>42917.0</v>
      </c>
      <c r="H1662" s="14">
        <v>0.34375</v>
      </c>
      <c r="I1662" t="s">
        <v>48</v>
      </c>
      <c r="J1662" s="15"/>
      <c r="M1662" s="15">
        <v>22.2</v>
      </c>
      <c r="N1662" s="16">
        <v>7.8</v>
      </c>
      <c r="O1662" s="16">
        <v>96.7</v>
      </c>
      <c r="P1662" s="17">
        <v>7.9</v>
      </c>
      <c r="Q1662" s="18"/>
      <c r="S1662" s="17"/>
      <c r="V1662" s="19">
        <v>69.1</v>
      </c>
      <c r="W1662" s="17"/>
      <c r="AF1662" t="s">
        <v>888</v>
      </c>
      <c r="AG1662" t="s">
        <v>86</v>
      </c>
      <c r="AH1662" t="s">
        <v>273</v>
      </c>
      <c r="AJ1662" t="s">
        <v>61</v>
      </c>
      <c r="AK1662" t="s">
        <v>53</v>
      </c>
      <c r="AR1662" t="s">
        <v>218</v>
      </c>
    </row>
    <row r="1663" ht="15.75" customHeight="1">
      <c r="A1663" t="s">
        <v>44</v>
      </c>
      <c r="B1663" s="20" t="s">
        <v>154</v>
      </c>
      <c r="C1663" s="11" t="s">
        <v>163</v>
      </c>
      <c r="D1663" s="11" t="s">
        <v>164</v>
      </c>
      <c r="E1663" s="11" t="s">
        <v>165</v>
      </c>
      <c r="F1663" s="12" t="str">
        <f t="shared" si="1"/>
        <v>2017</v>
      </c>
      <c r="G1663" s="13">
        <v>42931.0</v>
      </c>
      <c r="H1663" s="14">
        <v>0.3541666666666667</v>
      </c>
      <c r="I1663" t="s">
        <v>48</v>
      </c>
      <c r="J1663" s="15"/>
      <c r="M1663" s="15">
        <v>21.9</v>
      </c>
      <c r="N1663" s="16">
        <v>7.46</v>
      </c>
      <c r="O1663" s="16">
        <v>93.0</v>
      </c>
      <c r="P1663" s="17">
        <v>60.0</v>
      </c>
      <c r="Q1663" s="18"/>
      <c r="S1663" s="17"/>
      <c r="V1663" s="19">
        <v>27.5</v>
      </c>
      <c r="W1663" s="17"/>
      <c r="AF1663" t="s">
        <v>886</v>
      </c>
      <c r="AH1663" t="s">
        <v>59</v>
      </c>
      <c r="AI1663">
        <v>16.0</v>
      </c>
      <c r="AJ1663" t="s">
        <v>61</v>
      </c>
      <c r="AK1663" t="s">
        <v>53</v>
      </c>
      <c r="AM1663" t="s">
        <v>54</v>
      </c>
      <c r="AN1663" t="s">
        <v>65</v>
      </c>
      <c r="AQ1663" t="s">
        <v>51</v>
      </c>
      <c r="AR1663" t="s">
        <v>226</v>
      </c>
    </row>
    <row r="1664" ht="15.75" customHeight="1">
      <c r="A1664" t="s">
        <v>44</v>
      </c>
      <c r="B1664" s="20" t="s">
        <v>154</v>
      </c>
      <c r="C1664" s="11" t="s">
        <v>163</v>
      </c>
      <c r="D1664" s="11" t="s">
        <v>164</v>
      </c>
      <c r="E1664" s="11" t="s">
        <v>165</v>
      </c>
      <c r="F1664" s="12" t="str">
        <f t="shared" si="1"/>
        <v>2017</v>
      </c>
      <c r="G1664" s="13">
        <v>42945.0</v>
      </c>
      <c r="H1664" s="14">
        <v>0.3541666666666667</v>
      </c>
      <c r="I1664" t="s">
        <v>48</v>
      </c>
      <c r="J1664" s="15"/>
      <c r="L1664" t="s">
        <v>49</v>
      </c>
      <c r="M1664" s="15">
        <v>23.0</v>
      </c>
      <c r="N1664" s="16"/>
      <c r="O1664" s="16">
        <v>95.2</v>
      </c>
      <c r="P1664" s="17">
        <v>59.0</v>
      </c>
      <c r="Q1664" s="18"/>
      <c r="S1664" s="17"/>
      <c r="V1664" s="19">
        <v>7.4</v>
      </c>
      <c r="W1664" s="17"/>
      <c r="AF1664" t="s">
        <v>889</v>
      </c>
      <c r="AG1664" t="s">
        <v>231</v>
      </c>
      <c r="AH1664" t="s">
        <v>51</v>
      </c>
      <c r="AI1664">
        <v>16.0</v>
      </c>
      <c r="AJ1664" t="s">
        <v>52</v>
      </c>
      <c r="AK1664" t="s">
        <v>53</v>
      </c>
      <c r="AM1664" t="s">
        <v>54</v>
      </c>
      <c r="AN1664" t="s">
        <v>55</v>
      </c>
      <c r="AQ1664" t="s">
        <v>51</v>
      </c>
      <c r="AR1664" t="s">
        <v>890</v>
      </c>
    </row>
    <row r="1665" ht="15.75" customHeight="1">
      <c r="A1665" t="s">
        <v>44</v>
      </c>
      <c r="B1665" s="20" t="s">
        <v>154</v>
      </c>
      <c r="C1665" s="11" t="s">
        <v>163</v>
      </c>
      <c r="D1665" s="11" t="s">
        <v>164</v>
      </c>
      <c r="E1665" s="11" t="s">
        <v>165</v>
      </c>
      <c r="F1665" s="12" t="str">
        <f t="shared" si="1"/>
        <v>2017</v>
      </c>
      <c r="G1665" s="13">
        <v>42945.0</v>
      </c>
      <c r="H1665" s="14">
        <v>0.3541666666666667</v>
      </c>
      <c r="I1665" t="s">
        <v>95</v>
      </c>
      <c r="J1665" s="15"/>
      <c r="M1665" s="15"/>
      <c r="N1665" s="16"/>
      <c r="O1665" s="16"/>
      <c r="P1665" s="17"/>
      <c r="Q1665" s="18"/>
      <c r="S1665" s="17"/>
      <c r="V1665" s="19">
        <v>8.5</v>
      </c>
      <c r="W1665" s="17"/>
      <c r="AF1665" t="s">
        <v>889</v>
      </c>
      <c r="AK1665" t="s">
        <v>53</v>
      </c>
      <c r="AR1665" t="s">
        <v>890</v>
      </c>
    </row>
    <row r="1666" ht="15.75" customHeight="1">
      <c r="A1666" t="s">
        <v>44</v>
      </c>
      <c r="B1666" s="20" t="s">
        <v>154</v>
      </c>
      <c r="C1666" s="11" t="s">
        <v>163</v>
      </c>
      <c r="D1666" s="11" t="s">
        <v>164</v>
      </c>
      <c r="E1666" s="11" t="s">
        <v>165</v>
      </c>
      <c r="F1666" s="12" t="str">
        <f t="shared" si="1"/>
        <v>2017</v>
      </c>
      <c r="G1666" s="13">
        <v>42959.0</v>
      </c>
      <c r="H1666" s="14">
        <v>0.34375</v>
      </c>
      <c r="I1666" t="s">
        <v>48</v>
      </c>
      <c r="J1666" s="15"/>
      <c r="L1666" t="s">
        <v>49</v>
      </c>
      <c r="M1666" s="15">
        <v>24.0</v>
      </c>
      <c r="N1666" s="16">
        <v>7.3</v>
      </c>
      <c r="O1666" s="16">
        <v>94.8</v>
      </c>
      <c r="P1666" s="17"/>
      <c r="Q1666" s="18"/>
      <c r="S1666" s="17"/>
      <c r="V1666" s="19">
        <v>25.6</v>
      </c>
      <c r="W1666" s="17"/>
      <c r="AF1666" t="s">
        <v>889</v>
      </c>
      <c r="AG1666" t="s">
        <v>72</v>
      </c>
      <c r="AH1666" t="s">
        <v>231</v>
      </c>
      <c r="AI1666">
        <v>19.0</v>
      </c>
      <c r="AJ1666" t="s">
        <v>61</v>
      </c>
      <c r="AK1666" t="s">
        <v>53</v>
      </c>
      <c r="AM1666" t="s">
        <v>54</v>
      </c>
      <c r="AN1666" t="s">
        <v>55</v>
      </c>
      <c r="AQ1666" t="s">
        <v>51</v>
      </c>
      <c r="AR1666" t="s">
        <v>218</v>
      </c>
    </row>
    <row r="1667" ht="15.75" customHeight="1">
      <c r="A1667" t="s">
        <v>44</v>
      </c>
      <c r="B1667" s="20" t="s">
        <v>154</v>
      </c>
      <c r="C1667" s="11" t="s">
        <v>163</v>
      </c>
      <c r="D1667" s="11" t="s">
        <v>164</v>
      </c>
      <c r="E1667" s="11" t="s">
        <v>165</v>
      </c>
      <c r="F1667" s="12" t="str">
        <f t="shared" si="1"/>
        <v>2017</v>
      </c>
      <c r="G1667" s="13">
        <v>42973.0</v>
      </c>
      <c r="H1667" s="14">
        <v>0.34375</v>
      </c>
      <c r="I1667" t="s">
        <v>48</v>
      </c>
      <c r="J1667" s="15"/>
      <c r="L1667" t="s">
        <v>49</v>
      </c>
      <c r="M1667" s="15">
        <v>20.9</v>
      </c>
      <c r="N1667" s="16">
        <v>7.19</v>
      </c>
      <c r="O1667" s="16">
        <v>90.2</v>
      </c>
      <c r="P1667" s="17">
        <v>66.0</v>
      </c>
      <c r="Q1667" s="18"/>
      <c r="S1667" s="17"/>
      <c r="V1667" s="19">
        <v>10.9</v>
      </c>
      <c r="W1667" s="17"/>
      <c r="AF1667" t="s">
        <v>886</v>
      </c>
      <c r="AG1667" t="s">
        <v>51</v>
      </c>
      <c r="AH1667" t="s">
        <v>86</v>
      </c>
      <c r="AI1667">
        <v>16.0</v>
      </c>
      <c r="AJ1667" t="s">
        <v>61</v>
      </c>
      <c r="AK1667" t="s">
        <v>53</v>
      </c>
      <c r="AM1667" t="s">
        <v>54</v>
      </c>
      <c r="AN1667" t="s">
        <v>65</v>
      </c>
      <c r="AQ1667" t="s">
        <v>51</v>
      </c>
      <c r="AR1667" t="s">
        <v>226</v>
      </c>
    </row>
    <row r="1668" ht="15.75" customHeight="1">
      <c r="A1668" t="s">
        <v>44</v>
      </c>
      <c r="B1668" s="20" t="s">
        <v>154</v>
      </c>
      <c r="C1668" s="11" t="s">
        <v>163</v>
      </c>
      <c r="D1668" s="11" t="s">
        <v>164</v>
      </c>
      <c r="E1668" s="11" t="s">
        <v>165</v>
      </c>
      <c r="F1668" s="12" t="str">
        <f t="shared" si="1"/>
        <v>2017</v>
      </c>
      <c r="G1668" s="13">
        <v>42987.0</v>
      </c>
      <c r="H1668" s="14">
        <v>0.3194444444444444</v>
      </c>
      <c r="I1668" t="s">
        <v>48</v>
      </c>
      <c r="J1668" s="15"/>
      <c r="L1668" t="s">
        <v>49</v>
      </c>
      <c r="M1668" s="15">
        <v>19.4</v>
      </c>
      <c r="N1668" s="16">
        <v>8.8</v>
      </c>
      <c r="O1668" s="16">
        <v>103.8</v>
      </c>
      <c r="P1668" s="17">
        <v>68.0</v>
      </c>
      <c r="Q1668" s="18"/>
      <c r="S1668" s="17"/>
      <c r="V1668" s="19">
        <v>35.0</v>
      </c>
      <c r="W1668" s="17"/>
      <c r="AF1668" t="s">
        <v>889</v>
      </c>
      <c r="AG1668" t="s">
        <v>86</v>
      </c>
      <c r="AH1668" t="s">
        <v>315</v>
      </c>
      <c r="AI1668">
        <v>11.0</v>
      </c>
      <c r="AJ1668" t="s">
        <v>61</v>
      </c>
      <c r="AK1668" t="s">
        <v>53</v>
      </c>
      <c r="AM1668" t="s">
        <v>54</v>
      </c>
      <c r="AN1668" t="s">
        <v>65</v>
      </c>
      <c r="AQ1668" t="s">
        <v>51</v>
      </c>
      <c r="AR1668" t="s">
        <v>226</v>
      </c>
    </row>
    <row r="1669" ht="15.75" customHeight="1">
      <c r="A1669" t="s">
        <v>44</v>
      </c>
      <c r="B1669" s="20" t="s">
        <v>154</v>
      </c>
      <c r="C1669" s="11" t="s">
        <v>163</v>
      </c>
      <c r="D1669" s="11" t="s">
        <v>164</v>
      </c>
      <c r="E1669" s="11" t="s">
        <v>165</v>
      </c>
      <c r="F1669" s="12" t="str">
        <f t="shared" si="1"/>
        <v>2017</v>
      </c>
      <c r="G1669" s="13">
        <v>43001.0</v>
      </c>
      <c r="H1669" s="14">
        <v>0.34375</v>
      </c>
      <c r="I1669" t="s">
        <v>48</v>
      </c>
      <c r="J1669" s="15"/>
      <c r="L1669" t="s">
        <v>49</v>
      </c>
      <c r="M1669" s="15">
        <v>19.8</v>
      </c>
      <c r="N1669" s="16">
        <v>9.39</v>
      </c>
      <c r="O1669" s="16">
        <v>111.6</v>
      </c>
      <c r="P1669" s="17">
        <v>62.0</v>
      </c>
      <c r="Q1669" s="18"/>
      <c r="S1669" s="17"/>
      <c r="V1669" s="19">
        <v>70.3</v>
      </c>
      <c r="W1669" s="17"/>
      <c r="AF1669" t="s">
        <v>889</v>
      </c>
      <c r="AG1669" t="s">
        <v>51</v>
      </c>
      <c r="AH1669" t="s">
        <v>51</v>
      </c>
      <c r="AI1669">
        <v>14.0</v>
      </c>
      <c r="AJ1669" t="s">
        <v>61</v>
      </c>
      <c r="AK1669" t="s">
        <v>53</v>
      </c>
      <c r="AM1669" t="s">
        <v>54</v>
      </c>
      <c r="AN1669" t="s">
        <v>65</v>
      </c>
      <c r="AQ1669" t="s">
        <v>51</v>
      </c>
      <c r="AR1669" t="s">
        <v>218</v>
      </c>
    </row>
    <row r="1670" ht="15.75" customHeight="1">
      <c r="A1670" t="s">
        <v>44</v>
      </c>
      <c r="B1670" s="20" t="s">
        <v>154</v>
      </c>
      <c r="C1670" s="11" t="s">
        <v>175</v>
      </c>
      <c r="D1670" s="11" t="s">
        <v>176</v>
      </c>
      <c r="E1670" s="11" t="s">
        <v>177</v>
      </c>
      <c r="F1670" s="12" t="str">
        <f t="shared" si="1"/>
        <v>2017</v>
      </c>
      <c r="G1670" s="13">
        <v>42875.0</v>
      </c>
      <c r="H1670" s="14">
        <v>0.3298611111111111</v>
      </c>
      <c r="I1670" t="s">
        <v>48</v>
      </c>
      <c r="J1670" s="15"/>
      <c r="L1670" t="s">
        <v>49</v>
      </c>
      <c r="M1670" s="15">
        <v>13.5</v>
      </c>
      <c r="N1670" s="16">
        <v>10.6</v>
      </c>
      <c r="O1670" s="16">
        <v>102.7</v>
      </c>
      <c r="P1670" s="17">
        <v>59.0</v>
      </c>
      <c r="Q1670" s="18"/>
      <c r="S1670" s="17"/>
      <c r="V1670" s="19">
        <v>7.4</v>
      </c>
      <c r="W1670" s="17"/>
      <c r="AF1670" t="s">
        <v>891</v>
      </c>
      <c r="AG1670" t="s">
        <v>51</v>
      </c>
      <c r="AH1670" t="s">
        <v>51</v>
      </c>
      <c r="AI1670">
        <v>11.0</v>
      </c>
      <c r="AJ1670" t="s">
        <v>52</v>
      </c>
      <c r="AK1670" t="s">
        <v>119</v>
      </c>
      <c r="AM1670" t="s">
        <v>54</v>
      </c>
      <c r="AN1670" t="s">
        <v>55</v>
      </c>
      <c r="AQ1670" t="s">
        <v>51</v>
      </c>
      <c r="AR1670" t="s">
        <v>892</v>
      </c>
    </row>
    <row r="1671" ht="15.75" customHeight="1">
      <c r="A1671" t="s">
        <v>44</v>
      </c>
      <c r="B1671" s="20" t="s">
        <v>154</v>
      </c>
      <c r="C1671" s="11" t="s">
        <v>175</v>
      </c>
      <c r="D1671" s="11" t="s">
        <v>176</v>
      </c>
      <c r="E1671" s="11" t="s">
        <v>177</v>
      </c>
      <c r="F1671" s="12" t="str">
        <f t="shared" si="1"/>
        <v>2017</v>
      </c>
      <c r="G1671" s="13">
        <v>42889.0</v>
      </c>
      <c r="H1671" s="14">
        <v>0.37916666666666665</v>
      </c>
      <c r="I1671" t="s">
        <v>48</v>
      </c>
      <c r="J1671" s="15"/>
      <c r="L1671" t="s">
        <v>49</v>
      </c>
      <c r="M1671" s="15">
        <v>14.3</v>
      </c>
      <c r="N1671" s="16">
        <v>9.36</v>
      </c>
      <c r="O1671" s="16">
        <v>90.2</v>
      </c>
      <c r="P1671" s="17">
        <v>65.0</v>
      </c>
      <c r="Q1671" s="18"/>
      <c r="S1671" s="17"/>
      <c r="V1671" s="19">
        <v>45.7</v>
      </c>
      <c r="W1671" s="17"/>
      <c r="AF1671" t="s">
        <v>886</v>
      </c>
      <c r="AG1671" t="s">
        <v>86</v>
      </c>
      <c r="AH1671" t="s">
        <v>315</v>
      </c>
      <c r="AI1671">
        <v>14.0</v>
      </c>
      <c r="AJ1671" t="s">
        <v>52</v>
      </c>
      <c r="AK1671" t="s">
        <v>53</v>
      </c>
      <c r="AM1671" t="s">
        <v>54</v>
      </c>
      <c r="AN1671" t="s">
        <v>65</v>
      </c>
      <c r="AQ1671" t="s">
        <v>171</v>
      </c>
      <c r="AR1671" t="s">
        <v>226</v>
      </c>
    </row>
    <row r="1672" ht="15.75" customHeight="1">
      <c r="A1672" t="s">
        <v>44</v>
      </c>
      <c r="B1672" s="20" t="s">
        <v>154</v>
      </c>
      <c r="C1672" s="11" t="s">
        <v>175</v>
      </c>
      <c r="D1672" s="11" t="s">
        <v>176</v>
      </c>
      <c r="E1672" s="11" t="s">
        <v>177</v>
      </c>
      <c r="F1672" s="12" t="str">
        <f t="shared" si="1"/>
        <v>2017</v>
      </c>
      <c r="G1672" s="13">
        <v>42903.0</v>
      </c>
      <c r="H1672" s="14">
        <v>0.3625</v>
      </c>
      <c r="I1672" t="s">
        <v>48</v>
      </c>
      <c r="J1672" s="15"/>
      <c r="M1672" s="15">
        <v>19.0</v>
      </c>
      <c r="N1672" s="16">
        <v>8.66</v>
      </c>
      <c r="O1672" s="16">
        <v>93.4</v>
      </c>
      <c r="P1672" s="17">
        <v>59.0</v>
      </c>
      <c r="Q1672" s="18"/>
      <c r="S1672" s="17"/>
      <c r="V1672" s="19">
        <v>25.6</v>
      </c>
      <c r="W1672" s="17"/>
      <c r="AF1672" t="s">
        <v>887</v>
      </c>
      <c r="AG1672" t="s">
        <v>59</v>
      </c>
      <c r="AH1672" t="s">
        <v>316</v>
      </c>
      <c r="AI1672">
        <v>20.8</v>
      </c>
      <c r="AJ1672" t="s">
        <v>61</v>
      </c>
      <c r="AK1672" t="s">
        <v>119</v>
      </c>
      <c r="AR1672" t="s">
        <v>226</v>
      </c>
    </row>
    <row r="1673" ht="15.75" customHeight="1">
      <c r="A1673" t="s">
        <v>44</v>
      </c>
      <c r="B1673" s="20" t="s">
        <v>154</v>
      </c>
      <c r="C1673" s="11" t="s">
        <v>175</v>
      </c>
      <c r="D1673" s="11" t="s">
        <v>176</v>
      </c>
      <c r="E1673" s="11" t="s">
        <v>177</v>
      </c>
      <c r="F1673" s="12" t="str">
        <f t="shared" si="1"/>
        <v>2017</v>
      </c>
      <c r="G1673" s="13">
        <v>42917.0</v>
      </c>
      <c r="H1673" s="14">
        <v>0.3645833333333333</v>
      </c>
      <c r="I1673" t="s">
        <v>48</v>
      </c>
      <c r="J1673" s="15"/>
      <c r="M1673" s="15">
        <v>22.4</v>
      </c>
      <c r="N1673" s="16">
        <v>7.95</v>
      </c>
      <c r="O1673" s="16">
        <v>97.3</v>
      </c>
      <c r="P1673" s="17">
        <v>7.8</v>
      </c>
      <c r="Q1673" s="18"/>
      <c r="S1673" s="17"/>
      <c r="V1673" s="19"/>
      <c r="W1673" s="17"/>
      <c r="AF1673" t="s">
        <v>888</v>
      </c>
      <c r="AG1673" t="s">
        <v>86</v>
      </c>
      <c r="AH1673" t="s">
        <v>273</v>
      </c>
      <c r="AJ1673" t="s">
        <v>61</v>
      </c>
      <c r="AK1673" t="s">
        <v>53</v>
      </c>
      <c r="AR1673" t="s">
        <v>218</v>
      </c>
    </row>
    <row r="1674" ht="15.75" customHeight="1">
      <c r="A1674" t="s">
        <v>44</v>
      </c>
      <c r="B1674" s="20" t="s">
        <v>154</v>
      </c>
      <c r="C1674" s="11" t="s">
        <v>175</v>
      </c>
      <c r="D1674" s="11" t="s">
        <v>176</v>
      </c>
      <c r="E1674" s="11" t="s">
        <v>177</v>
      </c>
      <c r="F1674" s="12" t="str">
        <f t="shared" si="1"/>
        <v>2017</v>
      </c>
      <c r="G1674" s="13">
        <v>42931.0</v>
      </c>
      <c r="H1674" s="14">
        <v>0.3402777777777778</v>
      </c>
      <c r="I1674" t="s">
        <v>48</v>
      </c>
      <c r="J1674" s="15"/>
      <c r="M1674" s="15">
        <v>21.2</v>
      </c>
      <c r="N1674" s="16">
        <v>6.9</v>
      </c>
      <c r="O1674" s="16">
        <v>86.7</v>
      </c>
      <c r="P1674" s="17">
        <v>62.0</v>
      </c>
      <c r="Q1674" s="18"/>
      <c r="S1674" s="17"/>
      <c r="V1674" s="19">
        <v>33.6</v>
      </c>
      <c r="W1674" s="17"/>
      <c r="AF1674" t="s">
        <v>886</v>
      </c>
      <c r="AH1674" t="s">
        <v>59</v>
      </c>
      <c r="AI1674">
        <v>16.0</v>
      </c>
      <c r="AJ1674" t="s">
        <v>61</v>
      </c>
      <c r="AK1674" t="s">
        <v>53</v>
      </c>
      <c r="AM1674" t="s">
        <v>54</v>
      </c>
      <c r="AN1674" t="s">
        <v>65</v>
      </c>
      <c r="AQ1674" t="s">
        <v>51</v>
      </c>
      <c r="AR1674" t="s">
        <v>226</v>
      </c>
    </row>
    <row r="1675" ht="15.75" customHeight="1">
      <c r="A1675" t="s">
        <v>44</v>
      </c>
      <c r="B1675" s="20" t="s">
        <v>154</v>
      </c>
      <c r="C1675" s="11" t="s">
        <v>175</v>
      </c>
      <c r="D1675" s="11" t="s">
        <v>176</v>
      </c>
      <c r="E1675" s="11" t="s">
        <v>177</v>
      </c>
      <c r="F1675" s="12" t="str">
        <f t="shared" si="1"/>
        <v>2017</v>
      </c>
      <c r="G1675" s="13">
        <v>42945.0</v>
      </c>
      <c r="H1675" s="14">
        <v>0.3298611111111111</v>
      </c>
      <c r="I1675" t="s">
        <v>48</v>
      </c>
      <c r="J1675" s="15"/>
      <c r="L1675" t="s">
        <v>49</v>
      </c>
      <c r="M1675" s="15">
        <v>21.7</v>
      </c>
      <c r="N1675" s="16"/>
      <c r="O1675" s="16">
        <v>91.6</v>
      </c>
      <c r="P1675" s="17">
        <v>61.0</v>
      </c>
      <c r="Q1675" s="18"/>
      <c r="S1675" s="17"/>
      <c r="V1675" s="19">
        <v>14.5</v>
      </c>
      <c r="W1675" s="17"/>
      <c r="AF1675" t="s">
        <v>889</v>
      </c>
      <c r="AG1675" t="s">
        <v>231</v>
      </c>
      <c r="AH1675" t="s">
        <v>51</v>
      </c>
      <c r="AI1675">
        <v>16.0</v>
      </c>
      <c r="AJ1675" t="s">
        <v>52</v>
      </c>
      <c r="AK1675" t="s">
        <v>53</v>
      </c>
      <c r="AM1675" t="s">
        <v>54</v>
      </c>
      <c r="AN1675" t="s">
        <v>65</v>
      </c>
      <c r="AQ1675" t="s">
        <v>51</v>
      </c>
      <c r="AR1675" t="s">
        <v>893</v>
      </c>
    </row>
    <row r="1676" ht="15.75" customHeight="1">
      <c r="A1676" t="s">
        <v>44</v>
      </c>
      <c r="B1676" s="20" t="s">
        <v>154</v>
      </c>
      <c r="C1676" s="11" t="s">
        <v>175</v>
      </c>
      <c r="D1676" s="11" t="s">
        <v>176</v>
      </c>
      <c r="E1676" s="11" t="s">
        <v>177</v>
      </c>
      <c r="F1676" s="12" t="str">
        <f t="shared" si="1"/>
        <v>2017</v>
      </c>
      <c r="G1676" s="13">
        <v>42959.0</v>
      </c>
      <c r="H1676" s="14">
        <v>0.3194444444444444</v>
      </c>
      <c r="I1676" t="s">
        <v>48</v>
      </c>
      <c r="J1676" s="15"/>
      <c r="L1676" t="s">
        <v>49</v>
      </c>
      <c r="M1676" s="15">
        <v>24.0</v>
      </c>
      <c r="N1676" s="16">
        <v>7.3</v>
      </c>
      <c r="O1676" s="16">
        <v>91.3</v>
      </c>
      <c r="P1676" s="17"/>
      <c r="Q1676" s="18"/>
      <c r="S1676" s="17"/>
      <c r="V1676" s="19">
        <v>13.5</v>
      </c>
      <c r="W1676" s="17"/>
      <c r="AF1676" t="s">
        <v>889</v>
      </c>
      <c r="AG1676" t="s">
        <v>72</v>
      </c>
      <c r="AH1676" t="s">
        <v>231</v>
      </c>
      <c r="AI1676">
        <v>19.0</v>
      </c>
      <c r="AJ1676" t="s">
        <v>61</v>
      </c>
      <c r="AK1676" t="s">
        <v>53</v>
      </c>
      <c r="AM1676" t="s">
        <v>54</v>
      </c>
      <c r="AN1676" t="s">
        <v>55</v>
      </c>
      <c r="AQ1676" t="s">
        <v>51</v>
      </c>
      <c r="AR1676" t="s">
        <v>218</v>
      </c>
    </row>
    <row r="1677" ht="15.75" customHeight="1">
      <c r="A1677" t="s">
        <v>44</v>
      </c>
      <c r="B1677" s="20" t="s">
        <v>154</v>
      </c>
      <c r="C1677" s="11" t="s">
        <v>175</v>
      </c>
      <c r="D1677" s="11" t="s">
        <v>176</v>
      </c>
      <c r="E1677" s="11" t="s">
        <v>177</v>
      </c>
      <c r="F1677" s="12" t="str">
        <f t="shared" si="1"/>
        <v>2017</v>
      </c>
      <c r="G1677" s="13">
        <v>42973.0</v>
      </c>
      <c r="H1677" s="14">
        <v>0.3298611111111111</v>
      </c>
      <c r="I1677" t="s">
        <v>48</v>
      </c>
      <c r="J1677" s="15"/>
      <c r="L1677" t="s">
        <v>49</v>
      </c>
      <c r="M1677" s="15">
        <v>20.6</v>
      </c>
      <c r="N1677" s="16">
        <v>7.26</v>
      </c>
      <c r="O1677" s="16">
        <v>96.4</v>
      </c>
      <c r="P1677" s="17">
        <v>64.0</v>
      </c>
      <c r="Q1677" s="18"/>
      <c r="S1677" s="17"/>
      <c r="V1677" s="19">
        <v>26.9</v>
      </c>
      <c r="W1677" s="17"/>
      <c r="AF1677" t="s">
        <v>886</v>
      </c>
      <c r="AG1677" t="s">
        <v>51</v>
      </c>
      <c r="AH1677" t="s">
        <v>86</v>
      </c>
      <c r="AI1677">
        <v>16.0</v>
      </c>
      <c r="AJ1677" t="s">
        <v>61</v>
      </c>
      <c r="AK1677" t="s">
        <v>53</v>
      </c>
      <c r="AM1677" t="s">
        <v>54</v>
      </c>
      <c r="AN1677" t="s">
        <v>65</v>
      </c>
      <c r="AQ1677" t="s">
        <v>51</v>
      </c>
      <c r="AR1677" t="s">
        <v>226</v>
      </c>
    </row>
    <row r="1678" ht="15.75" customHeight="1">
      <c r="A1678" t="s">
        <v>44</v>
      </c>
      <c r="B1678" s="20" t="s">
        <v>154</v>
      </c>
      <c r="C1678" s="11" t="s">
        <v>175</v>
      </c>
      <c r="D1678" s="11" t="s">
        <v>176</v>
      </c>
      <c r="E1678" s="11" t="s">
        <v>177</v>
      </c>
      <c r="F1678" s="12" t="str">
        <f t="shared" si="1"/>
        <v>2017</v>
      </c>
      <c r="G1678" s="13">
        <v>42987.0</v>
      </c>
      <c r="H1678" s="14">
        <v>0.2986111111111111</v>
      </c>
      <c r="I1678" t="s">
        <v>48</v>
      </c>
      <c r="J1678" s="15"/>
      <c r="L1678" t="s">
        <v>49</v>
      </c>
      <c r="M1678" s="15">
        <v>19.1</v>
      </c>
      <c r="N1678" s="16">
        <v>8.06</v>
      </c>
      <c r="O1678" s="16">
        <v>95.5</v>
      </c>
      <c r="P1678" s="17">
        <v>63.8</v>
      </c>
      <c r="Q1678" s="18"/>
      <c r="S1678" s="17"/>
      <c r="V1678" s="19">
        <v>21.6</v>
      </c>
      <c r="W1678" s="17"/>
      <c r="AF1678" t="s">
        <v>889</v>
      </c>
      <c r="AG1678" t="s">
        <v>86</v>
      </c>
      <c r="AH1678" t="s">
        <v>315</v>
      </c>
      <c r="AI1678">
        <v>11.0</v>
      </c>
      <c r="AJ1678" t="s">
        <v>61</v>
      </c>
      <c r="AK1678" t="s">
        <v>53</v>
      </c>
      <c r="AM1678" t="s">
        <v>54</v>
      </c>
      <c r="AN1678" t="s">
        <v>65</v>
      </c>
      <c r="AQ1678" t="s">
        <v>51</v>
      </c>
      <c r="AR1678" t="s">
        <v>226</v>
      </c>
    </row>
    <row r="1679" ht="15.75" customHeight="1">
      <c r="A1679" t="s">
        <v>44</v>
      </c>
      <c r="B1679" s="20" t="s">
        <v>154</v>
      </c>
      <c r="C1679" s="11" t="s">
        <v>175</v>
      </c>
      <c r="D1679" s="11" t="s">
        <v>176</v>
      </c>
      <c r="E1679" s="11" t="s">
        <v>177</v>
      </c>
      <c r="F1679" s="12" t="str">
        <f t="shared" si="1"/>
        <v>2017</v>
      </c>
      <c r="G1679" s="13">
        <v>43001.0</v>
      </c>
      <c r="H1679" s="14">
        <v>0.3194444444444444</v>
      </c>
      <c r="I1679" t="s">
        <v>48</v>
      </c>
      <c r="J1679" s="15"/>
      <c r="L1679" t="s">
        <v>49</v>
      </c>
      <c r="M1679" s="15">
        <v>19.7</v>
      </c>
      <c r="N1679" s="16">
        <v>8.99</v>
      </c>
      <c r="O1679" s="16">
        <v>106.6</v>
      </c>
      <c r="P1679" s="17">
        <v>60.0</v>
      </c>
      <c r="Q1679" s="18"/>
      <c r="S1679" s="17"/>
      <c r="V1679" s="19">
        <v>26.5</v>
      </c>
      <c r="W1679" s="17"/>
      <c r="AF1679" t="s">
        <v>889</v>
      </c>
      <c r="AG1679" t="s">
        <v>51</v>
      </c>
      <c r="AH1679" t="s">
        <v>51</v>
      </c>
      <c r="AI1679">
        <v>14.0</v>
      </c>
      <c r="AJ1679" t="s">
        <v>61</v>
      </c>
      <c r="AK1679" t="s">
        <v>53</v>
      </c>
      <c r="AM1679" t="s">
        <v>54</v>
      </c>
      <c r="AN1679" t="s">
        <v>65</v>
      </c>
      <c r="AQ1679" t="s">
        <v>51</v>
      </c>
      <c r="AR1679" t="s">
        <v>218</v>
      </c>
    </row>
    <row r="1680" ht="15.75" customHeight="1">
      <c r="A1680" t="s">
        <v>323</v>
      </c>
      <c r="B1680" s="20" t="s">
        <v>154</v>
      </c>
      <c r="C1680" s="11" t="s">
        <v>731</v>
      </c>
      <c r="D1680" s="11" t="s">
        <v>732</v>
      </c>
      <c r="E1680" s="11" t="s">
        <v>733</v>
      </c>
      <c r="F1680" s="12" t="str">
        <f t="shared" si="1"/>
        <v>2017</v>
      </c>
      <c r="G1680" s="13">
        <v>42875.0</v>
      </c>
      <c r="H1680" s="14">
        <v>0.3229166666666667</v>
      </c>
      <c r="I1680" t="s">
        <v>48</v>
      </c>
      <c r="J1680" s="15"/>
      <c r="L1680" t="s">
        <v>49</v>
      </c>
      <c r="M1680" s="15">
        <v>13.3</v>
      </c>
      <c r="N1680" s="16">
        <v>9.75</v>
      </c>
      <c r="O1680" s="16">
        <v>93.4</v>
      </c>
      <c r="P1680" s="17">
        <v>58.7</v>
      </c>
      <c r="Q1680" s="18"/>
      <c r="S1680" s="17"/>
      <c r="V1680" s="19">
        <v>7.4</v>
      </c>
      <c r="W1680" s="17"/>
      <c r="AF1680" t="s">
        <v>785</v>
      </c>
      <c r="AG1680" t="s">
        <v>51</v>
      </c>
      <c r="AH1680" t="s">
        <v>51</v>
      </c>
      <c r="AI1680">
        <v>9.44</v>
      </c>
      <c r="AJ1680" t="s">
        <v>61</v>
      </c>
      <c r="AK1680" t="s">
        <v>97</v>
      </c>
      <c r="AM1680" t="s">
        <v>54</v>
      </c>
      <c r="AN1680" t="s">
        <v>55</v>
      </c>
      <c r="AQ1680" t="s">
        <v>51</v>
      </c>
      <c r="AR1680" t="s">
        <v>229</v>
      </c>
    </row>
    <row r="1681" ht="15.75" customHeight="1">
      <c r="A1681" t="s">
        <v>323</v>
      </c>
      <c r="B1681" s="20" t="s">
        <v>154</v>
      </c>
      <c r="C1681" s="11" t="s">
        <v>731</v>
      </c>
      <c r="D1681" s="11" t="s">
        <v>732</v>
      </c>
      <c r="E1681" s="11" t="s">
        <v>733</v>
      </c>
      <c r="F1681" s="12" t="str">
        <f t="shared" si="1"/>
        <v>2017</v>
      </c>
      <c r="G1681" s="13">
        <v>42889.0</v>
      </c>
      <c r="H1681" s="14">
        <v>0.3076388888888889</v>
      </c>
      <c r="I1681" t="s">
        <v>48</v>
      </c>
      <c r="J1681" s="15"/>
      <c r="L1681" t="s">
        <v>49</v>
      </c>
      <c r="M1681" s="15">
        <v>13.7</v>
      </c>
      <c r="N1681" s="16">
        <v>9.6</v>
      </c>
      <c r="O1681" s="16">
        <v>92.1</v>
      </c>
      <c r="P1681" s="17">
        <v>66.8</v>
      </c>
      <c r="Q1681" s="18"/>
      <c r="S1681" s="17"/>
      <c r="V1681" s="19">
        <v>20.3</v>
      </c>
      <c r="W1681" s="17"/>
      <c r="AF1681" t="s">
        <v>785</v>
      </c>
      <c r="AG1681" t="s">
        <v>231</v>
      </c>
      <c r="AH1681" t="s">
        <v>786</v>
      </c>
      <c r="AJ1681" t="s">
        <v>61</v>
      </c>
      <c r="AK1681" t="s">
        <v>97</v>
      </c>
      <c r="AM1681" t="s">
        <v>54</v>
      </c>
      <c r="AN1681" t="s">
        <v>55</v>
      </c>
      <c r="AQ1681" t="s">
        <v>51</v>
      </c>
      <c r="AR1681" t="s">
        <v>233</v>
      </c>
    </row>
    <row r="1682" ht="15.75" customHeight="1">
      <c r="A1682" t="s">
        <v>323</v>
      </c>
      <c r="B1682" s="20" t="s">
        <v>154</v>
      </c>
      <c r="C1682" s="11" t="s">
        <v>731</v>
      </c>
      <c r="D1682" s="11" t="s">
        <v>732</v>
      </c>
      <c r="E1682" s="11" t="s">
        <v>733</v>
      </c>
      <c r="F1682" s="12" t="str">
        <f t="shared" si="1"/>
        <v>2017</v>
      </c>
      <c r="G1682" s="13">
        <v>42903.0</v>
      </c>
      <c r="H1682" s="14">
        <v>0.3125</v>
      </c>
      <c r="I1682" t="s">
        <v>48</v>
      </c>
      <c r="J1682" s="15"/>
      <c r="M1682" s="15">
        <v>18.9</v>
      </c>
      <c r="N1682" s="16">
        <v>8.06</v>
      </c>
      <c r="O1682" s="16">
        <v>88.2</v>
      </c>
      <c r="P1682" s="17">
        <v>57.3</v>
      </c>
      <c r="Q1682" s="18"/>
      <c r="S1682" s="17"/>
      <c r="V1682" s="19">
        <v>41.9</v>
      </c>
      <c r="W1682" s="17"/>
      <c r="AF1682" t="s">
        <v>787</v>
      </c>
      <c r="AG1682" t="s">
        <v>404</v>
      </c>
      <c r="AH1682" t="s">
        <v>364</v>
      </c>
      <c r="AI1682">
        <v>13.89</v>
      </c>
      <c r="AJ1682" t="s">
        <v>61</v>
      </c>
      <c r="AK1682" t="s">
        <v>97</v>
      </c>
      <c r="AR1682" t="s">
        <v>233</v>
      </c>
    </row>
    <row r="1683" ht="15.75" customHeight="1">
      <c r="A1683" t="s">
        <v>323</v>
      </c>
      <c r="B1683" s="20" t="s">
        <v>154</v>
      </c>
      <c r="C1683" s="11" t="s">
        <v>731</v>
      </c>
      <c r="D1683" s="11" t="s">
        <v>732</v>
      </c>
      <c r="E1683" s="11" t="s">
        <v>733</v>
      </c>
      <c r="F1683" s="12" t="str">
        <f t="shared" si="1"/>
        <v>2017</v>
      </c>
      <c r="G1683" s="13">
        <v>42917.0</v>
      </c>
      <c r="H1683" s="14">
        <v>0.30277777777777776</v>
      </c>
      <c r="I1683" t="s">
        <v>48</v>
      </c>
      <c r="J1683" s="15"/>
      <c r="L1683" t="s">
        <v>49</v>
      </c>
      <c r="M1683" s="15">
        <v>21.9</v>
      </c>
      <c r="N1683" s="16">
        <v>8.3</v>
      </c>
      <c r="O1683" s="16">
        <v>94.8</v>
      </c>
      <c r="P1683" s="17">
        <v>76.6</v>
      </c>
      <c r="Q1683" s="18"/>
      <c r="S1683" s="17"/>
      <c r="V1683" s="19">
        <v>63.1</v>
      </c>
      <c r="W1683" s="17"/>
      <c r="AF1683" t="s">
        <v>788</v>
      </c>
      <c r="AG1683" t="s">
        <v>280</v>
      </c>
      <c r="AH1683" t="s">
        <v>366</v>
      </c>
      <c r="AI1683">
        <v>18.33</v>
      </c>
      <c r="AJ1683" t="s">
        <v>61</v>
      </c>
      <c r="AK1683" t="s">
        <v>97</v>
      </c>
      <c r="AM1683" t="s">
        <v>62</v>
      </c>
      <c r="AN1683" t="s">
        <v>55</v>
      </c>
      <c r="AQ1683" t="s">
        <v>51</v>
      </c>
      <c r="AR1683" t="s">
        <v>233</v>
      </c>
    </row>
    <row r="1684" ht="15.75" customHeight="1">
      <c r="A1684" t="s">
        <v>323</v>
      </c>
      <c r="B1684" s="20" t="s">
        <v>154</v>
      </c>
      <c r="C1684" s="11" t="s">
        <v>731</v>
      </c>
      <c r="D1684" s="11" t="s">
        <v>732</v>
      </c>
      <c r="E1684" s="11" t="s">
        <v>733</v>
      </c>
      <c r="F1684" s="12" t="str">
        <f t="shared" si="1"/>
        <v>2017</v>
      </c>
      <c r="G1684" s="13">
        <v>42931.0</v>
      </c>
      <c r="H1684" s="14">
        <v>0.31805555555555554</v>
      </c>
      <c r="I1684" t="s">
        <v>48</v>
      </c>
      <c r="J1684" s="15"/>
      <c r="M1684" s="15">
        <v>22.2</v>
      </c>
      <c r="N1684" s="16">
        <v>7.56</v>
      </c>
      <c r="O1684" s="16">
        <v>86.1</v>
      </c>
      <c r="P1684" s="17">
        <v>58.1</v>
      </c>
      <c r="Q1684" s="18"/>
      <c r="S1684" s="17"/>
      <c r="V1684" s="19">
        <v>21.8</v>
      </c>
      <c r="W1684" s="17"/>
      <c r="AF1684" t="s">
        <v>789</v>
      </c>
      <c r="AG1684" t="s">
        <v>231</v>
      </c>
      <c r="AH1684" t="s">
        <v>86</v>
      </c>
      <c r="AI1684">
        <v>17.78</v>
      </c>
      <c r="AJ1684" t="s">
        <v>61</v>
      </c>
      <c r="AK1684" t="s">
        <v>97</v>
      </c>
      <c r="AR1684" t="s">
        <v>233</v>
      </c>
    </row>
    <row r="1685" ht="15.75" customHeight="1">
      <c r="A1685" t="s">
        <v>323</v>
      </c>
      <c r="B1685" s="20" t="s">
        <v>154</v>
      </c>
      <c r="C1685" s="11" t="s">
        <v>731</v>
      </c>
      <c r="D1685" s="11" t="s">
        <v>732</v>
      </c>
      <c r="E1685" s="11" t="s">
        <v>733</v>
      </c>
      <c r="F1685" s="12" t="str">
        <f t="shared" si="1"/>
        <v>2017</v>
      </c>
      <c r="G1685" s="13">
        <v>42945.0</v>
      </c>
      <c r="H1685" s="14">
        <v>0.3090277777777778</v>
      </c>
      <c r="I1685" t="s">
        <v>48</v>
      </c>
      <c r="J1685" s="15"/>
      <c r="M1685" s="15">
        <v>22.6</v>
      </c>
      <c r="N1685" s="16">
        <v>8.13</v>
      </c>
      <c r="O1685" s="16">
        <v>95.0</v>
      </c>
      <c r="P1685" s="17">
        <v>57.0</v>
      </c>
      <c r="Q1685" s="18"/>
      <c r="S1685" s="17"/>
      <c r="V1685" s="19">
        <v>9.8</v>
      </c>
      <c r="W1685" s="17"/>
      <c r="AF1685" t="s">
        <v>789</v>
      </c>
      <c r="AG1685" t="s">
        <v>86</v>
      </c>
      <c r="AH1685" t="s">
        <v>435</v>
      </c>
      <c r="AI1685">
        <v>16.11</v>
      </c>
      <c r="AJ1685" t="s">
        <v>61</v>
      </c>
      <c r="AK1685" t="s">
        <v>97</v>
      </c>
      <c r="AR1685" t="s">
        <v>233</v>
      </c>
    </row>
    <row r="1686" ht="15.75" customHeight="1">
      <c r="A1686" t="s">
        <v>323</v>
      </c>
      <c r="B1686" s="20" t="s">
        <v>154</v>
      </c>
      <c r="C1686" s="11" t="s">
        <v>731</v>
      </c>
      <c r="D1686" s="11" t="s">
        <v>732</v>
      </c>
      <c r="E1686" s="11" t="s">
        <v>733</v>
      </c>
      <c r="F1686" s="12" t="str">
        <f t="shared" si="1"/>
        <v>2017</v>
      </c>
      <c r="G1686" s="13">
        <v>42959.0</v>
      </c>
      <c r="H1686" s="14">
        <v>0.3194444444444444</v>
      </c>
      <c r="I1686" t="s">
        <v>48</v>
      </c>
      <c r="J1686" s="15"/>
      <c r="L1686" t="s">
        <v>49</v>
      </c>
      <c r="M1686" s="15">
        <v>23.9</v>
      </c>
      <c r="N1686" s="16">
        <v>7.76</v>
      </c>
      <c r="O1686" s="16">
        <v>91.6</v>
      </c>
      <c r="P1686" s="17">
        <v>57.9</v>
      </c>
      <c r="Q1686" s="18"/>
      <c r="S1686" s="17"/>
      <c r="V1686" s="19">
        <v>17.1</v>
      </c>
      <c r="W1686" s="17"/>
      <c r="AF1686" t="s">
        <v>726</v>
      </c>
      <c r="AG1686" t="s">
        <v>273</v>
      </c>
      <c r="AH1686" t="s">
        <v>563</v>
      </c>
      <c r="AJ1686" t="s">
        <v>61</v>
      </c>
      <c r="AK1686" t="s">
        <v>97</v>
      </c>
      <c r="AM1686" t="s">
        <v>54</v>
      </c>
      <c r="AN1686" t="s">
        <v>55</v>
      </c>
      <c r="AQ1686" t="s">
        <v>51</v>
      </c>
      <c r="AR1686" t="s">
        <v>233</v>
      </c>
    </row>
    <row r="1687" ht="15.75" customHeight="1">
      <c r="A1687" t="s">
        <v>323</v>
      </c>
      <c r="B1687" s="20" t="s">
        <v>154</v>
      </c>
      <c r="C1687" s="11" t="s">
        <v>731</v>
      </c>
      <c r="D1687" s="11" t="s">
        <v>732</v>
      </c>
      <c r="E1687" s="11" t="s">
        <v>733</v>
      </c>
      <c r="F1687" s="12" t="str">
        <f t="shared" si="1"/>
        <v>2017</v>
      </c>
      <c r="G1687" s="13">
        <v>42973.0</v>
      </c>
      <c r="H1687" s="14">
        <v>0.29930555555555555</v>
      </c>
      <c r="I1687" t="s">
        <v>48</v>
      </c>
      <c r="J1687" s="15"/>
      <c r="L1687" t="s">
        <v>49</v>
      </c>
      <c r="M1687" s="15">
        <v>22.6</v>
      </c>
      <c r="N1687" s="16">
        <v>8.04</v>
      </c>
      <c r="O1687" s="16">
        <v>93.2</v>
      </c>
      <c r="P1687" s="17">
        <v>60.3</v>
      </c>
      <c r="Q1687" s="18"/>
      <c r="S1687" s="17"/>
      <c r="V1687" s="19">
        <v>25.6</v>
      </c>
      <c r="W1687" s="17"/>
      <c r="AF1687" t="s">
        <v>726</v>
      </c>
      <c r="AG1687" t="s">
        <v>51</v>
      </c>
      <c r="AH1687" t="s">
        <v>435</v>
      </c>
      <c r="AJ1687" t="s">
        <v>61</v>
      </c>
      <c r="AK1687" t="s">
        <v>97</v>
      </c>
      <c r="AM1687" t="s">
        <v>54</v>
      </c>
      <c r="AN1687" t="s">
        <v>55</v>
      </c>
      <c r="AQ1687" t="s">
        <v>51</v>
      </c>
      <c r="AR1687" t="s">
        <v>233</v>
      </c>
    </row>
    <row r="1688" ht="15.75" customHeight="1">
      <c r="A1688" t="s">
        <v>323</v>
      </c>
      <c r="B1688" s="20" t="s">
        <v>154</v>
      </c>
      <c r="C1688" s="11" t="s">
        <v>731</v>
      </c>
      <c r="D1688" s="11" t="s">
        <v>732</v>
      </c>
      <c r="E1688" s="11" t="s">
        <v>733</v>
      </c>
      <c r="F1688" s="12" t="str">
        <f t="shared" si="1"/>
        <v>2017</v>
      </c>
      <c r="G1688" s="13">
        <v>42987.0</v>
      </c>
      <c r="H1688" s="14">
        <v>0.3138888888888889</v>
      </c>
      <c r="I1688" t="s">
        <v>48</v>
      </c>
      <c r="J1688" s="15"/>
      <c r="L1688" t="s">
        <v>49</v>
      </c>
      <c r="M1688" s="15">
        <v>19.6</v>
      </c>
      <c r="N1688" s="16">
        <v>8.33</v>
      </c>
      <c r="O1688" s="16">
        <v>90.7</v>
      </c>
      <c r="P1688" s="17">
        <v>62.3</v>
      </c>
      <c r="Q1688" s="18"/>
      <c r="S1688" s="17"/>
      <c r="V1688" s="19">
        <v>17.3</v>
      </c>
      <c r="W1688" s="17"/>
      <c r="AF1688" t="s">
        <v>799</v>
      </c>
      <c r="AG1688" t="s">
        <v>115</v>
      </c>
      <c r="AH1688" t="s">
        <v>435</v>
      </c>
      <c r="AJ1688" t="s">
        <v>61</v>
      </c>
      <c r="AK1688" t="s">
        <v>97</v>
      </c>
      <c r="AM1688" t="s">
        <v>88</v>
      </c>
      <c r="AN1688" t="s">
        <v>55</v>
      </c>
      <c r="AQ1688" t="s">
        <v>51</v>
      </c>
      <c r="AR1688" t="s">
        <v>233</v>
      </c>
    </row>
    <row r="1689" ht="15.75" customHeight="1">
      <c r="A1689" t="s">
        <v>323</v>
      </c>
      <c r="B1689" s="20" t="s">
        <v>154</v>
      </c>
      <c r="C1689" s="11" t="s">
        <v>731</v>
      </c>
      <c r="D1689" s="11" t="s">
        <v>732</v>
      </c>
      <c r="E1689" s="11" t="s">
        <v>733</v>
      </c>
      <c r="F1689" s="12" t="str">
        <f t="shared" si="1"/>
        <v>2017</v>
      </c>
      <c r="G1689" s="13">
        <v>43001.0</v>
      </c>
      <c r="H1689" s="14">
        <v>0.3125</v>
      </c>
      <c r="I1689" t="s">
        <v>48</v>
      </c>
      <c r="J1689" s="15"/>
      <c r="M1689" s="15">
        <v>19.8</v>
      </c>
      <c r="N1689" s="16">
        <v>8.04</v>
      </c>
      <c r="O1689" s="16">
        <v>86.8</v>
      </c>
      <c r="P1689" s="17">
        <v>57.5</v>
      </c>
      <c r="Q1689" s="18"/>
      <c r="S1689" s="17"/>
      <c r="V1689" s="19">
        <v>17.1</v>
      </c>
      <c r="W1689" s="17"/>
      <c r="AF1689" t="s">
        <v>789</v>
      </c>
      <c r="AG1689" t="s">
        <v>51</v>
      </c>
      <c r="AH1689" t="s">
        <v>59</v>
      </c>
      <c r="AI1689">
        <v>17.78</v>
      </c>
      <c r="AJ1689" t="s">
        <v>61</v>
      </c>
      <c r="AK1689" t="s">
        <v>97</v>
      </c>
      <c r="AR1689" t="s">
        <v>233</v>
      </c>
    </row>
    <row r="1690" ht="15.75" customHeight="1">
      <c r="A1690" t="s">
        <v>323</v>
      </c>
      <c r="B1690" s="20" t="s">
        <v>154</v>
      </c>
      <c r="C1690" s="11" t="s">
        <v>736</v>
      </c>
      <c r="D1690" s="11" t="s">
        <v>737</v>
      </c>
      <c r="E1690" s="11" t="s">
        <v>738</v>
      </c>
      <c r="F1690" s="12" t="str">
        <f t="shared" si="1"/>
        <v>2017</v>
      </c>
      <c r="G1690" s="13">
        <v>42875.0</v>
      </c>
      <c r="H1690" s="14">
        <v>0.2986111111111111</v>
      </c>
      <c r="I1690" t="s">
        <v>48</v>
      </c>
      <c r="J1690" s="15"/>
      <c r="L1690" t="s">
        <v>49</v>
      </c>
      <c r="M1690" s="15">
        <v>13.3</v>
      </c>
      <c r="N1690" s="16">
        <v>10.76</v>
      </c>
      <c r="O1690" s="16">
        <v>102.5</v>
      </c>
      <c r="P1690" s="17">
        <v>54.0</v>
      </c>
      <c r="Q1690" s="18"/>
      <c r="S1690" s="17"/>
      <c r="V1690" s="19">
        <v>13.5</v>
      </c>
      <c r="W1690" s="17"/>
      <c r="AF1690" t="s">
        <v>368</v>
      </c>
      <c r="AG1690" t="s">
        <v>51</v>
      </c>
      <c r="AH1690" t="s">
        <v>115</v>
      </c>
      <c r="AJ1690" t="s">
        <v>61</v>
      </c>
      <c r="AK1690" t="s">
        <v>53</v>
      </c>
      <c r="AM1690" t="s">
        <v>54</v>
      </c>
      <c r="AN1690" t="s">
        <v>55</v>
      </c>
      <c r="AQ1690" t="s">
        <v>51</v>
      </c>
      <c r="AR1690" t="s">
        <v>218</v>
      </c>
    </row>
    <row r="1691" ht="15.75" customHeight="1">
      <c r="A1691" t="s">
        <v>323</v>
      </c>
      <c r="B1691" s="20" t="s">
        <v>154</v>
      </c>
      <c r="C1691" s="11" t="s">
        <v>736</v>
      </c>
      <c r="D1691" s="11" t="s">
        <v>737</v>
      </c>
      <c r="E1691" s="11" t="s">
        <v>738</v>
      </c>
      <c r="F1691" s="12" t="str">
        <f t="shared" si="1"/>
        <v>2017</v>
      </c>
      <c r="G1691" s="13">
        <v>42875.0</v>
      </c>
      <c r="H1691" s="14">
        <v>0.3368055555555556</v>
      </c>
      <c r="I1691" t="s">
        <v>48</v>
      </c>
      <c r="J1691" s="15"/>
      <c r="L1691" t="s">
        <v>49</v>
      </c>
      <c r="M1691" s="15">
        <v>13.3</v>
      </c>
      <c r="N1691" s="16">
        <v>9.77</v>
      </c>
      <c r="O1691" s="16">
        <v>93.0</v>
      </c>
      <c r="P1691" s="17">
        <v>57.4</v>
      </c>
      <c r="Q1691" s="18"/>
      <c r="S1691" s="17"/>
      <c r="V1691" s="19">
        <v>12.1</v>
      </c>
      <c r="W1691" s="17"/>
      <c r="AF1691" t="s">
        <v>785</v>
      </c>
      <c r="AG1691" t="s">
        <v>51</v>
      </c>
      <c r="AH1691" t="s">
        <v>51</v>
      </c>
      <c r="AI1691">
        <v>9.44</v>
      </c>
      <c r="AJ1691" t="s">
        <v>61</v>
      </c>
      <c r="AK1691" t="s">
        <v>53</v>
      </c>
      <c r="AM1691" t="s">
        <v>54</v>
      </c>
      <c r="AN1691" t="s">
        <v>55</v>
      </c>
      <c r="AQ1691" t="s">
        <v>51</v>
      </c>
      <c r="AR1691" t="s">
        <v>226</v>
      </c>
    </row>
    <row r="1692" ht="15.75" customHeight="1">
      <c r="A1692" t="s">
        <v>323</v>
      </c>
      <c r="B1692" s="20" t="s">
        <v>154</v>
      </c>
      <c r="C1692" s="11" t="s">
        <v>736</v>
      </c>
      <c r="D1692" s="11" t="s">
        <v>737</v>
      </c>
      <c r="E1692" s="11" t="s">
        <v>738</v>
      </c>
      <c r="F1692" s="12" t="str">
        <f t="shared" si="1"/>
        <v>2017</v>
      </c>
      <c r="G1692" s="13">
        <v>42889.0</v>
      </c>
      <c r="H1692" s="14">
        <v>0.30694444444444446</v>
      </c>
      <c r="I1692" t="s">
        <v>48</v>
      </c>
      <c r="J1692" s="15"/>
      <c r="L1692" t="s">
        <v>49</v>
      </c>
      <c r="M1692" s="15">
        <v>13.8</v>
      </c>
      <c r="N1692" s="16">
        <v>10.43</v>
      </c>
      <c r="O1692" s="16">
        <v>100.6</v>
      </c>
      <c r="P1692" s="17">
        <v>57.0</v>
      </c>
      <c r="Q1692" s="18"/>
      <c r="S1692" s="17"/>
      <c r="V1692" s="19">
        <v>17.5</v>
      </c>
      <c r="W1692" s="17"/>
      <c r="AF1692" t="s">
        <v>356</v>
      </c>
      <c r="AG1692" t="s">
        <v>86</v>
      </c>
      <c r="AH1692" t="s">
        <v>371</v>
      </c>
      <c r="AJ1692" t="s">
        <v>61</v>
      </c>
      <c r="AK1692" t="s">
        <v>53</v>
      </c>
      <c r="AM1692" t="s">
        <v>54</v>
      </c>
      <c r="AN1692" t="s">
        <v>55</v>
      </c>
      <c r="AQ1692" t="s">
        <v>51</v>
      </c>
      <c r="AR1692" t="s">
        <v>894</v>
      </c>
    </row>
    <row r="1693" ht="15.75" customHeight="1">
      <c r="A1693" t="s">
        <v>323</v>
      </c>
      <c r="B1693" s="20" t="s">
        <v>154</v>
      </c>
      <c r="C1693" s="11" t="s">
        <v>736</v>
      </c>
      <c r="D1693" s="11" t="s">
        <v>737</v>
      </c>
      <c r="E1693" s="11" t="s">
        <v>738</v>
      </c>
      <c r="F1693" s="12" t="str">
        <f t="shared" si="1"/>
        <v>2017</v>
      </c>
      <c r="G1693" s="13">
        <v>42889.0</v>
      </c>
      <c r="H1693" s="14">
        <v>0.3159722222222222</v>
      </c>
      <c r="I1693" t="s">
        <v>48</v>
      </c>
      <c r="J1693" s="15"/>
      <c r="L1693" t="s">
        <v>49</v>
      </c>
      <c r="M1693" s="15">
        <v>13.8</v>
      </c>
      <c r="N1693" s="16">
        <v>9.53</v>
      </c>
      <c r="O1693" s="16">
        <v>92.0</v>
      </c>
      <c r="P1693" s="17">
        <v>64.0</v>
      </c>
      <c r="Q1693" s="18"/>
      <c r="S1693" s="17"/>
      <c r="V1693" s="19">
        <v>19.9</v>
      </c>
      <c r="W1693" s="17"/>
      <c r="AF1693" t="s">
        <v>785</v>
      </c>
      <c r="AG1693" t="s">
        <v>231</v>
      </c>
      <c r="AH1693" t="s">
        <v>786</v>
      </c>
      <c r="AJ1693" t="s">
        <v>61</v>
      </c>
      <c r="AK1693" t="s">
        <v>97</v>
      </c>
      <c r="AM1693" t="s">
        <v>54</v>
      </c>
      <c r="AN1693" t="s">
        <v>55</v>
      </c>
      <c r="AQ1693" t="s">
        <v>51</v>
      </c>
      <c r="AR1693" t="s">
        <v>226</v>
      </c>
    </row>
    <row r="1694" ht="15.75" customHeight="1">
      <c r="A1694" t="s">
        <v>323</v>
      </c>
      <c r="B1694" s="20" t="s">
        <v>154</v>
      </c>
      <c r="C1694" s="11" t="s">
        <v>736</v>
      </c>
      <c r="D1694" s="11" t="s">
        <v>737</v>
      </c>
      <c r="E1694" s="11" t="s">
        <v>738</v>
      </c>
      <c r="F1694" s="12" t="str">
        <f t="shared" si="1"/>
        <v>2017</v>
      </c>
      <c r="G1694" s="13">
        <v>42903.0</v>
      </c>
      <c r="H1694" s="14">
        <v>0.3236111111111111</v>
      </c>
      <c r="I1694" t="s">
        <v>48</v>
      </c>
      <c r="J1694" s="15"/>
      <c r="L1694" t="s">
        <v>49</v>
      </c>
      <c r="M1694" s="15">
        <v>18.9</v>
      </c>
      <c r="N1694" s="16">
        <v>9.36</v>
      </c>
      <c r="O1694" s="16">
        <v>100.3</v>
      </c>
      <c r="P1694" s="17">
        <v>56.0</v>
      </c>
      <c r="Q1694" s="18"/>
      <c r="S1694" s="17"/>
      <c r="V1694" s="19">
        <v>103.9</v>
      </c>
      <c r="W1694" s="17"/>
      <c r="AF1694" t="s">
        <v>350</v>
      </c>
      <c r="AG1694" t="s">
        <v>280</v>
      </c>
      <c r="AH1694" t="s">
        <v>372</v>
      </c>
      <c r="AJ1694" t="s">
        <v>61</v>
      </c>
      <c r="AK1694" t="s">
        <v>53</v>
      </c>
      <c r="AM1694" t="s">
        <v>54</v>
      </c>
      <c r="AN1694" t="s">
        <v>55</v>
      </c>
      <c r="AQ1694" t="s">
        <v>51</v>
      </c>
      <c r="AR1694" t="s">
        <v>218</v>
      </c>
    </row>
    <row r="1695" ht="15.75" customHeight="1">
      <c r="A1695" t="s">
        <v>323</v>
      </c>
      <c r="B1695" s="20" t="s">
        <v>154</v>
      </c>
      <c r="C1695" s="11" t="s">
        <v>736</v>
      </c>
      <c r="D1695" s="11" t="s">
        <v>737</v>
      </c>
      <c r="E1695" s="11" t="s">
        <v>738</v>
      </c>
      <c r="F1695" s="12" t="str">
        <f t="shared" si="1"/>
        <v>2017</v>
      </c>
      <c r="G1695" s="13">
        <v>42917.0</v>
      </c>
      <c r="H1695" s="14">
        <v>0.3090277777777778</v>
      </c>
      <c r="I1695" t="s">
        <v>48</v>
      </c>
      <c r="J1695" s="15"/>
      <c r="L1695" t="s">
        <v>49</v>
      </c>
      <c r="M1695" s="15">
        <v>21.8</v>
      </c>
      <c r="N1695" s="16">
        <v>7.98</v>
      </c>
      <c r="O1695" s="16">
        <v>90.4</v>
      </c>
      <c r="P1695" s="17">
        <v>75.0</v>
      </c>
      <c r="Q1695" s="18"/>
      <c r="S1695" s="17"/>
      <c r="V1695" s="19">
        <v>517.2</v>
      </c>
      <c r="W1695" s="17"/>
      <c r="AF1695" t="s">
        <v>373</v>
      </c>
      <c r="AG1695" t="s">
        <v>224</v>
      </c>
      <c r="AH1695" t="s">
        <v>364</v>
      </c>
      <c r="AK1695" t="s">
        <v>53</v>
      </c>
      <c r="AM1695" t="s">
        <v>54</v>
      </c>
      <c r="AN1695" t="s">
        <v>55</v>
      </c>
      <c r="AQ1695" t="s">
        <v>51</v>
      </c>
      <c r="AR1695" t="s">
        <v>218</v>
      </c>
    </row>
    <row r="1696" ht="15.75" customHeight="1">
      <c r="A1696" t="s">
        <v>323</v>
      </c>
      <c r="B1696" s="20" t="s">
        <v>154</v>
      </c>
      <c r="C1696" s="11" t="s">
        <v>736</v>
      </c>
      <c r="D1696" s="11" t="s">
        <v>737</v>
      </c>
      <c r="E1696" s="11" t="s">
        <v>738</v>
      </c>
      <c r="F1696" s="12" t="str">
        <f t="shared" si="1"/>
        <v>2017</v>
      </c>
      <c r="G1696" s="13">
        <v>42931.0</v>
      </c>
      <c r="H1696" s="14">
        <v>0.3090277777777778</v>
      </c>
      <c r="I1696" t="s">
        <v>48</v>
      </c>
      <c r="J1696" s="15"/>
      <c r="L1696" t="s">
        <v>49</v>
      </c>
      <c r="M1696" s="15">
        <v>22.2</v>
      </c>
      <c r="N1696" s="16">
        <v>7.63</v>
      </c>
      <c r="O1696" s="16">
        <v>88.0</v>
      </c>
      <c r="P1696" s="17">
        <v>56.0</v>
      </c>
      <c r="Q1696" s="18"/>
      <c r="S1696" s="17"/>
      <c r="V1696" s="19">
        <v>17.1</v>
      </c>
      <c r="W1696" s="17"/>
      <c r="AF1696" t="s">
        <v>373</v>
      </c>
      <c r="AG1696" t="s">
        <v>59</v>
      </c>
      <c r="AH1696" t="s">
        <v>224</v>
      </c>
      <c r="AI1696">
        <v>16.67</v>
      </c>
      <c r="AJ1696" t="s">
        <v>61</v>
      </c>
      <c r="AK1696" t="s">
        <v>53</v>
      </c>
      <c r="AM1696" t="s">
        <v>54</v>
      </c>
      <c r="AN1696" t="s">
        <v>55</v>
      </c>
      <c r="AQ1696" t="s">
        <v>51</v>
      </c>
      <c r="AR1696" t="s">
        <v>218</v>
      </c>
    </row>
    <row r="1697" ht="15.75" customHeight="1">
      <c r="A1697" t="s">
        <v>323</v>
      </c>
      <c r="B1697" s="20" t="s">
        <v>154</v>
      </c>
      <c r="C1697" s="11" t="s">
        <v>736</v>
      </c>
      <c r="D1697" s="11" t="s">
        <v>737</v>
      </c>
      <c r="E1697" s="11" t="s">
        <v>738</v>
      </c>
      <c r="F1697" s="12" t="str">
        <f t="shared" si="1"/>
        <v>2017</v>
      </c>
      <c r="G1697" s="13">
        <v>42945.0</v>
      </c>
      <c r="H1697" s="14">
        <v>0.3333333333333333</v>
      </c>
      <c r="I1697" t="s">
        <v>48</v>
      </c>
      <c r="J1697" s="15"/>
      <c r="L1697" t="s">
        <v>49</v>
      </c>
      <c r="M1697" s="15">
        <v>22.7</v>
      </c>
      <c r="N1697" s="16">
        <v>8.43</v>
      </c>
      <c r="O1697" s="16">
        <v>97.6</v>
      </c>
      <c r="P1697" s="17">
        <v>55.0</v>
      </c>
      <c r="Q1697" s="18"/>
      <c r="S1697" s="17"/>
      <c r="V1697" s="19">
        <v>33.1</v>
      </c>
      <c r="W1697" s="17"/>
      <c r="AF1697" t="s">
        <v>356</v>
      </c>
      <c r="AG1697" t="s">
        <v>59</v>
      </c>
      <c r="AH1697" t="s">
        <v>352</v>
      </c>
      <c r="AJ1697" t="s">
        <v>61</v>
      </c>
      <c r="AK1697" t="s">
        <v>53</v>
      </c>
      <c r="AM1697" t="s">
        <v>54</v>
      </c>
      <c r="AN1697" t="s">
        <v>55</v>
      </c>
      <c r="AQ1697" t="s">
        <v>51</v>
      </c>
      <c r="AR1697" t="s">
        <v>218</v>
      </c>
    </row>
    <row r="1698" ht="15.75" customHeight="1">
      <c r="A1698" t="s">
        <v>323</v>
      </c>
      <c r="B1698" s="20" t="s">
        <v>154</v>
      </c>
      <c r="C1698" s="11" t="s">
        <v>736</v>
      </c>
      <c r="D1698" s="11" t="s">
        <v>737</v>
      </c>
      <c r="E1698" s="11" t="s">
        <v>738</v>
      </c>
      <c r="F1698" s="12" t="str">
        <f t="shared" si="1"/>
        <v>2017</v>
      </c>
      <c r="G1698" s="13">
        <v>42945.0</v>
      </c>
      <c r="H1698" s="14">
        <v>0.3333333333333333</v>
      </c>
      <c r="I1698" t="s">
        <v>95</v>
      </c>
      <c r="J1698" s="15"/>
      <c r="M1698" s="15">
        <v>22.7</v>
      </c>
      <c r="N1698" s="16">
        <v>8.39</v>
      </c>
      <c r="O1698" s="16">
        <v>97.4</v>
      </c>
      <c r="P1698" s="17">
        <v>55.0</v>
      </c>
      <c r="Q1698" s="18"/>
      <c r="S1698" s="17"/>
      <c r="V1698" s="19">
        <v>30.1</v>
      </c>
      <c r="W1698" s="17"/>
      <c r="AF1698" t="s">
        <v>356</v>
      </c>
      <c r="AK1698" t="s">
        <v>53</v>
      </c>
      <c r="AR1698" t="s">
        <v>218</v>
      </c>
    </row>
    <row r="1699" ht="15.75" customHeight="1">
      <c r="A1699" t="s">
        <v>323</v>
      </c>
      <c r="B1699" s="20" t="s">
        <v>154</v>
      </c>
      <c r="C1699" s="11" t="s">
        <v>736</v>
      </c>
      <c r="D1699" s="11" t="s">
        <v>737</v>
      </c>
      <c r="E1699" s="11" t="s">
        <v>738</v>
      </c>
      <c r="F1699" s="12" t="str">
        <f t="shared" si="1"/>
        <v>2017</v>
      </c>
      <c r="G1699" s="13">
        <v>42959.0</v>
      </c>
      <c r="H1699" s="14">
        <v>0.3055555555555556</v>
      </c>
      <c r="I1699" t="s">
        <v>48</v>
      </c>
      <c r="J1699" s="15"/>
      <c r="L1699" t="s">
        <v>49</v>
      </c>
      <c r="M1699" s="15">
        <v>23.6</v>
      </c>
      <c r="N1699" s="16">
        <v>7.59</v>
      </c>
      <c r="O1699" s="16">
        <v>89.9</v>
      </c>
      <c r="P1699" s="17">
        <v>54.0</v>
      </c>
      <c r="Q1699" s="18"/>
      <c r="S1699" s="17"/>
      <c r="V1699" s="19">
        <v>15.5</v>
      </c>
      <c r="W1699" s="17"/>
      <c r="AF1699" t="s">
        <v>375</v>
      </c>
      <c r="AG1699" t="s">
        <v>254</v>
      </c>
      <c r="AH1699" t="s">
        <v>376</v>
      </c>
      <c r="AJ1699" t="s">
        <v>61</v>
      </c>
      <c r="AK1699" t="s">
        <v>53</v>
      </c>
      <c r="AM1699" t="s">
        <v>62</v>
      </c>
      <c r="AN1699" t="s">
        <v>55</v>
      </c>
      <c r="AQ1699" t="s">
        <v>51</v>
      </c>
      <c r="AR1699" t="s">
        <v>218</v>
      </c>
    </row>
    <row r="1700" ht="15.75" customHeight="1">
      <c r="A1700" t="s">
        <v>323</v>
      </c>
      <c r="B1700" s="20" t="s">
        <v>154</v>
      </c>
      <c r="C1700" s="11" t="s">
        <v>736</v>
      </c>
      <c r="D1700" s="11" t="s">
        <v>737</v>
      </c>
      <c r="E1700" s="11" t="s">
        <v>738</v>
      </c>
      <c r="F1700" s="12" t="str">
        <f t="shared" si="1"/>
        <v>2017</v>
      </c>
      <c r="G1700" s="13">
        <v>42973.0</v>
      </c>
      <c r="H1700" s="14">
        <v>0.3229166666666667</v>
      </c>
      <c r="I1700" t="s">
        <v>48</v>
      </c>
      <c r="J1700" s="15"/>
      <c r="L1700" t="s">
        <v>49</v>
      </c>
      <c r="M1700" s="15">
        <v>22.7</v>
      </c>
      <c r="N1700" s="16">
        <v>7.42</v>
      </c>
      <c r="O1700" s="16">
        <v>86.1</v>
      </c>
      <c r="P1700" s="17">
        <v>57.0</v>
      </c>
      <c r="Q1700" s="18"/>
      <c r="S1700" s="17"/>
      <c r="V1700" s="19">
        <v>8.6</v>
      </c>
      <c r="W1700" s="17"/>
      <c r="AF1700" t="s">
        <v>356</v>
      </c>
      <c r="AG1700" t="s">
        <v>115</v>
      </c>
      <c r="AH1700" t="s">
        <v>115</v>
      </c>
      <c r="AJ1700" t="s">
        <v>61</v>
      </c>
      <c r="AK1700" t="s">
        <v>53</v>
      </c>
      <c r="AM1700" t="s">
        <v>54</v>
      </c>
      <c r="AN1700" t="s">
        <v>55</v>
      </c>
      <c r="AQ1700" t="s">
        <v>51</v>
      </c>
      <c r="AR1700" t="s">
        <v>218</v>
      </c>
    </row>
    <row r="1701" ht="15.75" customHeight="1">
      <c r="A1701" t="s">
        <v>323</v>
      </c>
      <c r="B1701" s="20" t="s">
        <v>154</v>
      </c>
      <c r="C1701" s="11" t="s">
        <v>736</v>
      </c>
      <c r="D1701" s="11" t="s">
        <v>737</v>
      </c>
      <c r="E1701" s="11" t="s">
        <v>738</v>
      </c>
      <c r="F1701" s="12" t="str">
        <f t="shared" si="1"/>
        <v>2017</v>
      </c>
      <c r="G1701" s="13">
        <v>42987.0</v>
      </c>
      <c r="H1701" s="14">
        <v>0.3125</v>
      </c>
      <c r="I1701" t="s">
        <v>48</v>
      </c>
      <c r="J1701" s="15"/>
      <c r="L1701" t="s">
        <v>49</v>
      </c>
      <c r="M1701" s="15">
        <v>19.7</v>
      </c>
      <c r="N1701" s="16">
        <v>9.2</v>
      </c>
      <c r="O1701" s="16">
        <v>100.2</v>
      </c>
      <c r="P1701" s="17">
        <v>64.0</v>
      </c>
      <c r="Q1701" s="18"/>
      <c r="S1701" s="17"/>
      <c r="V1701" s="19">
        <v>16.1</v>
      </c>
      <c r="W1701" s="17"/>
      <c r="AF1701" t="s">
        <v>375</v>
      </c>
      <c r="AG1701" t="s">
        <v>51</v>
      </c>
      <c r="AH1701" t="s">
        <v>115</v>
      </c>
      <c r="AJ1701" t="s">
        <v>61</v>
      </c>
      <c r="AK1701" t="s">
        <v>53</v>
      </c>
      <c r="AM1701" t="s">
        <v>54</v>
      </c>
      <c r="AN1701" t="s">
        <v>55</v>
      </c>
      <c r="AQ1701" t="s">
        <v>51</v>
      </c>
      <c r="AR1701" t="s">
        <v>218</v>
      </c>
    </row>
    <row r="1702" ht="15.75" customHeight="1">
      <c r="A1702" t="s">
        <v>323</v>
      </c>
      <c r="B1702" s="20" t="s">
        <v>154</v>
      </c>
      <c r="C1702" s="11" t="s">
        <v>736</v>
      </c>
      <c r="D1702" s="11" t="s">
        <v>737</v>
      </c>
      <c r="E1702" s="11" t="s">
        <v>738</v>
      </c>
      <c r="F1702" s="12" t="str">
        <f t="shared" si="1"/>
        <v>2017</v>
      </c>
      <c r="G1702" s="13">
        <v>43001.0</v>
      </c>
      <c r="H1702" s="14">
        <v>0.3173611111111111</v>
      </c>
      <c r="I1702" t="s">
        <v>48</v>
      </c>
      <c r="J1702" s="15"/>
      <c r="L1702" t="s">
        <v>49</v>
      </c>
      <c r="M1702" s="15">
        <v>19.3</v>
      </c>
      <c r="N1702" s="16">
        <v>8.05</v>
      </c>
      <c r="O1702" s="16">
        <v>88.8</v>
      </c>
      <c r="P1702" s="17"/>
      <c r="Q1702" s="18"/>
      <c r="S1702" s="17"/>
      <c r="V1702" s="19">
        <v>5.2</v>
      </c>
      <c r="W1702" s="17"/>
      <c r="AF1702" t="s">
        <v>378</v>
      </c>
      <c r="AH1702" t="s">
        <v>86</v>
      </c>
      <c r="AK1702" t="s">
        <v>53</v>
      </c>
      <c r="AM1702" t="s">
        <v>54</v>
      </c>
      <c r="AQ1702" t="s">
        <v>51</v>
      </c>
      <c r="AR1702" t="s">
        <v>895</v>
      </c>
    </row>
    <row r="1703" ht="15.75" customHeight="1">
      <c r="A1703" t="s">
        <v>44</v>
      </c>
      <c r="B1703" s="20" t="s">
        <v>154</v>
      </c>
      <c r="C1703" s="11" t="s">
        <v>184</v>
      </c>
      <c r="D1703" s="11" t="s">
        <v>185</v>
      </c>
      <c r="E1703" s="11" t="s">
        <v>186</v>
      </c>
      <c r="F1703" s="12" t="str">
        <f t="shared" si="1"/>
        <v>2017</v>
      </c>
      <c r="G1703" s="13">
        <v>42875.0</v>
      </c>
      <c r="H1703" s="14">
        <v>0.28541666666666665</v>
      </c>
      <c r="I1703" t="s">
        <v>48</v>
      </c>
      <c r="J1703" s="15"/>
      <c r="L1703" t="s">
        <v>49</v>
      </c>
      <c r="M1703" s="15">
        <v>13.1</v>
      </c>
      <c r="N1703" s="16">
        <v>11.26</v>
      </c>
      <c r="O1703" s="16">
        <v>107.3</v>
      </c>
      <c r="P1703" s="17">
        <v>48.0</v>
      </c>
      <c r="Q1703" s="18"/>
      <c r="S1703" s="17"/>
      <c r="V1703" s="19">
        <v>7.9</v>
      </c>
      <c r="W1703" s="17"/>
      <c r="AF1703" t="s">
        <v>368</v>
      </c>
      <c r="AG1703" t="s">
        <v>51</v>
      </c>
      <c r="AH1703" t="s">
        <v>115</v>
      </c>
      <c r="AJ1703" t="s">
        <v>61</v>
      </c>
      <c r="AK1703" t="s">
        <v>119</v>
      </c>
      <c r="AM1703" t="s">
        <v>54</v>
      </c>
      <c r="AN1703" t="s">
        <v>55</v>
      </c>
      <c r="AQ1703" t="s">
        <v>51</v>
      </c>
      <c r="AR1703" t="s">
        <v>896</v>
      </c>
    </row>
    <row r="1704" ht="15.75" customHeight="1">
      <c r="A1704" t="s">
        <v>44</v>
      </c>
      <c r="B1704" s="20" t="s">
        <v>154</v>
      </c>
      <c r="C1704" s="11" t="s">
        <v>184</v>
      </c>
      <c r="D1704" s="11" t="s">
        <v>185</v>
      </c>
      <c r="E1704" s="11" t="s">
        <v>186</v>
      </c>
      <c r="F1704" s="12" t="str">
        <f t="shared" si="1"/>
        <v>2017</v>
      </c>
      <c r="G1704" s="13">
        <v>42889.0</v>
      </c>
      <c r="H1704" s="14">
        <v>0.29305555555555557</v>
      </c>
      <c r="I1704" t="s">
        <v>48</v>
      </c>
      <c r="J1704" s="15"/>
      <c r="L1704" t="s">
        <v>49</v>
      </c>
      <c r="M1704" s="15">
        <v>13.8</v>
      </c>
      <c r="N1704" s="16">
        <v>10.89</v>
      </c>
      <c r="O1704" s="16">
        <v>105.8</v>
      </c>
      <c r="P1704" s="17">
        <v>47.0</v>
      </c>
      <c r="Q1704" s="18"/>
      <c r="S1704" s="17"/>
      <c r="V1704" s="19">
        <v>12.2</v>
      </c>
      <c r="W1704" s="17"/>
      <c r="AF1704" t="s">
        <v>356</v>
      </c>
      <c r="AG1704" t="s">
        <v>86</v>
      </c>
      <c r="AH1704" t="s">
        <v>371</v>
      </c>
      <c r="AJ1704" t="s">
        <v>61</v>
      </c>
      <c r="AK1704" t="s">
        <v>53</v>
      </c>
      <c r="AM1704" t="s">
        <v>54</v>
      </c>
      <c r="AN1704" t="s">
        <v>55</v>
      </c>
      <c r="AQ1704" t="s">
        <v>51</v>
      </c>
      <c r="AR1704" t="s">
        <v>897</v>
      </c>
    </row>
    <row r="1705" ht="15.75" customHeight="1">
      <c r="A1705" t="s">
        <v>44</v>
      </c>
      <c r="B1705" s="20" t="s">
        <v>154</v>
      </c>
      <c r="C1705" s="11" t="s">
        <v>184</v>
      </c>
      <c r="D1705" s="11" t="s">
        <v>185</v>
      </c>
      <c r="E1705" s="11" t="s">
        <v>186</v>
      </c>
      <c r="F1705" s="12" t="str">
        <f t="shared" si="1"/>
        <v>2017</v>
      </c>
      <c r="G1705" s="13">
        <v>42903.0</v>
      </c>
      <c r="H1705" s="14">
        <v>0.30972222222222223</v>
      </c>
      <c r="I1705" t="s">
        <v>48</v>
      </c>
      <c r="J1705" s="15"/>
      <c r="L1705" t="s">
        <v>49</v>
      </c>
      <c r="M1705" s="15">
        <v>19.1</v>
      </c>
      <c r="N1705" s="16">
        <v>9.73</v>
      </c>
      <c r="O1705" s="16">
        <v>105.3</v>
      </c>
      <c r="P1705" s="17">
        <v>49.0</v>
      </c>
      <c r="Q1705" s="18"/>
      <c r="S1705" s="17"/>
      <c r="V1705" s="19">
        <v>13.4</v>
      </c>
      <c r="W1705" s="17"/>
      <c r="AF1705" t="s">
        <v>350</v>
      </c>
      <c r="AG1705" t="s">
        <v>280</v>
      </c>
      <c r="AH1705" t="s">
        <v>372</v>
      </c>
      <c r="AJ1705" t="s">
        <v>61</v>
      </c>
      <c r="AK1705" t="s">
        <v>53</v>
      </c>
      <c r="AM1705" t="s">
        <v>54</v>
      </c>
      <c r="AN1705" t="s">
        <v>55</v>
      </c>
      <c r="AQ1705" t="s">
        <v>51</v>
      </c>
      <c r="AR1705" t="s">
        <v>898</v>
      </c>
    </row>
    <row r="1706" ht="15.75" customHeight="1">
      <c r="A1706" t="s">
        <v>44</v>
      </c>
      <c r="B1706" s="20" t="s">
        <v>154</v>
      </c>
      <c r="C1706" s="11" t="s">
        <v>184</v>
      </c>
      <c r="D1706" s="11" t="s">
        <v>185</v>
      </c>
      <c r="E1706" s="11" t="s">
        <v>186</v>
      </c>
      <c r="F1706" s="12" t="str">
        <f t="shared" si="1"/>
        <v>2017</v>
      </c>
      <c r="G1706" s="13">
        <v>42917.0</v>
      </c>
      <c r="H1706" s="14">
        <v>0.2916666666666667</v>
      </c>
      <c r="I1706" t="s">
        <v>48</v>
      </c>
      <c r="J1706" s="15"/>
      <c r="L1706" t="s">
        <v>49</v>
      </c>
      <c r="M1706" s="15">
        <v>22.1</v>
      </c>
      <c r="N1706" s="16">
        <v>8.01</v>
      </c>
      <c r="O1706" s="16">
        <v>91.8</v>
      </c>
      <c r="P1706" s="17">
        <v>53.0</v>
      </c>
      <c r="Q1706" s="18"/>
      <c r="S1706" s="17"/>
      <c r="V1706" s="19">
        <v>14.5</v>
      </c>
      <c r="W1706" s="17"/>
      <c r="AF1706" t="s">
        <v>373</v>
      </c>
      <c r="AG1706" t="s">
        <v>224</v>
      </c>
      <c r="AH1706" t="s">
        <v>364</v>
      </c>
      <c r="AK1706" t="s">
        <v>53</v>
      </c>
      <c r="AM1706" t="s">
        <v>54</v>
      </c>
      <c r="AN1706" t="s">
        <v>55</v>
      </c>
      <c r="AQ1706" t="s">
        <v>51</v>
      </c>
      <c r="AR1706" t="s">
        <v>218</v>
      </c>
    </row>
    <row r="1707" ht="15.75" customHeight="1">
      <c r="A1707" t="s">
        <v>44</v>
      </c>
      <c r="B1707" s="20" t="s">
        <v>154</v>
      </c>
      <c r="C1707" s="11" t="s">
        <v>184</v>
      </c>
      <c r="D1707" s="11" t="s">
        <v>185</v>
      </c>
      <c r="E1707" s="11" t="s">
        <v>186</v>
      </c>
      <c r="F1707" s="12" t="str">
        <f t="shared" si="1"/>
        <v>2017</v>
      </c>
      <c r="G1707" s="13">
        <v>42931.0</v>
      </c>
      <c r="H1707" s="14">
        <v>0.2972222222222222</v>
      </c>
      <c r="I1707" t="s">
        <v>48</v>
      </c>
      <c r="J1707" s="15"/>
      <c r="L1707" t="s">
        <v>49</v>
      </c>
      <c r="M1707" s="15">
        <v>22.7</v>
      </c>
      <c r="N1707" s="16">
        <v>7.9</v>
      </c>
      <c r="O1707" s="16">
        <v>91.6</v>
      </c>
      <c r="P1707" s="17">
        <v>53.0</v>
      </c>
      <c r="Q1707" s="18"/>
      <c r="S1707" s="17"/>
      <c r="V1707" s="19">
        <v>39.3</v>
      </c>
      <c r="W1707" s="17"/>
      <c r="AF1707" t="s">
        <v>373</v>
      </c>
      <c r="AG1707" t="s">
        <v>59</v>
      </c>
      <c r="AH1707" t="s">
        <v>224</v>
      </c>
      <c r="AI1707">
        <v>16.67</v>
      </c>
      <c r="AJ1707" t="s">
        <v>61</v>
      </c>
      <c r="AK1707" t="s">
        <v>119</v>
      </c>
      <c r="AM1707" t="s">
        <v>54</v>
      </c>
      <c r="AN1707" t="s">
        <v>55</v>
      </c>
      <c r="AQ1707" t="s">
        <v>51</v>
      </c>
      <c r="AR1707" t="s">
        <v>229</v>
      </c>
    </row>
    <row r="1708" ht="15.75" customHeight="1">
      <c r="A1708" t="s">
        <v>44</v>
      </c>
      <c r="B1708" s="20" t="s">
        <v>154</v>
      </c>
      <c r="C1708" s="11" t="s">
        <v>184</v>
      </c>
      <c r="D1708" s="11" t="s">
        <v>185</v>
      </c>
      <c r="E1708" s="11" t="s">
        <v>186</v>
      </c>
      <c r="F1708" s="12" t="str">
        <f t="shared" si="1"/>
        <v>2017</v>
      </c>
      <c r="G1708" s="13">
        <v>42945.0</v>
      </c>
      <c r="H1708" s="14">
        <v>0.32083333333333336</v>
      </c>
      <c r="I1708" t="s">
        <v>48</v>
      </c>
      <c r="J1708" s="15"/>
      <c r="L1708" t="s">
        <v>49</v>
      </c>
      <c r="M1708" s="15">
        <v>23.1</v>
      </c>
      <c r="N1708" s="16">
        <v>8.76</v>
      </c>
      <c r="O1708" s="16">
        <v>102.4</v>
      </c>
      <c r="P1708" s="17">
        <v>50.0</v>
      </c>
      <c r="Q1708" s="18"/>
      <c r="S1708" s="17"/>
      <c r="V1708" s="19">
        <v>6.3</v>
      </c>
      <c r="W1708" s="17"/>
      <c r="AF1708" t="s">
        <v>356</v>
      </c>
      <c r="AG1708" t="s">
        <v>59</v>
      </c>
      <c r="AH1708" t="s">
        <v>352</v>
      </c>
      <c r="AJ1708" t="s">
        <v>61</v>
      </c>
      <c r="AK1708" t="s">
        <v>119</v>
      </c>
      <c r="AM1708" t="s">
        <v>54</v>
      </c>
      <c r="AN1708" t="s">
        <v>55</v>
      </c>
      <c r="AQ1708" t="s">
        <v>51</v>
      </c>
      <c r="AR1708" t="s">
        <v>229</v>
      </c>
    </row>
    <row r="1709" ht="15.75" customHeight="1">
      <c r="A1709" t="s">
        <v>44</v>
      </c>
      <c r="B1709" s="20" t="s">
        <v>154</v>
      </c>
      <c r="C1709" s="11" t="s">
        <v>184</v>
      </c>
      <c r="D1709" s="11" t="s">
        <v>185</v>
      </c>
      <c r="E1709" s="11" t="s">
        <v>186</v>
      </c>
      <c r="F1709" s="12" t="str">
        <f t="shared" si="1"/>
        <v>2017</v>
      </c>
      <c r="G1709" s="13">
        <v>42959.0</v>
      </c>
      <c r="H1709" s="14">
        <v>0.2916666666666667</v>
      </c>
      <c r="I1709" t="s">
        <v>48</v>
      </c>
      <c r="J1709" s="15"/>
      <c r="L1709" t="s">
        <v>49</v>
      </c>
      <c r="M1709" s="15">
        <v>24.0</v>
      </c>
      <c r="N1709" s="16">
        <v>7.68</v>
      </c>
      <c r="O1709" s="16">
        <v>91.4</v>
      </c>
      <c r="P1709" s="17">
        <v>53.0</v>
      </c>
      <c r="Q1709" s="18"/>
      <c r="S1709" s="17"/>
      <c r="V1709" s="19">
        <v>4.1</v>
      </c>
      <c r="W1709" s="17"/>
      <c r="AF1709" t="s">
        <v>375</v>
      </c>
      <c r="AG1709" t="s">
        <v>254</v>
      </c>
      <c r="AH1709" t="s">
        <v>376</v>
      </c>
      <c r="AJ1709" t="s">
        <v>61</v>
      </c>
      <c r="AK1709" t="s">
        <v>53</v>
      </c>
      <c r="AM1709" t="s">
        <v>62</v>
      </c>
      <c r="AN1709" t="s">
        <v>55</v>
      </c>
      <c r="AQ1709" t="s">
        <v>51</v>
      </c>
      <c r="AR1709" t="s">
        <v>218</v>
      </c>
    </row>
    <row r="1710" ht="15.75" customHeight="1">
      <c r="A1710" t="s">
        <v>44</v>
      </c>
      <c r="B1710" s="20" t="s">
        <v>154</v>
      </c>
      <c r="C1710" s="11" t="s">
        <v>184</v>
      </c>
      <c r="D1710" s="11" t="s">
        <v>185</v>
      </c>
      <c r="E1710" s="11" t="s">
        <v>186</v>
      </c>
      <c r="F1710" s="12" t="str">
        <f t="shared" si="1"/>
        <v>2017</v>
      </c>
      <c r="G1710" s="13">
        <v>42973.0</v>
      </c>
      <c r="H1710" s="14">
        <v>0.3159722222222222</v>
      </c>
      <c r="I1710" t="s">
        <v>48</v>
      </c>
      <c r="J1710" s="15"/>
      <c r="L1710" t="s">
        <v>49</v>
      </c>
      <c r="M1710" s="15">
        <v>23.1</v>
      </c>
      <c r="N1710" s="16">
        <v>7.52</v>
      </c>
      <c r="O1710" s="16">
        <v>87.7</v>
      </c>
      <c r="P1710" s="17">
        <v>53.0</v>
      </c>
      <c r="Q1710" s="18"/>
      <c r="S1710" s="17"/>
      <c r="V1710" s="19">
        <v>4.1</v>
      </c>
      <c r="W1710" s="17"/>
      <c r="AF1710" t="s">
        <v>356</v>
      </c>
      <c r="AG1710" t="s">
        <v>115</v>
      </c>
      <c r="AH1710" t="s">
        <v>115</v>
      </c>
      <c r="AJ1710" t="s">
        <v>61</v>
      </c>
      <c r="AK1710" t="s">
        <v>119</v>
      </c>
      <c r="AM1710" t="s">
        <v>54</v>
      </c>
      <c r="AN1710" t="s">
        <v>55</v>
      </c>
      <c r="AQ1710" t="s">
        <v>51</v>
      </c>
      <c r="AR1710" t="s">
        <v>229</v>
      </c>
    </row>
    <row r="1711" ht="15.75" customHeight="1">
      <c r="A1711" t="s">
        <v>44</v>
      </c>
      <c r="B1711" s="20" t="s">
        <v>154</v>
      </c>
      <c r="C1711" s="11" t="s">
        <v>184</v>
      </c>
      <c r="D1711" s="11" t="s">
        <v>185</v>
      </c>
      <c r="E1711" s="11" t="s">
        <v>186</v>
      </c>
      <c r="F1711" s="12" t="str">
        <f t="shared" si="1"/>
        <v>2017</v>
      </c>
      <c r="G1711" s="13">
        <v>42987.0</v>
      </c>
      <c r="H1711" s="14">
        <v>0.3020833333333333</v>
      </c>
      <c r="I1711" t="s">
        <v>48</v>
      </c>
      <c r="J1711" s="15"/>
      <c r="L1711" t="s">
        <v>49</v>
      </c>
      <c r="M1711" s="15">
        <v>19.7</v>
      </c>
      <c r="N1711" s="16">
        <v>9.35</v>
      </c>
      <c r="O1711" s="16">
        <v>102.2</v>
      </c>
      <c r="P1711" s="17">
        <v>51.0</v>
      </c>
      <c r="Q1711" s="18"/>
      <c r="S1711" s="17"/>
      <c r="V1711" s="19">
        <v>5.2</v>
      </c>
      <c r="W1711" s="17"/>
      <c r="AF1711" t="s">
        <v>375</v>
      </c>
      <c r="AG1711" t="s">
        <v>51</v>
      </c>
      <c r="AH1711" t="s">
        <v>112</v>
      </c>
      <c r="AJ1711" t="s">
        <v>61</v>
      </c>
      <c r="AK1711" t="s">
        <v>119</v>
      </c>
      <c r="AM1711" t="s">
        <v>54</v>
      </c>
      <c r="AN1711" t="s">
        <v>55</v>
      </c>
      <c r="AQ1711" t="s">
        <v>51</v>
      </c>
      <c r="AR1711" t="s">
        <v>229</v>
      </c>
    </row>
    <row r="1712" ht="15.75" customHeight="1">
      <c r="A1712" t="s">
        <v>44</v>
      </c>
      <c r="B1712" s="20" t="s">
        <v>154</v>
      </c>
      <c r="C1712" s="11" t="s">
        <v>184</v>
      </c>
      <c r="D1712" s="11" t="s">
        <v>185</v>
      </c>
      <c r="E1712" s="11" t="s">
        <v>186</v>
      </c>
      <c r="F1712" s="12" t="str">
        <f t="shared" si="1"/>
        <v>2017</v>
      </c>
      <c r="G1712" s="13">
        <v>43001.0</v>
      </c>
      <c r="H1712" s="14">
        <v>0.3055555555555556</v>
      </c>
      <c r="I1712" t="s">
        <v>48</v>
      </c>
      <c r="J1712" s="15"/>
      <c r="L1712" t="s">
        <v>49</v>
      </c>
      <c r="M1712" s="15">
        <v>19.4</v>
      </c>
      <c r="N1712" s="16">
        <v>8.37</v>
      </c>
      <c r="O1712" s="16">
        <v>92.6</v>
      </c>
      <c r="P1712" s="17">
        <v>49.0</v>
      </c>
      <c r="Q1712" s="18"/>
      <c r="S1712" s="17"/>
      <c r="V1712" s="19">
        <v>5.2</v>
      </c>
      <c r="W1712" s="17"/>
      <c r="AF1712" t="s">
        <v>378</v>
      </c>
      <c r="AH1712" t="s">
        <v>86</v>
      </c>
      <c r="AK1712" t="s">
        <v>53</v>
      </c>
      <c r="AM1712" t="s">
        <v>54</v>
      </c>
      <c r="AQ1712" t="s">
        <v>51</v>
      </c>
      <c r="AR1712" t="s">
        <v>895</v>
      </c>
    </row>
    <row r="1713" ht="15.75" customHeight="1">
      <c r="A1713" t="s">
        <v>44</v>
      </c>
      <c r="B1713" s="20" t="s">
        <v>154</v>
      </c>
      <c r="C1713" s="11" t="s">
        <v>203</v>
      </c>
      <c r="D1713" s="11" t="s">
        <v>204</v>
      </c>
      <c r="E1713" s="11" t="s">
        <v>205</v>
      </c>
      <c r="F1713" s="12" t="str">
        <f t="shared" si="1"/>
        <v>2017</v>
      </c>
      <c r="G1713" s="13">
        <v>42875.0</v>
      </c>
      <c r="H1713" s="14">
        <v>0.3229166666666667</v>
      </c>
      <c r="I1713" t="s">
        <v>48</v>
      </c>
      <c r="J1713" s="15"/>
      <c r="L1713" t="s">
        <v>49</v>
      </c>
      <c r="M1713" s="15">
        <v>12.8</v>
      </c>
      <c r="N1713" s="16">
        <v>11.33</v>
      </c>
      <c r="O1713" s="16">
        <v>107.0</v>
      </c>
      <c r="P1713" s="17"/>
      <c r="Q1713" s="18"/>
      <c r="S1713" s="17"/>
      <c r="V1713" s="19">
        <v>6.3</v>
      </c>
      <c r="W1713" s="17"/>
      <c r="AF1713" t="s">
        <v>846</v>
      </c>
      <c r="AG1713" t="s">
        <v>51</v>
      </c>
      <c r="AH1713" t="s">
        <v>86</v>
      </c>
      <c r="AI1713">
        <v>8.89</v>
      </c>
      <c r="AJ1713" t="s">
        <v>52</v>
      </c>
      <c r="AK1713" t="s">
        <v>53</v>
      </c>
      <c r="AM1713" t="s">
        <v>54</v>
      </c>
      <c r="AN1713" t="s">
        <v>65</v>
      </c>
      <c r="AQ1713" t="s">
        <v>51</v>
      </c>
      <c r="AR1713" t="s">
        <v>899</v>
      </c>
    </row>
    <row r="1714" ht="15.75" customHeight="1">
      <c r="A1714" t="s">
        <v>44</v>
      </c>
      <c r="B1714" s="20" t="s">
        <v>154</v>
      </c>
      <c r="C1714" s="11" t="s">
        <v>203</v>
      </c>
      <c r="D1714" s="11" t="s">
        <v>204</v>
      </c>
      <c r="E1714" s="11" t="s">
        <v>205</v>
      </c>
      <c r="F1714" s="12" t="str">
        <f t="shared" si="1"/>
        <v>2017</v>
      </c>
      <c r="G1714" s="13">
        <v>42889.0</v>
      </c>
      <c r="H1714" s="14">
        <v>0.35138888888888886</v>
      </c>
      <c r="I1714" t="s">
        <v>48</v>
      </c>
      <c r="J1714" s="15"/>
      <c r="L1714" t="s">
        <v>58</v>
      </c>
      <c r="M1714" s="15">
        <v>13.9</v>
      </c>
      <c r="N1714" s="16">
        <v>9.98</v>
      </c>
      <c r="O1714" s="16">
        <v>96.8</v>
      </c>
      <c r="P1714" s="17">
        <v>33.6</v>
      </c>
      <c r="Q1714" s="18"/>
      <c r="S1714" s="17"/>
      <c r="V1714" s="19">
        <v>3.0</v>
      </c>
      <c r="W1714" s="17"/>
      <c r="AF1714" t="s">
        <v>848</v>
      </c>
      <c r="AG1714" t="s">
        <v>86</v>
      </c>
      <c r="AH1714" t="s">
        <v>72</v>
      </c>
      <c r="AI1714">
        <v>7.22</v>
      </c>
      <c r="AJ1714" t="s">
        <v>61</v>
      </c>
      <c r="AK1714" t="s">
        <v>53</v>
      </c>
      <c r="AM1714" t="s">
        <v>54</v>
      </c>
      <c r="AN1714" t="s">
        <v>55</v>
      </c>
      <c r="AQ1714" t="s">
        <v>51</v>
      </c>
      <c r="AR1714" t="s">
        <v>226</v>
      </c>
    </row>
    <row r="1715" ht="15.75" customHeight="1">
      <c r="A1715" t="s">
        <v>44</v>
      </c>
      <c r="B1715" s="20" t="s">
        <v>154</v>
      </c>
      <c r="C1715" s="11" t="s">
        <v>203</v>
      </c>
      <c r="D1715" s="11" t="s">
        <v>204</v>
      </c>
      <c r="E1715" s="11" t="s">
        <v>205</v>
      </c>
      <c r="F1715" s="12" t="str">
        <f t="shared" si="1"/>
        <v>2017</v>
      </c>
      <c r="G1715" s="13">
        <v>42903.0</v>
      </c>
      <c r="H1715" s="14">
        <v>0.3472222222222222</v>
      </c>
      <c r="I1715" t="s">
        <v>48</v>
      </c>
      <c r="J1715" s="15"/>
      <c r="L1715" t="s">
        <v>58</v>
      </c>
      <c r="M1715" s="15">
        <v>18.1</v>
      </c>
      <c r="N1715" s="16">
        <v>9.14</v>
      </c>
      <c r="O1715" s="16">
        <v>96.8</v>
      </c>
      <c r="P1715" s="17">
        <v>37.3</v>
      </c>
      <c r="Q1715" s="18"/>
      <c r="S1715" s="17"/>
      <c r="V1715" s="19">
        <v>8.8</v>
      </c>
      <c r="W1715" s="17"/>
      <c r="AF1715" t="s">
        <v>848</v>
      </c>
      <c r="AG1715" t="s">
        <v>59</v>
      </c>
      <c r="AH1715" t="s">
        <v>72</v>
      </c>
      <c r="AI1715">
        <v>13.33</v>
      </c>
      <c r="AJ1715" t="s">
        <v>61</v>
      </c>
      <c r="AK1715" t="s">
        <v>53</v>
      </c>
      <c r="AM1715" t="s">
        <v>54</v>
      </c>
      <c r="AN1715" t="s">
        <v>65</v>
      </c>
      <c r="AQ1715" t="s">
        <v>51</v>
      </c>
      <c r="AR1715" t="s">
        <v>226</v>
      </c>
    </row>
    <row r="1716" ht="15.75" customHeight="1">
      <c r="A1716" t="s">
        <v>44</v>
      </c>
      <c r="B1716" s="20" t="s">
        <v>154</v>
      </c>
      <c r="C1716" s="11" t="s">
        <v>203</v>
      </c>
      <c r="D1716" s="11" t="s">
        <v>204</v>
      </c>
      <c r="E1716" s="11" t="s">
        <v>205</v>
      </c>
      <c r="F1716" s="12" t="str">
        <f t="shared" si="1"/>
        <v>2017</v>
      </c>
      <c r="G1716" s="13">
        <v>42917.0</v>
      </c>
      <c r="H1716" s="14">
        <v>0.3472222222222222</v>
      </c>
      <c r="I1716" t="s">
        <v>48</v>
      </c>
      <c r="J1716" s="15"/>
      <c r="L1716" t="s">
        <v>49</v>
      </c>
      <c r="M1716" s="15">
        <v>22.1</v>
      </c>
      <c r="N1716" s="16">
        <v>8.26</v>
      </c>
      <c r="O1716" s="16">
        <v>94.5</v>
      </c>
      <c r="P1716" s="17">
        <v>40.4</v>
      </c>
      <c r="Q1716" s="18"/>
      <c r="S1716" s="17"/>
      <c r="V1716" s="19">
        <v>23.8</v>
      </c>
      <c r="W1716" s="17"/>
      <c r="AF1716" t="s">
        <v>848</v>
      </c>
      <c r="AG1716" t="s">
        <v>86</v>
      </c>
      <c r="AH1716" t="s">
        <v>273</v>
      </c>
      <c r="AI1716">
        <v>19.44</v>
      </c>
      <c r="AJ1716" t="s">
        <v>61</v>
      </c>
      <c r="AK1716" t="s">
        <v>53</v>
      </c>
      <c r="AM1716" t="s">
        <v>54</v>
      </c>
      <c r="AN1716" t="s">
        <v>55</v>
      </c>
      <c r="AQ1716" t="s">
        <v>51</v>
      </c>
      <c r="AR1716" t="s">
        <v>900</v>
      </c>
    </row>
    <row r="1717" ht="15.75" customHeight="1">
      <c r="A1717" t="s">
        <v>44</v>
      </c>
      <c r="B1717" s="20" t="s">
        <v>154</v>
      </c>
      <c r="C1717" s="11" t="s">
        <v>203</v>
      </c>
      <c r="D1717" s="11" t="s">
        <v>204</v>
      </c>
      <c r="E1717" s="11" t="s">
        <v>205</v>
      </c>
      <c r="F1717" s="12" t="str">
        <f t="shared" si="1"/>
        <v>2017</v>
      </c>
      <c r="G1717" s="13">
        <v>42931.0</v>
      </c>
      <c r="H1717" s="14">
        <v>0.3194444444444444</v>
      </c>
      <c r="I1717" t="s">
        <v>48</v>
      </c>
      <c r="J1717" s="15"/>
      <c r="L1717" t="s">
        <v>49</v>
      </c>
      <c r="M1717" s="15">
        <v>22.1</v>
      </c>
      <c r="N1717" s="16">
        <v>8.0</v>
      </c>
      <c r="O1717" s="16">
        <v>91.5</v>
      </c>
      <c r="P1717" s="17">
        <v>52.0</v>
      </c>
      <c r="Q1717" s="18"/>
      <c r="S1717" s="17"/>
      <c r="V1717" s="19">
        <v>41.6</v>
      </c>
      <c r="W1717" s="17"/>
      <c r="AF1717" t="s">
        <v>279</v>
      </c>
      <c r="AG1717" t="s">
        <v>59</v>
      </c>
      <c r="AH1717" t="s">
        <v>59</v>
      </c>
      <c r="AI1717">
        <v>15.56</v>
      </c>
      <c r="AJ1717" t="s">
        <v>61</v>
      </c>
      <c r="AK1717" t="s">
        <v>53</v>
      </c>
      <c r="AM1717" t="s">
        <v>88</v>
      </c>
      <c r="AN1717" t="s">
        <v>55</v>
      </c>
      <c r="AQ1717" t="s">
        <v>51</v>
      </c>
      <c r="AR1717" t="s">
        <v>226</v>
      </c>
    </row>
    <row r="1718" ht="15.75" customHeight="1">
      <c r="A1718" t="s">
        <v>44</v>
      </c>
      <c r="B1718" s="20" t="s">
        <v>154</v>
      </c>
      <c r="C1718" s="11" t="s">
        <v>203</v>
      </c>
      <c r="D1718" s="11" t="s">
        <v>204</v>
      </c>
      <c r="E1718" s="11" t="s">
        <v>205</v>
      </c>
      <c r="F1718" s="12" t="str">
        <f t="shared" si="1"/>
        <v>2017</v>
      </c>
      <c r="G1718" s="13">
        <v>42945.0</v>
      </c>
      <c r="H1718" s="14">
        <v>0.3125</v>
      </c>
      <c r="I1718" t="s">
        <v>48</v>
      </c>
      <c r="J1718" s="15"/>
      <c r="L1718" t="s">
        <v>49</v>
      </c>
      <c r="M1718" s="15">
        <v>23.2</v>
      </c>
      <c r="N1718" s="16">
        <v>7.95</v>
      </c>
      <c r="O1718" s="16">
        <v>93.2</v>
      </c>
      <c r="P1718" s="17">
        <v>52.0</v>
      </c>
      <c r="Q1718" s="18"/>
      <c r="S1718" s="17"/>
      <c r="V1718" s="19">
        <v>20.1</v>
      </c>
      <c r="W1718" s="17"/>
      <c r="AF1718" t="s">
        <v>279</v>
      </c>
      <c r="AG1718" t="s">
        <v>86</v>
      </c>
      <c r="AH1718" t="s">
        <v>115</v>
      </c>
      <c r="AI1718">
        <v>14.44</v>
      </c>
      <c r="AJ1718" t="s">
        <v>61</v>
      </c>
      <c r="AK1718" t="s">
        <v>53</v>
      </c>
      <c r="AM1718" t="s">
        <v>88</v>
      </c>
      <c r="AN1718" t="s">
        <v>65</v>
      </c>
      <c r="AQ1718" t="s">
        <v>51</v>
      </c>
      <c r="AR1718" t="s">
        <v>218</v>
      </c>
    </row>
    <row r="1719" ht="15.75" customHeight="1">
      <c r="A1719" t="s">
        <v>44</v>
      </c>
      <c r="B1719" s="20" t="s">
        <v>154</v>
      </c>
      <c r="C1719" s="11" t="s">
        <v>203</v>
      </c>
      <c r="D1719" s="11" t="s">
        <v>204</v>
      </c>
      <c r="E1719" s="11" t="s">
        <v>205</v>
      </c>
      <c r="F1719" s="12" t="str">
        <f t="shared" si="1"/>
        <v>2017</v>
      </c>
      <c r="G1719" s="13">
        <v>42959.0</v>
      </c>
      <c r="H1719" s="14">
        <v>0.2916666666666667</v>
      </c>
      <c r="I1719" t="s">
        <v>48</v>
      </c>
      <c r="J1719" s="15"/>
      <c r="L1719" t="s">
        <v>49</v>
      </c>
      <c r="M1719" s="15">
        <v>24.1</v>
      </c>
      <c r="N1719" s="16">
        <v>7.26</v>
      </c>
      <c r="O1719" s="16">
        <v>86.1</v>
      </c>
      <c r="P1719" s="17">
        <v>42.2</v>
      </c>
      <c r="Q1719" s="18"/>
      <c r="S1719" s="17"/>
      <c r="V1719" s="19">
        <v>46.5</v>
      </c>
      <c r="W1719" s="17"/>
      <c r="AF1719" t="s">
        <v>853</v>
      </c>
      <c r="AG1719" t="s">
        <v>254</v>
      </c>
      <c r="AH1719" t="s">
        <v>655</v>
      </c>
      <c r="AJ1719" t="s">
        <v>52</v>
      </c>
      <c r="AK1719" t="s">
        <v>53</v>
      </c>
      <c r="AM1719" t="s">
        <v>54</v>
      </c>
      <c r="AN1719" t="s">
        <v>65</v>
      </c>
      <c r="AQ1719" t="s">
        <v>51</v>
      </c>
      <c r="AR1719" t="s">
        <v>901</v>
      </c>
    </row>
    <row r="1720" ht="15.75" customHeight="1">
      <c r="A1720" t="s">
        <v>44</v>
      </c>
      <c r="B1720" s="20" t="s">
        <v>154</v>
      </c>
      <c r="C1720" s="11" t="s">
        <v>203</v>
      </c>
      <c r="D1720" s="11" t="s">
        <v>204</v>
      </c>
      <c r="E1720" s="11" t="s">
        <v>205</v>
      </c>
      <c r="F1720" s="12" t="str">
        <f t="shared" si="1"/>
        <v>2017</v>
      </c>
      <c r="G1720" s="13">
        <v>42973.0</v>
      </c>
      <c r="H1720" s="14">
        <v>0.2965277777777778</v>
      </c>
      <c r="I1720" t="s">
        <v>48</v>
      </c>
      <c r="J1720" s="15"/>
      <c r="L1720" t="s">
        <v>49</v>
      </c>
      <c r="M1720" s="15"/>
      <c r="N1720" s="16"/>
      <c r="O1720" s="16"/>
      <c r="P1720" s="17"/>
      <c r="Q1720" s="18"/>
      <c r="S1720" s="17"/>
      <c r="V1720" s="19">
        <v>13.4</v>
      </c>
      <c r="W1720" s="17"/>
      <c r="AF1720" t="s">
        <v>657</v>
      </c>
      <c r="AG1720" t="s">
        <v>435</v>
      </c>
      <c r="AH1720" t="s">
        <v>435</v>
      </c>
      <c r="AK1720" t="s">
        <v>53</v>
      </c>
      <c r="AM1720" t="s">
        <v>54</v>
      </c>
      <c r="AN1720" t="s">
        <v>55</v>
      </c>
      <c r="AQ1720" t="s">
        <v>51</v>
      </c>
      <c r="AR1720" t="s">
        <v>827</v>
      </c>
    </row>
    <row r="1721" ht="15.75" customHeight="1">
      <c r="A1721" t="s">
        <v>44</v>
      </c>
      <c r="B1721" s="20" t="s">
        <v>154</v>
      </c>
      <c r="C1721" s="11" t="s">
        <v>203</v>
      </c>
      <c r="D1721" s="11" t="s">
        <v>204</v>
      </c>
      <c r="E1721" s="11" t="s">
        <v>205</v>
      </c>
      <c r="F1721" s="12" t="str">
        <f t="shared" si="1"/>
        <v>2017</v>
      </c>
      <c r="G1721" s="13">
        <v>42987.0</v>
      </c>
      <c r="H1721" s="14">
        <v>0.31319444444444444</v>
      </c>
      <c r="I1721" t="s">
        <v>48</v>
      </c>
      <c r="J1721" s="15"/>
      <c r="L1721" t="s">
        <v>49</v>
      </c>
      <c r="M1721" s="15">
        <v>19.3</v>
      </c>
      <c r="N1721" s="16"/>
      <c r="O1721" s="16">
        <v>83.1</v>
      </c>
      <c r="P1721" s="17">
        <v>37.1</v>
      </c>
      <c r="Q1721" s="18"/>
      <c r="S1721" s="17"/>
      <c r="V1721" s="19">
        <v>12.1</v>
      </c>
      <c r="W1721" s="17"/>
      <c r="AF1721" t="s">
        <v>654</v>
      </c>
      <c r="AG1721" t="s">
        <v>51</v>
      </c>
      <c r="AH1721" t="s">
        <v>112</v>
      </c>
      <c r="AJ1721" t="s">
        <v>61</v>
      </c>
      <c r="AK1721" t="s">
        <v>53</v>
      </c>
      <c r="AM1721" t="s">
        <v>54</v>
      </c>
      <c r="AN1721" t="s">
        <v>65</v>
      </c>
      <c r="AQ1721" t="s">
        <v>51</v>
      </c>
      <c r="AR1721" t="s">
        <v>659</v>
      </c>
    </row>
    <row r="1722" ht="15.75" customHeight="1">
      <c r="A1722" t="s">
        <v>44</v>
      </c>
      <c r="B1722" s="20" t="s">
        <v>154</v>
      </c>
      <c r="C1722" s="11" t="s">
        <v>203</v>
      </c>
      <c r="D1722" s="11" t="s">
        <v>204</v>
      </c>
      <c r="E1722" s="11" t="s">
        <v>205</v>
      </c>
      <c r="F1722" s="12" t="str">
        <f t="shared" si="1"/>
        <v>2017</v>
      </c>
      <c r="G1722" s="13">
        <v>43001.0</v>
      </c>
      <c r="H1722" s="14">
        <v>0.3194444444444444</v>
      </c>
      <c r="I1722" t="s">
        <v>48</v>
      </c>
      <c r="J1722" s="15"/>
      <c r="L1722" t="s">
        <v>49</v>
      </c>
      <c r="M1722" s="15">
        <v>19.1</v>
      </c>
      <c r="N1722" s="16"/>
      <c r="O1722" s="16">
        <v>84.6</v>
      </c>
      <c r="P1722" s="17">
        <v>37.2</v>
      </c>
      <c r="Q1722" s="18"/>
      <c r="S1722" s="17"/>
      <c r="V1722" s="19">
        <v>13.5</v>
      </c>
      <c r="W1722" s="17"/>
      <c r="AF1722" t="s">
        <v>654</v>
      </c>
      <c r="AG1722" t="s">
        <v>51</v>
      </c>
      <c r="AH1722" t="s">
        <v>443</v>
      </c>
      <c r="AK1722" t="s">
        <v>53</v>
      </c>
      <c r="AM1722" t="s">
        <v>54</v>
      </c>
      <c r="AN1722" t="s">
        <v>55</v>
      </c>
      <c r="AQ1722" t="s">
        <v>51</v>
      </c>
      <c r="AR1722" t="s">
        <v>317</v>
      </c>
    </row>
    <row r="1723" ht="15.75" customHeight="1">
      <c r="A1723" t="s">
        <v>44</v>
      </c>
      <c r="B1723" s="20" t="s">
        <v>154</v>
      </c>
      <c r="C1723" s="11" t="s">
        <v>208</v>
      </c>
      <c r="D1723" s="11" t="s">
        <v>209</v>
      </c>
      <c r="E1723" s="11" t="s">
        <v>210</v>
      </c>
      <c r="F1723" s="12" t="str">
        <f t="shared" si="1"/>
        <v>2017</v>
      </c>
      <c r="G1723" s="13">
        <v>42875.0</v>
      </c>
      <c r="H1723" s="14">
        <v>0.21180555555555555</v>
      </c>
      <c r="I1723" t="s">
        <v>48</v>
      </c>
      <c r="J1723" s="15"/>
      <c r="L1723" t="s">
        <v>49</v>
      </c>
      <c r="M1723" s="15">
        <v>12.0</v>
      </c>
      <c r="N1723" s="16"/>
      <c r="O1723" s="16">
        <v>98.0</v>
      </c>
      <c r="P1723" s="17">
        <v>45.0</v>
      </c>
      <c r="Q1723" s="18"/>
      <c r="S1723" s="17"/>
      <c r="V1723" s="19">
        <v>7.4</v>
      </c>
      <c r="W1723" s="17"/>
      <c r="AF1723" t="s">
        <v>646</v>
      </c>
      <c r="AG1723" t="s">
        <v>59</v>
      </c>
      <c r="AH1723" t="s">
        <v>86</v>
      </c>
      <c r="AI1723">
        <v>10.56</v>
      </c>
      <c r="AJ1723" t="s">
        <v>52</v>
      </c>
      <c r="AK1723" t="s">
        <v>53</v>
      </c>
      <c r="AM1723" t="s">
        <v>62</v>
      </c>
      <c r="AN1723" t="s">
        <v>65</v>
      </c>
      <c r="AQ1723" t="s">
        <v>51</v>
      </c>
      <c r="AR1723" t="s">
        <v>317</v>
      </c>
    </row>
    <row r="1724" ht="15.75" customHeight="1">
      <c r="A1724" t="s">
        <v>44</v>
      </c>
      <c r="B1724" s="20" t="s">
        <v>154</v>
      </c>
      <c r="C1724" s="11" t="s">
        <v>208</v>
      </c>
      <c r="D1724" s="11" t="s">
        <v>209</v>
      </c>
      <c r="E1724" s="11" t="s">
        <v>210</v>
      </c>
      <c r="F1724" s="12" t="str">
        <f t="shared" si="1"/>
        <v>2017</v>
      </c>
      <c r="G1724" s="13">
        <v>42889.0</v>
      </c>
      <c r="H1724" s="14">
        <v>0.22916666666666666</v>
      </c>
      <c r="I1724" t="s">
        <v>48</v>
      </c>
      <c r="J1724" s="15"/>
      <c r="L1724" t="s">
        <v>58</v>
      </c>
      <c r="M1724" s="15"/>
      <c r="N1724" s="16"/>
      <c r="O1724" s="16"/>
      <c r="P1724" s="17"/>
      <c r="Q1724" s="18"/>
      <c r="S1724" s="17"/>
      <c r="V1724" s="19">
        <v>2.0</v>
      </c>
      <c r="W1724" s="17"/>
      <c r="AF1724" t="s">
        <v>647</v>
      </c>
      <c r="AG1724" t="s">
        <v>86</v>
      </c>
      <c r="AH1724" t="s">
        <v>254</v>
      </c>
      <c r="AJ1724" t="s">
        <v>61</v>
      </c>
      <c r="AK1724" t="s">
        <v>119</v>
      </c>
      <c r="AM1724" t="s">
        <v>62</v>
      </c>
      <c r="AN1724" t="s">
        <v>65</v>
      </c>
      <c r="AQ1724" t="s">
        <v>51</v>
      </c>
      <c r="AR1724" t="s">
        <v>877</v>
      </c>
    </row>
    <row r="1725" ht="15.75" customHeight="1">
      <c r="A1725" t="s">
        <v>44</v>
      </c>
      <c r="B1725" s="20" t="s">
        <v>154</v>
      </c>
      <c r="C1725" s="11" t="s">
        <v>208</v>
      </c>
      <c r="D1725" s="11" t="s">
        <v>209</v>
      </c>
      <c r="E1725" s="11" t="s">
        <v>210</v>
      </c>
      <c r="F1725" s="12" t="str">
        <f t="shared" si="1"/>
        <v>2017</v>
      </c>
      <c r="G1725" s="13">
        <v>42903.0</v>
      </c>
      <c r="H1725" s="14">
        <v>0.22291666666666668</v>
      </c>
      <c r="I1725" t="s">
        <v>48</v>
      </c>
      <c r="J1725" s="15"/>
      <c r="L1725" t="s">
        <v>49</v>
      </c>
      <c r="M1725" s="15">
        <v>18.0</v>
      </c>
      <c r="N1725" s="16"/>
      <c r="O1725" s="16">
        <v>93.4</v>
      </c>
      <c r="P1725" s="17">
        <v>22.5</v>
      </c>
      <c r="Q1725" s="18"/>
      <c r="S1725" s="17"/>
      <c r="V1725" s="19">
        <v>130.9</v>
      </c>
      <c r="W1725" s="17"/>
      <c r="AF1725" t="s">
        <v>649</v>
      </c>
      <c r="AG1725" t="s">
        <v>59</v>
      </c>
      <c r="AH1725" t="s">
        <v>189</v>
      </c>
      <c r="AJ1725" t="s">
        <v>61</v>
      </c>
      <c r="AK1725" t="s">
        <v>119</v>
      </c>
      <c r="AM1725" t="s">
        <v>54</v>
      </c>
      <c r="AN1725" t="s">
        <v>55</v>
      </c>
      <c r="AQ1725" t="s">
        <v>51</v>
      </c>
      <c r="AR1725" t="s">
        <v>650</v>
      </c>
    </row>
    <row r="1726" ht="15.75" customHeight="1">
      <c r="A1726" t="s">
        <v>44</v>
      </c>
      <c r="B1726" s="20" t="s">
        <v>154</v>
      </c>
      <c r="C1726" s="11" t="s">
        <v>208</v>
      </c>
      <c r="D1726" s="11" t="s">
        <v>209</v>
      </c>
      <c r="E1726" s="11" t="s">
        <v>210</v>
      </c>
      <c r="F1726" s="12" t="str">
        <f t="shared" si="1"/>
        <v>2017</v>
      </c>
      <c r="G1726" s="13">
        <v>42917.0</v>
      </c>
      <c r="H1726" s="14">
        <v>0.2375</v>
      </c>
      <c r="I1726" t="s">
        <v>48</v>
      </c>
      <c r="J1726" s="15"/>
      <c r="L1726" t="s">
        <v>49</v>
      </c>
      <c r="M1726" s="15">
        <v>21.8</v>
      </c>
      <c r="N1726" s="16">
        <v>7.89</v>
      </c>
      <c r="O1726" s="16">
        <v>91.0</v>
      </c>
      <c r="P1726" s="17">
        <v>43.0</v>
      </c>
      <c r="Q1726" s="18"/>
      <c r="S1726" s="17"/>
      <c r="V1726" s="19">
        <v>43.9</v>
      </c>
      <c r="W1726" s="17"/>
      <c r="AF1726" t="s">
        <v>651</v>
      </c>
      <c r="AG1726" t="s">
        <v>259</v>
      </c>
      <c r="AH1726" t="s">
        <v>611</v>
      </c>
      <c r="AJ1726" t="s">
        <v>61</v>
      </c>
      <c r="AK1726" t="s">
        <v>53</v>
      </c>
      <c r="AM1726" t="s">
        <v>62</v>
      </c>
      <c r="AN1726" t="s">
        <v>55</v>
      </c>
      <c r="AQ1726" t="s">
        <v>51</v>
      </c>
      <c r="AR1726" t="s">
        <v>902</v>
      </c>
    </row>
    <row r="1727" ht="15.75" customHeight="1">
      <c r="A1727" t="s">
        <v>44</v>
      </c>
      <c r="B1727" s="20" t="s">
        <v>154</v>
      </c>
      <c r="C1727" s="11" t="s">
        <v>208</v>
      </c>
      <c r="D1727" s="11" t="s">
        <v>209</v>
      </c>
      <c r="E1727" s="11" t="s">
        <v>210</v>
      </c>
      <c r="F1727" s="12" t="str">
        <f t="shared" si="1"/>
        <v>2017</v>
      </c>
      <c r="G1727" s="13">
        <v>42931.0</v>
      </c>
      <c r="H1727" s="14">
        <v>0.2361111111111111</v>
      </c>
      <c r="I1727" t="s">
        <v>48</v>
      </c>
      <c r="J1727" s="15"/>
      <c r="L1727" t="s">
        <v>49</v>
      </c>
      <c r="M1727" s="15">
        <v>21.8</v>
      </c>
      <c r="N1727" s="16"/>
      <c r="O1727" s="16">
        <v>88.0</v>
      </c>
      <c r="P1727" s="17">
        <v>40.6</v>
      </c>
      <c r="Q1727" s="18"/>
      <c r="S1727" s="17"/>
      <c r="V1727" s="19">
        <v>36.9</v>
      </c>
      <c r="W1727" s="17"/>
      <c r="AF1727" t="s">
        <v>652</v>
      </c>
      <c r="AG1727" t="s">
        <v>59</v>
      </c>
      <c r="AH1727" t="s">
        <v>254</v>
      </c>
      <c r="AJ1727" t="s">
        <v>61</v>
      </c>
      <c r="AK1727" t="s">
        <v>119</v>
      </c>
      <c r="AM1727" t="s">
        <v>62</v>
      </c>
      <c r="AN1727" t="s">
        <v>55</v>
      </c>
      <c r="AQ1727" t="s">
        <v>51</v>
      </c>
      <c r="AR1727" t="s">
        <v>653</v>
      </c>
    </row>
    <row r="1728" ht="15.75" customHeight="1">
      <c r="A1728" t="s">
        <v>44</v>
      </c>
      <c r="B1728" s="20" t="s">
        <v>154</v>
      </c>
      <c r="C1728" s="11" t="s">
        <v>208</v>
      </c>
      <c r="D1728" s="11" t="s">
        <v>209</v>
      </c>
      <c r="E1728" s="11" t="s">
        <v>210</v>
      </c>
      <c r="F1728" s="12" t="str">
        <f t="shared" si="1"/>
        <v>2017</v>
      </c>
      <c r="G1728" s="13">
        <v>42945.0</v>
      </c>
      <c r="H1728" s="14">
        <v>0.23055555555555557</v>
      </c>
      <c r="I1728" t="s">
        <v>48</v>
      </c>
      <c r="J1728" s="15"/>
      <c r="L1728" t="s">
        <v>49</v>
      </c>
      <c r="M1728" s="15">
        <v>22.5</v>
      </c>
      <c r="N1728" s="16">
        <v>7.2</v>
      </c>
      <c r="O1728" s="16">
        <v>84.2</v>
      </c>
      <c r="P1728" s="17">
        <v>42.5</v>
      </c>
      <c r="Q1728" s="18"/>
      <c r="S1728" s="17"/>
      <c r="V1728" s="19">
        <v>47.1</v>
      </c>
      <c r="W1728" s="17"/>
      <c r="AF1728" t="s">
        <v>652</v>
      </c>
      <c r="AG1728" t="s">
        <v>51</v>
      </c>
      <c r="AH1728" t="s">
        <v>51</v>
      </c>
      <c r="AJ1728" t="s">
        <v>61</v>
      </c>
      <c r="AK1728" t="s">
        <v>119</v>
      </c>
      <c r="AM1728" t="s">
        <v>54</v>
      </c>
      <c r="AN1728" t="s">
        <v>55</v>
      </c>
      <c r="AQ1728" t="s">
        <v>51</v>
      </c>
      <c r="AR1728" t="s">
        <v>218</v>
      </c>
    </row>
    <row r="1729" ht="15.75" customHeight="1">
      <c r="A1729" t="s">
        <v>44</v>
      </c>
      <c r="B1729" s="20" t="s">
        <v>154</v>
      </c>
      <c r="C1729" s="11" t="s">
        <v>208</v>
      </c>
      <c r="D1729" s="11" t="s">
        <v>209</v>
      </c>
      <c r="E1729" s="11" t="s">
        <v>210</v>
      </c>
      <c r="F1729" s="12" t="str">
        <f t="shared" si="1"/>
        <v>2017</v>
      </c>
      <c r="G1729" s="13">
        <v>42945.0</v>
      </c>
      <c r="H1729" s="14">
        <v>0.23055555555555557</v>
      </c>
      <c r="I1729" t="s">
        <v>95</v>
      </c>
      <c r="J1729" s="15"/>
      <c r="M1729" s="15">
        <v>22.3</v>
      </c>
      <c r="N1729" s="16">
        <v>7.2</v>
      </c>
      <c r="O1729" s="16">
        <v>84.2</v>
      </c>
      <c r="P1729" s="17">
        <v>42.5</v>
      </c>
      <c r="Q1729" s="18"/>
      <c r="S1729" s="17"/>
      <c r="V1729" s="19">
        <v>47.1</v>
      </c>
      <c r="W1729" s="17"/>
      <c r="AF1729" t="s">
        <v>652</v>
      </c>
      <c r="AK1729" t="s">
        <v>119</v>
      </c>
      <c r="AR1729" t="s">
        <v>218</v>
      </c>
    </row>
    <row r="1730" ht="15.75" customHeight="1">
      <c r="A1730" t="s">
        <v>44</v>
      </c>
      <c r="B1730" s="20" t="s">
        <v>154</v>
      </c>
      <c r="C1730" s="11" t="s">
        <v>208</v>
      </c>
      <c r="D1730" s="11" t="s">
        <v>209</v>
      </c>
      <c r="E1730" s="11" t="s">
        <v>210</v>
      </c>
      <c r="F1730" s="12" t="str">
        <f t="shared" si="1"/>
        <v>2017</v>
      </c>
      <c r="G1730" s="13">
        <v>42959.0</v>
      </c>
      <c r="H1730" s="14">
        <v>0.24375</v>
      </c>
      <c r="I1730" t="s">
        <v>48</v>
      </c>
      <c r="J1730" s="15"/>
      <c r="L1730" t="s">
        <v>49</v>
      </c>
      <c r="M1730" s="15">
        <v>23.8</v>
      </c>
      <c r="N1730" s="16">
        <v>7.46</v>
      </c>
      <c r="O1730" s="16">
        <v>89.4</v>
      </c>
      <c r="P1730" s="17">
        <v>42.8</v>
      </c>
      <c r="Q1730" s="18"/>
      <c r="S1730" s="17"/>
      <c r="V1730" s="19">
        <v>13.1</v>
      </c>
      <c r="W1730" s="17"/>
      <c r="AF1730" t="s">
        <v>654</v>
      </c>
      <c r="AG1730" t="s">
        <v>254</v>
      </c>
      <c r="AH1730" t="s">
        <v>655</v>
      </c>
      <c r="AJ1730" t="s">
        <v>52</v>
      </c>
      <c r="AK1730" t="s">
        <v>119</v>
      </c>
      <c r="AM1730" t="s">
        <v>54</v>
      </c>
      <c r="AN1730" t="s">
        <v>55</v>
      </c>
      <c r="AQ1730" t="s">
        <v>51</v>
      </c>
      <c r="AR1730" t="s">
        <v>903</v>
      </c>
    </row>
    <row r="1731" ht="15.75" customHeight="1">
      <c r="A1731" t="s">
        <v>44</v>
      </c>
      <c r="B1731" s="20" t="s">
        <v>154</v>
      </c>
      <c r="C1731" s="11" t="s">
        <v>208</v>
      </c>
      <c r="D1731" s="11" t="s">
        <v>209</v>
      </c>
      <c r="E1731" s="11" t="s">
        <v>210</v>
      </c>
      <c r="F1731" s="12" t="str">
        <f t="shared" si="1"/>
        <v>2017</v>
      </c>
      <c r="G1731" s="13">
        <v>42973.0</v>
      </c>
      <c r="H1731" s="14">
        <v>0.2465277777777778</v>
      </c>
      <c r="I1731" t="s">
        <v>48</v>
      </c>
      <c r="J1731" s="15"/>
      <c r="L1731" t="s">
        <v>49</v>
      </c>
      <c r="M1731" s="15"/>
      <c r="N1731" s="16"/>
      <c r="O1731" s="16"/>
      <c r="P1731" s="17"/>
      <c r="Q1731" s="18"/>
      <c r="S1731" s="17"/>
      <c r="V1731" s="19">
        <v>12.1</v>
      </c>
      <c r="W1731" s="17"/>
      <c r="AF1731" t="s">
        <v>657</v>
      </c>
      <c r="AG1731" t="s">
        <v>435</v>
      </c>
      <c r="AH1731" t="s">
        <v>435</v>
      </c>
      <c r="AK1731" t="s">
        <v>119</v>
      </c>
      <c r="AM1731" t="s">
        <v>54</v>
      </c>
      <c r="AN1731" t="s">
        <v>55</v>
      </c>
      <c r="AQ1731" t="s">
        <v>51</v>
      </c>
      <c r="AR1731" t="s">
        <v>904</v>
      </c>
    </row>
    <row r="1732" ht="15.75" customHeight="1">
      <c r="A1732" t="s">
        <v>44</v>
      </c>
      <c r="B1732" s="20" t="s">
        <v>154</v>
      </c>
      <c r="C1732" s="11" t="s">
        <v>208</v>
      </c>
      <c r="D1732" s="11" t="s">
        <v>209</v>
      </c>
      <c r="E1732" s="11" t="s">
        <v>210</v>
      </c>
      <c r="F1732" s="12" t="str">
        <f t="shared" si="1"/>
        <v>2017</v>
      </c>
      <c r="G1732" s="13">
        <v>42987.0</v>
      </c>
      <c r="H1732" s="14">
        <v>0.25277777777777777</v>
      </c>
      <c r="I1732" t="s">
        <v>48</v>
      </c>
      <c r="J1732" s="15"/>
      <c r="L1732" t="s">
        <v>49</v>
      </c>
      <c r="M1732" s="15">
        <v>19.5</v>
      </c>
      <c r="N1732" s="16"/>
      <c r="O1732" s="16">
        <v>92.5</v>
      </c>
      <c r="P1732" s="17">
        <v>92.7</v>
      </c>
      <c r="Q1732" s="18"/>
      <c r="S1732" s="17"/>
      <c r="V1732" s="19">
        <v>4.1</v>
      </c>
      <c r="W1732" s="17"/>
      <c r="AF1732" t="s">
        <v>654</v>
      </c>
      <c r="AG1732" t="s">
        <v>51</v>
      </c>
      <c r="AH1732" t="s">
        <v>112</v>
      </c>
      <c r="AJ1732" t="s">
        <v>61</v>
      </c>
      <c r="AK1732" t="s">
        <v>53</v>
      </c>
      <c r="AM1732" t="s">
        <v>54</v>
      </c>
      <c r="AN1732" t="s">
        <v>65</v>
      </c>
      <c r="AQ1732" t="s">
        <v>51</v>
      </c>
      <c r="AR1732" t="s">
        <v>659</v>
      </c>
    </row>
    <row r="1733" ht="15.75" customHeight="1">
      <c r="A1733" t="s">
        <v>44</v>
      </c>
      <c r="B1733" s="20" t="s">
        <v>154</v>
      </c>
      <c r="C1733" s="11" t="s">
        <v>208</v>
      </c>
      <c r="D1733" s="11" t="s">
        <v>209</v>
      </c>
      <c r="E1733" s="11" t="s">
        <v>210</v>
      </c>
      <c r="F1733" s="12" t="str">
        <f t="shared" si="1"/>
        <v>2017</v>
      </c>
      <c r="G1733" s="13">
        <v>43001.0</v>
      </c>
      <c r="H1733" s="14">
        <v>0.2534722222222222</v>
      </c>
      <c r="I1733" t="s">
        <v>48</v>
      </c>
      <c r="J1733" s="15"/>
      <c r="L1733" t="s">
        <v>49</v>
      </c>
      <c r="M1733" s="15">
        <v>19.2</v>
      </c>
      <c r="N1733" s="16"/>
      <c r="O1733" s="16">
        <v>93.0</v>
      </c>
      <c r="P1733" s="17">
        <v>37.8</v>
      </c>
      <c r="Q1733" s="18"/>
      <c r="S1733" s="17"/>
      <c r="V1733" s="19">
        <v>6.3</v>
      </c>
      <c r="W1733" s="17"/>
      <c r="AF1733" t="s">
        <v>652</v>
      </c>
      <c r="AG1733" t="s">
        <v>51</v>
      </c>
      <c r="AH1733" t="s">
        <v>443</v>
      </c>
      <c r="AK1733" t="s">
        <v>53</v>
      </c>
      <c r="AM1733" t="s">
        <v>88</v>
      </c>
      <c r="AN1733" t="s">
        <v>65</v>
      </c>
      <c r="AQ1733" t="s">
        <v>51</v>
      </c>
      <c r="AR1733" t="s">
        <v>905</v>
      </c>
    </row>
    <row r="1734" ht="15.75" customHeight="1">
      <c r="A1734" t="s">
        <v>380</v>
      </c>
      <c r="B1734" s="20" t="s">
        <v>154</v>
      </c>
      <c r="C1734" s="11" t="s">
        <v>755</v>
      </c>
      <c r="D1734" s="11" t="s">
        <v>756</v>
      </c>
      <c r="E1734" s="11" t="s">
        <v>757</v>
      </c>
      <c r="F1734" s="12" t="str">
        <f t="shared" si="1"/>
        <v>2017</v>
      </c>
      <c r="G1734" s="13">
        <v>42875.0</v>
      </c>
      <c r="H1734" s="14">
        <v>0.3333333333333333</v>
      </c>
      <c r="I1734" t="s">
        <v>48</v>
      </c>
      <c r="J1734" s="15"/>
      <c r="L1734" t="s">
        <v>49</v>
      </c>
      <c r="M1734" s="15">
        <v>14.2</v>
      </c>
      <c r="N1734" s="16">
        <v>10.2</v>
      </c>
      <c r="O1734" s="16">
        <v>99.4</v>
      </c>
      <c r="P1734" s="17">
        <v>67.3</v>
      </c>
      <c r="Q1734" s="18"/>
      <c r="S1734" s="17"/>
      <c r="V1734" s="19">
        <v>16.0</v>
      </c>
      <c r="W1734" s="17"/>
      <c r="AF1734" t="s">
        <v>433</v>
      </c>
      <c r="AH1734" t="s">
        <v>115</v>
      </c>
      <c r="AI1734">
        <v>12.78</v>
      </c>
      <c r="AJ1734" t="s">
        <v>61</v>
      </c>
      <c r="AK1734" t="s">
        <v>53</v>
      </c>
      <c r="AM1734" t="s">
        <v>54</v>
      </c>
      <c r="AN1734" t="s">
        <v>55</v>
      </c>
      <c r="AQ1734" t="s">
        <v>51</v>
      </c>
      <c r="AR1734" t="s">
        <v>226</v>
      </c>
    </row>
    <row r="1735" ht="15.75" customHeight="1">
      <c r="A1735" t="s">
        <v>380</v>
      </c>
      <c r="B1735" s="20" t="s">
        <v>154</v>
      </c>
      <c r="C1735" s="11" t="s">
        <v>755</v>
      </c>
      <c r="D1735" s="11" t="s">
        <v>756</v>
      </c>
      <c r="E1735" s="11" t="s">
        <v>757</v>
      </c>
      <c r="F1735" s="12" t="str">
        <f t="shared" si="1"/>
        <v>2017</v>
      </c>
      <c r="G1735" s="13">
        <v>42889.0</v>
      </c>
      <c r="H1735" s="14">
        <v>0.3263888888888889</v>
      </c>
      <c r="I1735" t="s">
        <v>48</v>
      </c>
      <c r="J1735" s="15"/>
      <c r="L1735" t="s">
        <v>49</v>
      </c>
      <c r="M1735" s="15">
        <v>14.4</v>
      </c>
      <c r="N1735" s="16">
        <v>10.37</v>
      </c>
      <c r="O1735" s="16">
        <v>101.5</v>
      </c>
      <c r="P1735" s="17">
        <v>70.5</v>
      </c>
      <c r="Q1735" s="18"/>
      <c r="S1735" s="17"/>
      <c r="V1735" s="19">
        <v>54.7</v>
      </c>
      <c r="W1735" s="17"/>
      <c r="AF1735" t="s">
        <v>434</v>
      </c>
      <c r="AG1735" t="s">
        <v>86</v>
      </c>
      <c r="AH1735" t="s">
        <v>254</v>
      </c>
      <c r="AI1735">
        <v>12.78</v>
      </c>
      <c r="AJ1735" t="s">
        <v>61</v>
      </c>
      <c r="AK1735" t="s">
        <v>53</v>
      </c>
      <c r="AM1735" t="s">
        <v>62</v>
      </c>
      <c r="AN1735" t="s">
        <v>55</v>
      </c>
      <c r="AQ1735" t="s">
        <v>51</v>
      </c>
      <c r="AR1735" t="s">
        <v>226</v>
      </c>
    </row>
    <row r="1736" ht="15.75" customHeight="1">
      <c r="A1736" t="s">
        <v>380</v>
      </c>
      <c r="B1736" s="20" t="s">
        <v>154</v>
      </c>
      <c r="C1736" s="11" t="s">
        <v>755</v>
      </c>
      <c r="D1736" s="11" t="s">
        <v>756</v>
      </c>
      <c r="E1736" s="11" t="s">
        <v>757</v>
      </c>
      <c r="F1736" s="12" t="str">
        <f t="shared" si="1"/>
        <v>2017</v>
      </c>
      <c r="G1736" s="13">
        <v>42903.0</v>
      </c>
      <c r="H1736" s="14">
        <v>0.3333333333333333</v>
      </c>
      <c r="I1736" t="s">
        <v>48</v>
      </c>
      <c r="J1736" s="15"/>
      <c r="L1736" t="s">
        <v>58</v>
      </c>
      <c r="M1736" s="15">
        <v>19.1</v>
      </c>
      <c r="N1736" s="16">
        <v>8.86</v>
      </c>
      <c r="O1736" s="16">
        <v>96.8</v>
      </c>
      <c r="P1736" s="17">
        <v>66.2</v>
      </c>
      <c r="Q1736" s="18"/>
      <c r="S1736" s="17"/>
      <c r="V1736" s="19">
        <v>135.4</v>
      </c>
      <c r="W1736" s="17"/>
      <c r="AF1736" t="s">
        <v>424</v>
      </c>
      <c r="AG1736" t="s">
        <v>59</v>
      </c>
      <c r="AH1736" t="s">
        <v>84</v>
      </c>
      <c r="AI1736">
        <v>16.11</v>
      </c>
      <c r="AJ1736" t="s">
        <v>61</v>
      </c>
      <c r="AK1736" t="s">
        <v>53</v>
      </c>
      <c r="AM1736" t="s">
        <v>62</v>
      </c>
      <c r="AN1736" t="s">
        <v>55</v>
      </c>
      <c r="AQ1736" t="s">
        <v>51</v>
      </c>
      <c r="AR1736" t="s">
        <v>226</v>
      </c>
    </row>
    <row r="1737" ht="15.75" customHeight="1">
      <c r="A1737" t="s">
        <v>380</v>
      </c>
      <c r="B1737" s="20" t="s">
        <v>154</v>
      </c>
      <c r="C1737" s="11" t="s">
        <v>755</v>
      </c>
      <c r="D1737" s="11" t="s">
        <v>756</v>
      </c>
      <c r="E1737" s="11" t="s">
        <v>757</v>
      </c>
      <c r="F1737" s="12" t="str">
        <f t="shared" si="1"/>
        <v>2017</v>
      </c>
      <c r="G1737" s="13">
        <v>42917.0</v>
      </c>
      <c r="H1737" s="14">
        <v>0.3347222222222222</v>
      </c>
      <c r="I1737" t="s">
        <v>48</v>
      </c>
      <c r="J1737" s="15"/>
      <c r="L1737" t="s">
        <v>58</v>
      </c>
      <c r="M1737" s="15">
        <v>21.7</v>
      </c>
      <c r="N1737" s="16">
        <v>8.5</v>
      </c>
      <c r="O1737" s="16">
        <v>96.6</v>
      </c>
      <c r="P1737" s="17">
        <v>76.7</v>
      </c>
      <c r="Q1737" s="18"/>
      <c r="S1737" s="17"/>
      <c r="V1737" s="19">
        <v>73.3</v>
      </c>
      <c r="W1737" s="17"/>
      <c r="AF1737" t="s">
        <v>434</v>
      </c>
      <c r="AG1737" t="s">
        <v>59</v>
      </c>
      <c r="AH1737" t="s">
        <v>254</v>
      </c>
      <c r="AI1737">
        <v>20.56</v>
      </c>
      <c r="AJ1737" t="s">
        <v>61</v>
      </c>
      <c r="AK1737" t="s">
        <v>53</v>
      </c>
      <c r="AM1737" t="s">
        <v>54</v>
      </c>
      <c r="AN1737" t="s">
        <v>55</v>
      </c>
      <c r="AQ1737" t="s">
        <v>51</v>
      </c>
      <c r="AR1737" t="s">
        <v>226</v>
      </c>
    </row>
    <row r="1738" ht="15.75" customHeight="1">
      <c r="A1738" t="s">
        <v>380</v>
      </c>
      <c r="B1738" s="20" t="s">
        <v>154</v>
      </c>
      <c r="C1738" s="11" t="s">
        <v>755</v>
      </c>
      <c r="D1738" s="11" t="s">
        <v>756</v>
      </c>
      <c r="E1738" s="11" t="s">
        <v>757</v>
      </c>
      <c r="F1738" s="12" t="str">
        <f t="shared" si="1"/>
        <v>2017</v>
      </c>
      <c r="G1738" s="13">
        <v>42931.0</v>
      </c>
      <c r="H1738" s="14">
        <v>0.3333333333333333</v>
      </c>
      <c r="I1738" t="s">
        <v>48</v>
      </c>
      <c r="J1738" s="15"/>
      <c r="L1738" t="s">
        <v>49</v>
      </c>
      <c r="M1738" s="15">
        <v>22.5</v>
      </c>
      <c r="N1738" s="16">
        <v>8.2</v>
      </c>
      <c r="O1738" s="16">
        <v>94.6</v>
      </c>
      <c r="P1738" s="17">
        <v>62.3</v>
      </c>
      <c r="Q1738" s="18"/>
      <c r="S1738" s="17"/>
      <c r="V1738" s="19">
        <v>48.7</v>
      </c>
      <c r="W1738" s="17"/>
      <c r="AF1738" t="s">
        <v>424</v>
      </c>
      <c r="AG1738" t="s">
        <v>59</v>
      </c>
      <c r="AH1738" t="s">
        <v>315</v>
      </c>
      <c r="AI1738">
        <v>18.33</v>
      </c>
      <c r="AJ1738" t="s">
        <v>61</v>
      </c>
      <c r="AK1738" t="s">
        <v>53</v>
      </c>
      <c r="AM1738" t="s">
        <v>54</v>
      </c>
      <c r="AN1738" t="s">
        <v>55</v>
      </c>
      <c r="AQ1738" t="s">
        <v>51</v>
      </c>
      <c r="AR1738" t="s">
        <v>906</v>
      </c>
    </row>
    <row r="1739" ht="15.75" customHeight="1">
      <c r="A1739" t="s">
        <v>380</v>
      </c>
      <c r="B1739" s="20" t="s">
        <v>154</v>
      </c>
      <c r="C1739" s="11" t="s">
        <v>755</v>
      </c>
      <c r="D1739" s="11" t="s">
        <v>756</v>
      </c>
      <c r="E1739" s="11" t="s">
        <v>757</v>
      </c>
      <c r="F1739" s="12" t="str">
        <f t="shared" si="1"/>
        <v>2017</v>
      </c>
      <c r="G1739" s="13">
        <v>42945.0</v>
      </c>
      <c r="H1739" s="14">
        <v>0.3416666666666667</v>
      </c>
      <c r="I1739" t="s">
        <v>48</v>
      </c>
      <c r="J1739" s="15"/>
      <c r="L1739" t="s">
        <v>49</v>
      </c>
      <c r="M1739" s="15">
        <v>23.1</v>
      </c>
      <c r="N1739" s="16">
        <v>8.0</v>
      </c>
      <c r="O1739" s="16">
        <v>93.4</v>
      </c>
      <c r="P1739" s="17">
        <v>57.8</v>
      </c>
      <c r="Q1739" s="18"/>
      <c r="S1739" s="17"/>
      <c r="V1739" s="19">
        <v>36.8</v>
      </c>
      <c r="W1739" s="17"/>
      <c r="AF1739" t="s">
        <v>434</v>
      </c>
      <c r="AG1739" t="s">
        <v>224</v>
      </c>
      <c r="AH1739" t="s">
        <v>435</v>
      </c>
      <c r="AI1739">
        <v>16.67</v>
      </c>
      <c r="AJ1739" t="s">
        <v>61</v>
      </c>
      <c r="AK1739" t="s">
        <v>53</v>
      </c>
      <c r="AM1739" t="s">
        <v>54</v>
      </c>
      <c r="AN1739" t="s">
        <v>55</v>
      </c>
      <c r="AQ1739" t="s">
        <v>94</v>
      </c>
      <c r="AR1739" t="s">
        <v>218</v>
      </c>
    </row>
    <row r="1740" ht="15.75" customHeight="1">
      <c r="A1740" t="s">
        <v>380</v>
      </c>
      <c r="B1740" s="20" t="s">
        <v>154</v>
      </c>
      <c r="C1740" s="11" t="s">
        <v>755</v>
      </c>
      <c r="D1740" s="11" t="s">
        <v>756</v>
      </c>
      <c r="E1740" s="11" t="s">
        <v>757</v>
      </c>
      <c r="F1740" s="12" t="str">
        <f t="shared" si="1"/>
        <v>2017</v>
      </c>
      <c r="G1740" s="13">
        <v>42959.0</v>
      </c>
      <c r="H1740" s="14">
        <v>0.3333333333333333</v>
      </c>
      <c r="I1740" t="s">
        <v>48</v>
      </c>
      <c r="J1740" s="15"/>
      <c r="L1740" t="s">
        <v>58</v>
      </c>
      <c r="M1740" s="15">
        <v>24.0</v>
      </c>
      <c r="N1740" s="16">
        <v>7.93</v>
      </c>
      <c r="O1740" s="16">
        <v>94.2</v>
      </c>
      <c r="P1740" s="17">
        <v>61.6</v>
      </c>
      <c r="Q1740" s="18"/>
      <c r="S1740" s="17"/>
      <c r="V1740" s="19">
        <v>47.2</v>
      </c>
      <c r="W1740" s="17"/>
      <c r="AF1740" t="s">
        <v>424</v>
      </c>
      <c r="AG1740" t="s">
        <v>84</v>
      </c>
      <c r="AH1740" t="s">
        <v>84</v>
      </c>
      <c r="AI1740">
        <v>18.33</v>
      </c>
      <c r="AJ1740" t="s">
        <v>61</v>
      </c>
      <c r="AK1740" t="s">
        <v>53</v>
      </c>
      <c r="AM1740" t="s">
        <v>62</v>
      </c>
      <c r="AN1740" t="s">
        <v>55</v>
      </c>
      <c r="AQ1740" t="s">
        <v>51</v>
      </c>
      <c r="AR1740" t="s">
        <v>226</v>
      </c>
    </row>
    <row r="1741" ht="15.75" customHeight="1">
      <c r="A1741" t="s">
        <v>380</v>
      </c>
      <c r="B1741" s="20" t="s">
        <v>154</v>
      </c>
      <c r="C1741" s="11" t="s">
        <v>755</v>
      </c>
      <c r="D1741" s="11" t="s">
        <v>756</v>
      </c>
      <c r="E1741" s="11" t="s">
        <v>757</v>
      </c>
      <c r="F1741" s="12" t="str">
        <f t="shared" si="1"/>
        <v>2017</v>
      </c>
      <c r="G1741" s="13">
        <v>42973.0</v>
      </c>
      <c r="H1741" s="14">
        <v>0.3229166666666667</v>
      </c>
      <c r="I1741" t="s">
        <v>48</v>
      </c>
      <c r="J1741" s="15"/>
      <c r="L1741" t="s">
        <v>49</v>
      </c>
      <c r="M1741" s="15">
        <v>22.6</v>
      </c>
      <c r="N1741" s="16">
        <v>7.47</v>
      </c>
      <c r="O1741" s="16">
        <v>86.4</v>
      </c>
      <c r="P1741" s="17">
        <v>72.0</v>
      </c>
      <c r="Q1741" s="18"/>
      <c r="S1741" s="17"/>
      <c r="V1741" s="19">
        <v>101.2</v>
      </c>
      <c r="W1741" s="17"/>
      <c r="AF1741" t="s">
        <v>433</v>
      </c>
      <c r="AG1741" t="s">
        <v>51</v>
      </c>
      <c r="AH1741" t="s">
        <v>115</v>
      </c>
      <c r="AI1741">
        <v>14.44</v>
      </c>
      <c r="AK1741" t="s">
        <v>53</v>
      </c>
      <c r="AM1741" t="s">
        <v>54</v>
      </c>
      <c r="AN1741" t="s">
        <v>55</v>
      </c>
      <c r="AQ1741" t="s">
        <v>51</v>
      </c>
      <c r="AR1741" t="s">
        <v>226</v>
      </c>
    </row>
    <row r="1742" ht="15.75" customHeight="1">
      <c r="A1742" t="s">
        <v>380</v>
      </c>
      <c r="B1742" s="20" t="s">
        <v>154</v>
      </c>
      <c r="C1742" s="11" t="s">
        <v>755</v>
      </c>
      <c r="D1742" s="11" t="s">
        <v>756</v>
      </c>
      <c r="E1742" s="11" t="s">
        <v>757</v>
      </c>
      <c r="F1742" s="12" t="str">
        <f t="shared" si="1"/>
        <v>2017</v>
      </c>
      <c r="G1742" s="13">
        <v>42987.0</v>
      </c>
      <c r="H1742" s="14">
        <v>0.3486111111111111</v>
      </c>
      <c r="I1742" t="s">
        <v>48</v>
      </c>
      <c r="J1742" s="15"/>
      <c r="L1742" t="s">
        <v>49</v>
      </c>
      <c r="M1742" s="15">
        <v>19.5</v>
      </c>
      <c r="N1742" s="16">
        <v>8.41</v>
      </c>
      <c r="O1742" s="16">
        <v>91.6</v>
      </c>
      <c r="P1742" s="17">
        <v>83.1</v>
      </c>
      <c r="Q1742" s="18"/>
      <c r="S1742" s="17"/>
      <c r="V1742" s="19">
        <v>78.9</v>
      </c>
      <c r="W1742" s="17"/>
      <c r="AF1742" t="s">
        <v>424</v>
      </c>
      <c r="AG1742" t="s">
        <v>51</v>
      </c>
      <c r="AH1742" t="s">
        <v>254</v>
      </c>
      <c r="AI1742">
        <v>13.33</v>
      </c>
      <c r="AJ1742" t="s">
        <v>61</v>
      </c>
      <c r="AK1742" t="s">
        <v>53</v>
      </c>
      <c r="AM1742" t="s">
        <v>54</v>
      </c>
      <c r="AN1742" t="s">
        <v>55</v>
      </c>
      <c r="AQ1742" t="s">
        <v>51</v>
      </c>
      <c r="AR1742" t="s">
        <v>226</v>
      </c>
    </row>
    <row r="1743" ht="15.75" customHeight="1">
      <c r="A1743" t="s">
        <v>380</v>
      </c>
      <c r="B1743" s="20" t="s">
        <v>154</v>
      </c>
      <c r="C1743" s="11" t="s">
        <v>755</v>
      </c>
      <c r="D1743" s="11" t="s">
        <v>756</v>
      </c>
      <c r="E1743" s="11" t="s">
        <v>757</v>
      </c>
      <c r="F1743" s="12" t="str">
        <f t="shared" si="1"/>
        <v>2017</v>
      </c>
      <c r="G1743" s="13">
        <v>43001.0</v>
      </c>
      <c r="H1743" s="14">
        <v>0.33125</v>
      </c>
      <c r="I1743" t="s">
        <v>48</v>
      </c>
      <c r="J1743" s="15"/>
      <c r="L1743" t="s">
        <v>49</v>
      </c>
      <c r="M1743" s="15">
        <v>20.6</v>
      </c>
      <c r="N1743" s="16">
        <v>7.87</v>
      </c>
      <c r="O1743" s="16">
        <v>87.7</v>
      </c>
      <c r="P1743" s="17">
        <v>74.0</v>
      </c>
      <c r="Q1743" s="18"/>
      <c r="S1743" s="17"/>
      <c r="V1743" s="19">
        <v>41.6</v>
      </c>
      <c r="W1743" s="17"/>
      <c r="AF1743" t="s">
        <v>434</v>
      </c>
      <c r="AG1743" t="s">
        <v>51</v>
      </c>
      <c r="AH1743" t="s">
        <v>86</v>
      </c>
      <c r="AI1743">
        <v>15.56</v>
      </c>
      <c r="AJ1743" t="s">
        <v>61</v>
      </c>
      <c r="AK1743" t="s">
        <v>53</v>
      </c>
      <c r="AM1743" t="s">
        <v>88</v>
      </c>
      <c r="AN1743" t="s">
        <v>55</v>
      </c>
      <c r="AQ1743" t="s">
        <v>94</v>
      </c>
      <c r="AR1743" t="s">
        <v>226</v>
      </c>
    </row>
    <row r="1744" ht="15.75" customHeight="1">
      <c r="A1744" t="s">
        <v>380</v>
      </c>
      <c r="B1744" s="20" t="s">
        <v>154</v>
      </c>
      <c r="C1744" s="11" t="s">
        <v>759</v>
      </c>
      <c r="D1744" s="11" t="s">
        <v>760</v>
      </c>
      <c r="E1744" s="11" t="s">
        <v>761</v>
      </c>
      <c r="F1744" s="12" t="str">
        <f t="shared" si="1"/>
        <v>2017</v>
      </c>
      <c r="G1744" s="13">
        <v>42875.0</v>
      </c>
      <c r="H1744" s="14">
        <v>0.34305555555555556</v>
      </c>
      <c r="I1744" t="s">
        <v>48</v>
      </c>
      <c r="J1744" s="15"/>
      <c r="L1744" t="s">
        <v>49</v>
      </c>
      <c r="M1744" s="15">
        <v>14.2</v>
      </c>
      <c r="N1744" s="16">
        <v>10.34</v>
      </c>
      <c r="O1744" s="16">
        <v>100.4</v>
      </c>
      <c r="P1744" s="17">
        <v>68.6</v>
      </c>
      <c r="Q1744" s="18"/>
      <c r="S1744" s="17"/>
      <c r="V1744" s="19">
        <v>26.2</v>
      </c>
      <c r="W1744" s="17"/>
      <c r="AF1744" t="s">
        <v>556</v>
      </c>
      <c r="AG1744" t="s">
        <v>51</v>
      </c>
      <c r="AH1744" t="s">
        <v>51</v>
      </c>
      <c r="AI1744">
        <v>18.3</v>
      </c>
      <c r="AJ1744" t="s">
        <v>52</v>
      </c>
      <c r="AK1744" t="s">
        <v>53</v>
      </c>
      <c r="AM1744" t="s">
        <v>54</v>
      </c>
      <c r="AN1744" t="s">
        <v>55</v>
      </c>
      <c r="AQ1744" t="s">
        <v>51</v>
      </c>
      <c r="AR1744" t="s">
        <v>218</v>
      </c>
    </row>
    <row r="1745" ht="15.75" customHeight="1">
      <c r="A1745" t="s">
        <v>380</v>
      </c>
      <c r="B1745" s="20" t="s">
        <v>154</v>
      </c>
      <c r="C1745" s="11" t="s">
        <v>759</v>
      </c>
      <c r="D1745" s="11" t="s">
        <v>760</v>
      </c>
      <c r="E1745" s="11" t="s">
        <v>761</v>
      </c>
      <c r="F1745" s="12" t="str">
        <f t="shared" si="1"/>
        <v>2017</v>
      </c>
      <c r="G1745" s="13">
        <v>42889.0</v>
      </c>
      <c r="H1745" s="14">
        <v>0.35347222222222224</v>
      </c>
      <c r="I1745" t="s">
        <v>48</v>
      </c>
      <c r="J1745" s="15"/>
      <c r="L1745" t="s">
        <v>58</v>
      </c>
      <c r="M1745" s="15">
        <v>14.5</v>
      </c>
      <c r="N1745" s="16">
        <v>11.72</v>
      </c>
      <c r="O1745" s="16">
        <v>115.0</v>
      </c>
      <c r="P1745" s="17">
        <v>72.6</v>
      </c>
      <c r="Q1745" s="18"/>
      <c r="S1745" s="17"/>
      <c r="V1745" s="19">
        <v>55.4</v>
      </c>
      <c r="W1745" s="17"/>
      <c r="AF1745" t="s">
        <v>557</v>
      </c>
      <c r="AG1745" t="s">
        <v>86</v>
      </c>
      <c r="AH1745" t="s">
        <v>112</v>
      </c>
      <c r="AI1745">
        <v>15.2</v>
      </c>
      <c r="AJ1745" t="s">
        <v>61</v>
      </c>
      <c r="AK1745" t="s">
        <v>53</v>
      </c>
      <c r="AM1745" t="s">
        <v>54</v>
      </c>
      <c r="AN1745" t="s">
        <v>55</v>
      </c>
      <c r="AQ1745" t="s">
        <v>51</v>
      </c>
      <c r="AR1745" t="s">
        <v>907</v>
      </c>
    </row>
    <row r="1746" ht="15.75" customHeight="1">
      <c r="A1746" t="s">
        <v>380</v>
      </c>
      <c r="B1746" s="20" t="s">
        <v>154</v>
      </c>
      <c r="C1746" s="11" t="s">
        <v>759</v>
      </c>
      <c r="D1746" s="11" t="s">
        <v>760</v>
      </c>
      <c r="E1746" s="11" t="s">
        <v>761</v>
      </c>
      <c r="F1746" s="12" t="str">
        <f t="shared" si="1"/>
        <v>2017</v>
      </c>
      <c r="G1746" s="13">
        <v>42903.0</v>
      </c>
      <c r="H1746" s="14">
        <v>0.27152777777777776</v>
      </c>
      <c r="I1746" t="s">
        <v>48</v>
      </c>
      <c r="J1746" s="15"/>
      <c r="L1746" t="s">
        <v>49</v>
      </c>
      <c r="M1746" s="15">
        <v>19.1</v>
      </c>
      <c r="N1746" s="16">
        <v>9.0</v>
      </c>
      <c r="O1746" s="16">
        <v>97.0</v>
      </c>
      <c r="P1746" s="17">
        <v>72.0</v>
      </c>
      <c r="Q1746" s="18"/>
      <c r="S1746" s="17"/>
      <c r="V1746" s="19">
        <v>75.4</v>
      </c>
      <c r="W1746" s="17"/>
      <c r="AF1746" t="s">
        <v>279</v>
      </c>
      <c r="AG1746" t="s">
        <v>231</v>
      </c>
      <c r="AH1746" t="s">
        <v>72</v>
      </c>
      <c r="AI1746">
        <v>15.56</v>
      </c>
      <c r="AJ1746" t="s">
        <v>61</v>
      </c>
      <c r="AK1746" t="s">
        <v>119</v>
      </c>
      <c r="AM1746" t="s">
        <v>54</v>
      </c>
      <c r="AN1746" t="s">
        <v>55</v>
      </c>
      <c r="AQ1746" t="s">
        <v>70</v>
      </c>
      <c r="AR1746" t="s">
        <v>233</v>
      </c>
    </row>
    <row r="1747" ht="15.75" customHeight="1">
      <c r="A1747" t="s">
        <v>380</v>
      </c>
      <c r="B1747" s="20" t="s">
        <v>154</v>
      </c>
      <c r="C1747" s="11" t="s">
        <v>759</v>
      </c>
      <c r="D1747" s="11" t="s">
        <v>760</v>
      </c>
      <c r="E1747" s="11" t="s">
        <v>761</v>
      </c>
      <c r="F1747" s="12" t="str">
        <f t="shared" si="1"/>
        <v>2017</v>
      </c>
      <c r="G1747" s="13">
        <v>42917.0</v>
      </c>
      <c r="H1747" s="14">
        <v>0.3298611111111111</v>
      </c>
      <c r="I1747" t="s">
        <v>48</v>
      </c>
      <c r="J1747" s="15"/>
      <c r="L1747" t="s">
        <v>58</v>
      </c>
      <c r="M1747" s="15">
        <v>21.8</v>
      </c>
      <c r="N1747" s="16">
        <v>8.51</v>
      </c>
      <c r="O1747" s="16">
        <v>96.1</v>
      </c>
      <c r="P1747" s="17">
        <v>80.4</v>
      </c>
      <c r="Q1747" s="18"/>
      <c r="S1747" s="17"/>
      <c r="V1747" s="19">
        <v>56.5</v>
      </c>
      <c r="W1747" s="17"/>
      <c r="AF1747" t="s">
        <v>558</v>
      </c>
      <c r="AG1747" t="s">
        <v>86</v>
      </c>
      <c r="AH1747" t="s">
        <v>559</v>
      </c>
      <c r="AI1747">
        <v>24.0</v>
      </c>
      <c r="AJ1747" t="s">
        <v>61</v>
      </c>
      <c r="AK1747" t="s">
        <v>119</v>
      </c>
      <c r="AM1747" t="s">
        <v>88</v>
      </c>
      <c r="AN1747" t="s">
        <v>55</v>
      </c>
      <c r="AQ1747" t="s">
        <v>51</v>
      </c>
      <c r="AR1747" t="s">
        <v>229</v>
      </c>
    </row>
    <row r="1748" ht="15.75" customHeight="1">
      <c r="A1748" t="s">
        <v>380</v>
      </c>
      <c r="B1748" s="20" t="s">
        <v>154</v>
      </c>
      <c r="C1748" s="11" t="s">
        <v>759</v>
      </c>
      <c r="D1748" s="11" t="s">
        <v>760</v>
      </c>
      <c r="E1748" s="11" t="s">
        <v>761</v>
      </c>
      <c r="F1748" s="12" t="str">
        <f t="shared" si="1"/>
        <v>2017</v>
      </c>
      <c r="G1748" s="13">
        <v>42931.0</v>
      </c>
      <c r="H1748" s="14">
        <v>0.3333333333333333</v>
      </c>
      <c r="I1748" t="s">
        <v>48</v>
      </c>
      <c r="J1748" s="15"/>
      <c r="L1748" t="s">
        <v>49</v>
      </c>
      <c r="M1748" s="15">
        <v>22.6</v>
      </c>
      <c r="N1748" s="16">
        <v>8.2</v>
      </c>
      <c r="O1748" s="16">
        <v>94.8</v>
      </c>
      <c r="P1748" s="17">
        <v>64.9</v>
      </c>
      <c r="Q1748" s="18"/>
      <c r="S1748" s="17"/>
      <c r="V1748" s="19">
        <v>18.3</v>
      </c>
      <c r="W1748" s="17"/>
      <c r="AF1748" t="s">
        <v>560</v>
      </c>
      <c r="AG1748" t="s">
        <v>231</v>
      </c>
      <c r="AH1748" t="s">
        <v>231</v>
      </c>
      <c r="AI1748">
        <v>19.4</v>
      </c>
      <c r="AJ1748" t="s">
        <v>61</v>
      </c>
      <c r="AK1748" t="s">
        <v>119</v>
      </c>
      <c r="AM1748" t="s">
        <v>88</v>
      </c>
      <c r="AN1748" t="s">
        <v>55</v>
      </c>
      <c r="AQ1748" t="s">
        <v>51</v>
      </c>
      <c r="AR1748" t="s">
        <v>233</v>
      </c>
    </row>
    <row r="1749" ht="15.75" customHeight="1">
      <c r="A1749" t="s">
        <v>380</v>
      </c>
      <c r="B1749" s="20" t="s">
        <v>154</v>
      </c>
      <c r="C1749" s="11" t="s">
        <v>759</v>
      </c>
      <c r="D1749" s="11" t="s">
        <v>760</v>
      </c>
      <c r="E1749" s="11" t="s">
        <v>761</v>
      </c>
      <c r="F1749" s="12" t="str">
        <f t="shared" si="1"/>
        <v>2017</v>
      </c>
      <c r="G1749" s="13">
        <v>42945.0</v>
      </c>
      <c r="H1749" s="14">
        <v>0.34097222222222223</v>
      </c>
      <c r="I1749" t="s">
        <v>48</v>
      </c>
      <c r="J1749" s="15"/>
      <c r="L1749" t="s">
        <v>49</v>
      </c>
      <c r="M1749" s="15">
        <v>23.3</v>
      </c>
      <c r="N1749" s="16">
        <v>7.37</v>
      </c>
      <c r="O1749" s="16">
        <v>86.4</v>
      </c>
      <c r="P1749" s="17"/>
      <c r="Q1749" s="18"/>
      <c r="S1749" s="17"/>
      <c r="V1749" s="19">
        <v>34.5</v>
      </c>
      <c r="W1749" s="17"/>
      <c r="AF1749" t="s">
        <v>556</v>
      </c>
      <c r="AG1749" t="s">
        <v>86</v>
      </c>
      <c r="AH1749" t="s">
        <v>86</v>
      </c>
      <c r="AI1749">
        <v>18.0</v>
      </c>
      <c r="AJ1749" t="s">
        <v>61</v>
      </c>
      <c r="AK1749" t="s">
        <v>119</v>
      </c>
      <c r="AM1749" t="s">
        <v>88</v>
      </c>
      <c r="AN1749" t="s">
        <v>65</v>
      </c>
      <c r="AQ1749" t="s">
        <v>51</v>
      </c>
      <c r="AR1749" t="s">
        <v>561</v>
      </c>
    </row>
    <row r="1750" ht="15.75" customHeight="1">
      <c r="A1750" t="s">
        <v>380</v>
      </c>
      <c r="B1750" s="20" t="s">
        <v>154</v>
      </c>
      <c r="C1750" s="11" t="s">
        <v>759</v>
      </c>
      <c r="D1750" s="11" t="s">
        <v>760</v>
      </c>
      <c r="E1750" s="11" t="s">
        <v>761</v>
      </c>
      <c r="F1750" s="12" t="str">
        <f t="shared" si="1"/>
        <v>2017</v>
      </c>
      <c r="G1750" s="13">
        <v>42959.0</v>
      </c>
      <c r="H1750" s="14">
        <v>0.32083333333333336</v>
      </c>
      <c r="I1750" t="s">
        <v>48</v>
      </c>
      <c r="J1750" s="15"/>
      <c r="M1750" s="15">
        <v>23.3</v>
      </c>
      <c r="N1750" s="16">
        <v>7.17</v>
      </c>
      <c r="O1750" s="16">
        <v>86.1</v>
      </c>
      <c r="P1750" s="17">
        <v>63.4</v>
      </c>
      <c r="Q1750" s="18"/>
      <c r="S1750" s="17"/>
      <c r="V1750" s="19">
        <v>23.1</v>
      </c>
      <c r="W1750" s="17"/>
      <c r="AF1750" t="s">
        <v>562</v>
      </c>
      <c r="AG1750" t="s">
        <v>273</v>
      </c>
      <c r="AH1750" t="s">
        <v>563</v>
      </c>
      <c r="AI1750">
        <v>22.2</v>
      </c>
      <c r="AJ1750" t="s">
        <v>61</v>
      </c>
      <c r="AK1750" t="s">
        <v>119</v>
      </c>
      <c r="AR1750" t="s">
        <v>229</v>
      </c>
    </row>
    <row r="1751" ht="15.75" customHeight="1">
      <c r="A1751" t="s">
        <v>380</v>
      </c>
      <c r="B1751" s="20" t="s">
        <v>154</v>
      </c>
      <c r="C1751" s="11" t="s">
        <v>759</v>
      </c>
      <c r="D1751" s="11" t="s">
        <v>760</v>
      </c>
      <c r="E1751" s="11" t="s">
        <v>761</v>
      </c>
      <c r="F1751" s="12" t="str">
        <f t="shared" si="1"/>
        <v>2017</v>
      </c>
      <c r="G1751" s="13">
        <v>42959.0</v>
      </c>
      <c r="H1751" s="14">
        <v>0.32083333333333336</v>
      </c>
      <c r="I1751" t="s">
        <v>95</v>
      </c>
      <c r="J1751" s="15"/>
      <c r="M1751" s="15"/>
      <c r="N1751" s="16"/>
      <c r="O1751" s="16"/>
      <c r="P1751" s="17"/>
      <c r="Q1751" s="18"/>
      <c r="S1751" s="17"/>
      <c r="V1751" s="19">
        <v>24.0</v>
      </c>
      <c r="W1751" s="17"/>
      <c r="AF1751" t="s">
        <v>562</v>
      </c>
      <c r="AK1751" t="s">
        <v>119</v>
      </c>
      <c r="AR1751" t="s">
        <v>229</v>
      </c>
    </row>
    <row r="1752" ht="15.75" customHeight="1">
      <c r="A1752" t="s">
        <v>380</v>
      </c>
      <c r="B1752" s="20" t="s">
        <v>154</v>
      </c>
      <c r="C1752" s="11" t="s">
        <v>759</v>
      </c>
      <c r="D1752" s="11" t="s">
        <v>760</v>
      </c>
      <c r="E1752" s="11" t="s">
        <v>761</v>
      </c>
      <c r="F1752" s="12" t="str">
        <f t="shared" si="1"/>
        <v>2017</v>
      </c>
      <c r="G1752" s="13">
        <v>42973.0</v>
      </c>
      <c r="H1752" s="14">
        <v>0.3263888888888889</v>
      </c>
      <c r="I1752" t="s">
        <v>48</v>
      </c>
      <c r="J1752" s="15"/>
      <c r="L1752" t="s">
        <v>49</v>
      </c>
      <c r="M1752" s="15">
        <v>22.5</v>
      </c>
      <c r="N1752" s="16">
        <v>7.33</v>
      </c>
      <c r="O1752" s="16">
        <v>85.0</v>
      </c>
      <c r="P1752" s="17">
        <v>71.8</v>
      </c>
      <c r="Q1752" s="18"/>
      <c r="S1752" s="17"/>
      <c r="V1752" s="19">
        <v>95.9</v>
      </c>
      <c r="W1752" s="17"/>
      <c r="AF1752" t="s">
        <v>564</v>
      </c>
      <c r="AG1752" t="s">
        <v>51</v>
      </c>
      <c r="AH1752" t="s">
        <v>86</v>
      </c>
      <c r="AI1752">
        <v>14.5</v>
      </c>
      <c r="AJ1752" t="s">
        <v>61</v>
      </c>
      <c r="AK1752" t="s">
        <v>119</v>
      </c>
      <c r="AM1752" t="s">
        <v>88</v>
      </c>
      <c r="AN1752" t="s">
        <v>55</v>
      </c>
      <c r="AQ1752" t="s">
        <v>51</v>
      </c>
      <c r="AR1752" t="s">
        <v>229</v>
      </c>
    </row>
    <row r="1753" ht="15.75" customHeight="1">
      <c r="A1753" t="s">
        <v>380</v>
      </c>
      <c r="B1753" s="20" t="s">
        <v>154</v>
      </c>
      <c r="C1753" s="11" t="s">
        <v>759</v>
      </c>
      <c r="D1753" s="11" t="s">
        <v>760</v>
      </c>
      <c r="E1753" s="11" t="s">
        <v>761</v>
      </c>
      <c r="F1753" s="12" t="str">
        <f t="shared" si="1"/>
        <v>2017</v>
      </c>
      <c r="G1753" s="13">
        <v>42987.0</v>
      </c>
      <c r="H1753" s="14">
        <v>0.3263888888888889</v>
      </c>
      <c r="I1753" t="s">
        <v>48</v>
      </c>
      <c r="J1753" s="15"/>
      <c r="L1753" t="s">
        <v>49</v>
      </c>
      <c r="M1753" s="15">
        <v>19.5</v>
      </c>
      <c r="N1753" s="16">
        <v>8.28</v>
      </c>
      <c r="O1753" s="16">
        <v>89.9</v>
      </c>
      <c r="P1753" s="17">
        <v>89.7</v>
      </c>
      <c r="Q1753" s="18"/>
      <c r="S1753" s="17"/>
      <c r="V1753" s="19">
        <v>46.4</v>
      </c>
      <c r="W1753" s="17"/>
      <c r="AF1753" t="s">
        <v>560</v>
      </c>
      <c r="AG1753" t="s">
        <v>51</v>
      </c>
      <c r="AH1753" t="s">
        <v>86</v>
      </c>
      <c r="AI1753">
        <v>15.3</v>
      </c>
      <c r="AK1753" t="s">
        <v>119</v>
      </c>
      <c r="AM1753" t="s">
        <v>88</v>
      </c>
      <c r="AN1753" t="s">
        <v>55</v>
      </c>
      <c r="AQ1753" t="s">
        <v>51</v>
      </c>
      <c r="AR1753" t="s">
        <v>229</v>
      </c>
    </row>
    <row r="1754" ht="15.75" customHeight="1">
      <c r="A1754" t="s">
        <v>380</v>
      </c>
      <c r="B1754" s="20" t="s">
        <v>154</v>
      </c>
      <c r="C1754" s="11" t="s">
        <v>759</v>
      </c>
      <c r="D1754" s="11" t="s">
        <v>760</v>
      </c>
      <c r="E1754" s="11" t="s">
        <v>761</v>
      </c>
      <c r="F1754" s="12" t="str">
        <f t="shared" si="1"/>
        <v>2017</v>
      </c>
      <c r="G1754" s="13">
        <v>43001.0</v>
      </c>
      <c r="H1754" s="14">
        <v>0.3263888888888889</v>
      </c>
      <c r="I1754" t="s">
        <v>48</v>
      </c>
      <c r="J1754" s="15"/>
      <c r="L1754" t="s">
        <v>49</v>
      </c>
      <c r="M1754" s="15">
        <v>20.6</v>
      </c>
      <c r="N1754" s="16">
        <v>7.77</v>
      </c>
      <c r="O1754" s="16">
        <v>86.3</v>
      </c>
      <c r="P1754" s="17">
        <v>77.4</v>
      </c>
      <c r="Q1754" s="18"/>
      <c r="S1754" s="17"/>
      <c r="V1754" s="19">
        <v>31.3</v>
      </c>
      <c r="W1754" s="17"/>
      <c r="AF1754" t="s">
        <v>560</v>
      </c>
      <c r="AG1754" t="s">
        <v>51</v>
      </c>
      <c r="AH1754" t="s">
        <v>59</v>
      </c>
      <c r="AI1754">
        <v>18.0</v>
      </c>
      <c r="AJ1754" t="s">
        <v>61</v>
      </c>
      <c r="AK1754" t="s">
        <v>119</v>
      </c>
      <c r="AM1754" t="s">
        <v>88</v>
      </c>
      <c r="AN1754" t="s">
        <v>55</v>
      </c>
      <c r="AQ1754" t="s">
        <v>51</v>
      </c>
      <c r="AR1754" t="s">
        <v>908</v>
      </c>
    </row>
    <row r="1755" ht="15.75" customHeight="1">
      <c r="A1755" t="s">
        <v>44</v>
      </c>
      <c r="C1755" s="22" t="s">
        <v>909</v>
      </c>
      <c r="D1755" s="11" t="s">
        <v>910</v>
      </c>
      <c r="E1755" s="11" t="s">
        <v>911</v>
      </c>
      <c r="F1755" s="12" t="str">
        <f t="shared" si="1"/>
        <v>2017</v>
      </c>
      <c r="G1755" s="13">
        <v>42889.0</v>
      </c>
      <c r="H1755" s="14">
        <v>0.3055555555555556</v>
      </c>
      <c r="I1755" t="s">
        <v>48</v>
      </c>
      <c r="J1755" s="15"/>
      <c r="L1755" t="s">
        <v>58</v>
      </c>
      <c r="M1755" s="15">
        <v>14.3</v>
      </c>
      <c r="N1755" s="16">
        <v>9.55</v>
      </c>
      <c r="O1755" s="16">
        <v>93.4</v>
      </c>
      <c r="P1755" s="17">
        <v>60.4</v>
      </c>
      <c r="Q1755" s="18"/>
      <c r="S1755" s="17"/>
      <c r="V1755" s="19">
        <v>53.0</v>
      </c>
      <c r="W1755" s="17"/>
      <c r="AF1755" t="s">
        <v>829</v>
      </c>
      <c r="AG1755" t="s">
        <v>231</v>
      </c>
      <c r="AH1755" t="s">
        <v>830</v>
      </c>
      <c r="AI1755">
        <v>10.0</v>
      </c>
      <c r="AM1755" t="s">
        <v>62</v>
      </c>
      <c r="AN1755" t="s">
        <v>55</v>
      </c>
      <c r="AQ1755" t="s">
        <v>79</v>
      </c>
    </row>
    <row r="1756" ht="15.75" customHeight="1">
      <c r="A1756" t="s">
        <v>44</v>
      </c>
      <c r="C1756" s="22" t="s">
        <v>909</v>
      </c>
      <c r="D1756" s="11" t="s">
        <v>910</v>
      </c>
      <c r="E1756" s="11" t="s">
        <v>911</v>
      </c>
      <c r="F1756" s="12" t="str">
        <f t="shared" si="1"/>
        <v>2017</v>
      </c>
      <c r="G1756" s="13">
        <v>42903.0</v>
      </c>
      <c r="H1756" s="14">
        <v>0.3020833333333333</v>
      </c>
      <c r="I1756" t="s">
        <v>48</v>
      </c>
      <c r="J1756" s="15"/>
      <c r="L1756" t="s">
        <v>49</v>
      </c>
      <c r="M1756" s="15">
        <v>19.0</v>
      </c>
      <c r="N1756" s="16">
        <v>8.87</v>
      </c>
      <c r="O1756" s="16">
        <v>96.0</v>
      </c>
      <c r="P1756" s="17">
        <v>56.3</v>
      </c>
      <c r="Q1756" s="18"/>
      <c r="S1756" s="17"/>
      <c r="V1756" s="19">
        <v>72.7</v>
      </c>
      <c r="W1756" s="17"/>
      <c r="AF1756" t="s">
        <v>829</v>
      </c>
      <c r="AG1756" t="s">
        <v>59</v>
      </c>
      <c r="AH1756" t="s">
        <v>376</v>
      </c>
      <c r="AI1756">
        <v>15.56</v>
      </c>
      <c r="AJ1756" t="s">
        <v>61</v>
      </c>
      <c r="AK1756" t="s">
        <v>100</v>
      </c>
      <c r="AM1756" t="s">
        <v>54</v>
      </c>
      <c r="AN1756" t="s">
        <v>55</v>
      </c>
      <c r="AQ1756" t="s">
        <v>56</v>
      </c>
      <c r="AR1756" t="s">
        <v>229</v>
      </c>
    </row>
    <row r="1757" ht="15.75" customHeight="1">
      <c r="A1757" t="s">
        <v>44</v>
      </c>
      <c r="C1757" s="22" t="s">
        <v>909</v>
      </c>
      <c r="D1757" s="11" t="s">
        <v>910</v>
      </c>
      <c r="E1757" s="11" t="s">
        <v>911</v>
      </c>
      <c r="F1757" s="12" t="str">
        <f t="shared" si="1"/>
        <v>2017</v>
      </c>
      <c r="G1757" s="13">
        <v>42931.0</v>
      </c>
      <c r="H1757" s="14">
        <v>0.2951388888888889</v>
      </c>
      <c r="I1757" t="s">
        <v>48</v>
      </c>
      <c r="J1757" s="15"/>
      <c r="L1757" t="s">
        <v>49</v>
      </c>
      <c r="M1757" s="15"/>
      <c r="N1757" s="16"/>
      <c r="O1757" s="16"/>
      <c r="P1757" s="17"/>
      <c r="Q1757" s="18"/>
      <c r="S1757" s="17"/>
      <c r="V1757" s="19">
        <v>137.4</v>
      </c>
      <c r="W1757" s="17"/>
      <c r="AF1757" t="s">
        <v>829</v>
      </c>
      <c r="AG1757" t="s">
        <v>404</v>
      </c>
      <c r="AH1757" t="s">
        <v>84</v>
      </c>
      <c r="AI1757">
        <v>16.11</v>
      </c>
      <c r="AJ1757" t="s">
        <v>61</v>
      </c>
      <c r="AK1757" t="s">
        <v>97</v>
      </c>
      <c r="AM1757" t="s">
        <v>54</v>
      </c>
      <c r="AN1757" t="s">
        <v>55</v>
      </c>
      <c r="AQ1757" t="s">
        <v>56</v>
      </c>
      <c r="AR1757" t="s">
        <v>912</v>
      </c>
    </row>
    <row r="1758" ht="15.75" customHeight="1">
      <c r="A1758" t="s">
        <v>44</v>
      </c>
      <c r="C1758" s="22" t="s">
        <v>909</v>
      </c>
      <c r="D1758" s="11" t="s">
        <v>910</v>
      </c>
      <c r="E1758" s="11" t="s">
        <v>911</v>
      </c>
      <c r="F1758" s="12" t="str">
        <f t="shared" si="1"/>
        <v>2017</v>
      </c>
      <c r="G1758" s="13">
        <v>42945.0</v>
      </c>
      <c r="H1758" s="14">
        <v>0.3333333333333333</v>
      </c>
      <c r="I1758" t="s">
        <v>48</v>
      </c>
      <c r="J1758" s="15"/>
      <c r="L1758" t="s">
        <v>49</v>
      </c>
      <c r="M1758" s="15"/>
      <c r="N1758" s="16"/>
      <c r="O1758" s="16"/>
      <c r="P1758" s="17"/>
      <c r="Q1758" s="18"/>
      <c r="S1758" s="17"/>
      <c r="V1758" s="19">
        <v>16.1</v>
      </c>
      <c r="W1758" s="17"/>
      <c r="AF1758" t="s">
        <v>831</v>
      </c>
      <c r="AH1758" t="s">
        <v>51</v>
      </c>
      <c r="AK1758" t="s">
        <v>913</v>
      </c>
      <c r="AM1758" t="s">
        <v>62</v>
      </c>
      <c r="AN1758" t="s">
        <v>65</v>
      </c>
      <c r="AQ1758" t="s">
        <v>56</v>
      </c>
      <c r="AR1758" t="s">
        <v>914</v>
      </c>
    </row>
    <row r="1759" ht="15.75" customHeight="1">
      <c r="A1759" t="s">
        <v>44</v>
      </c>
      <c r="C1759" s="22" t="s">
        <v>909</v>
      </c>
      <c r="D1759" s="11" t="s">
        <v>910</v>
      </c>
      <c r="E1759" s="11" t="s">
        <v>911</v>
      </c>
      <c r="F1759" s="12" t="str">
        <f t="shared" si="1"/>
        <v>2017</v>
      </c>
      <c r="G1759" s="13">
        <v>42959.0</v>
      </c>
      <c r="H1759" s="14">
        <v>0.2951388888888889</v>
      </c>
      <c r="I1759" t="s">
        <v>48</v>
      </c>
      <c r="J1759" s="15"/>
      <c r="L1759" t="s">
        <v>49</v>
      </c>
      <c r="M1759" s="15">
        <v>24.0</v>
      </c>
      <c r="N1759" s="16">
        <v>8.63</v>
      </c>
      <c r="O1759" s="16">
        <v>102.7</v>
      </c>
      <c r="P1759" s="17">
        <v>50.1</v>
      </c>
      <c r="Q1759" s="18"/>
      <c r="S1759" s="17"/>
      <c r="V1759" s="19">
        <v>133.4</v>
      </c>
      <c r="W1759" s="17"/>
      <c r="AF1759" t="s">
        <v>829</v>
      </c>
      <c r="AG1759" t="s">
        <v>701</v>
      </c>
      <c r="AH1759" t="s">
        <v>563</v>
      </c>
      <c r="AI1759">
        <v>18.89</v>
      </c>
      <c r="AK1759" t="s">
        <v>913</v>
      </c>
      <c r="AM1759" t="s">
        <v>54</v>
      </c>
      <c r="AN1759" t="s">
        <v>65</v>
      </c>
      <c r="AQ1759" t="s">
        <v>56</v>
      </c>
      <c r="AR1759" t="s">
        <v>233</v>
      </c>
    </row>
    <row r="1760" ht="15.75" customHeight="1">
      <c r="A1760" t="s">
        <v>44</v>
      </c>
      <c r="C1760" s="22" t="s">
        <v>909</v>
      </c>
      <c r="D1760" s="11" t="s">
        <v>910</v>
      </c>
      <c r="E1760" s="11" t="s">
        <v>911</v>
      </c>
      <c r="F1760" s="12" t="str">
        <f t="shared" si="1"/>
        <v>2017</v>
      </c>
      <c r="G1760" s="13">
        <v>42973.0</v>
      </c>
      <c r="H1760" s="14">
        <v>0.3194444444444444</v>
      </c>
      <c r="I1760" t="s">
        <v>48</v>
      </c>
      <c r="J1760" s="15"/>
      <c r="L1760" t="s">
        <v>49</v>
      </c>
      <c r="M1760" s="15">
        <v>22.6</v>
      </c>
      <c r="N1760" s="16">
        <v>7.74</v>
      </c>
      <c r="O1760" s="16">
        <v>89.4</v>
      </c>
      <c r="P1760" s="17">
        <v>56.2</v>
      </c>
      <c r="Q1760" s="18"/>
      <c r="S1760" s="17"/>
      <c r="V1760" s="19">
        <v>90.7</v>
      </c>
      <c r="W1760" s="17"/>
      <c r="AF1760" t="s">
        <v>829</v>
      </c>
      <c r="AG1760" t="s">
        <v>51</v>
      </c>
      <c r="AH1760" t="s">
        <v>115</v>
      </c>
      <c r="AI1760">
        <v>16.4</v>
      </c>
      <c r="AJ1760" t="s">
        <v>61</v>
      </c>
      <c r="AK1760" t="s">
        <v>119</v>
      </c>
      <c r="AM1760" t="s">
        <v>54</v>
      </c>
      <c r="AN1760" t="s">
        <v>65</v>
      </c>
      <c r="AQ1760" t="s">
        <v>56</v>
      </c>
      <c r="AR1760" t="s">
        <v>233</v>
      </c>
    </row>
    <row r="1761" ht="15.75" customHeight="1">
      <c r="A1761" t="s">
        <v>44</v>
      </c>
      <c r="C1761" s="22" t="s">
        <v>909</v>
      </c>
      <c r="D1761" s="11" t="s">
        <v>910</v>
      </c>
      <c r="E1761" s="11" t="s">
        <v>911</v>
      </c>
      <c r="F1761" s="12" t="str">
        <f t="shared" si="1"/>
        <v>2017</v>
      </c>
      <c r="G1761" s="13">
        <v>42987.0</v>
      </c>
      <c r="H1761" s="14">
        <v>0.32708333333333334</v>
      </c>
      <c r="I1761" t="s">
        <v>48</v>
      </c>
      <c r="J1761" s="15"/>
      <c r="L1761" t="s">
        <v>49</v>
      </c>
      <c r="M1761" s="15">
        <v>19.2</v>
      </c>
      <c r="N1761" s="16">
        <v>8.66</v>
      </c>
      <c r="O1761" s="16">
        <v>94.0</v>
      </c>
      <c r="P1761" s="17">
        <v>71.0</v>
      </c>
      <c r="Q1761" s="18"/>
      <c r="S1761" s="17"/>
      <c r="V1761" s="19">
        <v>130.9</v>
      </c>
      <c r="W1761" s="17"/>
      <c r="AF1761" t="s">
        <v>836</v>
      </c>
      <c r="AG1761" t="s">
        <v>51</v>
      </c>
      <c r="AH1761" t="s">
        <v>273</v>
      </c>
      <c r="AI1761">
        <v>11.67</v>
      </c>
      <c r="AJ1761" t="s">
        <v>61</v>
      </c>
      <c r="AK1761" t="s">
        <v>119</v>
      </c>
      <c r="AM1761" t="s">
        <v>54</v>
      </c>
      <c r="AN1761" t="s">
        <v>55</v>
      </c>
      <c r="AQ1761" t="s">
        <v>56</v>
      </c>
      <c r="AR1761" t="s">
        <v>233</v>
      </c>
    </row>
    <row r="1762" ht="15.75" customHeight="1">
      <c r="A1762" t="s">
        <v>44</v>
      </c>
      <c r="C1762" s="22" t="s">
        <v>909</v>
      </c>
      <c r="D1762" s="11" t="s">
        <v>910</v>
      </c>
      <c r="E1762" s="11" t="s">
        <v>911</v>
      </c>
      <c r="F1762" s="12" t="str">
        <f t="shared" si="1"/>
        <v>2017</v>
      </c>
      <c r="G1762" s="13">
        <v>43001.0</v>
      </c>
      <c r="H1762" s="14">
        <v>0.3229166666666667</v>
      </c>
      <c r="I1762" t="s">
        <v>48</v>
      </c>
      <c r="J1762" s="15"/>
      <c r="L1762" t="s">
        <v>49</v>
      </c>
      <c r="M1762" s="15">
        <v>20.3</v>
      </c>
      <c r="N1762" s="16">
        <v>8.22</v>
      </c>
      <c r="O1762" s="16">
        <v>90.3</v>
      </c>
      <c r="P1762" s="17">
        <v>55.4</v>
      </c>
      <c r="Q1762" s="18"/>
      <c r="S1762" s="17"/>
      <c r="V1762" s="19">
        <v>61.3</v>
      </c>
      <c r="W1762" s="17"/>
      <c r="AF1762" t="s">
        <v>836</v>
      </c>
      <c r="AG1762" t="s">
        <v>51</v>
      </c>
      <c r="AH1762" t="s">
        <v>51</v>
      </c>
      <c r="AI1762">
        <v>21.11</v>
      </c>
      <c r="AJ1762" t="s">
        <v>61</v>
      </c>
      <c r="AK1762" t="s">
        <v>97</v>
      </c>
      <c r="AN1762" t="s">
        <v>55</v>
      </c>
      <c r="AQ1762" t="s">
        <v>51</v>
      </c>
      <c r="AR1762" t="s">
        <v>233</v>
      </c>
    </row>
    <row r="1763" ht="15.75" customHeight="1">
      <c r="A1763" t="s">
        <v>44</v>
      </c>
      <c r="C1763" s="22" t="s">
        <v>915</v>
      </c>
      <c r="D1763" s="11" t="s">
        <v>916</v>
      </c>
      <c r="E1763" s="11" t="s">
        <v>917</v>
      </c>
      <c r="F1763" s="12" t="str">
        <f t="shared" si="1"/>
        <v>2017</v>
      </c>
      <c r="G1763" s="13">
        <v>42903.0</v>
      </c>
      <c r="H1763" s="14">
        <v>0.2916666666666667</v>
      </c>
      <c r="I1763" t="s">
        <v>48</v>
      </c>
      <c r="J1763" s="15"/>
      <c r="M1763" s="15">
        <v>18.9</v>
      </c>
      <c r="N1763" s="16">
        <v>9.41</v>
      </c>
      <c r="O1763" s="16">
        <v>101.3</v>
      </c>
      <c r="P1763" s="17">
        <v>61.5</v>
      </c>
      <c r="Q1763" s="18"/>
      <c r="S1763" s="17"/>
      <c r="V1763" s="19">
        <v>101.4</v>
      </c>
      <c r="W1763" s="17"/>
      <c r="AF1763" t="s">
        <v>787</v>
      </c>
      <c r="AG1763" t="s">
        <v>404</v>
      </c>
      <c r="AH1763" t="s">
        <v>364</v>
      </c>
      <c r="AI1763">
        <v>13.89</v>
      </c>
      <c r="AJ1763" t="s">
        <v>61</v>
      </c>
      <c r="AK1763" t="s">
        <v>53</v>
      </c>
      <c r="AR1763" t="s">
        <v>218</v>
      </c>
    </row>
    <row r="1764" ht="15.75" customHeight="1">
      <c r="A1764" t="s">
        <v>44</v>
      </c>
      <c r="C1764" s="22" t="s">
        <v>915</v>
      </c>
      <c r="D1764" s="11" t="s">
        <v>916</v>
      </c>
      <c r="E1764" s="11" t="s">
        <v>917</v>
      </c>
      <c r="F1764" s="12" t="str">
        <f t="shared" si="1"/>
        <v>2017</v>
      </c>
      <c r="G1764" s="13">
        <v>42917.0</v>
      </c>
      <c r="H1764" s="14">
        <v>0.28958333333333336</v>
      </c>
      <c r="I1764" t="s">
        <v>48</v>
      </c>
      <c r="J1764" s="15"/>
      <c r="L1764" t="s">
        <v>49</v>
      </c>
      <c r="M1764" s="15">
        <v>21.6</v>
      </c>
      <c r="N1764" s="16">
        <v>8.35</v>
      </c>
      <c r="O1764" s="16">
        <v>94.4</v>
      </c>
      <c r="P1764" s="17">
        <v>80.8</v>
      </c>
      <c r="Q1764" s="18"/>
      <c r="S1764" s="17"/>
      <c r="V1764" s="19">
        <v>60.5</v>
      </c>
      <c r="W1764" s="17"/>
      <c r="AF1764" t="s">
        <v>788</v>
      </c>
      <c r="AG1764" t="s">
        <v>280</v>
      </c>
      <c r="AH1764" t="s">
        <v>366</v>
      </c>
      <c r="AI1764">
        <v>18.33</v>
      </c>
      <c r="AJ1764" t="s">
        <v>61</v>
      </c>
      <c r="AK1764" t="s">
        <v>53</v>
      </c>
      <c r="AM1764" t="s">
        <v>62</v>
      </c>
      <c r="AN1764" t="s">
        <v>55</v>
      </c>
      <c r="AQ1764" t="s">
        <v>51</v>
      </c>
      <c r="AR1764" t="s">
        <v>226</v>
      </c>
    </row>
    <row r="1765" ht="15.75" customHeight="1">
      <c r="A1765" t="s">
        <v>44</v>
      </c>
      <c r="C1765" s="22" t="s">
        <v>915</v>
      </c>
      <c r="D1765" s="11" t="s">
        <v>916</v>
      </c>
      <c r="E1765" s="11" t="s">
        <v>917</v>
      </c>
      <c r="F1765" s="12" t="str">
        <f t="shared" si="1"/>
        <v>2017</v>
      </c>
      <c r="G1765" s="13">
        <v>42931.0</v>
      </c>
      <c r="H1765" s="14">
        <v>0.3020833333333333</v>
      </c>
      <c r="I1765" t="s">
        <v>48</v>
      </c>
      <c r="J1765" s="15"/>
      <c r="M1765" s="15">
        <v>22.2</v>
      </c>
      <c r="N1765" s="16">
        <v>7.68</v>
      </c>
      <c r="O1765" s="16">
        <v>88.9</v>
      </c>
      <c r="P1765" s="17">
        <v>62.8</v>
      </c>
      <c r="Q1765" s="18"/>
      <c r="S1765" s="17"/>
      <c r="V1765" s="19">
        <v>25.9</v>
      </c>
      <c r="W1765" s="17"/>
      <c r="AF1765" t="s">
        <v>789</v>
      </c>
      <c r="AG1765" t="s">
        <v>231</v>
      </c>
      <c r="AH1765" t="s">
        <v>86</v>
      </c>
      <c r="AI1765">
        <v>17.78</v>
      </c>
      <c r="AJ1765" t="s">
        <v>61</v>
      </c>
      <c r="AK1765" t="s">
        <v>53</v>
      </c>
      <c r="AR1765" t="s">
        <v>226</v>
      </c>
    </row>
    <row r="1766" ht="15.75" customHeight="1">
      <c r="A1766" t="s">
        <v>44</v>
      </c>
      <c r="C1766" s="22" t="s">
        <v>915</v>
      </c>
      <c r="D1766" s="11" t="s">
        <v>916</v>
      </c>
      <c r="E1766" s="11" t="s">
        <v>917</v>
      </c>
      <c r="F1766" s="12" t="str">
        <f t="shared" si="1"/>
        <v>2017</v>
      </c>
      <c r="G1766" s="13">
        <v>42945.0</v>
      </c>
      <c r="H1766" s="14">
        <v>0.29583333333333334</v>
      </c>
      <c r="I1766" t="s">
        <v>48</v>
      </c>
      <c r="J1766" s="15"/>
      <c r="M1766" s="15">
        <v>23.2</v>
      </c>
      <c r="N1766" s="16">
        <v>8.29</v>
      </c>
      <c r="O1766" s="16">
        <v>98.2</v>
      </c>
      <c r="P1766" s="17">
        <v>59.4</v>
      </c>
      <c r="Q1766" s="18"/>
      <c r="S1766" s="17"/>
      <c r="V1766" s="19">
        <v>18.1</v>
      </c>
      <c r="W1766" s="17"/>
      <c r="AF1766" t="s">
        <v>789</v>
      </c>
      <c r="AG1766" t="s">
        <v>86</v>
      </c>
      <c r="AH1766" t="s">
        <v>435</v>
      </c>
      <c r="AI1766">
        <v>16.11</v>
      </c>
      <c r="AJ1766" t="s">
        <v>61</v>
      </c>
      <c r="AK1766" t="s">
        <v>53</v>
      </c>
      <c r="AR1766" t="s">
        <v>218</v>
      </c>
    </row>
    <row r="1767" ht="15.75" customHeight="1">
      <c r="A1767" t="s">
        <v>44</v>
      </c>
      <c r="C1767" s="22" t="s">
        <v>915</v>
      </c>
      <c r="D1767" s="11" t="s">
        <v>916</v>
      </c>
      <c r="E1767" s="11" t="s">
        <v>917</v>
      </c>
      <c r="F1767" s="12" t="str">
        <f t="shared" si="1"/>
        <v>2017</v>
      </c>
      <c r="G1767" s="13">
        <v>42959.0</v>
      </c>
      <c r="H1767" s="14">
        <v>0.3013888888888889</v>
      </c>
      <c r="I1767" t="s">
        <v>48</v>
      </c>
      <c r="J1767" s="15"/>
      <c r="L1767" t="s">
        <v>49</v>
      </c>
      <c r="M1767" s="15">
        <v>23.8</v>
      </c>
      <c r="N1767" s="16">
        <v>8.21</v>
      </c>
      <c r="O1767" s="16">
        <v>97.4</v>
      </c>
      <c r="P1767" s="17">
        <v>62.9</v>
      </c>
      <c r="Q1767" s="18"/>
      <c r="S1767" s="17"/>
      <c r="V1767" s="19">
        <v>17.5</v>
      </c>
      <c r="W1767" s="17"/>
      <c r="AF1767" t="s">
        <v>726</v>
      </c>
      <c r="AG1767" t="s">
        <v>273</v>
      </c>
      <c r="AH1767" t="s">
        <v>563</v>
      </c>
      <c r="AJ1767" t="s">
        <v>61</v>
      </c>
      <c r="AK1767" t="s">
        <v>53</v>
      </c>
      <c r="AM1767" t="s">
        <v>54</v>
      </c>
      <c r="AN1767" t="s">
        <v>55</v>
      </c>
      <c r="AQ1767" t="s">
        <v>51</v>
      </c>
      <c r="AR1767" t="s">
        <v>226</v>
      </c>
    </row>
    <row r="1768" ht="15.75" customHeight="1">
      <c r="A1768" t="s">
        <v>44</v>
      </c>
      <c r="C1768" s="22" t="s">
        <v>915</v>
      </c>
      <c r="D1768" s="11" t="s">
        <v>916</v>
      </c>
      <c r="E1768" s="11" t="s">
        <v>917</v>
      </c>
      <c r="F1768" s="12" t="str">
        <f t="shared" si="1"/>
        <v>2017</v>
      </c>
      <c r="G1768" s="13">
        <v>42959.0</v>
      </c>
      <c r="H1768" s="14">
        <v>0.3013888888888889</v>
      </c>
      <c r="I1768" t="s">
        <v>95</v>
      </c>
      <c r="J1768" s="15"/>
      <c r="M1768" s="15"/>
      <c r="N1768" s="16"/>
      <c r="O1768" s="16"/>
      <c r="P1768" s="17"/>
      <c r="Q1768" s="18"/>
      <c r="S1768" s="17"/>
      <c r="V1768" s="19">
        <v>31.3</v>
      </c>
      <c r="W1768" s="17"/>
      <c r="AF1768" t="s">
        <v>726</v>
      </c>
      <c r="AK1768" t="s">
        <v>53</v>
      </c>
      <c r="AR1768" t="s">
        <v>226</v>
      </c>
    </row>
    <row r="1769" ht="15.75" customHeight="1">
      <c r="A1769" t="s">
        <v>44</v>
      </c>
      <c r="C1769" s="22" t="s">
        <v>915</v>
      </c>
      <c r="D1769" s="11" t="s">
        <v>916</v>
      </c>
      <c r="E1769" s="11" t="s">
        <v>917</v>
      </c>
      <c r="F1769" s="12" t="str">
        <f t="shared" si="1"/>
        <v>2017</v>
      </c>
      <c r="G1769" s="13">
        <v>42973.0</v>
      </c>
      <c r="H1769" s="14">
        <v>0.28125</v>
      </c>
      <c r="I1769" t="s">
        <v>48</v>
      </c>
      <c r="J1769" s="15"/>
      <c r="L1769" t="s">
        <v>49</v>
      </c>
      <c r="M1769" s="15">
        <v>22.6</v>
      </c>
      <c r="N1769" s="16">
        <v>7.96</v>
      </c>
      <c r="O1769" s="16">
        <v>93.3</v>
      </c>
      <c r="P1769" s="17">
        <v>69.9</v>
      </c>
      <c r="Q1769" s="18"/>
      <c r="S1769" s="17"/>
      <c r="V1769" s="19">
        <v>17.5</v>
      </c>
      <c r="W1769" s="17"/>
      <c r="AF1769" t="s">
        <v>726</v>
      </c>
      <c r="AG1769" t="s">
        <v>51</v>
      </c>
      <c r="AH1769" t="s">
        <v>435</v>
      </c>
      <c r="AJ1769" t="s">
        <v>61</v>
      </c>
      <c r="AK1769" t="s">
        <v>53</v>
      </c>
      <c r="AM1769" t="s">
        <v>54</v>
      </c>
      <c r="AN1769" t="s">
        <v>55</v>
      </c>
      <c r="AQ1769" t="s">
        <v>51</v>
      </c>
      <c r="AR1769" t="s">
        <v>226</v>
      </c>
    </row>
    <row r="1770" ht="15.75" customHeight="1">
      <c r="A1770" t="s">
        <v>44</v>
      </c>
      <c r="C1770" s="22" t="s">
        <v>915</v>
      </c>
      <c r="D1770" s="11" t="s">
        <v>916</v>
      </c>
      <c r="E1770" s="11" t="s">
        <v>917</v>
      </c>
      <c r="F1770" s="12" t="str">
        <f t="shared" si="1"/>
        <v>2017</v>
      </c>
      <c r="G1770" s="13">
        <v>42987.0</v>
      </c>
      <c r="H1770" s="14">
        <v>0.2965277777777778</v>
      </c>
      <c r="I1770" t="s">
        <v>48</v>
      </c>
      <c r="J1770" s="15"/>
      <c r="L1770" t="s">
        <v>49</v>
      </c>
      <c r="M1770" s="15">
        <v>19.4</v>
      </c>
      <c r="N1770" s="16">
        <v>8.6</v>
      </c>
      <c r="O1770" s="16">
        <v>93.7</v>
      </c>
      <c r="P1770" s="17">
        <v>82.4</v>
      </c>
      <c r="Q1770" s="18"/>
      <c r="S1770" s="17"/>
      <c r="V1770" s="19">
        <v>83.9</v>
      </c>
      <c r="W1770" s="17"/>
      <c r="AF1770" t="s">
        <v>799</v>
      </c>
      <c r="AG1770" t="s">
        <v>115</v>
      </c>
      <c r="AH1770" t="s">
        <v>435</v>
      </c>
      <c r="AJ1770" t="s">
        <v>61</v>
      </c>
      <c r="AK1770" t="s">
        <v>53</v>
      </c>
      <c r="AM1770" t="s">
        <v>54</v>
      </c>
      <c r="AN1770" t="s">
        <v>55</v>
      </c>
      <c r="AQ1770" t="s">
        <v>51</v>
      </c>
      <c r="AR1770" t="s">
        <v>218</v>
      </c>
    </row>
    <row r="1771" ht="15.75" customHeight="1">
      <c r="A1771" t="s">
        <v>44</v>
      </c>
      <c r="C1771" s="22" t="s">
        <v>915</v>
      </c>
      <c r="D1771" s="11" t="s">
        <v>916</v>
      </c>
      <c r="E1771" s="11" t="s">
        <v>917</v>
      </c>
      <c r="F1771" s="12" t="str">
        <f t="shared" si="1"/>
        <v>2017</v>
      </c>
      <c r="G1771" s="13">
        <v>43001.0</v>
      </c>
      <c r="H1771" s="14">
        <v>0.2916666666666667</v>
      </c>
      <c r="I1771" t="s">
        <v>48</v>
      </c>
      <c r="J1771" s="15"/>
      <c r="M1771" s="15">
        <v>20.2</v>
      </c>
      <c r="N1771" s="16">
        <v>8.18</v>
      </c>
      <c r="O1771" s="16">
        <v>91.3</v>
      </c>
      <c r="P1771" s="17">
        <v>59.1</v>
      </c>
      <c r="Q1771" s="18"/>
      <c r="S1771" s="17"/>
      <c r="V1771" s="19">
        <v>25.3</v>
      </c>
      <c r="W1771" s="17"/>
      <c r="AF1771" t="s">
        <v>789</v>
      </c>
      <c r="AG1771" t="s">
        <v>51</v>
      </c>
      <c r="AH1771" t="s">
        <v>59</v>
      </c>
      <c r="AI1771">
        <v>17.78</v>
      </c>
      <c r="AJ1771" t="s">
        <v>61</v>
      </c>
      <c r="AK1771" t="s">
        <v>53</v>
      </c>
      <c r="AR1771" t="s">
        <v>226</v>
      </c>
    </row>
    <row r="1772" ht="15.75" customHeight="1">
      <c r="A1772" t="s">
        <v>516</v>
      </c>
      <c r="B1772" s="20" t="s">
        <v>154</v>
      </c>
      <c r="C1772" s="11" t="s">
        <v>837</v>
      </c>
      <c r="D1772" s="11" t="s">
        <v>918</v>
      </c>
      <c r="E1772" s="11" t="s">
        <v>919</v>
      </c>
      <c r="F1772" s="12" t="str">
        <f t="shared" si="1"/>
        <v>2017</v>
      </c>
      <c r="G1772" s="13">
        <v>42889.0</v>
      </c>
      <c r="H1772" s="14">
        <v>0.3333333333333333</v>
      </c>
      <c r="I1772" t="s">
        <v>48</v>
      </c>
      <c r="J1772" s="15"/>
      <c r="L1772" t="s">
        <v>58</v>
      </c>
      <c r="M1772" s="15">
        <v>14.3</v>
      </c>
      <c r="N1772" s="16">
        <v>9.7</v>
      </c>
      <c r="O1772" s="16">
        <v>94.8</v>
      </c>
      <c r="P1772" s="17">
        <v>60.6</v>
      </c>
      <c r="Q1772" s="18"/>
      <c r="S1772" s="17"/>
      <c r="V1772" s="19">
        <v>47.9</v>
      </c>
      <c r="W1772" s="17"/>
      <c r="AF1772" t="s">
        <v>829</v>
      </c>
      <c r="AG1772" t="s">
        <v>231</v>
      </c>
      <c r="AH1772" t="s">
        <v>830</v>
      </c>
      <c r="AI1772">
        <v>10.0</v>
      </c>
      <c r="AK1772" t="s">
        <v>913</v>
      </c>
      <c r="AM1772" t="s">
        <v>62</v>
      </c>
      <c r="AN1772" t="s">
        <v>55</v>
      </c>
      <c r="AQ1772" t="s">
        <v>79</v>
      </c>
    </row>
    <row r="1773" ht="15.75" customHeight="1">
      <c r="A1773" t="s">
        <v>516</v>
      </c>
      <c r="B1773" s="20" t="s">
        <v>154</v>
      </c>
      <c r="C1773" s="11" t="s">
        <v>837</v>
      </c>
      <c r="D1773" s="11" t="s">
        <v>918</v>
      </c>
      <c r="E1773" s="11" t="s">
        <v>919</v>
      </c>
      <c r="F1773" s="12" t="str">
        <f t="shared" si="1"/>
        <v>2017</v>
      </c>
      <c r="G1773" s="13">
        <v>42903.0</v>
      </c>
      <c r="H1773" s="14">
        <v>0.3263888888888889</v>
      </c>
      <c r="I1773" t="s">
        <v>48</v>
      </c>
      <c r="J1773" s="15"/>
      <c r="L1773" t="s">
        <v>49</v>
      </c>
      <c r="M1773" s="15">
        <v>19.0</v>
      </c>
      <c r="N1773" s="16">
        <v>9.03</v>
      </c>
      <c r="O1773" s="16">
        <v>97.4</v>
      </c>
      <c r="P1773" s="17">
        <v>53.0</v>
      </c>
      <c r="Q1773" s="18"/>
      <c r="S1773" s="17"/>
      <c r="V1773" s="19">
        <v>77.6</v>
      </c>
      <c r="W1773" s="17"/>
      <c r="AF1773" t="s">
        <v>829</v>
      </c>
      <c r="AG1773" t="s">
        <v>59</v>
      </c>
      <c r="AH1773" t="s">
        <v>376</v>
      </c>
      <c r="AI1773">
        <v>15.56</v>
      </c>
      <c r="AJ1773" t="s">
        <v>61</v>
      </c>
      <c r="AK1773" t="s">
        <v>97</v>
      </c>
      <c r="AM1773" t="s">
        <v>54</v>
      </c>
      <c r="AN1773" t="s">
        <v>55</v>
      </c>
      <c r="AQ1773" t="s">
        <v>70</v>
      </c>
    </row>
    <row r="1774" ht="15.75" customHeight="1">
      <c r="A1774" t="s">
        <v>516</v>
      </c>
      <c r="B1774" s="20" t="s">
        <v>154</v>
      </c>
      <c r="C1774" s="11" t="s">
        <v>837</v>
      </c>
      <c r="D1774" s="11" t="s">
        <v>918</v>
      </c>
      <c r="E1774" s="11" t="s">
        <v>919</v>
      </c>
      <c r="F1774" s="12" t="str">
        <f t="shared" si="1"/>
        <v>2017</v>
      </c>
      <c r="G1774" s="13">
        <v>42931.0</v>
      </c>
      <c r="H1774" s="14">
        <v>0.3159722222222222</v>
      </c>
      <c r="I1774" t="s">
        <v>48</v>
      </c>
      <c r="J1774" s="15"/>
      <c r="L1774" t="s">
        <v>49</v>
      </c>
      <c r="M1774" s="15"/>
      <c r="N1774" s="16"/>
      <c r="O1774" s="16"/>
      <c r="P1774" s="17"/>
      <c r="Q1774" s="18"/>
      <c r="S1774" s="17"/>
      <c r="V1774" s="19">
        <v>133.4</v>
      </c>
      <c r="W1774" s="17"/>
      <c r="AF1774" t="s">
        <v>829</v>
      </c>
      <c r="AG1774" t="s">
        <v>404</v>
      </c>
      <c r="AH1774" t="s">
        <v>84</v>
      </c>
      <c r="AI1774">
        <v>16.11</v>
      </c>
      <c r="AJ1774" t="s">
        <v>61</v>
      </c>
      <c r="AK1774" t="s">
        <v>913</v>
      </c>
      <c r="AM1774" t="s">
        <v>54</v>
      </c>
      <c r="AN1774" t="s">
        <v>55</v>
      </c>
      <c r="AQ1774" t="s">
        <v>56</v>
      </c>
      <c r="AR1774" t="s">
        <v>912</v>
      </c>
    </row>
    <row r="1775" ht="15.75" customHeight="1">
      <c r="A1775" t="s">
        <v>516</v>
      </c>
      <c r="B1775" s="20" t="s">
        <v>154</v>
      </c>
      <c r="C1775" s="11" t="s">
        <v>837</v>
      </c>
      <c r="D1775" s="11" t="s">
        <v>918</v>
      </c>
      <c r="E1775" s="11" t="s">
        <v>919</v>
      </c>
      <c r="F1775" s="12" t="str">
        <f t="shared" si="1"/>
        <v>2017</v>
      </c>
      <c r="G1775" s="13">
        <v>42945.0</v>
      </c>
      <c r="H1775" s="14">
        <v>0.34375</v>
      </c>
      <c r="I1775" t="s">
        <v>48</v>
      </c>
      <c r="J1775" s="15"/>
      <c r="L1775" t="s">
        <v>49</v>
      </c>
      <c r="M1775" s="15"/>
      <c r="N1775" s="16"/>
      <c r="O1775" s="16"/>
      <c r="P1775" s="17"/>
      <c r="Q1775" s="18"/>
      <c r="S1775" s="17"/>
      <c r="V1775" s="19">
        <v>16.0</v>
      </c>
      <c r="W1775" s="17"/>
      <c r="AF1775" t="s">
        <v>831</v>
      </c>
      <c r="AH1775" t="s">
        <v>51</v>
      </c>
      <c r="AK1775" t="s">
        <v>913</v>
      </c>
      <c r="AM1775" t="s">
        <v>54</v>
      </c>
      <c r="AN1775" t="s">
        <v>65</v>
      </c>
      <c r="AQ1775" t="s">
        <v>56</v>
      </c>
      <c r="AR1775" t="s">
        <v>914</v>
      </c>
    </row>
    <row r="1776" ht="15.75" customHeight="1">
      <c r="A1776" t="s">
        <v>516</v>
      </c>
      <c r="B1776" s="20" t="s">
        <v>154</v>
      </c>
      <c r="C1776" s="11" t="s">
        <v>837</v>
      </c>
      <c r="D1776" s="11" t="s">
        <v>918</v>
      </c>
      <c r="E1776" s="11" t="s">
        <v>919</v>
      </c>
      <c r="F1776" s="12" t="str">
        <f t="shared" si="1"/>
        <v>2017</v>
      </c>
      <c r="G1776" s="13">
        <v>42959.0</v>
      </c>
      <c r="H1776" s="14">
        <v>0.3125</v>
      </c>
      <c r="I1776" t="s">
        <v>48</v>
      </c>
      <c r="J1776" s="15"/>
      <c r="L1776" t="s">
        <v>49</v>
      </c>
      <c r="M1776" s="15">
        <v>24.0</v>
      </c>
      <c r="N1776" s="16">
        <v>8.84</v>
      </c>
      <c r="O1776" s="16">
        <v>105.0</v>
      </c>
      <c r="P1776" s="17">
        <v>51.0</v>
      </c>
      <c r="Q1776" s="18"/>
      <c r="S1776" s="17"/>
      <c r="V1776" s="19">
        <v>57.3</v>
      </c>
      <c r="W1776" s="17"/>
      <c r="AF1776" t="s">
        <v>829</v>
      </c>
      <c r="AG1776" t="s">
        <v>273</v>
      </c>
      <c r="AH1776" t="s">
        <v>563</v>
      </c>
      <c r="AI1776">
        <v>18.89</v>
      </c>
      <c r="AK1776" t="s">
        <v>913</v>
      </c>
      <c r="AM1776" t="s">
        <v>54</v>
      </c>
      <c r="AN1776" t="s">
        <v>65</v>
      </c>
      <c r="AQ1776" t="s">
        <v>79</v>
      </c>
      <c r="AR1776" t="s">
        <v>233</v>
      </c>
    </row>
    <row r="1777" ht="15.75" customHeight="1">
      <c r="A1777" t="s">
        <v>516</v>
      </c>
      <c r="B1777" s="20" t="s">
        <v>154</v>
      </c>
      <c r="C1777" s="11" t="s">
        <v>837</v>
      </c>
      <c r="D1777" s="11" t="s">
        <v>918</v>
      </c>
      <c r="E1777" s="11" t="s">
        <v>919</v>
      </c>
      <c r="F1777" s="12" t="str">
        <f t="shared" si="1"/>
        <v>2017</v>
      </c>
      <c r="G1777" s="13">
        <v>42973.0</v>
      </c>
      <c r="H1777" s="14">
        <v>0.3388888888888889</v>
      </c>
      <c r="I1777" t="s">
        <v>48</v>
      </c>
      <c r="J1777" s="15"/>
      <c r="L1777" t="s">
        <v>49</v>
      </c>
      <c r="M1777" s="15">
        <v>22.6</v>
      </c>
      <c r="N1777" s="16">
        <v>7.85</v>
      </c>
      <c r="O1777" s="16">
        <v>91.2</v>
      </c>
      <c r="P1777" s="17">
        <v>56.8</v>
      </c>
      <c r="Q1777" s="18"/>
      <c r="S1777" s="17"/>
      <c r="V1777" s="19">
        <v>19.5</v>
      </c>
      <c r="W1777" s="17"/>
      <c r="AF1777" t="s">
        <v>829</v>
      </c>
      <c r="AG1777" t="s">
        <v>51</v>
      </c>
      <c r="AH1777" t="s">
        <v>115</v>
      </c>
      <c r="AI1777">
        <v>16.4</v>
      </c>
      <c r="AJ1777" t="s">
        <v>61</v>
      </c>
      <c r="AK1777" t="s">
        <v>913</v>
      </c>
      <c r="AM1777" t="s">
        <v>54</v>
      </c>
      <c r="AN1777" t="s">
        <v>65</v>
      </c>
      <c r="AQ1777" t="s">
        <v>56</v>
      </c>
      <c r="AR1777" t="s">
        <v>233</v>
      </c>
    </row>
    <row r="1778" ht="15.75" customHeight="1">
      <c r="A1778" t="s">
        <v>516</v>
      </c>
      <c r="B1778" s="20" t="s">
        <v>154</v>
      </c>
      <c r="C1778" s="11" t="s">
        <v>837</v>
      </c>
      <c r="D1778" s="11" t="s">
        <v>918</v>
      </c>
      <c r="E1778" s="11" t="s">
        <v>919</v>
      </c>
      <c r="F1778" s="12" t="str">
        <f t="shared" si="1"/>
        <v>2017</v>
      </c>
      <c r="G1778" s="13">
        <v>42987.0</v>
      </c>
      <c r="H1778" s="14">
        <v>0.33541666666666664</v>
      </c>
      <c r="I1778" t="s">
        <v>48</v>
      </c>
      <c r="J1778" s="15"/>
      <c r="L1778" t="s">
        <v>49</v>
      </c>
      <c r="M1778" s="15">
        <v>19.4</v>
      </c>
      <c r="N1778" s="16">
        <v>9.06</v>
      </c>
      <c r="O1778" s="16">
        <v>98.5</v>
      </c>
      <c r="P1778" s="17">
        <v>63.4</v>
      </c>
      <c r="Q1778" s="18"/>
      <c r="S1778" s="17"/>
      <c r="V1778" s="19">
        <v>122.3</v>
      </c>
      <c r="W1778" s="17"/>
      <c r="AF1778" t="s">
        <v>836</v>
      </c>
      <c r="AG1778" t="s">
        <v>51</v>
      </c>
      <c r="AH1778" t="s">
        <v>273</v>
      </c>
      <c r="AI1778">
        <v>11.67</v>
      </c>
      <c r="AJ1778" t="s">
        <v>61</v>
      </c>
      <c r="AK1778" t="s">
        <v>119</v>
      </c>
      <c r="AM1778" t="s">
        <v>54</v>
      </c>
      <c r="AN1778" t="s">
        <v>55</v>
      </c>
      <c r="AQ1778" t="s">
        <v>56</v>
      </c>
      <c r="AR1778" t="s">
        <v>233</v>
      </c>
    </row>
    <row r="1779" ht="15.75" customHeight="1">
      <c r="A1779" t="s">
        <v>516</v>
      </c>
      <c r="B1779" s="20" t="s">
        <v>154</v>
      </c>
      <c r="C1779" s="11" t="s">
        <v>837</v>
      </c>
      <c r="D1779" s="11" t="s">
        <v>918</v>
      </c>
      <c r="E1779" s="11" t="s">
        <v>919</v>
      </c>
      <c r="F1779" s="12" t="str">
        <f t="shared" si="1"/>
        <v>2017</v>
      </c>
      <c r="G1779" s="13">
        <v>43001.0</v>
      </c>
      <c r="H1779" s="14">
        <v>0.3416666666666667</v>
      </c>
      <c r="I1779" t="s">
        <v>48</v>
      </c>
      <c r="J1779" s="15"/>
      <c r="L1779" t="s">
        <v>49</v>
      </c>
      <c r="M1779" s="15">
        <v>20.3</v>
      </c>
      <c r="N1779" s="16">
        <v>8.57</v>
      </c>
      <c r="O1779" s="16">
        <v>95.0</v>
      </c>
      <c r="P1779" s="17">
        <v>51.5</v>
      </c>
      <c r="Q1779" s="18"/>
      <c r="S1779" s="17"/>
      <c r="V1779" s="19"/>
      <c r="W1779" s="17"/>
      <c r="AF1779" t="s">
        <v>836</v>
      </c>
      <c r="AG1779" t="s">
        <v>51</v>
      </c>
      <c r="AH1779" t="s">
        <v>51</v>
      </c>
      <c r="AI1779">
        <v>21.11</v>
      </c>
      <c r="AJ1779" t="s">
        <v>61</v>
      </c>
      <c r="AK1779" t="s">
        <v>97</v>
      </c>
      <c r="AM1779" t="s">
        <v>54</v>
      </c>
      <c r="AN1779" t="s">
        <v>55</v>
      </c>
      <c r="AQ1779" t="s">
        <v>51</v>
      </c>
      <c r="AR1779" t="s">
        <v>233</v>
      </c>
    </row>
    <row r="1780" ht="15.75" customHeight="1">
      <c r="A1780" t="s">
        <v>323</v>
      </c>
      <c r="C1780" s="11" t="s">
        <v>920</v>
      </c>
      <c r="D1780" s="11" t="s">
        <v>921</v>
      </c>
      <c r="E1780" s="11" t="s">
        <v>922</v>
      </c>
      <c r="F1780" s="12" t="str">
        <f t="shared" si="1"/>
        <v>2009</v>
      </c>
      <c r="G1780" s="13">
        <v>39949.0</v>
      </c>
      <c r="H1780" s="14">
        <v>0.2673611111111111</v>
      </c>
      <c r="I1780" t="s">
        <v>48</v>
      </c>
      <c r="J1780" s="15"/>
      <c r="M1780" s="15">
        <v>13.5</v>
      </c>
      <c r="N1780" s="16">
        <v>9.2</v>
      </c>
      <c r="O1780" s="16">
        <v>87.0</v>
      </c>
      <c r="P1780" s="17"/>
      <c r="Q1780" s="18"/>
      <c r="S1780" s="17"/>
      <c r="V1780" s="19">
        <v>34.5</v>
      </c>
      <c r="W1780" s="17"/>
      <c r="AF1780" t="s">
        <v>923</v>
      </c>
      <c r="AH1780" t="s">
        <v>51</v>
      </c>
      <c r="AI1780">
        <v>12.78</v>
      </c>
      <c r="AJ1780" t="s">
        <v>61</v>
      </c>
      <c r="AK1780" t="s">
        <v>53</v>
      </c>
      <c r="AM1780" t="s">
        <v>54</v>
      </c>
      <c r="AN1780" t="s">
        <v>65</v>
      </c>
      <c r="AQ1780" t="s">
        <v>51</v>
      </c>
      <c r="AR1780" t="s">
        <v>924</v>
      </c>
    </row>
    <row r="1781" ht="15.75" customHeight="1">
      <c r="A1781" t="s">
        <v>323</v>
      </c>
      <c r="C1781" s="11" t="s">
        <v>920</v>
      </c>
      <c r="D1781" s="11" t="s">
        <v>921</v>
      </c>
      <c r="E1781" s="11" t="s">
        <v>922</v>
      </c>
      <c r="F1781" s="12" t="str">
        <f t="shared" si="1"/>
        <v>2010</v>
      </c>
      <c r="G1781" s="13">
        <v>40404.0</v>
      </c>
      <c r="H1781" s="14">
        <v>0.3298611111111111</v>
      </c>
      <c r="I1781" t="s">
        <v>48</v>
      </c>
      <c r="J1781" s="15"/>
      <c r="L1781" t="s">
        <v>49</v>
      </c>
      <c r="M1781" s="15">
        <v>17.7</v>
      </c>
      <c r="N1781" s="16">
        <v>7.62</v>
      </c>
      <c r="O1781" s="16">
        <v>80.0</v>
      </c>
      <c r="P1781" s="17"/>
      <c r="Q1781" s="18"/>
      <c r="S1781" s="17"/>
      <c r="V1781" s="19">
        <v>47.1</v>
      </c>
      <c r="W1781" s="17"/>
      <c r="AF1781" t="s">
        <v>220</v>
      </c>
      <c r="AG1781" t="s">
        <v>51</v>
      </c>
      <c r="AH1781" t="s">
        <v>51</v>
      </c>
      <c r="AI1781">
        <v>19.0</v>
      </c>
      <c r="AJ1781" t="s">
        <v>61</v>
      </c>
      <c r="AK1781" t="s">
        <v>53</v>
      </c>
      <c r="AM1781" t="s">
        <v>54</v>
      </c>
      <c r="AN1781" t="s">
        <v>55</v>
      </c>
      <c r="AQ1781" t="s">
        <v>51</v>
      </c>
      <c r="AR1781" t="s">
        <v>218</v>
      </c>
    </row>
    <row r="1782" ht="15.75" customHeight="1">
      <c r="A1782" t="s">
        <v>323</v>
      </c>
      <c r="C1782" s="11" t="s">
        <v>920</v>
      </c>
      <c r="D1782" s="11" t="s">
        <v>921</v>
      </c>
      <c r="E1782" s="11" t="s">
        <v>922</v>
      </c>
      <c r="F1782" s="12" t="str">
        <f t="shared" si="1"/>
        <v>2013</v>
      </c>
      <c r="G1782" s="13">
        <v>41412.0</v>
      </c>
      <c r="H1782" s="14">
        <v>0.2743055555555556</v>
      </c>
      <c r="I1782" t="s">
        <v>48</v>
      </c>
      <c r="J1782" s="15"/>
      <c r="L1782" t="s">
        <v>49</v>
      </c>
      <c r="M1782" s="15">
        <v>12.4</v>
      </c>
      <c r="N1782" s="16">
        <v>9.11</v>
      </c>
      <c r="O1782" s="16">
        <v>84.8</v>
      </c>
      <c r="P1782" s="17">
        <v>340.0</v>
      </c>
      <c r="Q1782" s="18"/>
      <c r="S1782" s="17"/>
      <c r="V1782" s="19">
        <v>76.2</v>
      </c>
      <c r="W1782" s="17"/>
      <c r="AF1782" t="s">
        <v>340</v>
      </c>
      <c r="AG1782" t="s">
        <v>51</v>
      </c>
      <c r="AH1782" t="s">
        <v>86</v>
      </c>
      <c r="AI1782">
        <v>5.55555555555556</v>
      </c>
      <c r="AJ1782" t="s">
        <v>61</v>
      </c>
      <c r="AK1782" t="s">
        <v>53</v>
      </c>
      <c r="AM1782" t="s">
        <v>88</v>
      </c>
      <c r="AN1782" t="s">
        <v>65</v>
      </c>
      <c r="AQ1782" t="s">
        <v>51</v>
      </c>
      <c r="AR1782" t="s">
        <v>341</v>
      </c>
    </row>
    <row r="1783" ht="15.75" customHeight="1">
      <c r="A1783" t="s">
        <v>323</v>
      </c>
      <c r="C1783" s="11" t="s">
        <v>920</v>
      </c>
      <c r="D1783" s="11" t="s">
        <v>921</v>
      </c>
      <c r="E1783" s="11" t="s">
        <v>922</v>
      </c>
      <c r="F1783" s="12" t="str">
        <f t="shared" si="1"/>
        <v>2013</v>
      </c>
      <c r="G1783" s="13">
        <v>41426.0</v>
      </c>
      <c r="H1783" s="14">
        <v>0.3090277777777778</v>
      </c>
      <c r="I1783" t="s">
        <v>48</v>
      </c>
      <c r="J1783" s="15"/>
      <c r="L1783" t="s">
        <v>49</v>
      </c>
      <c r="M1783" s="15">
        <v>18.3</v>
      </c>
      <c r="N1783" s="16">
        <v>8.28</v>
      </c>
      <c r="O1783" s="16">
        <v>87.6</v>
      </c>
      <c r="P1783" s="17">
        <v>270.0</v>
      </c>
      <c r="Q1783" s="18"/>
      <c r="S1783" s="17"/>
      <c r="V1783" s="19">
        <v>68.3</v>
      </c>
      <c r="W1783" s="17"/>
      <c r="AF1783" t="s">
        <v>340</v>
      </c>
      <c r="AG1783" t="s">
        <v>51</v>
      </c>
      <c r="AH1783" t="s">
        <v>51</v>
      </c>
      <c r="AI1783">
        <v>18.3333333333333</v>
      </c>
      <c r="AK1783" t="s">
        <v>53</v>
      </c>
      <c r="AM1783" t="s">
        <v>88</v>
      </c>
      <c r="AN1783" t="s">
        <v>65</v>
      </c>
      <c r="AQ1783" t="s">
        <v>51</v>
      </c>
      <c r="AR1783" t="s">
        <v>218</v>
      </c>
    </row>
    <row r="1784" ht="15.75" customHeight="1">
      <c r="A1784" t="s">
        <v>323</v>
      </c>
      <c r="C1784" s="11" t="s">
        <v>920</v>
      </c>
      <c r="D1784" s="11" t="s">
        <v>921</v>
      </c>
      <c r="E1784" s="11" t="s">
        <v>922</v>
      </c>
      <c r="F1784" s="12" t="str">
        <f t="shared" si="1"/>
        <v>2013</v>
      </c>
      <c r="G1784" s="13">
        <v>41440.0</v>
      </c>
      <c r="H1784" s="14">
        <v>0.3020833333333333</v>
      </c>
      <c r="I1784" t="s">
        <v>48</v>
      </c>
      <c r="J1784" s="15"/>
      <c r="L1784" t="s">
        <v>49</v>
      </c>
      <c r="M1784" s="15">
        <v>14.4</v>
      </c>
      <c r="N1784" s="16">
        <v>11.07</v>
      </c>
      <c r="O1784" s="16">
        <v>109.1</v>
      </c>
      <c r="P1784" s="17">
        <v>280.0</v>
      </c>
      <c r="Q1784" s="18"/>
      <c r="S1784" s="17"/>
      <c r="V1784" s="19">
        <v>51.2</v>
      </c>
      <c r="W1784" s="17"/>
      <c r="AF1784" t="s">
        <v>342</v>
      </c>
      <c r="AG1784" t="s">
        <v>51</v>
      </c>
      <c r="AH1784" t="s">
        <v>72</v>
      </c>
      <c r="AI1784">
        <v>11.9</v>
      </c>
      <c r="AJ1784" t="s">
        <v>61</v>
      </c>
      <c r="AK1784" t="s">
        <v>53</v>
      </c>
      <c r="AM1784" t="s">
        <v>88</v>
      </c>
      <c r="AN1784" t="s">
        <v>65</v>
      </c>
      <c r="AQ1784" t="s">
        <v>51</v>
      </c>
      <c r="AR1784" t="s">
        <v>218</v>
      </c>
    </row>
    <row r="1785" ht="15.75" customHeight="1">
      <c r="A1785" t="s">
        <v>323</v>
      </c>
      <c r="C1785" s="11" t="s">
        <v>920</v>
      </c>
      <c r="D1785" s="11" t="s">
        <v>921</v>
      </c>
      <c r="E1785" s="11" t="s">
        <v>922</v>
      </c>
      <c r="F1785" s="12" t="str">
        <f t="shared" si="1"/>
        <v>2013</v>
      </c>
      <c r="G1785" s="13">
        <v>41440.0</v>
      </c>
      <c r="H1785" s="14">
        <v>0.3020833333333333</v>
      </c>
      <c r="I1785" t="s">
        <v>95</v>
      </c>
      <c r="J1785" s="15"/>
      <c r="M1785" s="15"/>
      <c r="N1785" s="16"/>
      <c r="O1785" s="16"/>
      <c r="P1785" s="17"/>
      <c r="Q1785" s="18"/>
      <c r="S1785" s="17"/>
      <c r="V1785" s="19">
        <v>52.1</v>
      </c>
      <c r="W1785" s="17"/>
      <c r="AF1785" t="s">
        <v>342</v>
      </c>
      <c r="AK1785" t="s">
        <v>53</v>
      </c>
      <c r="AR1785" t="s">
        <v>218</v>
      </c>
    </row>
    <row r="1786" ht="15.75" customHeight="1">
      <c r="A1786" t="s">
        <v>323</v>
      </c>
      <c r="C1786" s="11" t="s">
        <v>920</v>
      </c>
      <c r="D1786" s="11" t="s">
        <v>921</v>
      </c>
      <c r="E1786" s="11" t="s">
        <v>922</v>
      </c>
      <c r="F1786" s="12" t="str">
        <f t="shared" si="1"/>
        <v>2013</v>
      </c>
      <c r="G1786" s="13">
        <v>41454.0</v>
      </c>
      <c r="H1786" s="14">
        <v>0.3090277777777778</v>
      </c>
      <c r="I1786" t="s">
        <v>48</v>
      </c>
      <c r="J1786" s="15"/>
      <c r="L1786" t="s">
        <v>58</v>
      </c>
      <c r="M1786" s="15">
        <v>16.0</v>
      </c>
      <c r="N1786" s="16">
        <v>8.18</v>
      </c>
      <c r="O1786" s="16">
        <v>83.9</v>
      </c>
      <c r="P1786" s="17">
        <v>94.9</v>
      </c>
      <c r="Q1786" s="18"/>
      <c r="S1786" s="17"/>
      <c r="V1786" s="19">
        <v>816.4</v>
      </c>
      <c r="W1786" s="17"/>
      <c r="AF1786" t="s">
        <v>344</v>
      </c>
      <c r="AG1786" t="s">
        <v>260</v>
      </c>
      <c r="AH1786" t="s">
        <v>345</v>
      </c>
      <c r="AI1786">
        <v>18.3</v>
      </c>
      <c r="AK1786" t="s">
        <v>53</v>
      </c>
      <c r="AM1786" t="s">
        <v>54</v>
      </c>
      <c r="AN1786" t="s">
        <v>55</v>
      </c>
      <c r="AQ1786" t="s">
        <v>171</v>
      </c>
      <c r="AR1786" t="s">
        <v>218</v>
      </c>
    </row>
    <row r="1787" ht="15.75" customHeight="1">
      <c r="A1787" t="s">
        <v>323</v>
      </c>
      <c r="C1787" s="11" t="s">
        <v>920</v>
      </c>
      <c r="D1787" s="11" t="s">
        <v>921</v>
      </c>
      <c r="E1787" s="11" t="s">
        <v>922</v>
      </c>
      <c r="F1787" s="12" t="str">
        <f t="shared" si="1"/>
        <v>2013</v>
      </c>
      <c r="G1787" s="13">
        <v>41468.0</v>
      </c>
      <c r="H1787" s="14">
        <v>0.30694444444444446</v>
      </c>
      <c r="I1787" t="s">
        <v>48</v>
      </c>
      <c r="J1787" s="15"/>
      <c r="L1787" t="s">
        <v>49</v>
      </c>
      <c r="M1787" s="15">
        <v>18.2</v>
      </c>
      <c r="N1787" s="16">
        <v>8.65</v>
      </c>
      <c r="O1787" s="16">
        <v>90.7</v>
      </c>
      <c r="P1787" s="17">
        <v>18.4</v>
      </c>
      <c r="Q1787" s="18"/>
      <c r="S1787" s="17"/>
      <c r="V1787" s="19">
        <v>93.2</v>
      </c>
      <c r="W1787" s="17"/>
      <c r="AF1787" t="s">
        <v>344</v>
      </c>
      <c r="AG1787" t="s">
        <v>51</v>
      </c>
      <c r="AH1787" t="s">
        <v>51</v>
      </c>
      <c r="AI1787">
        <v>19.8</v>
      </c>
      <c r="AJ1787" t="s">
        <v>61</v>
      </c>
      <c r="AK1787" t="s">
        <v>119</v>
      </c>
      <c r="AM1787" t="s">
        <v>88</v>
      </c>
      <c r="AN1787" t="s">
        <v>65</v>
      </c>
      <c r="AQ1787" t="s">
        <v>51</v>
      </c>
      <c r="AR1787" t="s">
        <v>925</v>
      </c>
    </row>
    <row r="1788" ht="15.75" customHeight="1">
      <c r="A1788" t="s">
        <v>323</v>
      </c>
      <c r="C1788" s="11" t="s">
        <v>920</v>
      </c>
      <c r="D1788" s="11" t="s">
        <v>921</v>
      </c>
      <c r="E1788" s="11" t="s">
        <v>922</v>
      </c>
      <c r="F1788" s="12" t="str">
        <f t="shared" si="1"/>
        <v>2013</v>
      </c>
      <c r="G1788" s="13">
        <v>41482.0</v>
      </c>
      <c r="H1788" s="14">
        <v>0.3125</v>
      </c>
      <c r="I1788" t="s">
        <v>48</v>
      </c>
      <c r="J1788" s="15"/>
      <c r="L1788" t="s">
        <v>49</v>
      </c>
      <c r="M1788" s="15">
        <v>17.4</v>
      </c>
      <c r="N1788" s="16">
        <v>8.37</v>
      </c>
      <c r="O1788" s="16">
        <v>87.0</v>
      </c>
      <c r="P1788" s="17">
        <v>37.5</v>
      </c>
      <c r="Q1788" s="18"/>
      <c r="S1788" s="17"/>
      <c r="V1788" s="19">
        <v>93.3</v>
      </c>
      <c r="W1788" s="17"/>
      <c r="AF1788" t="s">
        <v>344</v>
      </c>
      <c r="AG1788" t="s">
        <v>51</v>
      </c>
      <c r="AH1788" t="s">
        <v>291</v>
      </c>
      <c r="AI1788">
        <v>19.1</v>
      </c>
      <c r="AJ1788" t="s">
        <v>61</v>
      </c>
      <c r="AK1788" t="s">
        <v>119</v>
      </c>
      <c r="AM1788" t="s">
        <v>88</v>
      </c>
      <c r="AN1788" t="s">
        <v>65</v>
      </c>
      <c r="AQ1788" t="s">
        <v>51</v>
      </c>
      <c r="AR1788" t="s">
        <v>926</v>
      </c>
    </row>
    <row r="1789" ht="15.75" customHeight="1">
      <c r="A1789" t="s">
        <v>323</v>
      </c>
      <c r="C1789" s="11" t="s">
        <v>920</v>
      </c>
      <c r="D1789" s="11" t="s">
        <v>921</v>
      </c>
      <c r="E1789" s="11" t="s">
        <v>922</v>
      </c>
      <c r="F1789" s="12" t="str">
        <f t="shared" si="1"/>
        <v>2013</v>
      </c>
      <c r="G1789" s="13">
        <v>41496.0</v>
      </c>
      <c r="H1789" s="14">
        <v>0.3020833333333333</v>
      </c>
      <c r="I1789" t="s">
        <v>48</v>
      </c>
      <c r="J1789" s="15"/>
      <c r="L1789" t="s">
        <v>58</v>
      </c>
      <c r="M1789" s="15">
        <v>17.8</v>
      </c>
      <c r="N1789" s="16">
        <v>8.46</v>
      </c>
      <c r="O1789" s="16">
        <v>89.3</v>
      </c>
      <c r="P1789" s="17">
        <v>150.0</v>
      </c>
      <c r="Q1789" s="18"/>
      <c r="S1789" s="17"/>
      <c r="V1789" s="19">
        <v>2419.17</v>
      </c>
      <c r="W1789" s="17"/>
      <c r="AF1789" t="s">
        <v>344</v>
      </c>
      <c r="AG1789" t="s">
        <v>115</v>
      </c>
      <c r="AH1789" t="s">
        <v>349</v>
      </c>
      <c r="AI1789">
        <v>22.5</v>
      </c>
      <c r="AJ1789" t="s">
        <v>61</v>
      </c>
      <c r="AK1789" t="s">
        <v>53</v>
      </c>
      <c r="AM1789" t="s">
        <v>54</v>
      </c>
      <c r="AN1789" t="s">
        <v>65</v>
      </c>
      <c r="AQ1789" t="s">
        <v>171</v>
      </c>
      <c r="AR1789" t="s">
        <v>229</v>
      </c>
    </row>
    <row r="1790" ht="15.75" customHeight="1">
      <c r="A1790" t="s">
        <v>323</v>
      </c>
      <c r="C1790" s="11" t="s">
        <v>920</v>
      </c>
      <c r="D1790" s="11" t="s">
        <v>921</v>
      </c>
      <c r="E1790" s="11" t="s">
        <v>922</v>
      </c>
      <c r="F1790" s="12" t="str">
        <f t="shared" si="1"/>
        <v>2013</v>
      </c>
      <c r="G1790" s="13">
        <v>41510.0</v>
      </c>
      <c r="H1790" s="14">
        <v>0.2791666666666667</v>
      </c>
      <c r="I1790" t="s">
        <v>48</v>
      </c>
      <c r="J1790" s="15"/>
      <c r="L1790" t="s">
        <v>49</v>
      </c>
      <c r="M1790" s="15">
        <v>15.5</v>
      </c>
      <c r="N1790" s="16">
        <v>8.66</v>
      </c>
      <c r="O1790" s="16">
        <v>85.9</v>
      </c>
      <c r="P1790" s="17"/>
      <c r="Q1790" s="18"/>
      <c r="S1790" s="17"/>
      <c r="V1790" s="19">
        <v>53.7</v>
      </c>
      <c r="W1790" s="17"/>
      <c r="AF1790" t="s">
        <v>346</v>
      </c>
      <c r="AH1790" t="s">
        <v>51</v>
      </c>
      <c r="AI1790">
        <v>11.1111111111111</v>
      </c>
      <c r="AJ1790" t="s">
        <v>61</v>
      </c>
      <c r="AK1790" t="s">
        <v>53</v>
      </c>
      <c r="AM1790" t="s">
        <v>88</v>
      </c>
      <c r="AN1790" t="s">
        <v>65</v>
      </c>
      <c r="AQ1790" t="s">
        <v>51</v>
      </c>
      <c r="AR1790" t="s">
        <v>218</v>
      </c>
    </row>
    <row r="1791" ht="15.75" customHeight="1">
      <c r="A1791" t="s">
        <v>323</v>
      </c>
      <c r="C1791" s="11" t="s">
        <v>920</v>
      </c>
      <c r="D1791" s="11" t="s">
        <v>921</v>
      </c>
      <c r="E1791" s="11" t="s">
        <v>922</v>
      </c>
      <c r="F1791" s="12" t="str">
        <f t="shared" si="1"/>
        <v>2014</v>
      </c>
      <c r="G1791" s="13">
        <v>41776.0</v>
      </c>
      <c r="H1791" s="14">
        <v>0.2902777777777778</v>
      </c>
      <c r="I1791" t="s">
        <v>48</v>
      </c>
      <c r="J1791" s="15"/>
      <c r="L1791" t="s">
        <v>58</v>
      </c>
      <c r="M1791" s="15">
        <v>15.0</v>
      </c>
      <c r="N1791" s="16">
        <v>9.01</v>
      </c>
      <c r="O1791" s="16">
        <v>89.5</v>
      </c>
      <c r="P1791" s="17">
        <v>333.0</v>
      </c>
      <c r="Q1791" s="18"/>
      <c r="S1791" s="17"/>
      <c r="V1791" s="19">
        <v>478.6</v>
      </c>
      <c r="W1791" s="17"/>
      <c r="AF1791" t="s">
        <v>350</v>
      </c>
      <c r="AG1791" t="s">
        <v>471</v>
      </c>
      <c r="AH1791" t="s">
        <v>472</v>
      </c>
      <c r="AI1791">
        <v>13.89</v>
      </c>
      <c r="AJ1791" t="s">
        <v>52</v>
      </c>
      <c r="AK1791" t="s">
        <v>53</v>
      </c>
      <c r="AM1791" t="s">
        <v>54</v>
      </c>
      <c r="AN1791" t="s">
        <v>55</v>
      </c>
      <c r="AQ1791" t="s">
        <v>51</v>
      </c>
      <c r="AR1791" t="s">
        <v>218</v>
      </c>
    </row>
    <row r="1792" ht="15.75" customHeight="1">
      <c r="A1792" t="s">
        <v>323</v>
      </c>
      <c r="C1792" s="11" t="s">
        <v>920</v>
      </c>
      <c r="D1792" s="11" t="s">
        <v>921</v>
      </c>
      <c r="E1792" s="11" t="s">
        <v>922</v>
      </c>
      <c r="F1792" s="12" t="str">
        <f t="shared" si="1"/>
        <v>2014</v>
      </c>
      <c r="G1792" s="13">
        <v>41790.0</v>
      </c>
      <c r="H1792" s="14">
        <v>0.3055555555555556</v>
      </c>
      <c r="I1792" t="s">
        <v>48</v>
      </c>
      <c r="J1792" s="15"/>
      <c r="L1792" t="s">
        <v>49</v>
      </c>
      <c r="M1792" s="15">
        <v>13.0</v>
      </c>
      <c r="N1792" s="16">
        <v>9.86</v>
      </c>
      <c r="O1792" s="16">
        <v>93.7</v>
      </c>
      <c r="P1792" s="17">
        <v>322.0</v>
      </c>
      <c r="Q1792" s="18"/>
      <c r="S1792" s="17"/>
      <c r="V1792" s="19">
        <v>101.4</v>
      </c>
      <c r="W1792" s="17"/>
      <c r="AF1792" t="s">
        <v>350</v>
      </c>
      <c r="AG1792" t="s">
        <v>59</v>
      </c>
      <c r="AH1792" t="s">
        <v>352</v>
      </c>
      <c r="AI1792">
        <v>10.0</v>
      </c>
      <c r="AK1792" t="s">
        <v>53</v>
      </c>
      <c r="AM1792" t="s">
        <v>54</v>
      </c>
      <c r="AN1792" t="s">
        <v>65</v>
      </c>
      <c r="AQ1792" t="s">
        <v>51</v>
      </c>
      <c r="AR1792" t="s">
        <v>218</v>
      </c>
    </row>
    <row r="1793" ht="15.75" customHeight="1">
      <c r="A1793" t="s">
        <v>323</v>
      </c>
      <c r="C1793" s="11" t="s">
        <v>920</v>
      </c>
      <c r="D1793" s="11" t="s">
        <v>921</v>
      </c>
      <c r="E1793" s="11" t="s">
        <v>922</v>
      </c>
      <c r="F1793" s="12" t="str">
        <f t="shared" si="1"/>
        <v>2014</v>
      </c>
      <c r="G1793" s="13">
        <v>41804.0</v>
      </c>
      <c r="H1793" s="14">
        <v>0.3</v>
      </c>
      <c r="I1793" t="s">
        <v>48</v>
      </c>
      <c r="J1793" s="15"/>
      <c r="L1793" t="s">
        <v>58</v>
      </c>
      <c r="M1793" s="15">
        <v>13.8</v>
      </c>
      <c r="N1793" s="16">
        <v>9.24</v>
      </c>
      <c r="O1793" s="16">
        <v>89.3</v>
      </c>
      <c r="P1793" s="17">
        <v>186.0</v>
      </c>
      <c r="Q1793" s="18"/>
      <c r="S1793" s="17"/>
      <c r="V1793" s="19">
        <v>2419.6</v>
      </c>
      <c r="W1793" s="17"/>
      <c r="AF1793" t="s">
        <v>350</v>
      </c>
      <c r="AG1793" t="s">
        <v>59</v>
      </c>
      <c r="AH1793" t="s">
        <v>316</v>
      </c>
      <c r="AI1793">
        <v>15.0</v>
      </c>
      <c r="AK1793" t="s">
        <v>53</v>
      </c>
      <c r="AM1793" t="s">
        <v>62</v>
      </c>
      <c r="AN1793" t="s">
        <v>65</v>
      </c>
      <c r="AQ1793" t="s">
        <v>171</v>
      </c>
      <c r="AR1793" t="s">
        <v>353</v>
      </c>
    </row>
    <row r="1794" ht="15.75" customHeight="1">
      <c r="A1794" t="s">
        <v>323</v>
      </c>
      <c r="C1794" s="11" t="s">
        <v>920</v>
      </c>
      <c r="D1794" s="11" t="s">
        <v>921</v>
      </c>
      <c r="E1794" s="11" t="s">
        <v>922</v>
      </c>
      <c r="F1794" s="12" t="str">
        <f t="shared" si="1"/>
        <v>2014</v>
      </c>
      <c r="G1794" s="13">
        <v>41818.0</v>
      </c>
      <c r="H1794" s="14">
        <v>0.3055555555555556</v>
      </c>
      <c r="I1794" t="s">
        <v>48</v>
      </c>
      <c r="J1794" s="15"/>
      <c r="L1794" t="s">
        <v>49</v>
      </c>
      <c r="M1794" s="15">
        <v>15.9</v>
      </c>
      <c r="N1794" s="16">
        <v>9.54</v>
      </c>
      <c r="O1794" s="16">
        <v>96.4</v>
      </c>
      <c r="P1794" s="17">
        <v>307.0</v>
      </c>
      <c r="Q1794" s="18"/>
      <c r="S1794" s="17"/>
      <c r="V1794" s="19">
        <v>224.7</v>
      </c>
      <c r="W1794" s="17"/>
      <c r="AF1794" t="s">
        <v>350</v>
      </c>
      <c r="AG1794" t="s">
        <v>51</v>
      </c>
      <c r="AH1794" t="s">
        <v>51</v>
      </c>
      <c r="AI1794">
        <v>11.11</v>
      </c>
      <c r="AJ1794" t="s">
        <v>61</v>
      </c>
      <c r="AK1794" t="s">
        <v>53</v>
      </c>
      <c r="AM1794" t="s">
        <v>54</v>
      </c>
      <c r="AN1794" t="s">
        <v>65</v>
      </c>
      <c r="AQ1794" t="s">
        <v>51</v>
      </c>
      <c r="AR1794" t="s">
        <v>218</v>
      </c>
    </row>
    <row r="1795" ht="15.75" customHeight="1">
      <c r="A1795" t="s">
        <v>323</v>
      </c>
      <c r="C1795" s="11" t="s">
        <v>920</v>
      </c>
      <c r="D1795" s="11" t="s">
        <v>921</v>
      </c>
      <c r="E1795" s="11" t="s">
        <v>922</v>
      </c>
      <c r="F1795" s="12" t="str">
        <f t="shared" si="1"/>
        <v>2014</v>
      </c>
      <c r="G1795" s="13">
        <v>41832.0</v>
      </c>
      <c r="H1795" s="14">
        <v>0.3020833333333333</v>
      </c>
      <c r="I1795" t="s">
        <v>48</v>
      </c>
      <c r="J1795" s="15"/>
      <c r="L1795" t="s">
        <v>49</v>
      </c>
      <c r="M1795" s="15">
        <v>17.1</v>
      </c>
      <c r="N1795" s="16">
        <v>8.39</v>
      </c>
      <c r="O1795" s="16">
        <v>87.1</v>
      </c>
      <c r="P1795" s="17">
        <v>39.5</v>
      </c>
      <c r="Q1795" s="18"/>
      <c r="S1795" s="17"/>
      <c r="V1795" s="19">
        <v>96.0</v>
      </c>
      <c r="W1795" s="17"/>
      <c r="AF1795" t="s">
        <v>350</v>
      </c>
      <c r="AG1795" t="s">
        <v>51</v>
      </c>
      <c r="AH1795" t="s">
        <v>115</v>
      </c>
      <c r="AI1795">
        <v>13.89</v>
      </c>
      <c r="AJ1795" t="s">
        <v>61</v>
      </c>
      <c r="AK1795" t="s">
        <v>53</v>
      </c>
      <c r="AM1795" t="s">
        <v>54</v>
      </c>
      <c r="AN1795" t="s">
        <v>65</v>
      </c>
      <c r="AQ1795" t="s">
        <v>51</v>
      </c>
      <c r="AR1795" t="s">
        <v>927</v>
      </c>
    </row>
    <row r="1796" ht="15.75" customHeight="1">
      <c r="A1796" t="s">
        <v>323</v>
      </c>
      <c r="C1796" s="11" t="s">
        <v>920</v>
      </c>
      <c r="D1796" s="11" t="s">
        <v>921</v>
      </c>
      <c r="E1796" s="11" t="s">
        <v>922</v>
      </c>
      <c r="F1796" s="12" t="str">
        <f t="shared" si="1"/>
        <v>2014</v>
      </c>
      <c r="G1796" s="13">
        <v>41846.0</v>
      </c>
      <c r="H1796" s="14">
        <v>0.30486111111111114</v>
      </c>
      <c r="I1796" t="s">
        <v>48</v>
      </c>
      <c r="J1796" s="15"/>
      <c r="L1796" t="s">
        <v>49</v>
      </c>
      <c r="M1796" s="15">
        <v>18.0</v>
      </c>
      <c r="N1796" s="16">
        <v>7.93</v>
      </c>
      <c r="O1796" s="16">
        <v>83.7</v>
      </c>
      <c r="P1796" s="17">
        <v>370.0</v>
      </c>
      <c r="Q1796" s="18"/>
      <c r="S1796" s="17"/>
      <c r="V1796" s="19">
        <v>228.2</v>
      </c>
      <c r="W1796" s="17"/>
      <c r="AF1796" t="s">
        <v>350</v>
      </c>
      <c r="AG1796" t="s">
        <v>51</v>
      </c>
      <c r="AH1796" t="s">
        <v>51</v>
      </c>
      <c r="AI1796">
        <v>14.44</v>
      </c>
      <c r="AJ1796" t="s">
        <v>61</v>
      </c>
      <c r="AK1796" t="s">
        <v>53</v>
      </c>
      <c r="AM1796" t="s">
        <v>54</v>
      </c>
      <c r="AN1796" t="s">
        <v>65</v>
      </c>
      <c r="AQ1796" t="s">
        <v>51</v>
      </c>
      <c r="AR1796" t="s">
        <v>226</v>
      </c>
    </row>
    <row r="1797" ht="15.75" customHeight="1">
      <c r="A1797" t="s">
        <v>323</v>
      </c>
      <c r="C1797" s="11" t="s">
        <v>920</v>
      </c>
      <c r="D1797" s="11" t="s">
        <v>921</v>
      </c>
      <c r="E1797" s="11" t="s">
        <v>922</v>
      </c>
      <c r="F1797" s="12" t="str">
        <f t="shared" si="1"/>
        <v>2014</v>
      </c>
      <c r="G1797" s="13">
        <v>41860.0</v>
      </c>
      <c r="H1797" s="14">
        <v>0.32569444444444445</v>
      </c>
      <c r="I1797" t="s">
        <v>48</v>
      </c>
      <c r="J1797" s="15"/>
      <c r="L1797" t="s">
        <v>49</v>
      </c>
      <c r="M1797" s="15">
        <v>16.9</v>
      </c>
      <c r="N1797" s="16">
        <v>8.69</v>
      </c>
      <c r="O1797" s="16">
        <v>89.7</v>
      </c>
      <c r="P1797" s="17">
        <v>290.0</v>
      </c>
      <c r="Q1797" s="18"/>
      <c r="S1797" s="17"/>
      <c r="V1797" s="19">
        <v>1986.28</v>
      </c>
      <c r="W1797" s="17"/>
      <c r="AF1797" t="s">
        <v>350</v>
      </c>
      <c r="AG1797" t="s">
        <v>51</v>
      </c>
      <c r="AH1797" t="s">
        <v>435</v>
      </c>
      <c r="AI1797">
        <v>15.56</v>
      </c>
      <c r="AJ1797" t="s">
        <v>61</v>
      </c>
      <c r="AK1797" t="s">
        <v>53</v>
      </c>
      <c r="AM1797" t="s">
        <v>54</v>
      </c>
      <c r="AN1797" t="s">
        <v>65</v>
      </c>
      <c r="AQ1797" t="s">
        <v>51</v>
      </c>
      <c r="AR1797" t="s">
        <v>218</v>
      </c>
    </row>
    <row r="1798" ht="15.75" customHeight="1">
      <c r="A1798" t="s">
        <v>323</v>
      </c>
      <c r="C1798" s="11" t="s">
        <v>920</v>
      </c>
      <c r="D1798" s="11" t="s">
        <v>921</v>
      </c>
      <c r="E1798" s="11" t="s">
        <v>922</v>
      </c>
      <c r="F1798" s="12" t="str">
        <f t="shared" si="1"/>
        <v>2014</v>
      </c>
      <c r="G1798" s="13">
        <v>41860.0</v>
      </c>
      <c r="H1798" s="14">
        <v>0.32569444444444445</v>
      </c>
      <c r="I1798" t="s">
        <v>95</v>
      </c>
      <c r="J1798" s="15"/>
      <c r="M1798" s="15">
        <v>16.9</v>
      </c>
      <c r="N1798" s="16">
        <v>8.72</v>
      </c>
      <c r="O1798" s="16">
        <v>90.0</v>
      </c>
      <c r="P1798" s="17">
        <v>290.0</v>
      </c>
      <c r="Q1798" s="18"/>
      <c r="S1798" s="17"/>
      <c r="V1798" s="19">
        <v>1299.65</v>
      </c>
      <c r="W1798" s="17"/>
      <c r="AF1798" t="s">
        <v>350</v>
      </c>
      <c r="AK1798" t="s">
        <v>53</v>
      </c>
      <c r="AR1798" t="s">
        <v>218</v>
      </c>
    </row>
    <row r="1799" ht="15.75" customHeight="1">
      <c r="A1799" t="s">
        <v>323</v>
      </c>
      <c r="C1799" s="11" t="s">
        <v>920</v>
      </c>
      <c r="D1799" s="11" t="s">
        <v>921</v>
      </c>
      <c r="E1799" s="11" t="s">
        <v>922</v>
      </c>
      <c r="F1799" s="12" t="str">
        <f t="shared" si="1"/>
        <v>2014</v>
      </c>
      <c r="G1799" s="13">
        <v>41874.0</v>
      </c>
      <c r="H1799" s="14">
        <v>0.30694444444444446</v>
      </c>
      <c r="I1799" t="s">
        <v>48</v>
      </c>
      <c r="J1799" s="15"/>
      <c r="L1799" t="s">
        <v>49</v>
      </c>
      <c r="M1799" s="15">
        <v>15.2</v>
      </c>
      <c r="N1799" s="16">
        <v>8.95</v>
      </c>
      <c r="O1799" s="16">
        <v>89.2</v>
      </c>
      <c r="P1799" s="17">
        <v>353.0</v>
      </c>
      <c r="Q1799" s="18"/>
      <c r="S1799" s="17"/>
      <c r="V1799" s="19">
        <v>74.8</v>
      </c>
      <c r="W1799" s="17"/>
      <c r="AF1799" t="s">
        <v>350</v>
      </c>
      <c r="AG1799" t="s">
        <v>231</v>
      </c>
      <c r="AH1799" t="s">
        <v>224</v>
      </c>
      <c r="AI1799">
        <v>15.56</v>
      </c>
      <c r="AJ1799" t="s">
        <v>61</v>
      </c>
      <c r="AK1799" t="s">
        <v>53</v>
      </c>
      <c r="AM1799" t="s">
        <v>54</v>
      </c>
      <c r="AN1799" t="s">
        <v>65</v>
      </c>
      <c r="AQ1799" t="s">
        <v>51</v>
      </c>
      <c r="AR1799" t="s">
        <v>218</v>
      </c>
    </row>
    <row r="1800" ht="15.75" customHeight="1">
      <c r="A1800" t="s">
        <v>323</v>
      </c>
      <c r="C1800" s="11" t="s">
        <v>920</v>
      </c>
      <c r="D1800" s="11" t="s">
        <v>921</v>
      </c>
      <c r="E1800" s="11" t="s">
        <v>922</v>
      </c>
      <c r="F1800" s="12" t="str">
        <f t="shared" si="1"/>
        <v>2015</v>
      </c>
      <c r="G1800" s="13">
        <v>42155.0</v>
      </c>
      <c r="H1800" s="14">
        <v>0.3388888888888889</v>
      </c>
      <c r="I1800" t="s">
        <v>48</v>
      </c>
      <c r="J1800" s="15"/>
      <c r="L1800" t="s">
        <v>49</v>
      </c>
      <c r="M1800" s="15">
        <v>18.1</v>
      </c>
      <c r="N1800" s="16">
        <v>8.25</v>
      </c>
      <c r="O1800" s="16">
        <v>87.3</v>
      </c>
      <c r="P1800" s="17">
        <v>315.0</v>
      </c>
      <c r="Q1800" s="18"/>
      <c r="S1800" s="17"/>
      <c r="V1800" s="19">
        <v>365.4</v>
      </c>
      <c r="W1800" s="17"/>
      <c r="AF1800" t="s">
        <v>356</v>
      </c>
      <c r="AG1800" t="s">
        <v>280</v>
      </c>
      <c r="AH1800" t="s">
        <v>357</v>
      </c>
      <c r="AI1800">
        <v>10.56</v>
      </c>
      <c r="AJ1800" t="s">
        <v>61</v>
      </c>
      <c r="AK1800" t="s">
        <v>53</v>
      </c>
      <c r="AM1800" t="s">
        <v>54</v>
      </c>
      <c r="AN1800" t="s">
        <v>65</v>
      </c>
      <c r="AQ1800" t="s">
        <v>51</v>
      </c>
      <c r="AR1800" t="s">
        <v>928</v>
      </c>
    </row>
    <row r="1801" ht="15.75" customHeight="1">
      <c r="A1801" t="s">
        <v>323</v>
      </c>
      <c r="C1801" s="11" t="s">
        <v>920</v>
      </c>
      <c r="D1801" s="11" t="s">
        <v>921</v>
      </c>
      <c r="E1801" s="11" t="s">
        <v>922</v>
      </c>
      <c r="F1801" s="12" t="str">
        <f t="shared" si="1"/>
        <v>2015</v>
      </c>
      <c r="G1801" s="13">
        <v>42168.0</v>
      </c>
      <c r="H1801" s="14">
        <v>0.3597222222222222</v>
      </c>
      <c r="I1801" t="s">
        <v>48</v>
      </c>
      <c r="J1801" s="15"/>
      <c r="L1801" t="s">
        <v>49</v>
      </c>
      <c r="M1801" s="15">
        <v>18.0</v>
      </c>
      <c r="N1801" s="16">
        <v>8.49</v>
      </c>
      <c r="O1801" s="16">
        <v>89.4</v>
      </c>
      <c r="P1801" s="17">
        <v>408.0</v>
      </c>
      <c r="Q1801" s="18"/>
      <c r="S1801" s="17"/>
      <c r="V1801" s="19">
        <v>201.4</v>
      </c>
      <c r="W1801" s="17"/>
      <c r="AF1801" t="s">
        <v>350</v>
      </c>
      <c r="AG1801" t="s">
        <v>115</v>
      </c>
      <c r="AH1801" t="s">
        <v>359</v>
      </c>
      <c r="AI1801">
        <v>18.89</v>
      </c>
      <c r="AJ1801" t="s">
        <v>61</v>
      </c>
      <c r="AK1801" t="s">
        <v>53</v>
      </c>
      <c r="AM1801" t="s">
        <v>54</v>
      </c>
      <c r="AN1801" t="s">
        <v>65</v>
      </c>
      <c r="AQ1801" t="s">
        <v>51</v>
      </c>
      <c r="AR1801" t="s">
        <v>218</v>
      </c>
    </row>
    <row r="1802" ht="15.75" customHeight="1">
      <c r="A1802" t="s">
        <v>323</v>
      </c>
      <c r="C1802" s="11" t="s">
        <v>920</v>
      </c>
      <c r="D1802" s="11" t="s">
        <v>921</v>
      </c>
      <c r="E1802" s="11" t="s">
        <v>922</v>
      </c>
      <c r="F1802" s="12" t="str">
        <f t="shared" si="1"/>
        <v>2015</v>
      </c>
      <c r="G1802" s="13">
        <v>42182.0</v>
      </c>
      <c r="H1802" s="14">
        <v>0.2763888888888889</v>
      </c>
      <c r="I1802" t="s">
        <v>48</v>
      </c>
      <c r="J1802" s="15"/>
      <c r="L1802" t="s">
        <v>49</v>
      </c>
      <c r="M1802" s="15">
        <v>15.1</v>
      </c>
      <c r="N1802" s="16">
        <v>8.57</v>
      </c>
      <c r="O1802" s="16">
        <v>85.7</v>
      </c>
      <c r="P1802" s="17"/>
      <c r="Q1802" s="18"/>
      <c r="S1802" s="17"/>
      <c r="V1802" s="19"/>
      <c r="W1802" s="17"/>
      <c r="AF1802" t="s">
        <v>360</v>
      </c>
      <c r="AG1802" t="s">
        <v>51</v>
      </c>
      <c r="AH1802" t="s">
        <v>64</v>
      </c>
      <c r="AI1802">
        <v>10.0</v>
      </c>
      <c r="AK1802" t="s">
        <v>119</v>
      </c>
      <c r="AM1802" t="s">
        <v>54</v>
      </c>
      <c r="AN1802" t="s">
        <v>65</v>
      </c>
      <c r="AQ1802" t="s">
        <v>51</v>
      </c>
      <c r="AR1802" t="s">
        <v>929</v>
      </c>
    </row>
    <row r="1803" ht="15.75" customHeight="1">
      <c r="A1803" t="s">
        <v>323</v>
      </c>
      <c r="C1803" s="11" t="s">
        <v>920</v>
      </c>
      <c r="D1803" s="11" t="s">
        <v>921</v>
      </c>
      <c r="E1803" s="11" t="s">
        <v>922</v>
      </c>
      <c r="F1803" s="12" t="str">
        <f t="shared" si="1"/>
        <v>2015</v>
      </c>
      <c r="G1803" s="13">
        <v>42196.0</v>
      </c>
      <c r="H1803" s="14">
        <v>0.32222222222222224</v>
      </c>
      <c r="I1803" t="s">
        <v>48</v>
      </c>
      <c r="J1803" s="15"/>
      <c r="L1803" t="s">
        <v>49</v>
      </c>
      <c r="M1803" s="15">
        <v>17.5</v>
      </c>
      <c r="N1803" s="16">
        <v>8.29</v>
      </c>
      <c r="O1803" s="16">
        <v>86.7</v>
      </c>
      <c r="P1803" s="17">
        <v>407.0</v>
      </c>
      <c r="Q1803" s="18"/>
      <c r="S1803" s="17"/>
      <c r="V1803" s="19">
        <v>198.9</v>
      </c>
      <c r="W1803" s="17"/>
      <c r="AF1803" t="s">
        <v>350</v>
      </c>
      <c r="AG1803" t="s">
        <v>51</v>
      </c>
      <c r="AH1803" t="s">
        <v>86</v>
      </c>
      <c r="AI1803">
        <v>17.22</v>
      </c>
      <c r="AJ1803" t="s">
        <v>61</v>
      </c>
      <c r="AK1803" t="s">
        <v>53</v>
      </c>
      <c r="AM1803" t="s">
        <v>88</v>
      </c>
      <c r="AN1803" t="s">
        <v>65</v>
      </c>
      <c r="AQ1803" t="s">
        <v>51</v>
      </c>
      <c r="AR1803" t="s">
        <v>218</v>
      </c>
    </row>
    <row r="1804" ht="15.75" customHeight="1">
      <c r="A1804" t="s">
        <v>323</v>
      </c>
      <c r="C1804" s="11" t="s">
        <v>920</v>
      </c>
      <c r="D1804" s="11" t="s">
        <v>921</v>
      </c>
      <c r="E1804" s="11" t="s">
        <v>922</v>
      </c>
      <c r="F1804" s="12" t="str">
        <f t="shared" si="1"/>
        <v>2015</v>
      </c>
      <c r="G1804" s="13">
        <v>42210.0</v>
      </c>
      <c r="H1804" s="14">
        <v>0.32222222222222224</v>
      </c>
      <c r="I1804" t="s">
        <v>48</v>
      </c>
      <c r="J1804" s="15"/>
      <c r="L1804" t="s">
        <v>49</v>
      </c>
      <c r="M1804" s="15">
        <v>17.4</v>
      </c>
      <c r="N1804" s="16">
        <v>8.55</v>
      </c>
      <c r="O1804" s="16">
        <v>88.5</v>
      </c>
      <c r="P1804" s="17">
        <v>453.0</v>
      </c>
      <c r="Q1804" s="18"/>
      <c r="S1804" s="17"/>
      <c r="V1804" s="19">
        <v>387.3</v>
      </c>
      <c r="W1804" s="17"/>
      <c r="AF1804" t="s">
        <v>350</v>
      </c>
      <c r="AG1804" t="s">
        <v>115</v>
      </c>
      <c r="AH1804" t="s">
        <v>305</v>
      </c>
      <c r="AI1804">
        <v>16.67</v>
      </c>
      <c r="AJ1804" t="s">
        <v>61</v>
      </c>
      <c r="AK1804" t="s">
        <v>53</v>
      </c>
      <c r="AM1804" t="s">
        <v>54</v>
      </c>
      <c r="AN1804" t="s">
        <v>65</v>
      </c>
      <c r="AQ1804" t="s">
        <v>292</v>
      </c>
      <c r="AR1804" t="s">
        <v>361</v>
      </c>
    </row>
    <row r="1805" ht="15.75" customHeight="1">
      <c r="A1805" t="s">
        <v>323</v>
      </c>
      <c r="C1805" s="11" t="s">
        <v>920</v>
      </c>
      <c r="D1805" s="11" t="s">
        <v>921</v>
      </c>
      <c r="E1805" s="11" t="s">
        <v>922</v>
      </c>
      <c r="F1805" s="12" t="str">
        <f t="shared" si="1"/>
        <v>2015</v>
      </c>
      <c r="G1805" s="13">
        <v>42210.0</v>
      </c>
      <c r="H1805" s="14">
        <v>0.32222222222222224</v>
      </c>
      <c r="I1805" t="s">
        <v>95</v>
      </c>
      <c r="J1805" s="15"/>
      <c r="M1805" s="15">
        <v>17.4</v>
      </c>
      <c r="N1805" s="16">
        <v>8.51</v>
      </c>
      <c r="O1805" s="16">
        <v>88.8</v>
      </c>
      <c r="P1805" s="17">
        <v>454.0</v>
      </c>
      <c r="Q1805" s="18"/>
      <c r="S1805" s="17"/>
      <c r="V1805" s="19">
        <v>866.4</v>
      </c>
      <c r="W1805" s="17"/>
      <c r="AF1805" t="s">
        <v>350</v>
      </c>
      <c r="AK1805" t="s">
        <v>53</v>
      </c>
      <c r="AR1805" t="s">
        <v>361</v>
      </c>
    </row>
    <row r="1806" ht="15.75" customHeight="1">
      <c r="A1806" t="s">
        <v>323</v>
      </c>
      <c r="C1806" s="11" t="s">
        <v>920</v>
      </c>
      <c r="D1806" s="11" t="s">
        <v>921</v>
      </c>
      <c r="E1806" s="11" t="s">
        <v>922</v>
      </c>
      <c r="F1806" s="12" t="str">
        <f t="shared" si="1"/>
        <v>2015</v>
      </c>
      <c r="G1806" s="13">
        <v>42224.0</v>
      </c>
      <c r="H1806" s="14">
        <v>0.3680555555555556</v>
      </c>
      <c r="I1806" t="s">
        <v>48</v>
      </c>
      <c r="J1806" s="15"/>
      <c r="L1806" t="s">
        <v>49</v>
      </c>
      <c r="M1806" s="15">
        <v>16.6</v>
      </c>
      <c r="N1806" s="16">
        <v>8.67</v>
      </c>
      <c r="O1806" s="16">
        <v>88.4</v>
      </c>
      <c r="P1806" s="17">
        <v>398.0</v>
      </c>
      <c r="Q1806" s="18"/>
      <c r="S1806" s="17"/>
      <c r="V1806" s="19">
        <v>195.6</v>
      </c>
      <c r="W1806" s="17"/>
      <c r="AF1806" t="s">
        <v>350</v>
      </c>
      <c r="AG1806" t="s">
        <v>51</v>
      </c>
      <c r="AH1806" t="s">
        <v>86</v>
      </c>
      <c r="AI1806">
        <v>15.56</v>
      </c>
      <c r="AK1806" t="s">
        <v>53</v>
      </c>
      <c r="AM1806" t="s">
        <v>54</v>
      </c>
      <c r="AN1806" t="s">
        <v>65</v>
      </c>
      <c r="AQ1806" t="s">
        <v>171</v>
      </c>
      <c r="AR1806" t="s">
        <v>218</v>
      </c>
    </row>
    <row r="1807" ht="15.75" customHeight="1">
      <c r="A1807" t="s">
        <v>323</v>
      </c>
      <c r="C1807" s="11" t="s">
        <v>920</v>
      </c>
      <c r="D1807" s="11" t="s">
        <v>921</v>
      </c>
      <c r="E1807" s="11" t="s">
        <v>922</v>
      </c>
      <c r="F1807" s="12" t="str">
        <f t="shared" si="1"/>
        <v>2015</v>
      </c>
      <c r="G1807" s="13">
        <v>42238.0</v>
      </c>
      <c r="H1807" s="14">
        <v>0.35694444444444445</v>
      </c>
      <c r="I1807" t="s">
        <v>48</v>
      </c>
      <c r="J1807" s="15"/>
      <c r="L1807" t="s">
        <v>49</v>
      </c>
      <c r="M1807" s="15">
        <v>19.5</v>
      </c>
      <c r="N1807" s="16">
        <v>7.68</v>
      </c>
      <c r="O1807" s="16">
        <v>83.8</v>
      </c>
      <c r="P1807" s="17">
        <v>332.0</v>
      </c>
      <c r="Q1807" s="18"/>
      <c r="S1807" s="17"/>
      <c r="V1807" s="19">
        <v>1299.65</v>
      </c>
      <c r="W1807" s="17"/>
      <c r="AF1807" t="s">
        <v>350</v>
      </c>
      <c r="AG1807" t="s">
        <v>59</v>
      </c>
      <c r="AH1807" t="s">
        <v>362</v>
      </c>
      <c r="AI1807">
        <v>19.44</v>
      </c>
      <c r="AJ1807" t="s">
        <v>61</v>
      </c>
      <c r="AK1807" t="s">
        <v>53</v>
      </c>
      <c r="AM1807" t="s">
        <v>54</v>
      </c>
      <c r="AN1807" t="s">
        <v>65</v>
      </c>
      <c r="AQ1807" t="s">
        <v>51</v>
      </c>
      <c r="AR1807" t="s">
        <v>218</v>
      </c>
    </row>
    <row r="1808" ht="15.75" customHeight="1">
      <c r="A1808" t="s">
        <v>323</v>
      </c>
      <c r="C1808" s="11" t="s">
        <v>920</v>
      </c>
      <c r="D1808" s="11" t="s">
        <v>921</v>
      </c>
      <c r="E1808" s="11" t="s">
        <v>922</v>
      </c>
      <c r="F1808" s="12" t="str">
        <f t="shared" si="1"/>
        <v>2015</v>
      </c>
      <c r="G1808" s="13">
        <v>42238.0</v>
      </c>
      <c r="H1808" s="14">
        <v>0.35694444444444445</v>
      </c>
      <c r="I1808" t="s">
        <v>95</v>
      </c>
      <c r="J1808" s="15"/>
      <c r="M1808" s="15"/>
      <c r="N1808" s="16"/>
      <c r="O1808" s="16"/>
      <c r="P1808" s="17"/>
      <c r="Q1808" s="18"/>
      <c r="S1808" s="17"/>
      <c r="V1808" s="19">
        <v>1119.85</v>
      </c>
      <c r="W1808" s="17"/>
      <c r="AF1808" t="s">
        <v>350</v>
      </c>
      <c r="AK1808" t="s">
        <v>53</v>
      </c>
      <c r="AR1808" t="s">
        <v>218</v>
      </c>
    </row>
    <row r="1809" ht="15.75" customHeight="1">
      <c r="A1809" t="s">
        <v>323</v>
      </c>
      <c r="C1809" s="11" t="s">
        <v>920</v>
      </c>
      <c r="D1809" s="11" t="s">
        <v>921</v>
      </c>
      <c r="E1809" s="11" t="s">
        <v>922</v>
      </c>
      <c r="F1809" s="12" t="str">
        <f t="shared" si="1"/>
        <v>2016</v>
      </c>
      <c r="G1809" s="13">
        <v>42511.0</v>
      </c>
      <c r="H1809" s="14">
        <v>0.2847222222222222</v>
      </c>
      <c r="I1809" t="s">
        <v>48</v>
      </c>
      <c r="J1809" s="15"/>
      <c r="L1809" t="s">
        <v>49</v>
      </c>
      <c r="M1809" s="15">
        <v>13.3</v>
      </c>
      <c r="N1809" s="16">
        <v>8.7</v>
      </c>
      <c r="O1809" s="16">
        <v>83.0</v>
      </c>
      <c r="P1809" s="17"/>
      <c r="Q1809" s="18"/>
      <c r="S1809" s="17"/>
      <c r="V1809" s="19">
        <v>155.3</v>
      </c>
      <c r="W1809" s="17"/>
      <c r="AF1809" t="s">
        <v>477</v>
      </c>
      <c r="AG1809" t="s">
        <v>51</v>
      </c>
      <c r="AH1809" t="s">
        <v>51</v>
      </c>
      <c r="AI1809">
        <v>10.0</v>
      </c>
      <c r="AJ1809" t="s">
        <v>61</v>
      </c>
      <c r="AK1809" t="s">
        <v>97</v>
      </c>
      <c r="AM1809" t="s">
        <v>88</v>
      </c>
      <c r="AN1809" t="s">
        <v>55</v>
      </c>
      <c r="AQ1809" t="s">
        <v>51</v>
      </c>
      <c r="AR1809" t="s">
        <v>229</v>
      </c>
    </row>
    <row r="1810" ht="15.75" customHeight="1">
      <c r="A1810" t="s">
        <v>323</v>
      </c>
      <c r="C1810" s="11" t="s">
        <v>920</v>
      </c>
      <c r="D1810" s="11" t="s">
        <v>921</v>
      </c>
      <c r="E1810" s="11" t="s">
        <v>922</v>
      </c>
      <c r="F1810" s="12" t="str">
        <f t="shared" si="1"/>
        <v>2016</v>
      </c>
      <c r="G1810" s="13">
        <v>42525.0</v>
      </c>
      <c r="H1810" s="14">
        <v>0.2673611111111111</v>
      </c>
      <c r="I1810" t="s">
        <v>48</v>
      </c>
      <c r="J1810" s="15"/>
      <c r="L1810" t="s">
        <v>49</v>
      </c>
      <c r="M1810" s="15">
        <v>15.4</v>
      </c>
      <c r="N1810" s="16">
        <v>8.24</v>
      </c>
      <c r="O1810" s="16">
        <v>82.1</v>
      </c>
      <c r="P1810" s="17"/>
      <c r="Q1810" s="18"/>
      <c r="S1810" s="17"/>
      <c r="V1810" s="19">
        <v>55.6</v>
      </c>
      <c r="W1810" s="17"/>
      <c r="AF1810" t="s">
        <v>279</v>
      </c>
      <c r="AG1810" t="s">
        <v>260</v>
      </c>
      <c r="AH1810" t="s">
        <v>287</v>
      </c>
      <c r="AI1810">
        <v>12.78</v>
      </c>
      <c r="AJ1810" t="s">
        <v>61</v>
      </c>
      <c r="AK1810" t="s">
        <v>53</v>
      </c>
      <c r="AM1810" t="s">
        <v>54</v>
      </c>
      <c r="AN1810" t="s">
        <v>55</v>
      </c>
      <c r="AQ1810" t="s">
        <v>51</v>
      </c>
      <c r="AR1810" t="s">
        <v>218</v>
      </c>
    </row>
    <row r="1811" ht="15.75" customHeight="1">
      <c r="A1811" t="s">
        <v>323</v>
      </c>
      <c r="C1811" s="11" t="s">
        <v>920</v>
      </c>
      <c r="D1811" s="11" t="s">
        <v>921</v>
      </c>
      <c r="E1811" s="11" t="s">
        <v>922</v>
      </c>
      <c r="F1811" s="12" t="str">
        <f t="shared" si="1"/>
        <v>2016</v>
      </c>
      <c r="G1811" s="13">
        <v>42553.0</v>
      </c>
      <c r="H1811" s="14">
        <v>0.2916666666666667</v>
      </c>
      <c r="I1811" t="s">
        <v>48</v>
      </c>
      <c r="J1811" s="15"/>
      <c r="L1811" t="s">
        <v>49</v>
      </c>
      <c r="M1811" s="15">
        <v>18.3</v>
      </c>
      <c r="N1811" s="16">
        <v>7.3</v>
      </c>
      <c r="O1811" s="16">
        <v>77.8</v>
      </c>
      <c r="P1811" s="17"/>
      <c r="Q1811" s="18"/>
      <c r="S1811" s="17"/>
      <c r="V1811" s="19">
        <v>2419.17</v>
      </c>
      <c r="W1811" s="17"/>
      <c r="AF1811" t="s">
        <v>279</v>
      </c>
      <c r="AG1811" t="s">
        <v>51</v>
      </c>
      <c r="AH1811" t="s">
        <v>364</v>
      </c>
      <c r="AI1811">
        <v>18.33</v>
      </c>
      <c r="AJ1811" t="s">
        <v>61</v>
      </c>
      <c r="AK1811" t="s">
        <v>53</v>
      </c>
      <c r="AM1811" t="s">
        <v>54</v>
      </c>
      <c r="AN1811" t="s">
        <v>55</v>
      </c>
      <c r="AQ1811" t="s">
        <v>171</v>
      </c>
      <c r="AR1811" t="s">
        <v>930</v>
      </c>
    </row>
    <row r="1812" ht="15.75" customHeight="1">
      <c r="A1812" t="s">
        <v>323</v>
      </c>
      <c r="C1812" s="11" t="s">
        <v>920</v>
      </c>
      <c r="D1812" s="11" t="s">
        <v>921</v>
      </c>
      <c r="E1812" s="11" t="s">
        <v>922</v>
      </c>
      <c r="F1812" s="12" t="str">
        <f t="shared" si="1"/>
        <v>2016</v>
      </c>
      <c r="G1812" s="13">
        <v>42567.0</v>
      </c>
      <c r="H1812" s="14">
        <v>0.28125</v>
      </c>
      <c r="I1812" t="s">
        <v>48</v>
      </c>
      <c r="J1812" s="15"/>
      <c r="L1812" t="s">
        <v>49</v>
      </c>
      <c r="M1812" s="15">
        <v>21.5</v>
      </c>
      <c r="N1812" s="16">
        <v>6.09</v>
      </c>
      <c r="O1812" s="16">
        <v>68.9</v>
      </c>
      <c r="P1812" s="17"/>
      <c r="Q1812" s="18"/>
      <c r="S1812" s="17"/>
      <c r="V1812" s="19">
        <v>571.7</v>
      </c>
      <c r="W1812" s="17"/>
      <c r="AF1812" t="s">
        <v>478</v>
      </c>
      <c r="AG1812" t="s">
        <v>51</v>
      </c>
      <c r="AH1812" t="s">
        <v>51</v>
      </c>
      <c r="AK1812" t="s">
        <v>53</v>
      </c>
      <c r="AM1812" t="s">
        <v>88</v>
      </c>
      <c r="AN1812" t="s">
        <v>65</v>
      </c>
      <c r="AQ1812" t="s">
        <v>171</v>
      </c>
      <c r="AR1812" t="s">
        <v>218</v>
      </c>
    </row>
    <row r="1813" ht="15.75" customHeight="1">
      <c r="A1813" t="s">
        <v>323</v>
      </c>
      <c r="C1813" s="11" t="s">
        <v>920</v>
      </c>
      <c r="D1813" s="11" t="s">
        <v>921</v>
      </c>
      <c r="E1813" s="11" t="s">
        <v>922</v>
      </c>
      <c r="F1813" s="12" t="str">
        <f t="shared" si="1"/>
        <v>2016</v>
      </c>
      <c r="G1813" s="13">
        <v>42581.0</v>
      </c>
      <c r="H1813" s="14">
        <v>0.3159722222222222</v>
      </c>
      <c r="I1813" t="s">
        <v>48</v>
      </c>
      <c r="J1813" s="15"/>
      <c r="L1813" t="s">
        <v>49</v>
      </c>
      <c r="M1813" s="15">
        <v>17.7</v>
      </c>
      <c r="N1813" s="16">
        <v>6.86</v>
      </c>
      <c r="O1813" s="16">
        <v>71.6</v>
      </c>
      <c r="P1813" s="17">
        <v>485.8</v>
      </c>
      <c r="Q1813" s="18"/>
      <c r="S1813" s="17"/>
      <c r="V1813" s="19">
        <v>307.6</v>
      </c>
      <c r="W1813" s="17"/>
      <c r="AF1813" t="s">
        <v>279</v>
      </c>
      <c r="AG1813" t="s">
        <v>51</v>
      </c>
      <c r="AH1813" t="s">
        <v>51</v>
      </c>
      <c r="AI1813">
        <v>18.33</v>
      </c>
      <c r="AJ1813" t="s">
        <v>61</v>
      </c>
      <c r="AK1813" t="s">
        <v>53</v>
      </c>
      <c r="AM1813" t="s">
        <v>88</v>
      </c>
      <c r="AN1813" t="s">
        <v>65</v>
      </c>
      <c r="AQ1813" t="s">
        <v>292</v>
      </c>
      <c r="AR1813" t="s">
        <v>218</v>
      </c>
    </row>
    <row r="1814" ht="15.75" customHeight="1">
      <c r="A1814" t="s">
        <v>323</v>
      </c>
      <c r="C1814" s="11" t="s">
        <v>920</v>
      </c>
      <c r="D1814" s="11" t="s">
        <v>921</v>
      </c>
      <c r="E1814" s="11" t="s">
        <v>922</v>
      </c>
      <c r="F1814" s="12" t="str">
        <f t="shared" si="1"/>
        <v>2016</v>
      </c>
      <c r="G1814" s="13">
        <v>42595.0</v>
      </c>
      <c r="H1814" s="14">
        <v>0.2777777777777778</v>
      </c>
      <c r="I1814" t="s">
        <v>48</v>
      </c>
      <c r="J1814" s="15"/>
      <c r="L1814" t="s">
        <v>49</v>
      </c>
      <c r="M1814" s="15">
        <v>20.0</v>
      </c>
      <c r="N1814" s="16">
        <v>6.91</v>
      </c>
      <c r="O1814" s="16">
        <v>76.6</v>
      </c>
      <c r="P1814" s="17">
        <v>413.5</v>
      </c>
      <c r="Q1814" s="18"/>
      <c r="S1814" s="17"/>
      <c r="V1814" s="19">
        <v>816.4</v>
      </c>
      <c r="W1814" s="17"/>
      <c r="AF1814" t="s">
        <v>279</v>
      </c>
      <c r="AG1814" t="s">
        <v>254</v>
      </c>
      <c r="AH1814" t="s">
        <v>366</v>
      </c>
      <c r="AI1814">
        <v>18.33</v>
      </c>
      <c r="AJ1814" t="s">
        <v>61</v>
      </c>
      <c r="AK1814" t="s">
        <v>53</v>
      </c>
      <c r="AM1814" t="s">
        <v>88</v>
      </c>
      <c r="AN1814" t="s">
        <v>65</v>
      </c>
      <c r="AQ1814" t="s">
        <v>171</v>
      </c>
      <c r="AR1814" t="s">
        <v>367</v>
      </c>
    </row>
    <row r="1815" ht="15.75" customHeight="1">
      <c r="A1815" t="s">
        <v>323</v>
      </c>
      <c r="C1815" s="11" t="s">
        <v>920</v>
      </c>
      <c r="D1815" s="11" t="s">
        <v>921</v>
      </c>
      <c r="E1815" s="11" t="s">
        <v>922</v>
      </c>
      <c r="F1815" s="12" t="str">
        <f t="shared" si="1"/>
        <v>2016</v>
      </c>
      <c r="G1815" s="13">
        <v>42609.0</v>
      </c>
      <c r="H1815" s="14">
        <v>0.3090277777777778</v>
      </c>
      <c r="I1815" t="s">
        <v>48</v>
      </c>
      <c r="J1815" s="15"/>
      <c r="L1815" t="s">
        <v>49</v>
      </c>
      <c r="M1815" s="15">
        <v>17.3</v>
      </c>
      <c r="N1815" s="16">
        <v>7.31</v>
      </c>
      <c r="O1815" s="16">
        <v>76.7</v>
      </c>
      <c r="P1815" s="17">
        <v>464.9</v>
      </c>
      <c r="Q1815" s="18"/>
      <c r="S1815" s="17"/>
      <c r="V1815" s="19">
        <v>111.2</v>
      </c>
      <c r="W1815" s="17"/>
      <c r="AF1815" t="s">
        <v>279</v>
      </c>
      <c r="AG1815" t="s">
        <v>51</v>
      </c>
      <c r="AH1815" t="s">
        <v>126</v>
      </c>
      <c r="AI1815">
        <v>18.33</v>
      </c>
      <c r="AJ1815" t="s">
        <v>61</v>
      </c>
      <c r="AK1815" t="s">
        <v>53</v>
      </c>
      <c r="AM1815" t="s">
        <v>88</v>
      </c>
      <c r="AN1815" t="s">
        <v>55</v>
      </c>
      <c r="AQ1815" t="s">
        <v>401</v>
      </c>
      <c r="AR1815" t="s">
        <v>218</v>
      </c>
    </row>
    <row r="1816" ht="15.75" customHeight="1">
      <c r="A1816" t="s">
        <v>323</v>
      </c>
      <c r="C1816" s="11" t="s">
        <v>920</v>
      </c>
      <c r="D1816" s="11" t="s">
        <v>921</v>
      </c>
      <c r="E1816" s="11" t="s">
        <v>922</v>
      </c>
      <c r="F1816" s="12" t="str">
        <f t="shared" si="1"/>
        <v>2017</v>
      </c>
      <c r="G1816" s="13">
        <v>42875.0</v>
      </c>
      <c r="H1816" s="14">
        <v>0.3159722222222222</v>
      </c>
      <c r="I1816" t="s">
        <v>48</v>
      </c>
      <c r="J1816" s="15"/>
      <c r="L1816" t="s">
        <v>49</v>
      </c>
      <c r="M1816" s="15">
        <v>14.5</v>
      </c>
      <c r="N1816" s="16">
        <v>8.56</v>
      </c>
      <c r="O1816" s="16">
        <v>85.0</v>
      </c>
      <c r="P1816" s="17">
        <v>385.0</v>
      </c>
      <c r="Q1816" s="18"/>
      <c r="S1816" s="17"/>
      <c r="V1816" s="19">
        <v>124.6</v>
      </c>
      <c r="W1816" s="17"/>
      <c r="AF1816" t="s">
        <v>480</v>
      </c>
      <c r="AG1816" t="s">
        <v>51</v>
      </c>
      <c r="AH1816" t="s">
        <v>51</v>
      </c>
      <c r="AI1816">
        <v>12.78</v>
      </c>
      <c r="AJ1816" t="s">
        <v>61</v>
      </c>
      <c r="AK1816" t="s">
        <v>119</v>
      </c>
      <c r="AM1816" t="s">
        <v>54</v>
      </c>
      <c r="AN1816" t="s">
        <v>55</v>
      </c>
      <c r="AQ1816" t="s">
        <v>51</v>
      </c>
      <c r="AR1816" t="s">
        <v>229</v>
      </c>
    </row>
    <row r="1817" ht="15.75" customHeight="1">
      <c r="A1817" t="s">
        <v>323</v>
      </c>
      <c r="C1817" s="11" t="s">
        <v>920</v>
      </c>
      <c r="D1817" s="11" t="s">
        <v>921</v>
      </c>
      <c r="E1817" s="11" t="s">
        <v>922</v>
      </c>
      <c r="F1817" s="12" t="str">
        <f t="shared" si="1"/>
        <v>2017</v>
      </c>
      <c r="G1817" s="13">
        <v>42889.0</v>
      </c>
      <c r="H1817" s="14">
        <v>0.3333333333333333</v>
      </c>
      <c r="I1817" t="s">
        <v>48</v>
      </c>
      <c r="J1817" s="15"/>
      <c r="L1817" t="s">
        <v>49</v>
      </c>
      <c r="M1817" s="15">
        <v>12.4</v>
      </c>
      <c r="N1817" s="16"/>
      <c r="O1817" s="16">
        <v>90.8</v>
      </c>
      <c r="P1817" s="17">
        <v>301.0</v>
      </c>
      <c r="Q1817" s="18"/>
      <c r="S1817" s="17"/>
      <c r="V1817" s="19">
        <v>95.9</v>
      </c>
      <c r="W1817" s="17"/>
      <c r="AF1817" t="s">
        <v>481</v>
      </c>
      <c r="AG1817" t="s">
        <v>59</v>
      </c>
      <c r="AH1817" t="s">
        <v>59</v>
      </c>
      <c r="AI1817">
        <v>10.0</v>
      </c>
      <c r="AJ1817" t="s">
        <v>61</v>
      </c>
      <c r="AK1817" t="s">
        <v>119</v>
      </c>
      <c r="AM1817" t="s">
        <v>62</v>
      </c>
      <c r="AN1817" t="s">
        <v>55</v>
      </c>
      <c r="AQ1817" t="s">
        <v>51</v>
      </c>
      <c r="AR1817" t="s">
        <v>482</v>
      </c>
    </row>
    <row r="1818" ht="15.75" customHeight="1">
      <c r="A1818" t="s">
        <v>323</v>
      </c>
      <c r="C1818" s="11" t="s">
        <v>920</v>
      </c>
      <c r="D1818" s="11" t="s">
        <v>921</v>
      </c>
      <c r="E1818" s="11" t="s">
        <v>922</v>
      </c>
      <c r="F1818" s="12" t="str">
        <f t="shared" si="1"/>
        <v>2017</v>
      </c>
      <c r="G1818" s="13">
        <v>42903.0</v>
      </c>
      <c r="H1818" s="14">
        <v>0.325</v>
      </c>
      <c r="I1818" t="s">
        <v>48</v>
      </c>
      <c r="J1818" s="15"/>
      <c r="L1818" t="s">
        <v>49</v>
      </c>
      <c r="M1818" s="15">
        <v>14.3</v>
      </c>
      <c r="N1818" s="16"/>
      <c r="O1818" s="16">
        <v>86.0</v>
      </c>
      <c r="P1818" s="17">
        <v>380.0</v>
      </c>
      <c r="Q1818" s="18"/>
      <c r="S1818" s="17"/>
      <c r="V1818" s="19">
        <v>344.8</v>
      </c>
      <c r="W1818" s="17"/>
      <c r="AF1818" t="s">
        <v>481</v>
      </c>
      <c r="AG1818" t="s">
        <v>59</v>
      </c>
      <c r="AH1818" t="s">
        <v>72</v>
      </c>
      <c r="AI1818">
        <v>15.0</v>
      </c>
      <c r="AJ1818" t="s">
        <v>61</v>
      </c>
      <c r="AK1818" t="s">
        <v>119</v>
      </c>
      <c r="AM1818" t="s">
        <v>54</v>
      </c>
      <c r="AN1818" t="s">
        <v>55</v>
      </c>
      <c r="AQ1818" t="s">
        <v>56</v>
      </c>
      <c r="AR1818" t="s">
        <v>482</v>
      </c>
    </row>
    <row r="1819" ht="15.75" customHeight="1">
      <c r="A1819" t="s">
        <v>323</v>
      </c>
      <c r="C1819" s="11" t="s">
        <v>920</v>
      </c>
      <c r="D1819" s="11" t="s">
        <v>921</v>
      </c>
      <c r="E1819" s="11" t="s">
        <v>922</v>
      </c>
      <c r="F1819" s="12" t="str">
        <f t="shared" si="1"/>
        <v>2017</v>
      </c>
      <c r="G1819" s="13">
        <v>42917.0</v>
      </c>
      <c r="H1819" s="14">
        <v>0.3333333333333333</v>
      </c>
      <c r="I1819" t="s">
        <v>48</v>
      </c>
      <c r="J1819" s="15"/>
      <c r="L1819" t="s">
        <v>49</v>
      </c>
      <c r="M1819" s="15">
        <v>17.6</v>
      </c>
      <c r="N1819" s="16"/>
      <c r="O1819" s="16">
        <v>92.3</v>
      </c>
      <c r="P1819" s="17">
        <v>340.0</v>
      </c>
      <c r="Q1819" s="18"/>
      <c r="S1819" s="17"/>
      <c r="V1819" s="19">
        <v>193.5</v>
      </c>
      <c r="W1819" s="17"/>
      <c r="AF1819" t="s">
        <v>480</v>
      </c>
      <c r="AG1819" t="s">
        <v>259</v>
      </c>
      <c r="AH1819" t="s">
        <v>72</v>
      </c>
      <c r="AI1819">
        <v>18.33</v>
      </c>
      <c r="AJ1819" t="s">
        <v>61</v>
      </c>
      <c r="AK1819" t="s">
        <v>119</v>
      </c>
      <c r="AM1819" t="s">
        <v>54</v>
      </c>
      <c r="AN1819" t="s">
        <v>55</v>
      </c>
      <c r="AQ1819" t="s">
        <v>51</v>
      </c>
      <c r="AR1819" t="s">
        <v>483</v>
      </c>
    </row>
    <row r="1820" ht="15.75" customHeight="1">
      <c r="A1820" t="s">
        <v>323</v>
      </c>
      <c r="C1820" s="11" t="s">
        <v>920</v>
      </c>
      <c r="D1820" s="11" t="s">
        <v>921</v>
      </c>
      <c r="E1820" s="11" t="s">
        <v>922</v>
      </c>
      <c r="F1820" s="12" t="str">
        <f t="shared" si="1"/>
        <v>2017</v>
      </c>
      <c r="G1820" s="13">
        <v>42931.0</v>
      </c>
      <c r="H1820" s="14">
        <v>0.3229166666666667</v>
      </c>
      <c r="I1820" t="s">
        <v>48</v>
      </c>
      <c r="J1820" s="15"/>
      <c r="L1820" t="s">
        <v>49</v>
      </c>
      <c r="M1820" s="15">
        <v>15.7</v>
      </c>
      <c r="N1820" s="16"/>
      <c r="O1820" s="16">
        <v>79.2</v>
      </c>
      <c r="P1820" s="17">
        <v>502.0</v>
      </c>
      <c r="Q1820" s="18"/>
      <c r="S1820" s="17"/>
      <c r="V1820" s="19">
        <v>238.2</v>
      </c>
      <c r="W1820" s="17"/>
      <c r="AF1820" t="s">
        <v>481</v>
      </c>
      <c r="AG1820" t="s">
        <v>59</v>
      </c>
      <c r="AH1820" t="s">
        <v>86</v>
      </c>
      <c r="AI1820">
        <v>16.11</v>
      </c>
      <c r="AJ1820" t="s">
        <v>61</v>
      </c>
      <c r="AK1820" t="s">
        <v>119</v>
      </c>
      <c r="AM1820" t="s">
        <v>54</v>
      </c>
      <c r="AN1820" t="s">
        <v>55</v>
      </c>
      <c r="AQ1820" t="s">
        <v>56</v>
      </c>
      <c r="AR1820" t="s">
        <v>317</v>
      </c>
    </row>
    <row r="1821" ht="15.75" customHeight="1">
      <c r="A1821" t="s">
        <v>323</v>
      </c>
      <c r="C1821" s="11" t="s">
        <v>920</v>
      </c>
      <c r="D1821" s="11" t="s">
        <v>921</v>
      </c>
      <c r="E1821" s="11" t="s">
        <v>922</v>
      </c>
      <c r="F1821" s="12" t="str">
        <f t="shared" si="1"/>
        <v>2017</v>
      </c>
      <c r="G1821" s="13">
        <v>42945.0</v>
      </c>
      <c r="H1821" s="14">
        <v>0.3229166666666667</v>
      </c>
      <c r="I1821" t="s">
        <v>48</v>
      </c>
      <c r="J1821" s="15"/>
      <c r="L1821" t="s">
        <v>49</v>
      </c>
      <c r="M1821" s="15">
        <v>16.6</v>
      </c>
      <c r="N1821" s="16"/>
      <c r="O1821" s="16">
        <v>78.5</v>
      </c>
      <c r="P1821" s="17">
        <v>538.0</v>
      </c>
      <c r="Q1821" s="18"/>
      <c r="S1821" s="17"/>
      <c r="V1821" s="19">
        <v>435.2</v>
      </c>
      <c r="W1821" s="17"/>
      <c r="AF1821" t="s">
        <v>481</v>
      </c>
      <c r="AG1821" t="s">
        <v>115</v>
      </c>
      <c r="AH1821" t="s">
        <v>51</v>
      </c>
      <c r="AI1821">
        <v>15.0</v>
      </c>
      <c r="AJ1821" t="s">
        <v>61</v>
      </c>
      <c r="AM1821" t="s">
        <v>54</v>
      </c>
      <c r="AN1821" t="s">
        <v>55</v>
      </c>
      <c r="AQ1821" t="s">
        <v>56</v>
      </c>
      <c r="AR1821" t="s">
        <v>483</v>
      </c>
    </row>
    <row r="1822" ht="15.75" customHeight="1">
      <c r="A1822" t="s">
        <v>323</v>
      </c>
      <c r="C1822" s="11" t="s">
        <v>920</v>
      </c>
      <c r="D1822" s="11" t="s">
        <v>921</v>
      </c>
      <c r="E1822" s="11" t="s">
        <v>922</v>
      </c>
      <c r="F1822" s="12" t="str">
        <f t="shared" si="1"/>
        <v>2017</v>
      </c>
      <c r="G1822" s="13">
        <v>42959.0</v>
      </c>
      <c r="H1822" s="14">
        <v>0.3611111111111111</v>
      </c>
      <c r="I1822" t="s">
        <v>48</v>
      </c>
      <c r="J1822" s="15"/>
      <c r="L1822" t="s">
        <v>49</v>
      </c>
      <c r="M1822" s="15">
        <v>12.8</v>
      </c>
      <c r="N1822" s="16"/>
      <c r="O1822" s="16">
        <v>80.0</v>
      </c>
      <c r="P1822" s="17"/>
      <c r="Q1822" s="18"/>
      <c r="S1822" s="17"/>
      <c r="V1822" s="19">
        <v>104.3</v>
      </c>
      <c r="W1822" s="17"/>
      <c r="AF1822" t="s">
        <v>480</v>
      </c>
      <c r="AG1822" t="s">
        <v>254</v>
      </c>
      <c r="AH1822" t="s">
        <v>86</v>
      </c>
      <c r="AI1822">
        <v>18.89</v>
      </c>
      <c r="AJ1822" t="s">
        <v>61</v>
      </c>
      <c r="AK1822" t="s">
        <v>119</v>
      </c>
      <c r="AM1822" t="s">
        <v>54</v>
      </c>
      <c r="AN1822" t="s">
        <v>55</v>
      </c>
      <c r="AQ1822" t="s">
        <v>51</v>
      </c>
      <c r="AR1822" t="s">
        <v>442</v>
      </c>
    </row>
    <row r="1823" ht="15.75" customHeight="1">
      <c r="A1823" t="s">
        <v>323</v>
      </c>
      <c r="C1823" s="11" t="s">
        <v>920</v>
      </c>
      <c r="D1823" s="11" t="s">
        <v>921</v>
      </c>
      <c r="E1823" s="11" t="s">
        <v>922</v>
      </c>
      <c r="F1823" s="12" t="str">
        <f t="shared" si="1"/>
        <v>2017</v>
      </c>
      <c r="G1823" s="13">
        <v>42973.0</v>
      </c>
      <c r="H1823" s="14">
        <v>0.3125</v>
      </c>
      <c r="I1823" t="s">
        <v>48</v>
      </c>
      <c r="J1823" s="15"/>
      <c r="L1823" t="s">
        <v>49</v>
      </c>
      <c r="M1823" s="15">
        <v>14.4</v>
      </c>
      <c r="N1823" s="16"/>
      <c r="O1823" s="16">
        <v>78.5</v>
      </c>
      <c r="P1823" s="17">
        <v>475.0</v>
      </c>
      <c r="Q1823" s="18"/>
      <c r="S1823" s="17"/>
      <c r="V1823" s="19">
        <v>60.9</v>
      </c>
      <c r="W1823" s="17"/>
      <c r="AF1823" t="s">
        <v>481</v>
      </c>
      <c r="AG1823" t="s">
        <v>51</v>
      </c>
      <c r="AH1823" t="s">
        <v>51</v>
      </c>
      <c r="AI1823">
        <v>11.11</v>
      </c>
      <c r="AJ1823" t="s">
        <v>61</v>
      </c>
      <c r="AK1823" t="s">
        <v>119</v>
      </c>
      <c r="AM1823" t="s">
        <v>54</v>
      </c>
      <c r="AN1823" t="s">
        <v>55</v>
      </c>
      <c r="AQ1823" t="s">
        <v>51</v>
      </c>
      <c r="AR1823" t="s">
        <v>442</v>
      </c>
    </row>
    <row r="1824" ht="15.75" customHeight="1">
      <c r="A1824" t="s">
        <v>323</v>
      </c>
      <c r="C1824" s="11" t="s">
        <v>920</v>
      </c>
      <c r="D1824" s="11" t="s">
        <v>921</v>
      </c>
      <c r="E1824" s="11" t="s">
        <v>922</v>
      </c>
      <c r="F1824" s="12" t="str">
        <f t="shared" si="1"/>
        <v>2017</v>
      </c>
      <c r="G1824" s="13">
        <v>42987.0</v>
      </c>
      <c r="H1824" s="14">
        <v>0.3263888888888889</v>
      </c>
      <c r="I1824" t="s">
        <v>48</v>
      </c>
      <c r="J1824" s="15"/>
      <c r="L1824" t="s">
        <v>49</v>
      </c>
      <c r="M1824" s="15">
        <v>14.1</v>
      </c>
      <c r="N1824" s="16"/>
      <c r="O1824" s="16">
        <v>72.2</v>
      </c>
      <c r="P1824" s="17">
        <v>306.0</v>
      </c>
      <c r="Q1824" s="18"/>
      <c r="S1824" s="17"/>
      <c r="V1824" s="19">
        <v>90.7</v>
      </c>
      <c r="W1824" s="17"/>
      <c r="AF1824" t="s">
        <v>481</v>
      </c>
      <c r="AG1824" t="s">
        <v>51</v>
      </c>
      <c r="AH1824" t="s">
        <v>51</v>
      </c>
      <c r="AI1824">
        <v>13.33</v>
      </c>
      <c r="AK1824" t="s">
        <v>119</v>
      </c>
      <c r="AM1824" t="s">
        <v>54</v>
      </c>
      <c r="AN1824" t="s">
        <v>55</v>
      </c>
      <c r="AQ1824" t="s">
        <v>51</v>
      </c>
      <c r="AR1824" t="s">
        <v>484</v>
      </c>
    </row>
    <row r="1825" ht="15.75" customHeight="1">
      <c r="A1825" t="s">
        <v>323</v>
      </c>
      <c r="C1825" s="11" t="s">
        <v>920</v>
      </c>
      <c r="D1825" s="11" t="s">
        <v>921</v>
      </c>
      <c r="E1825" s="11" t="s">
        <v>922</v>
      </c>
      <c r="F1825" s="12" t="str">
        <f t="shared" si="1"/>
        <v>2017</v>
      </c>
      <c r="G1825" s="13">
        <v>43001.0</v>
      </c>
      <c r="H1825" s="14">
        <v>0.3194444444444444</v>
      </c>
      <c r="I1825" t="s">
        <v>48</v>
      </c>
      <c r="J1825" s="15"/>
      <c r="L1825" t="s">
        <v>49</v>
      </c>
      <c r="M1825" s="15">
        <v>14.5</v>
      </c>
      <c r="N1825" s="16"/>
      <c r="O1825" s="16">
        <v>79.5</v>
      </c>
      <c r="P1825" s="17">
        <v>515.0</v>
      </c>
      <c r="Q1825" s="18"/>
      <c r="S1825" s="17"/>
      <c r="V1825" s="19">
        <v>127.4</v>
      </c>
      <c r="W1825" s="17"/>
      <c r="AF1825" t="s">
        <v>480</v>
      </c>
      <c r="AG1825" t="s">
        <v>51</v>
      </c>
      <c r="AH1825" t="s">
        <v>59</v>
      </c>
      <c r="AI1825">
        <v>12.78</v>
      </c>
      <c r="AJ1825" t="s">
        <v>61</v>
      </c>
      <c r="AK1825" t="s">
        <v>119</v>
      </c>
      <c r="AM1825" t="s">
        <v>54</v>
      </c>
      <c r="AN1825" t="s">
        <v>65</v>
      </c>
      <c r="AQ1825" t="s">
        <v>51</v>
      </c>
      <c r="AR1825" t="s">
        <v>442</v>
      </c>
    </row>
    <row r="1826" ht="15.75" customHeight="1">
      <c r="A1826" t="s">
        <v>323</v>
      </c>
      <c r="C1826" s="11" t="s">
        <v>931</v>
      </c>
      <c r="D1826" s="11" t="s">
        <v>932</v>
      </c>
      <c r="E1826" s="11" t="s">
        <v>933</v>
      </c>
      <c r="F1826" s="12" t="str">
        <f t="shared" si="1"/>
        <v>2017</v>
      </c>
      <c r="G1826" s="13">
        <v>42875.0</v>
      </c>
      <c r="H1826" s="14">
        <v>0.30625</v>
      </c>
      <c r="I1826" t="s">
        <v>48</v>
      </c>
      <c r="J1826" s="15"/>
      <c r="L1826" t="s">
        <v>49</v>
      </c>
      <c r="M1826" s="15">
        <v>11.2</v>
      </c>
      <c r="N1826" s="16">
        <v>11.25</v>
      </c>
      <c r="O1826" s="16">
        <v>102.2</v>
      </c>
      <c r="P1826" s="17">
        <v>271.0</v>
      </c>
      <c r="Q1826" s="18"/>
      <c r="S1826" s="17"/>
      <c r="V1826" s="19">
        <v>93.3</v>
      </c>
      <c r="W1826" s="17"/>
      <c r="AF1826" t="s">
        <v>369</v>
      </c>
      <c r="AG1826" t="s">
        <v>51</v>
      </c>
      <c r="AH1826" t="s">
        <v>86</v>
      </c>
      <c r="AI1826">
        <v>10.56</v>
      </c>
      <c r="AJ1826" t="s">
        <v>52</v>
      </c>
      <c r="AK1826" t="s">
        <v>53</v>
      </c>
      <c r="AM1826" t="s">
        <v>54</v>
      </c>
      <c r="AN1826" t="s">
        <v>55</v>
      </c>
      <c r="AQ1826" t="s">
        <v>51</v>
      </c>
      <c r="AR1826" t="s">
        <v>370</v>
      </c>
    </row>
    <row r="1827" ht="15.75" customHeight="1">
      <c r="A1827" t="s">
        <v>323</v>
      </c>
      <c r="C1827" s="11" t="s">
        <v>931</v>
      </c>
      <c r="D1827" s="11" t="s">
        <v>932</v>
      </c>
      <c r="E1827" s="11" t="s">
        <v>933</v>
      </c>
      <c r="F1827" s="12" t="str">
        <f t="shared" si="1"/>
        <v>2017</v>
      </c>
      <c r="G1827" s="13">
        <v>42889.0</v>
      </c>
      <c r="H1827" s="14">
        <v>0.3215277777777778</v>
      </c>
      <c r="I1827" t="s">
        <v>48</v>
      </c>
      <c r="J1827" s="15"/>
      <c r="L1827" t="s">
        <v>49</v>
      </c>
      <c r="M1827" s="15">
        <v>10.5</v>
      </c>
      <c r="N1827" s="16">
        <v>10.38</v>
      </c>
      <c r="O1827" s="16">
        <v>92.8</v>
      </c>
      <c r="P1827" s="17">
        <v>192.7</v>
      </c>
      <c r="Q1827" s="18"/>
      <c r="S1827" s="17"/>
      <c r="V1827" s="19">
        <v>33.6</v>
      </c>
      <c r="W1827" s="17"/>
      <c r="AF1827" t="s">
        <v>934</v>
      </c>
      <c r="AG1827" t="s">
        <v>231</v>
      </c>
      <c r="AH1827" t="s">
        <v>315</v>
      </c>
      <c r="AI1827">
        <v>9.44</v>
      </c>
      <c r="AJ1827" t="s">
        <v>61</v>
      </c>
      <c r="AK1827" t="s">
        <v>53</v>
      </c>
      <c r="AM1827" t="s">
        <v>88</v>
      </c>
      <c r="AN1827" t="s">
        <v>55</v>
      </c>
      <c r="AQ1827" t="s">
        <v>51</v>
      </c>
      <c r="AR1827" t="s">
        <v>218</v>
      </c>
    </row>
    <row r="1828" ht="15.75" customHeight="1">
      <c r="A1828" t="s">
        <v>323</v>
      </c>
      <c r="C1828" s="11" t="s">
        <v>931</v>
      </c>
      <c r="D1828" s="11" t="s">
        <v>932</v>
      </c>
      <c r="E1828" s="11" t="s">
        <v>933</v>
      </c>
      <c r="F1828" s="12" t="str">
        <f t="shared" si="1"/>
        <v>2017</v>
      </c>
      <c r="G1828" s="13">
        <v>42903.0</v>
      </c>
      <c r="H1828" s="14">
        <v>0.32708333333333334</v>
      </c>
      <c r="I1828" t="s">
        <v>48</v>
      </c>
      <c r="J1828" s="15"/>
      <c r="L1828" t="s">
        <v>58</v>
      </c>
      <c r="M1828" s="15">
        <v>13.0</v>
      </c>
      <c r="N1828" s="16">
        <v>10.08</v>
      </c>
      <c r="O1828" s="16">
        <v>95.5</v>
      </c>
      <c r="P1828" s="17">
        <v>200.3</v>
      </c>
      <c r="Q1828" s="18"/>
      <c r="S1828" s="17"/>
      <c r="V1828" s="19">
        <v>231.0</v>
      </c>
      <c r="W1828" s="17"/>
      <c r="AF1828" t="s">
        <v>840</v>
      </c>
      <c r="AG1828" t="s">
        <v>59</v>
      </c>
      <c r="AH1828" t="s">
        <v>254</v>
      </c>
      <c r="AJ1828" t="s">
        <v>61</v>
      </c>
      <c r="AK1828" t="s">
        <v>53</v>
      </c>
      <c r="AM1828" t="s">
        <v>88</v>
      </c>
      <c r="AN1828" t="s">
        <v>65</v>
      </c>
      <c r="AQ1828" t="s">
        <v>171</v>
      </c>
      <c r="AR1828" t="s">
        <v>218</v>
      </c>
    </row>
    <row r="1829" ht="15.75" customHeight="1">
      <c r="A1829" t="s">
        <v>323</v>
      </c>
      <c r="C1829" s="11" t="s">
        <v>931</v>
      </c>
      <c r="D1829" s="11" t="s">
        <v>932</v>
      </c>
      <c r="E1829" s="11" t="s">
        <v>933</v>
      </c>
      <c r="F1829" s="12" t="str">
        <f t="shared" si="1"/>
        <v>2017</v>
      </c>
      <c r="G1829" s="13">
        <v>42917.0</v>
      </c>
      <c r="H1829" s="14">
        <v>0.32222222222222224</v>
      </c>
      <c r="I1829" t="s">
        <v>48</v>
      </c>
      <c r="J1829" s="15"/>
      <c r="L1829" t="s">
        <v>49</v>
      </c>
      <c r="M1829" s="15">
        <v>16.3</v>
      </c>
      <c r="N1829" s="16">
        <v>10.48</v>
      </c>
      <c r="O1829" s="16">
        <v>106.6</v>
      </c>
      <c r="P1829" s="17">
        <v>138.7</v>
      </c>
      <c r="Q1829" s="18"/>
      <c r="S1829" s="17"/>
      <c r="V1829" s="19"/>
      <c r="W1829" s="17"/>
      <c r="AF1829" t="s">
        <v>840</v>
      </c>
      <c r="AG1829" t="s">
        <v>280</v>
      </c>
      <c r="AH1829" t="s">
        <v>281</v>
      </c>
      <c r="AI1829">
        <v>20.0</v>
      </c>
      <c r="AK1829" t="s">
        <v>53</v>
      </c>
      <c r="AM1829" t="s">
        <v>54</v>
      </c>
      <c r="AN1829" t="s">
        <v>55</v>
      </c>
      <c r="AQ1829" t="s">
        <v>51</v>
      </c>
    </row>
    <row r="1830" ht="15.75" customHeight="1">
      <c r="A1830" t="s">
        <v>323</v>
      </c>
      <c r="C1830" s="11" t="s">
        <v>931</v>
      </c>
      <c r="D1830" s="11" t="s">
        <v>932</v>
      </c>
      <c r="E1830" s="11" t="s">
        <v>933</v>
      </c>
      <c r="F1830" s="12" t="str">
        <f t="shared" si="1"/>
        <v>2017</v>
      </c>
      <c r="G1830" s="13">
        <v>42931.0</v>
      </c>
      <c r="H1830" s="14">
        <v>0.3194444444444444</v>
      </c>
      <c r="I1830" t="s">
        <v>48</v>
      </c>
      <c r="J1830" s="15"/>
      <c r="L1830" t="s">
        <v>49</v>
      </c>
      <c r="M1830" s="15">
        <v>14.6</v>
      </c>
      <c r="N1830" s="16">
        <v>9.36</v>
      </c>
      <c r="O1830" s="16">
        <v>91.9</v>
      </c>
      <c r="P1830" s="17">
        <v>384.0</v>
      </c>
      <c r="Q1830" s="18"/>
      <c r="S1830" s="17"/>
      <c r="V1830" s="19">
        <v>110.6</v>
      </c>
      <c r="W1830" s="17"/>
      <c r="AF1830" t="s">
        <v>840</v>
      </c>
      <c r="AG1830" t="s">
        <v>59</v>
      </c>
      <c r="AH1830" t="s">
        <v>290</v>
      </c>
      <c r="AI1830">
        <v>15.0</v>
      </c>
      <c r="AJ1830" t="s">
        <v>61</v>
      </c>
      <c r="AK1830" t="s">
        <v>53</v>
      </c>
      <c r="AM1830" t="s">
        <v>54</v>
      </c>
      <c r="AN1830" t="s">
        <v>65</v>
      </c>
      <c r="AQ1830" t="s">
        <v>51</v>
      </c>
      <c r="AR1830" t="s">
        <v>842</v>
      </c>
    </row>
    <row r="1831" ht="15.75" customHeight="1">
      <c r="A1831" t="s">
        <v>323</v>
      </c>
      <c r="C1831" s="11" t="s">
        <v>931</v>
      </c>
      <c r="D1831" s="11" t="s">
        <v>932</v>
      </c>
      <c r="E1831" s="11" t="s">
        <v>933</v>
      </c>
      <c r="F1831" s="12" t="str">
        <f t="shared" si="1"/>
        <v>2017</v>
      </c>
      <c r="G1831" s="13">
        <v>42945.0</v>
      </c>
      <c r="H1831" s="14">
        <v>0.3215277777777778</v>
      </c>
      <c r="I1831" t="s">
        <v>48</v>
      </c>
      <c r="J1831" s="15"/>
      <c r="L1831" t="s">
        <v>49</v>
      </c>
      <c r="M1831" s="15">
        <v>15.1</v>
      </c>
      <c r="N1831" s="16">
        <v>10.08</v>
      </c>
      <c r="O1831" s="16">
        <v>100.3</v>
      </c>
      <c r="P1831" s="17">
        <v>409.0</v>
      </c>
      <c r="Q1831" s="18"/>
      <c r="S1831" s="17"/>
      <c r="V1831" s="19">
        <v>166.4</v>
      </c>
      <c r="W1831" s="17"/>
      <c r="AF1831" t="s">
        <v>843</v>
      </c>
      <c r="AG1831" t="s">
        <v>231</v>
      </c>
      <c r="AH1831" t="s">
        <v>231</v>
      </c>
      <c r="AI1831">
        <v>14.44</v>
      </c>
      <c r="AJ1831" t="s">
        <v>52</v>
      </c>
      <c r="AK1831" t="s">
        <v>53</v>
      </c>
      <c r="AM1831" t="s">
        <v>88</v>
      </c>
      <c r="AN1831" t="s">
        <v>55</v>
      </c>
      <c r="AQ1831" t="s">
        <v>51</v>
      </c>
      <c r="AR1831" t="s">
        <v>218</v>
      </c>
    </row>
    <row r="1832" ht="15.75" customHeight="1">
      <c r="A1832" t="s">
        <v>323</v>
      </c>
      <c r="C1832" s="11" t="s">
        <v>931</v>
      </c>
      <c r="D1832" s="11" t="s">
        <v>932</v>
      </c>
      <c r="E1832" s="11" t="s">
        <v>933</v>
      </c>
      <c r="F1832" s="12" t="str">
        <f t="shared" si="1"/>
        <v>2017</v>
      </c>
      <c r="G1832" s="13">
        <v>42959.0</v>
      </c>
      <c r="H1832" s="14">
        <v>0.3347222222222222</v>
      </c>
      <c r="I1832" t="s">
        <v>48</v>
      </c>
      <c r="J1832" s="15"/>
      <c r="L1832" t="s">
        <v>58</v>
      </c>
      <c r="M1832" s="15">
        <v>17.0</v>
      </c>
      <c r="N1832" s="16">
        <v>8.33</v>
      </c>
      <c r="O1832" s="16">
        <v>85.8</v>
      </c>
      <c r="P1832" s="17">
        <v>260.5</v>
      </c>
      <c r="Q1832" s="18"/>
      <c r="S1832" s="17"/>
      <c r="V1832" s="19">
        <v>980.4</v>
      </c>
      <c r="W1832" s="17"/>
      <c r="AF1832" t="s">
        <v>843</v>
      </c>
      <c r="AG1832" t="s">
        <v>231</v>
      </c>
      <c r="AH1832" t="s">
        <v>701</v>
      </c>
      <c r="AI1832">
        <v>19.44</v>
      </c>
      <c r="AK1832" t="s">
        <v>53</v>
      </c>
      <c r="AM1832" t="s">
        <v>88</v>
      </c>
      <c r="AN1832" t="s">
        <v>55</v>
      </c>
      <c r="AQ1832" t="s">
        <v>51</v>
      </c>
      <c r="AR1832" t="s">
        <v>218</v>
      </c>
    </row>
    <row r="1833" ht="15.75" customHeight="1">
      <c r="A1833" t="s">
        <v>323</v>
      </c>
      <c r="C1833" s="11" t="s">
        <v>931</v>
      </c>
      <c r="D1833" s="11" t="s">
        <v>932</v>
      </c>
      <c r="E1833" s="11" t="s">
        <v>933</v>
      </c>
      <c r="F1833" s="12" t="str">
        <f t="shared" si="1"/>
        <v>2017</v>
      </c>
      <c r="G1833" s="13">
        <v>42973.0</v>
      </c>
      <c r="H1833" s="14">
        <v>0.30416666666666664</v>
      </c>
      <c r="I1833" t="s">
        <v>48</v>
      </c>
      <c r="J1833" s="15"/>
      <c r="M1833" s="15">
        <v>15.1</v>
      </c>
      <c r="N1833" s="16">
        <v>8.88</v>
      </c>
      <c r="O1833" s="16">
        <v>84.7</v>
      </c>
      <c r="P1833" s="17">
        <v>455.0</v>
      </c>
      <c r="Q1833" s="18"/>
      <c r="S1833" s="17"/>
      <c r="V1833" s="19">
        <v>325.5</v>
      </c>
      <c r="W1833" s="17"/>
      <c r="AF1833" t="s">
        <v>844</v>
      </c>
      <c r="AG1833" t="s">
        <v>51</v>
      </c>
      <c r="AH1833" t="s">
        <v>86</v>
      </c>
      <c r="AI1833">
        <v>7.78</v>
      </c>
      <c r="AJ1833" t="s">
        <v>61</v>
      </c>
      <c r="AK1833" t="s">
        <v>53</v>
      </c>
      <c r="AM1833" t="s">
        <v>54</v>
      </c>
      <c r="AN1833" t="s">
        <v>55</v>
      </c>
      <c r="AQ1833" t="s">
        <v>51</v>
      </c>
      <c r="AR1833" t="s">
        <v>935</v>
      </c>
    </row>
    <row r="1834" ht="15.75" customHeight="1">
      <c r="A1834" t="s">
        <v>323</v>
      </c>
      <c r="C1834" s="11" t="s">
        <v>931</v>
      </c>
      <c r="D1834" s="11" t="s">
        <v>932</v>
      </c>
      <c r="E1834" s="11" t="s">
        <v>933</v>
      </c>
      <c r="F1834" s="12" t="str">
        <f t="shared" si="1"/>
        <v>2017</v>
      </c>
      <c r="G1834" s="13">
        <v>42987.0</v>
      </c>
      <c r="H1834" s="14">
        <v>0.3958333333333333</v>
      </c>
      <c r="I1834" t="s">
        <v>48</v>
      </c>
      <c r="J1834" s="15"/>
      <c r="M1834" s="15">
        <v>13.9</v>
      </c>
      <c r="N1834" s="16">
        <v>9.71</v>
      </c>
      <c r="O1834" s="16">
        <v>93.7</v>
      </c>
      <c r="P1834" s="17">
        <v>360.3</v>
      </c>
      <c r="Q1834" s="18"/>
      <c r="S1834" s="17"/>
      <c r="V1834" s="19">
        <v>63.7</v>
      </c>
      <c r="W1834" s="17"/>
      <c r="AF1834" t="s">
        <v>936</v>
      </c>
      <c r="AG1834" t="s">
        <v>51</v>
      </c>
      <c r="AH1834" t="s">
        <v>72</v>
      </c>
      <c r="AI1834">
        <v>18.33</v>
      </c>
      <c r="AJ1834" t="s">
        <v>61</v>
      </c>
      <c r="AK1834" t="s">
        <v>53</v>
      </c>
      <c r="AR1834" t="s">
        <v>218</v>
      </c>
    </row>
    <row r="1835" ht="15.75" customHeight="1">
      <c r="A1835" t="s">
        <v>323</v>
      </c>
      <c r="C1835" s="11" t="s">
        <v>931</v>
      </c>
      <c r="D1835" s="11" t="s">
        <v>932</v>
      </c>
      <c r="E1835" s="11" t="s">
        <v>933</v>
      </c>
      <c r="F1835" s="12" t="str">
        <f t="shared" si="1"/>
        <v>2017</v>
      </c>
      <c r="G1835" s="13">
        <v>43001.0</v>
      </c>
      <c r="H1835" s="14">
        <v>0.4013888888888889</v>
      </c>
      <c r="I1835" t="s">
        <v>48</v>
      </c>
      <c r="J1835" s="15"/>
      <c r="L1835" t="s">
        <v>49</v>
      </c>
      <c r="M1835" s="15">
        <v>14.3</v>
      </c>
      <c r="N1835" s="16">
        <v>8.93</v>
      </c>
      <c r="O1835" s="16">
        <v>87.1</v>
      </c>
      <c r="P1835" s="17"/>
      <c r="Q1835" s="18"/>
      <c r="S1835" s="17"/>
      <c r="V1835" s="19">
        <v>49.6</v>
      </c>
      <c r="W1835" s="17"/>
      <c r="AF1835" t="s">
        <v>845</v>
      </c>
      <c r="AG1835" t="s">
        <v>51</v>
      </c>
      <c r="AH1835" t="s">
        <v>231</v>
      </c>
      <c r="AJ1835" t="s">
        <v>52</v>
      </c>
      <c r="AK1835" t="s">
        <v>53</v>
      </c>
      <c r="AM1835" t="s">
        <v>88</v>
      </c>
      <c r="AN1835" t="s">
        <v>55</v>
      </c>
      <c r="AR1835" t="s">
        <v>937</v>
      </c>
    </row>
    <row r="1836" ht="15.75" customHeight="1">
      <c r="A1836" t="s">
        <v>44</v>
      </c>
      <c r="C1836" s="23" t="s">
        <v>45</v>
      </c>
      <c r="D1836" s="23">
        <v>1.0</v>
      </c>
      <c r="E1836" s="23" t="s">
        <v>938</v>
      </c>
      <c r="F1836" s="12" t="str">
        <f t="shared" si="1"/>
        <v>2018</v>
      </c>
      <c r="G1836" s="24">
        <v>43239.0</v>
      </c>
      <c r="I1836" s="25"/>
      <c r="J1836" s="15"/>
      <c r="M1836" s="15"/>
      <c r="N1836" s="26"/>
      <c r="O1836" s="27"/>
      <c r="P1836" s="17"/>
      <c r="Q1836" s="18"/>
      <c r="S1836" s="17"/>
      <c r="V1836" s="28">
        <v>119.8</v>
      </c>
      <c r="W1836" s="17"/>
    </row>
    <row r="1837" ht="15.75" customHeight="1">
      <c r="A1837" t="s">
        <v>44</v>
      </c>
      <c r="C1837" s="29" t="s">
        <v>45</v>
      </c>
      <c r="D1837" s="23">
        <v>10.0</v>
      </c>
      <c r="E1837" s="23" t="s">
        <v>939</v>
      </c>
      <c r="F1837" s="12" t="str">
        <f t="shared" si="1"/>
        <v>2018</v>
      </c>
      <c r="G1837" s="24">
        <v>43366.0</v>
      </c>
      <c r="I1837" s="30"/>
      <c r="J1837" s="15"/>
      <c r="M1837" s="15"/>
      <c r="N1837" s="27">
        <v>8.59</v>
      </c>
      <c r="O1837" s="27">
        <v>86.1</v>
      </c>
      <c r="P1837" s="17"/>
      <c r="Q1837" s="18"/>
      <c r="S1837" s="17"/>
      <c r="V1837" s="28">
        <v>275.5</v>
      </c>
      <c r="W1837" s="17"/>
    </row>
    <row r="1838" ht="15.75" customHeight="1">
      <c r="A1838" t="s">
        <v>44</v>
      </c>
      <c r="C1838" s="23" t="s">
        <v>45</v>
      </c>
      <c r="D1838" s="23">
        <v>2.0</v>
      </c>
      <c r="E1838" s="23" t="s">
        <v>940</v>
      </c>
      <c r="F1838" s="12" t="str">
        <f t="shared" si="1"/>
        <v>2018</v>
      </c>
      <c r="G1838" s="24">
        <v>43254.0</v>
      </c>
      <c r="I1838" s="25"/>
      <c r="J1838" s="15"/>
      <c r="M1838" s="15"/>
      <c r="N1838" s="27">
        <v>9.1</v>
      </c>
      <c r="O1838" s="27">
        <v>95.2</v>
      </c>
      <c r="P1838" s="17"/>
      <c r="Q1838" s="18"/>
      <c r="S1838" s="17"/>
      <c r="V1838" s="28">
        <v>37.3</v>
      </c>
      <c r="W1838" s="17"/>
    </row>
    <row r="1839" ht="15.75" customHeight="1">
      <c r="A1839" t="s">
        <v>44</v>
      </c>
      <c r="C1839" s="23" t="s">
        <v>45</v>
      </c>
      <c r="D1839" s="23">
        <v>3.0</v>
      </c>
      <c r="E1839" s="23" t="s">
        <v>941</v>
      </c>
      <c r="F1839" s="12" t="str">
        <f t="shared" si="1"/>
        <v>2018</v>
      </c>
      <c r="G1839" s="24">
        <v>43268.0</v>
      </c>
      <c r="I1839" s="25"/>
      <c r="J1839" s="15"/>
      <c r="M1839" s="15"/>
      <c r="N1839" s="27">
        <v>9.29</v>
      </c>
      <c r="O1839" s="27">
        <v>89.1</v>
      </c>
      <c r="P1839" s="17"/>
      <c r="Q1839" s="18"/>
      <c r="S1839" s="17"/>
      <c r="V1839" s="28">
        <v>108.1</v>
      </c>
      <c r="W1839" s="17"/>
    </row>
    <row r="1840" ht="15.75" customHeight="1">
      <c r="A1840" t="s">
        <v>44</v>
      </c>
      <c r="C1840" s="23" t="s">
        <v>45</v>
      </c>
      <c r="D1840" s="23">
        <v>4.0</v>
      </c>
      <c r="E1840" s="23" t="s">
        <v>942</v>
      </c>
      <c r="F1840" s="12" t="str">
        <f t="shared" si="1"/>
        <v>2018</v>
      </c>
      <c r="G1840" s="24">
        <v>43282.0</v>
      </c>
      <c r="I1840" s="25"/>
      <c r="J1840" s="15"/>
      <c r="M1840" s="15"/>
      <c r="N1840" s="27">
        <v>8.41</v>
      </c>
      <c r="O1840" s="27">
        <v>92.2</v>
      </c>
      <c r="P1840" s="17"/>
      <c r="Q1840" s="18"/>
      <c r="S1840" s="17"/>
      <c r="V1840" s="28">
        <v>435.2</v>
      </c>
      <c r="W1840" s="17"/>
    </row>
    <row r="1841" ht="15.75" customHeight="1">
      <c r="A1841" t="s">
        <v>44</v>
      </c>
      <c r="C1841" s="23" t="s">
        <v>45</v>
      </c>
      <c r="D1841" s="23">
        <v>5.0</v>
      </c>
      <c r="E1841" s="23" t="s">
        <v>943</v>
      </c>
      <c r="F1841" s="12" t="str">
        <f t="shared" si="1"/>
        <v>2018</v>
      </c>
      <c r="G1841" s="24">
        <v>43296.0</v>
      </c>
      <c r="I1841" s="25"/>
      <c r="J1841" s="15"/>
      <c r="M1841" s="15"/>
      <c r="N1841" s="27">
        <v>4.12</v>
      </c>
      <c r="O1841" s="27">
        <v>91.5</v>
      </c>
      <c r="P1841" s="17"/>
      <c r="Q1841" s="18"/>
      <c r="S1841" s="17"/>
      <c r="V1841" s="28">
        <v>155.3</v>
      </c>
      <c r="W1841" s="17"/>
    </row>
    <row r="1842" ht="15.75" customHeight="1">
      <c r="A1842" t="s">
        <v>44</v>
      </c>
      <c r="C1842" s="23" t="s">
        <v>45</v>
      </c>
      <c r="D1842" s="23">
        <v>6.0</v>
      </c>
      <c r="E1842" s="23" t="s">
        <v>944</v>
      </c>
      <c r="F1842" s="12" t="str">
        <f t="shared" si="1"/>
        <v>2018</v>
      </c>
      <c r="G1842" s="24">
        <v>43310.0</v>
      </c>
      <c r="I1842" s="25"/>
      <c r="J1842" s="15"/>
      <c r="M1842" s="15"/>
      <c r="N1842" s="27">
        <v>8.08</v>
      </c>
      <c r="O1842" s="27">
        <v>87.7</v>
      </c>
      <c r="P1842" s="17"/>
      <c r="Q1842" s="18"/>
      <c r="S1842" s="17"/>
      <c r="V1842" s="28">
        <v>2419.6</v>
      </c>
      <c r="W1842" s="17"/>
    </row>
    <row r="1843" ht="15.75" customHeight="1">
      <c r="A1843" t="s">
        <v>44</v>
      </c>
      <c r="C1843" s="23" t="s">
        <v>45</v>
      </c>
      <c r="D1843" s="23">
        <v>8.0</v>
      </c>
      <c r="E1843" s="23" t="s">
        <v>945</v>
      </c>
      <c r="F1843" s="12" t="str">
        <f t="shared" si="1"/>
        <v>2018</v>
      </c>
      <c r="G1843" s="24">
        <v>43338.0</v>
      </c>
      <c r="I1843" s="25"/>
      <c r="J1843" s="15"/>
      <c r="M1843" s="15"/>
      <c r="N1843" s="27">
        <v>8.83</v>
      </c>
      <c r="O1843" s="27">
        <v>89.4</v>
      </c>
      <c r="P1843" s="17"/>
      <c r="Q1843" s="18"/>
      <c r="S1843" s="17"/>
      <c r="V1843" s="28">
        <v>112.6</v>
      </c>
      <c r="W1843" s="17"/>
    </row>
    <row r="1844" ht="15.75" customHeight="1">
      <c r="A1844" t="s">
        <v>44</v>
      </c>
      <c r="C1844" s="23" t="s">
        <v>45</v>
      </c>
      <c r="D1844" s="23">
        <v>9.0</v>
      </c>
      <c r="E1844" s="23" t="s">
        <v>946</v>
      </c>
      <c r="F1844" s="12" t="str">
        <f t="shared" si="1"/>
        <v>2018</v>
      </c>
      <c r="G1844" s="24">
        <v>43352.0</v>
      </c>
      <c r="I1844" s="25"/>
      <c r="J1844" s="15"/>
      <c r="M1844" s="15"/>
      <c r="N1844" s="27">
        <v>7.92</v>
      </c>
      <c r="O1844" s="27">
        <v>79.4</v>
      </c>
      <c r="P1844" s="17"/>
      <c r="Q1844" s="18"/>
      <c r="S1844" s="17"/>
      <c r="V1844" s="28">
        <v>83.1</v>
      </c>
      <c r="W1844" s="17"/>
    </row>
    <row r="1845" ht="15.75" customHeight="1">
      <c r="A1845" t="s">
        <v>44</v>
      </c>
      <c r="C1845" s="31" t="s">
        <v>256</v>
      </c>
      <c r="D1845" s="31">
        <v>10.0</v>
      </c>
      <c r="E1845" s="23" t="s">
        <v>947</v>
      </c>
      <c r="F1845" s="12" t="str">
        <f t="shared" si="1"/>
        <v>2018</v>
      </c>
      <c r="G1845" s="32">
        <v>43366.0</v>
      </c>
      <c r="I1845" s="33"/>
      <c r="J1845" s="15"/>
      <c r="M1845" s="15"/>
      <c r="N1845" s="27">
        <v>7.51</v>
      </c>
      <c r="O1845" s="27">
        <v>76.0</v>
      </c>
      <c r="P1845" s="17"/>
      <c r="Q1845" s="18"/>
      <c r="S1845" s="17"/>
      <c r="V1845" s="28">
        <v>185.0</v>
      </c>
      <c r="W1845" s="17"/>
    </row>
    <row r="1846" ht="15.75" customHeight="1">
      <c r="A1846" t="s">
        <v>44</v>
      </c>
      <c r="C1846" s="23" t="s">
        <v>256</v>
      </c>
      <c r="D1846" s="23">
        <v>2.0</v>
      </c>
      <c r="E1846" s="23" t="s">
        <v>948</v>
      </c>
      <c r="F1846" s="12" t="str">
        <f t="shared" si="1"/>
        <v>2018</v>
      </c>
      <c r="G1846" s="24">
        <v>43254.0</v>
      </c>
      <c r="I1846" s="25"/>
      <c r="J1846" s="15"/>
      <c r="M1846" s="15"/>
      <c r="N1846" s="27">
        <v>8.26</v>
      </c>
      <c r="O1846" s="27">
        <v>89.8</v>
      </c>
      <c r="P1846" s="17"/>
      <c r="Q1846" s="18"/>
      <c r="S1846" s="17"/>
      <c r="V1846" s="28">
        <v>53.8</v>
      </c>
      <c r="W1846" s="17"/>
    </row>
    <row r="1847" ht="15.75" customHeight="1">
      <c r="A1847" t="s">
        <v>44</v>
      </c>
      <c r="C1847" s="23" t="s">
        <v>256</v>
      </c>
      <c r="D1847" s="23">
        <v>3.0</v>
      </c>
      <c r="E1847" s="23" t="s">
        <v>949</v>
      </c>
      <c r="F1847" s="12" t="str">
        <f t="shared" si="1"/>
        <v>2018</v>
      </c>
      <c r="G1847" s="24">
        <v>43268.0</v>
      </c>
      <c r="I1847" s="25"/>
      <c r="J1847" s="15"/>
      <c r="M1847" s="15"/>
      <c r="N1847" s="27">
        <v>7.54</v>
      </c>
      <c r="O1847" s="27">
        <v>73.6</v>
      </c>
      <c r="P1847" s="17"/>
      <c r="Q1847" s="18"/>
      <c r="S1847" s="17"/>
      <c r="V1847" s="28">
        <v>1203.31</v>
      </c>
      <c r="W1847" s="17"/>
    </row>
    <row r="1848" ht="15.75" customHeight="1">
      <c r="A1848" t="s">
        <v>44</v>
      </c>
      <c r="C1848" s="31" t="s">
        <v>256</v>
      </c>
      <c r="D1848" s="31">
        <v>4.0</v>
      </c>
      <c r="E1848" s="23" t="s">
        <v>950</v>
      </c>
      <c r="F1848" s="12" t="str">
        <f t="shared" si="1"/>
        <v>2018</v>
      </c>
      <c r="G1848" s="32">
        <v>43282.0</v>
      </c>
      <c r="I1848" s="33"/>
      <c r="J1848" s="15"/>
      <c r="M1848" s="15"/>
      <c r="N1848" s="27">
        <v>8.6</v>
      </c>
      <c r="O1848" s="27">
        <v>91.8</v>
      </c>
      <c r="P1848" s="17"/>
      <c r="Q1848" s="18"/>
      <c r="S1848" s="17"/>
      <c r="V1848" s="28">
        <v>1046.24</v>
      </c>
      <c r="W1848" s="17"/>
    </row>
    <row r="1849" ht="15.75" customHeight="1">
      <c r="A1849" t="s">
        <v>44</v>
      </c>
      <c r="C1849" s="23" t="s">
        <v>256</v>
      </c>
      <c r="D1849" s="23">
        <v>5.0</v>
      </c>
      <c r="E1849" s="23" t="s">
        <v>951</v>
      </c>
      <c r="F1849" s="12" t="str">
        <f t="shared" si="1"/>
        <v>2018</v>
      </c>
      <c r="G1849" s="24">
        <v>43296.0</v>
      </c>
      <c r="I1849" s="25"/>
      <c r="J1849" s="15"/>
      <c r="M1849" s="15"/>
      <c r="N1849" s="27">
        <v>6.64</v>
      </c>
      <c r="O1849" s="27">
        <v>72.2</v>
      </c>
      <c r="P1849" s="17"/>
      <c r="Q1849" s="18"/>
      <c r="S1849" s="17"/>
      <c r="V1849" s="28">
        <v>187.2</v>
      </c>
      <c r="W1849" s="17"/>
    </row>
    <row r="1850" ht="15.75" customHeight="1">
      <c r="A1850" t="s">
        <v>44</v>
      </c>
      <c r="C1850" s="23" t="s">
        <v>256</v>
      </c>
      <c r="D1850" s="23">
        <v>6.0</v>
      </c>
      <c r="E1850" s="23" t="s">
        <v>952</v>
      </c>
      <c r="F1850" s="12" t="str">
        <f t="shared" si="1"/>
        <v>2018</v>
      </c>
      <c r="G1850" s="24">
        <v>43310.0</v>
      </c>
      <c r="I1850" s="25"/>
      <c r="J1850" s="15"/>
      <c r="M1850" s="15"/>
      <c r="N1850" s="27">
        <v>7.51</v>
      </c>
      <c r="O1850" s="27">
        <v>86.5</v>
      </c>
      <c r="P1850" s="17"/>
      <c r="Q1850" s="18"/>
      <c r="S1850" s="17"/>
      <c r="V1850" s="28">
        <v>920.8</v>
      </c>
      <c r="W1850" s="17"/>
    </row>
    <row r="1851" ht="15.75" customHeight="1">
      <c r="A1851" t="s">
        <v>44</v>
      </c>
      <c r="C1851" s="23" t="s">
        <v>256</v>
      </c>
      <c r="D1851" s="23">
        <v>7.0</v>
      </c>
      <c r="E1851" s="23" t="s">
        <v>953</v>
      </c>
      <c r="F1851" s="12" t="str">
        <f t="shared" si="1"/>
        <v>2018</v>
      </c>
      <c r="G1851" s="24">
        <v>43324.0</v>
      </c>
      <c r="I1851" s="25"/>
      <c r="J1851" s="15"/>
      <c r="M1851" s="15"/>
      <c r="N1851" s="27">
        <v>7.36</v>
      </c>
      <c r="O1851" s="27">
        <v>77.3</v>
      </c>
      <c r="P1851" s="17"/>
      <c r="Q1851" s="18"/>
      <c r="S1851" s="17"/>
      <c r="V1851" s="28">
        <v>228.2</v>
      </c>
      <c r="W1851" s="17"/>
    </row>
    <row r="1852" ht="15.75" customHeight="1">
      <c r="A1852" t="s">
        <v>44</v>
      </c>
      <c r="C1852" s="23" t="s">
        <v>256</v>
      </c>
      <c r="D1852" s="23">
        <v>8.0</v>
      </c>
      <c r="E1852" s="23" t="s">
        <v>954</v>
      </c>
      <c r="F1852" s="12" t="str">
        <f t="shared" si="1"/>
        <v>2018</v>
      </c>
      <c r="G1852" s="24">
        <v>43338.0</v>
      </c>
      <c r="I1852" s="25"/>
      <c r="J1852" s="15"/>
      <c r="M1852" s="15"/>
      <c r="N1852" s="27">
        <v>8.13</v>
      </c>
      <c r="O1852" s="27">
        <v>82.5</v>
      </c>
      <c r="P1852" s="17"/>
      <c r="Q1852" s="18"/>
      <c r="S1852" s="17"/>
      <c r="V1852" s="28">
        <v>218.7</v>
      </c>
      <c r="W1852" s="17"/>
    </row>
    <row r="1853" ht="15.75" customHeight="1">
      <c r="A1853" t="s">
        <v>44</v>
      </c>
      <c r="C1853" s="23" t="s">
        <v>256</v>
      </c>
      <c r="D1853" s="23">
        <v>9.0</v>
      </c>
      <c r="E1853" s="23" t="s">
        <v>955</v>
      </c>
      <c r="F1853" s="12" t="str">
        <f t="shared" si="1"/>
        <v>2018</v>
      </c>
      <c r="G1853" s="24">
        <v>43352.0</v>
      </c>
      <c r="I1853" s="25"/>
      <c r="J1853" s="15"/>
      <c r="M1853" s="15"/>
      <c r="N1853" s="27">
        <v>6.81</v>
      </c>
      <c r="O1853" s="27">
        <v>68.4</v>
      </c>
      <c r="P1853" s="17"/>
      <c r="Q1853" s="18"/>
      <c r="S1853" s="17"/>
      <c r="V1853" s="28">
        <v>344.8</v>
      </c>
      <c r="W1853" s="17"/>
    </row>
    <row r="1854" ht="15.75" customHeight="1">
      <c r="A1854" t="s">
        <v>44</v>
      </c>
      <c r="C1854" s="23" t="s">
        <v>801</v>
      </c>
      <c r="D1854" s="23">
        <v>1.0</v>
      </c>
      <c r="E1854" s="23" t="s">
        <v>956</v>
      </c>
      <c r="F1854" s="12" t="str">
        <f t="shared" si="1"/>
        <v>2018</v>
      </c>
      <c r="G1854" s="24">
        <v>43239.0</v>
      </c>
      <c r="I1854" s="25"/>
      <c r="J1854" s="15"/>
      <c r="M1854" s="15"/>
      <c r="N1854" s="27">
        <v>10.09</v>
      </c>
      <c r="O1854" s="27">
        <v>86.3</v>
      </c>
      <c r="P1854" s="17"/>
      <c r="Q1854" s="18"/>
      <c r="S1854" s="17"/>
      <c r="V1854" s="28">
        <v>172.2</v>
      </c>
      <c r="W1854" s="17"/>
    </row>
    <row r="1855" ht="15.75" customHeight="1">
      <c r="A1855" t="s">
        <v>44</v>
      </c>
      <c r="C1855" s="29" t="s">
        <v>801</v>
      </c>
      <c r="D1855" s="23">
        <v>10.0</v>
      </c>
      <c r="E1855" s="23" t="s">
        <v>957</v>
      </c>
      <c r="F1855" s="12" t="str">
        <f t="shared" si="1"/>
        <v>2018</v>
      </c>
      <c r="G1855" s="24">
        <v>43366.0</v>
      </c>
      <c r="I1855" s="30"/>
      <c r="J1855" s="15"/>
      <c r="M1855" s="15"/>
      <c r="N1855" s="27">
        <v>6.3</v>
      </c>
      <c r="O1855" s="27">
        <v>63.9</v>
      </c>
      <c r="P1855" s="17"/>
      <c r="Q1855" s="18"/>
      <c r="S1855" s="17"/>
      <c r="V1855" s="28">
        <v>1413.6</v>
      </c>
      <c r="W1855" s="17"/>
    </row>
    <row r="1856" ht="15.75" customHeight="1">
      <c r="A1856" t="s">
        <v>44</v>
      </c>
      <c r="C1856" s="23" t="s">
        <v>801</v>
      </c>
      <c r="D1856" s="23">
        <v>2.0</v>
      </c>
      <c r="E1856" s="23" t="s">
        <v>958</v>
      </c>
      <c r="F1856" s="12" t="str">
        <f t="shared" si="1"/>
        <v>2018</v>
      </c>
      <c r="G1856" s="24">
        <v>43254.0</v>
      </c>
      <c r="I1856" s="25"/>
      <c r="J1856" s="15"/>
      <c r="M1856" s="15"/>
      <c r="N1856" s="34"/>
      <c r="O1856" s="27"/>
      <c r="P1856" s="17"/>
      <c r="Q1856" s="18"/>
      <c r="S1856" s="17"/>
      <c r="V1856" s="28">
        <v>488.4</v>
      </c>
      <c r="W1856" s="17"/>
    </row>
    <row r="1857" ht="15.75" customHeight="1">
      <c r="A1857" t="s">
        <v>44</v>
      </c>
      <c r="C1857" s="23" t="s">
        <v>801</v>
      </c>
      <c r="D1857" s="23">
        <v>3.0</v>
      </c>
      <c r="E1857" s="23" t="s">
        <v>959</v>
      </c>
      <c r="F1857" s="12" t="str">
        <f t="shared" si="1"/>
        <v>2018</v>
      </c>
      <c r="G1857" s="24">
        <v>43268.0</v>
      </c>
      <c r="I1857" s="25"/>
      <c r="J1857" s="15"/>
      <c r="M1857" s="15"/>
      <c r="N1857" s="27">
        <v>6.6</v>
      </c>
      <c r="O1857" s="27">
        <v>63.0</v>
      </c>
      <c r="P1857" s="17"/>
      <c r="Q1857" s="18"/>
      <c r="S1857" s="17"/>
      <c r="V1857" s="28">
        <v>2419.6</v>
      </c>
      <c r="W1857" s="17"/>
    </row>
    <row r="1858" ht="15.75" customHeight="1">
      <c r="A1858" t="s">
        <v>44</v>
      </c>
      <c r="C1858" s="35" t="s">
        <v>801</v>
      </c>
      <c r="D1858" s="35">
        <v>4.0</v>
      </c>
      <c r="E1858" s="23" t="s">
        <v>960</v>
      </c>
      <c r="F1858" s="12" t="str">
        <f t="shared" si="1"/>
        <v>2018</v>
      </c>
      <c r="G1858" s="36">
        <v>43282.0</v>
      </c>
      <c r="I1858" s="37"/>
      <c r="J1858" s="15"/>
      <c r="M1858" s="15"/>
      <c r="N1858" s="27">
        <v>6.81</v>
      </c>
      <c r="O1858" s="27">
        <v>70.7</v>
      </c>
      <c r="P1858" s="17"/>
      <c r="Q1858" s="18"/>
      <c r="S1858" s="17"/>
      <c r="V1858" s="28">
        <v>866.4</v>
      </c>
      <c r="W1858" s="17"/>
    </row>
    <row r="1859" ht="15.75" customHeight="1">
      <c r="A1859" t="s">
        <v>44</v>
      </c>
      <c r="C1859" s="23" t="s">
        <v>801</v>
      </c>
      <c r="D1859" s="23">
        <v>5.0</v>
      </c>
      <c r="E1859" s="23" t="s">
        <v>961</v>
      </c>
      <c r="F1859" s="12" t="str">
        <f t="shared" si="1"/>
        <v>2018</v>
      </c>
      <c r="G1859" s="24">
        <v>43296.0</v>
      </c>
      <c r="I1859" s="25"/>
      <c r="J1859" s="15"/>
      <c r="M1859" s="15"/>
      <c r="N1859" s="27">
        <v>2.38</v>
      </c>
      <c r="O1859" s="27">
        <v>24.8</v>
      </c>
      <c r="P1859" s="17"/>
      <c r="Q1859" s="18"/>
      <c r="S1859" s="17"/>
      <c r="V1859" s="28">
        <v>648.8</v>
      </c>
      <c r="W1859" s="17"/>
    </row>
    <row r="1860" ht="15.75" customHeight="1">
      <c r="A1860" t="s">
        <v>44</v>
      </c>
      <c r="C1860" s="23" t="s">
        <v>801</v>
      </c>
      <c r="D1860" s="23">
        <v>6.0</v>
      </c>
      <c r="E1860" s="23" t="s">
        <v>962</v>
      </c>
      <c r="F1860" s="12" t="str">
        <f t="shared" si="1"/>
        <v>2018</v>
      </c>
      <c r="G1860" s="24">
        <v>43310.0</v>
      </c>
      <c r="I1860" s="25"/>
      <c r="J1860" s="15"/>
      <c r="M1860" s="15"/>
      <c r="N1860" s="27">
        <v>6.42</v>
      </c>
      <c r="O1860" s="27">
        <v>70.5</v>
      </c>
      <c r="P1860" s="17"/>
      <c r="Q1860" s="18"/>
      <c r="S1860" s="17"/>
      <c r="V1860" s="28">
        <v>2419.6</v>
      </c>
      <c r="W1860" s="17"/>
    </row>
    <row r="1861" ht="15.75" customHeight="1">
      <c r="A1861" t="s">
        <v>44</v>
      </c>
      <c r="C1861" s="23" t="s">
        <v>801</v>
      </c>
      <c r="D1861" s="23">
        <v>7.0</v>
      </c>
      <c r="E1861" s="23" t="s">
        <v>963</v>
      </c>
      <c r="F1861" s="12" t="str">
        <f t="shared" si="1"/>
        <v>2018</v>
      </c>
      <c r="G1861" s="24">
        <v>43324.0</v>
      </c>
      <c r="I1861" s="25"/>
      <c r="J1861" s="15"/>
      <c r="M1861" s="15"/>
      <c r="N1861" s="27">
        <v>4.19</v>
      </c>
      <c r="O1861" s="27">
        <v>43.3</v>
      </c>
      <c r="P1861" s="17"/>
      <c r="Q1861" s="18"/>
      <c r="S1861" s="17"/>
      <c r="V1861" s="28">
        <v>228.2</v>
      </c>
      <c r="W1861" s="17"/>
    </row>
    <row r="1862" ht="15.75" customHeight="1">
      <c r="A1862" t="s">
        <v>44</v>
      </c>
      <c r="C1862" s="23" t="s">
        <v>801</v>
      </c>
      <c r="D1862" s="23">
        <v>8.0</v>
      </c>
      <c r="E1862" s="23" t="s">
        <v>964</v>
      </c>
      <c r="F1862" s="12" t="str">
        <f t="shared" si="1"/>
        <v>2018</v>
      </c>
      <c r="G1862" s="24">
        <v>43338.0</v>
      </c>
      <c r="I1862" s="25"/>
      <c r="J1862" s="15"/>
      <c r="M1862" s="15"/>
      <c r="N1862" s="27">
        <v>5.58</v>
      </c>
      <c r="O1862" s="27">
        <v>55.7</v>
      </c>
      <c r="P1862" s="17"/>
      <c r="Q1862" s="18"/>
      <c r="S1862" s="17"/>
      <c r="V1862" s="28">
        <v>307.6</v>
      </c>
      <c r="W1862" s="17"/>
    </row>
    <row r="1863" ht="15.75" customHeight="1">
      <c r="A1863" t="s">
        <v>44</v>
      </c>
      <c r="C1863" s="23" t="s">
        <v>801</v>
      </c>
      <c r="D1863" s="23">
        <v>9.0</v>
      </c>
      <c r="E1863" s="23" t="s">
        <v>965</v>
      </c>
      <c r="F1863" s="12" t="str">
        <f t="shared" si="1"/>
        <v>2018</v>
      </c>
      <c r="G1863" s="24">
        <v>43352.0</v>
      </c>
      <c r="I1863" s="25"/>
      <c r="J1863" s="15"/>
      <c r="M1863" s="15"/>
      <c r="N1863" s="27">
        <v>5.06</v>
      </c>
      <c r="O1863" s="27">
        <v>50.3</v>
      </c>
      <c r="P1863" s="17"/>
      <c r="Q1863" s="18"/>
      <c r="S1863" s="17"/>
      <c r="V1863" s="28">
        <v>218.7</v>
      </c>
      <c r="W1863" s="17"/>
    </row>
    <row r="1864" ht="15.75" customHeight="1">
      <c r="A1864" t="s">
        <v>44</v>
      </c>
      <c r="C1864" s="38" t="s">
        <v>265</v>
      </c>
      <c r="D1864" s="38">
        <v>1.0</v>
      </c>
      <c r="E1864" s="23" t="s">
        <v>966</v>
      </c>
      <c r="F1864" s="12" t="str">
        <f t="shared" si="1"/>
        <v>2018</v>
      </c>
      <c r="G1864" s="39">
        <v>43239.0</v>
      </c>
      <c r="I1864" s="40"/>
      <c r="J1864" s="15"/>
      <c r="M1864" s="15"/>
      <c r="N1864" s="27">
        <v>8.83</v>
      </c>
      <c r="O1864" s="27">
        <v>79.6</v>
      </c>
      <c r="P1864" s="17"/>
      <c r="Q1864" s="18"/>
      <c r="S1864" s="17"/>
      <c r="V1864" s="28">
        <v>151.5</v>
      </c>
      <c r="W1864" s="17"/>
    </row>
    <row r="1865" ht="15.75" customHeight="1">
      <c r="A1865" t="s">
        <v>44</v>
      </c>
      <c r="C1865" s="29" t="s">
        <v>265</v>
      </c>
      <c r="D1865" s="23">
        <v>10.0</v>
      </c>
      <c r="E1865" s="23" t="s">
        <v>967</v>
      </c>
      <c r="F1865" s="12" t="str">
        <f t="shared" si="1"/>
        <v>2018</v>
      </c>
      <c r="G1865" s="24">
        <v>43366.0</v>
      </c>
      <c r="I1865" s="30"/>
      <c r="J1865" s="15"/>
      <c r="M1865" s="15"/>
      <c r="N1865" s="27">
        <v>6.91</v>
      </c>
      <c r="O1865" s="27">
        <v>70.0</v>
      </c>
      <c r="P1865" s="17"/>
      <c r="Q1865" s="18"/>
      <c r="S1865" s="17"/>
      <c r="V1865" s="28">
        <v>248.9</v>
      </c>
      <c r="W1865" s="17"/>
    </row>
    <row r="1866" ht="15.75" customHeight="1">
      <c r="A1866" t="s">
        <v>44</v>
      </c>
      <c r="C1866" s="23" t="s">
        <v>265</v>
      </c>
      <c r="D1866" s="23">
        <v>2.0</v>
      </c>
      <c r="E1866" s="23" t="s">
        <v>968</v>
      </c>
      <c r="F1866" s="12" t="str">
        <f t="shared" si="1"/>
        <v>2018</v>
      </c>
      <c r="G1866" s="24">
        <v>43254.0</v>
      </c>
      <c r="I1866" s="25"/>
      <c r="J1866" s="15"/>
      <c r="M1866" s="15"/>
      <c r="N1866" s="27">
        <v>6.92</v>
      </c>
      <c r="O1866" s="27">
        <v>77.8</v>
      </c>
      <c r="P1866" s="17"/>
      <c r="Q1866" s="18"/>
      <c r="S1866" s="17"/>
      <c r="V1866" s="28">
        <v>920.8</v>
      </c>
      <c r="W1866" s="17"/>
    </row>
    <row r="1867" ht="15.75" customHeight="1">
      <c r="A1867" t="s">
        <v>44</v>
      </c>
      <c r="C1867" s="23" t="s">
        <v>265</v>
      </c>
      <c r="D1867" s="23">
        <v>3.0</v>
      </c>
      <c r="E1867" s="23" t="s">
        <v>969</v>
      </c>
      <c r="F1867" s="12" t="str">
        <f t="shared" si="1"/>
        <v>2018</v>
      </c>
      <c r="G1867" s="24">
        <v>43268.0</v>
      </c>
      <c r="I1867" s="25"/>
      <c r="J1867" s="15"/>
      <c r="M1867" s="15"/>
      <c r="N1867" s="27">
        <v>7.13</v>
      </c>
      <c r="O1867" s="27">
        <v>74.6</v>
      </c>
      <c r="P1867" s="17"/>
      <c r="Q1867" s="18"/>
      <c r="S1867" s="17"/>
      <c r="V1867" s="28">
        <v>410.6</v>
      </c>
      <c r="W1867" s="17"/>
    </row>
    <row r="1868" ht="15.75" customHeight="1">
      <c r="A1868" t="s">
        <v>44</v>
      </c>
      <c r="C1868" s="23" t="s">
        <v>265</v>
      </c>
      <c r="D1868" s="23">
        <v>4.0</v>
      </c>
      <c r="E1868" s="23" t="s">
        <v>970</v>
      </c>
      <c r="F1868" s="12" t="str">
        <f t="shared" si="1"/>
        <v>2018</v>
      </c>
      <c r="G1868" s="24">
        <v>43282.0</v>
      </c>
      <c r="I1868" s="25"/>
      <c r="J1868" s="15"/>
      <c r="M1868" s="15"/>
      <c r="N1868" s="27">
        <v>8.3</v>
      </c>
      <c r="O1868" s="27">
        <v>88.0</v>
      </c>
      <c r="P1868" s="17"/>
      <c r="Q1868" s="18"/>
      <c r="S1868" s="17"/>
      <c r="V1868" s="28">
        <v>1413.06</v>
      </c>
      <c r="W1868" s="17"/>
    </row>
    <row r="1869" ht="15.75" customHeight="1">
      <c r="A1869" t="s">
        <v>44</v>
      </c>
      <c r="C1869" s="23" t="s">
        <v>265</v>
      </c>
      <c r="D1869" s="23">
        <v>5.0</v>
      </c>
      <c r="E1869" s="23" t="s">
        <v>971</v>
      </c>
      <c r="F1869" s="12" t="str">
        <f t="shared" si="1"/>
        <v>2018</v>
      </c>
      <c r="G1869" s="24">
        <v>43296.0</v>
      </c>
      <c r="I1869" s="25"/>
      <c r="J1869" s="15"/>
      <c r="M1869" s="15"/>
      <c r="N1869" s="27">
        <v>6.03</v>
      </c>
      <c r="O1869" s="27">
        <v>66.0</v>
      </c>
      <c r="P1869" s="17"/>
      <c r="Q1869" s="18"/>
      <c r="S1869" s="17"/>
      <c r="V1869" s="28">
        <v>325.5</v>
      </c>
      <c r="W1869" s="17"/>
    </row>
    <row r="1870" ht="15.75" customHeight="1">
      <c r="A1870" t="s">
        <v>44</v>
      </c>
      <c r="C1870" s="23" t="s">
        <v>265</v>
      </c>
      <c r="D1870" s="23">
        <v>6.0</v>
      </c>
      <c r="E1870" s="23" t="s">
        <v>972</v>
      </c>
      <c r="F1870" s="12" t="str">
        <f t="shared" si="1"/>
        <v>2018</v>
      </c>
      <c r="G1870" s="24">
        <v>43310.0</v>
      </c>
      <c r="I1870" s="25"/>
      <c r="J1870" s="15"/>
      <c r="M1870" s="15"/>
      <c r="N1870" s="27">
        <v>6.01</v>
      </c>
      <c r="O1870" s="27">
        <v>70.8</v>
      </c>
      <c r="P1870" s="17"/>
      <c r="Q1870" s="18"/>
      <c r="S1870" s="17"/>
      <c r="V1870" s="28">
        <v>2419.6</v>
      </c>
      <c r="W1870" s="17"/>
    </row>
    <row r="1871" ht="15.75" customHeight="1">
      <c r="A1871" t="s">
        <v>44</v>
      </c>
      <c r="C1871" s="23" t="s">
        <v>265</v>
      </c>
      <c r="D1871" s="23">
        <v>7.0</v>
      </c>
      <c r="E1871" s="23" t="s">
        <v>973</v>
      </c>
      <c r="F1871" s="12" t="str">
        <f t="shared" si="1"/>
        <v>2018</v>
      </c>
      <c r="G1871" s="24">
        <v>43324.0</v>
      </c>
      <c r="I1871" s="25"/>
      <c r="J1871" s="15"/>
      <c r="M1871" s="15"/>
      <c r="N1871" s="27">
        <v>5.53</v>
      </c>
      <c r="O1871" s="27">
        <v>61.9</v>
      </c>
      <c r="P1871" s="17"/>
      <c r="Q1871" s="18"/>
      <c r="S1871" s="17"/>
      <c r="V1871" s="28">
        <v>165.8</v>
      </c>
      <c r="W1871" s="17"/>
    </row>
    <row r="1872" ht="15.75" customHeight="1">
      <c r="A1872" t="s">
        <v>44</v>
      </c>
      <c r="C1872" s="23" t="s">
        <v>265</v>
      </c>
      <c r="D1872" s="23">
        <v>8.0</v>
      </c>
      <c r="E1872" s="23" t="s">
        <v>974</v>
      </c>
      <c r="F1872" s="12" t="str">
        <f t="shared" si="1"/>
        <v>2018</v>
      </c>
      <c r="G1872" s="24">
        <v>43338.0</v>
      </c>
      <c r="I1872" s="25"/>
      <c r="J1872" s="15"/>
      <c r="M1872" s="15"/>
      <c r="N1872" s="27">
        <v>7.82</v>
      </c>
      <c r="O1872" s="27">
        <v>81.0</v>
      </c>
      <c r="P1872" s="17"/>
      <c r="Q1872" s="18"/>
      <c r="S1872" s="17"/>
      <c r="V1872" s="28">
        <v>387.3</v>
      </c>
      <c r="W1872" s="17"/>
    </row>
    <row r="1873" ht="15.75" customHeight="1">
      <c r="A1873" t="s">
        <v>44</v>
      </c>
      <c r="C1873" s="23" t="s">
        <v>265</v>
      </c>
      <c r="D1873" s="23">
        <v>9.0</v>
      </c>
      <c r="E1873" s="23" t="s">
        <v>975</v>
      </c>
      <c r="F1873" s="12" t="str">
        <f t="shared" si="1"/>
        <v>2018</v>
      </c>
      <c r="G1873" s="24">
        <v>43352.0</v>
      </c>
      <c r="I1873" s="25"/>
      <c r="J1873" s="15"/>
      <c r="M1873" s="15"/>
      <c r="N1873" s="27">
        <v>4.93</v>
      </c>
      <c r="O1873" s="27">
        <v>52.3</v>
      </c>
      <c r="P1873" s="17"/>
      <c r="Q1873" s="18"/>
      <c r="S1873" s="17"/>
      <c r="V1873" s="28">
        <v>69.7</v>
      </c>
      <c r="W1873" s="17"/>
    </row>
    <row r="1874" ht="15.75" customHeight="1">
      <c r="A1874" t="s">
        <v>44</v>
      </c>
      <c r="C1874" s="23" t="s">
        <v>276</v>
      </c>
      <c r="D1874" s="23">
        <v>1.0</v>
      </c>
      <c r="E1874" s="23" t="s">
        <v>976</v>
      </c>
      <c r="F1874" s="12" t="str">
        <f t="shared" si="1"/>
        <v>2018</v>
      </c>
      <c r="G1874" s="24">
        <v>43239.0</v>
      </c>
      <c r="I1874" s="25"/>
      <c r="J1874" s="15"/>
      <c r="M1874" s="15"/>
      <c r="N1874" s="27">
        <v>9.35</v>
      </c>
      <c r="O1874" s="27">
        <v>83.1</v>
      </c>
      <c r="P1874" s="17"/>
      <c r="Q1874" s="18"/>
      <c r="S1874" s="17"/>
      <c r="V1874" s="28">
        <v>261.3</v>
      </c>
      <c r="W1874" s="17"/>
    </row>
    <row r="1875" ht="15.75" customHeight="1">
      <c r="A1875" t="s">
        <v>44</v>
      </c>
      <c r="C1875" s="29" t="s">
        <v>276</v>
      </c>
      <c r="D1875" s="23">
        <v>10.0</v>
      </c>
      <c r="E1875" s="23" t="s">
        <v>977</v>
      </c>
      <c r="F1875" s="12" t="str">
        <f t="shared" si="1"/>
        <v>2018</v>
      </c>
      <c r="G1875" s="24">
        <v>43366.0</v>
      </c>
      <c r="I1875" s="30"/>
      <c r="J1875" s="15"/>
      <c r="M1875" s="15"/>
      <c r="N1875" s="27">
        <v>7.75</v>
      </c>
      <c r="O1875" s="27">
        <v>78.0</v>
      </c>
      <c r="P1875" s="17"/>
      <c r="Q1875" s="18"/>
      <c r="S1875" s="17"/>
      <c r="V1875" s="28">
        <v>686.7</v>
      </c>
      <c r="W1875" s="17"/>
    </row>
    <row r="1876" ht="15.75" customHeight="1">
      <c r="A1876" t="s">
        <v>44</v>
      </c>
      <c r="C1876" s="23" t="s">
        <v>276</v>
      </c>
      <c r="D1876" s="23">
        <v>2.0</v>
      </c>
      <c r="E1876" s="23" t="s">
        <v>978</v>
      </c>
      <c r="F1876" s="12" t="str">
        <f t="shared" si="1"/>
        <v>2018</v>
      </c>
      <c r="G1876" s="24">
        <v>43254.0</v>
      </c>
      <c r="I1876" s="25"/>
      <c r="J1876" s="15"/>
      <c r="M1876" s="15"/>
      <c r="N1876" s="27">
        <v>7.66</v>
      </c>
      <c r="O1876" s="27">
        <v>81.3</v>
      </c>
      <c r="P1876" s="17"/>
      <c r="Q1876" s="18"/>
      <c r="S1876" s="17"/>
      <c r="V1876" s="28">
        <v>298.7</v>
      </c>
      <c r="W1876" s="17"/>
    </row>
    <row r="1877" ht="15.75" customHeight="1">
      <c r="A1877" t="s">
        <v>44</v>
      </c>
      <c r="C1877" s="23" t="s">
        <v>276</v>
      </c>
      <c r="D1877" s="23">
        <v>3.0</v>
      </c>
      <c r="E1877" s="23" t="s">
        <v>979</v>
      </c>
      <c r="F1877" s="12" t="str">
        <f t="shared" si="1"/>
        <v>2018</v>
      </c>
      <c r="G1877" s="24">
        <v>43268.0</v>
      </c>
      <c r="I1877" s="25"/>
      <c r="J1877" s="15"/>
      <c r="M1877" s="15"/>
      <c r="N1877" s="27">
        <v>7.08</v>
      </c>
      <c r="O1877" s="27">
        <v>71.0</v>
      </c>
      <c r="P1877" s="17"/>
      <c r="Q1877" s="18"/>
      <c r="S1877" s="17"/>
      <c r="V1877" s="28">
        <v>387.3</v>
      </c>
      <c r="W1877" s="17"/>
    </row>
    <row r="1878" ht="15.75" customHeight="1">
      <c r="A1878" t="s">
        <v>44</v>
      </c>
      <c r="C1878" s="23" t="s">
        <v>276</v>
      </c>
      <c r="D1878" s="23">
        <v>4.0</v>
      </c>
      <c r="E1878" s="23" t="s">
        <v>980</v>
      </c>
      <c r="F1878" s="12" t="str">
        <f t="shared" si="1"/>
        <v>2018</v>
      </c>
      <c r="G1878" s="24">
        <v>43282.0</v>
      </c>
      <c r="I1878" s="25"/>
      <c r="J1878" s="15"/>
      <c r="M1878" s="15"/>
      <c r="N1878" s="27">
        <v>8.2</v>
      </c>
      <c r="O1878" s="27">
        <v>89.4</v>
      </c>
      <c r="P1878" s="17"/>
      <c r="Q1878" s="18"/>
      <c r="S1878" s="17"/>
      <c r="V1878" s="28">
        <v>816.4</v>
      </c>
      <c r="W1878" s="17"/>
    </row>
    <row r="1879" ht="15.75" customHeight="1">
      <c r="A1879" t="s">
        <v>44</v>
      </c>
      <c r="C1879" s="23" t="s">
        <v>276</v>
      </c>
      <c r="D1879" s="23">
        <v>5.0</v>
      </c>
      <c r="E1879" s="23" t="s">
        <v>981</v>
      </c>
      <c r="F1879" s="12" t="str">
        <f t="shared" si="1"/>
        <v>2018</v>
      </c>
      <c r="G1879" s="24">
        <v>43296.0</v>
      </c>
      <c r="I1879" s="25"/>
      <c r="J1879" s="15"/>
      <c r="M1879" s="15"/>
      <c r="N1879" s="27">
        <v>6.63</v>
      </c>
      <c r="O1879" s="27">
        <v>70.4</v>
      </c>
      <c r="P1879" s="17"/>
      <c r="Q1879" s="18"/>
      <c r="S1879" s="17"/>
      <c r="V1879" s="28">
        <v>224.7</v>
      </c>
      <c r="W1879" s="17"/>
    </row>
    <row r="1880" ht="15.75" customHeight="1">
      <c r="A1880" t="s">
        <v>44</v>
      </c>
      <c r="C1880" s="23" t="s">
        <v>276</v>
      </c>
      <c r="D1880" s="23">
        <v>6.0</v>
      </c>
      <c r="E1880" s="23" t="s">
        <v>982</v>
      </c>
      <c r="F1880" s="12" t="str">
        <f t="shared" si="1"/>
        <v>2018</v>
      </c>
      <c r="G1880" s="24">
        <v>43310.0</v>
      </c>
      <c r="I1880" s="25"/>
      <c r="J1880" s="15"/>
      <c r="M1880" s="15"/>
      <c r="N1880" s="27">
        <v>17.8</v>
      </c>
      <c r="O1880" s="27">
        <v>80.8</v>
      </c>
      <c r="P1880" s="17"/>
      <c r="Q1880" s="18"/>
      <c r="S1880" s="17"/>
      <c r="V1880" s="28">
        <v>1553.1</v>
      </c>
      <c r="W1880" s="17"/>
    </row>
    <row r="1881" ht="15.75" customHeight="1">
      <c r="A1881" t="s">
        <v>44</v>
      </c>
      <c r="C1881" s="23" t="s">
        <v>276</v>
      </c>
      <c r="D1881" s="23">
        <v>7.0</v>
      </c>
      <c r="E1881" s="23" t="s">
        <v>983</v>
      </c>
      <c r="F1881" s="12" t="str">
        <f t="shared" si="1"/>
        <v>2018</v>
      </c>
      <c r="G1881" s="24">
        <v>43324.0</v>
      </c>
      <c r="I1881" s="25"/>
      <c r="J1881" s="15"/>
      <c r="M1881" s="15"/>
      <c r="N1881" s="27">
        <v>6.32</v>
      </c>
      <c r="O1881" s="27">
        <v>69.3</v>
      </c>
      <c r="P1881" s="17"/>
      <c r="Q1881" s="18"/>
      <c r="S1881" s="17"/>
      <c r="V1881" s="28">
        <v>448.4</v>
      </c>
      <c r="W1881" s="17"/>
    </row>
    <row r="1882" ht="15.75" customHeight="1">
      <c r="A1882" t="s">
        <v>44</v>
      </c>
      <c r="C1882" s="23" t="s">
        <v>276</v>
      </c>
      <c r="D1882" s="23">
        <v>8.0</v>
      </c>
      <c r="E1882" s="23" t="s">
        <v>984</v>
      </c>
      <c r="F1882" s="12" t="str">
        <f t="shared" si="1"/>
        <v>2018</v>
      </c>
      <c r="G1882" s="24">
        <v>43338.0</v>
      </c>
      <c r="I1882" s="25"/>
      <c r="J1882" s="15"/>
      <c r="M1882" s="15"/>
      <c r="N1882" s="27">
        <v>7.66</v>
      </c>
      <c r="O1882" s="27">
        <v>78.5</v>
      </c>
      <c r="P1882" s="17"/>
      <c r="Q1882" s="18"/>
      <c r="S1882" s="17"/>
      <c r="V1882" s="28">
        <v>727.0</v>
      </c>
      <c r="W1882" s="17"/>
    </row>
    <row r="1883" ht="15.75" customHeight="1">
      <c r="A1883" t="s">
        <v>44</v>
      </c>
      <c r="C1883" s="23" t="s">
        <v>276</v>
      </c>
      <c r="D1883" s="23">
        <v>9.0</v>
      </c>
      <c r="E1883" s="23" t="s">
        <v>985</v>
      </c>
      <c r="F1883" s="12" t="str">
        <f t="shared" si="1"/>
        <v>2018</v>
      </c>
      <c r="G1883" s="24">
        <v>43352.0</v>
      </c>
      <c r="I1883" s="25"/>
      <c r="J1883" s="15"/>
      <c r="M1883" s="15"/>
      <c r="N1883" s="27">
        <v>6.11</v>
      </c>
      <c r="O1883" s="27">
        <v>64.3</v>
      </c>
      <c r="P1883" s="17"/>
      <c r="Q1883" s="18"/>
      <c r="S1883" s="17"/>
      <c r="V1883" s="28">
        <v>378.4</v>
      </c>
      <c r="W1883" s="17"/>
    </row>
    <row r="1884" ht="15.75" customHeight="1">
      <c r="A1884" t="s">
        <v>44</v>
      </c>
      <c r="C1884" s="23" t="s">
        <v>73</v>
      </c>
      <c r="D1884" s="23">
        <v>10.0</v>
      </c>
      <c r="E1884" s="23" t="s">
        <v>986</v>
      </c>
      <c r="F1884" s="12" t="str">
        <f t="shared" si="1"/>
        <v>2018</v>
      </c>
      <c r="G1884" s="24">
        <v>43366.0</v>
      </c>
      <c r="I1884" s="25"/>
      <c r="J1884" s="15"/>
      <c r="M1884" s="15"/>
      <c r="N1884" s="27">
        <v>9.23</v>
      </c>
      <c r="O1884" s="27">
        <v>93.3</v>
      </c>
      <c r="P1884" s="17"/>
      <c r="Q1884" s="18"/>
      <c r="S1884" s="17"/>
      <c r="V1884" s="28">
        <v>57.3</v>
      </c>
      <c r="W1884" s="17"/>
    </row>
    <row r="1885" ht="15.75" customHeight="1">
      <c r="A1885" t="s">
        <v>44</v>
      </c>
      <c r="C1885" s="23" t="s">
        <v>73</v>
      </c>
      <c r="D1885" s="23">
        <v>2.0</v>
      </c>
      <c r="E1885" s="23" t="s">
        <v>987</v>
      </c>
      <c r="F1885" s="12" t="str">
        <f t="shared" si="1"/>
        <v>2018</v>
      </c>
      <c r="G1885" s="24">
        <v>43254.0</v>
      </c>
      <c r="I1885" s="25"/>
      <c r="J1885" s="15"/>
      <c r="M1885" s="15"/>
      <c r="N1885" s="27">
        <v>7.78</v>
      </c>
      <c r="O1885" s="27">
        <v>83.5</v>
      </c>
      <c r="P1885" s="17"/>
      <c r="Q1885" s="18"/>
      <c r="S1885" s="17"/>
      <c r="V1885" s="28">
        <v>980.4</v>
      </c>
      <c r="W1885" s="17"/>
    </row>
    <row r="1886" ht="15.75" customHeight="1">
      <c r="A1886" t="s">
        <v>44</v>
      </c>
      <c r="C1886" s="23" t="s">
        <v>73</v>
      </c>
      <c r="D1886" s="23">
        <v>3.0</v>
      </c>
      <c r="E1886" s="23" t="s">
        <v>988</v>
      </c>
      <c r="F1886" s="12" t="str">
        <f t="shared" si="1"/>
        <v>2018</v>
      </c>
      <c r="G1886" s="24">
        <v>43268.0</v>
      </c>
      <c r="I1886" s="25"/>
      <c r="J1886" s="15"/>
      <c r="M1886" s="15"/>
      <c r="N1886" s="27">
        <v>8.25</v>
      </c>
      <c r="O1886" s="27">
        <v>85.6</v>
      </c>
      <c r="P1886" s="17"/>
      <c r="Q1886" s="18"/>
      <c r="S1886" s="17"/>
      <c r="V1886" s="28">
        <v>365.4</v>
      </c>
      <c r="W1886" s="17"/>
    </row>
    <row r="1887" ht="15.75" customHeight="1">
      <c r="A1887" t="s">
        <v>44</v>
      </c>
      <c r="C1887" s="23" t="s">
        <v>73</v>
      </c>
      <c r="D1887" s="23">
        <v>4.0</v>
      </c>
      <c r="E1887" s="23" t="s">
        <v>989</v>
      </c>
      <c r="F1887" s="12" t="str">
        <f t="shared" si="1"/>
        <v>2018</v>
      </c>
      <c r="G1887" s="24">
        <v>43282.0</v>
      </c>
      <c r="I1887" s="25"/>
      <c r="J1887" s="15"/>
      <c r="M1887" s="15"/>
      <c r="N1887" s="27">
        <v>5.59</v>
      </c>
      <c r="O1887" s="27">
        <v>93.1</v>
      </c>
      <c r="P1887" s="17"/>
      <c r="Q1887" s="18"/>
      <c r="S1887" s="17"/>
      <c r="V1887" s="28">
        <v>1046.24</v>
      </c>
      <c r="W1887" s="17"/>
    </row>
    <row r="1888" ht="15.75" customHeight="1">
      <c r="A1888" t="s">
        <v>44</v>
      </c>
      <c r="C1888" s="23" t="s">
        <v>73</v>
      </c>
      <c r="D1888" s="23">
        <v>5.0</v>
      </c>
      <c r="E1888" s="23" t="s">
        <v>990</v>
      </c>
      <c r="F1888" s="12" t="str">
        <f t="shared" si="1"/>
        <v>2018</v>
      </c>
      <c r="G1888" s="24">
        <v>43296.0</v>
      </c>
      <c r="I1888" s="25"/>
      <c r="J1888" s="15"/>
      <c r="M1888" s="15"/>
      <c r="N1888" s="27">
        <v>7.89</v>
      </c>
      <c r="O1888" s="27">
        <v>86.7</v>
      </c>
      <c r="P1888" s="17"/>
      <c r="Q1888" s="18"/>
      <c r="S1888" s="17"/>
      <c r="V1888" s="28">
        <v>75.4</v>
      </c>
      <c r="W1888" s="17"/>
    </row>
    <row r="1889" ht="15.75" customHeight="1">
      <c r="A1889" t="s">
        <v>44</v>
      </c>
      <c r="C1889" s="23" t="s">
        <v>73</v>
      </c>
      <c r="D1889" s="23">
        <v>6.0</v>
      </c>
      <c r="E1889" s="23" t="s">
        <v>991</v>
      </c>
      <c r="F1889" s="12" t="str">
        <f t="shared" si="1"/>
        <v>2018</v>
      </c>
      <c r="G1889" s="24">
        <v>43310.0</v>
      </c>
      <c r="I1889" s="25"/>
      <c r="J1889" s="15"/>
      <c r="M1889" s="15"/>
      <c r="N1889" s="27">
        <v>7.87</v>
      </c>
      <c r="O1889" s="27">
        <v>89.4</v>
      </c>
      <c r="P1889" s="17"/>
      <c r="Q1889" s="18"/>
      <c r="S1889" s="17"/>
      <c r="V1889" s="28">
        <v>2419.6</v>
      </c>
      <c r="W1889" s="17"/>
    </row>
    <row r="1890" ht="15.75" customHeight="1">
      <c r="A1890" t="s">
        <v>44</v>
      </c>
      <c r="C1890" s="23" t="s">
        <v>73</v>
      </c>
      <c r="D1890" s="23">
        <v>8.0</v>
      </c>
      <c r="E1890" s="23" t="s">
        <v>992</v>
      </c>
      <c r="F1890" s="12" t="str">
        <f t="shared" si="1"/>
        <v>2018</v>
      </c>
      <c r="G1890" s="24">
        <v>43338.0</v>
      </c>
      <c r="I1890" s="25"/>
      <c r="J1890" s="15"/>
      <c r="M1890" s="15"/>
      <c r="N1890" s="27">
        <v>8.96</v>
      </c>
      <c r="O1890" s="27">
        <v>95.6</v>
      </c>
      <c r="P1890" s="17"/>
      <c r="Q1890" s="18"/>
      <c r="S1890" s="17"/>
      <c r="V1890" s="28">
        <v>137.4</v>
      </c>
      <c r="W1890" s="17"/>
    </row>
    <row r="1891" ht="15.75" customHeight="1">
      <c r="A1891" t="s">
        <v>323</v>
      </c>
      <c r="C1891" s="23" t="s">
        <v>324</v>
      </c>
      <c r="D1891" s="23">
        <v>2.0</v>
      </c>
      <c r="E1891" s="23" t="s">
        <v>993</v>
      </c>
      <c r="F1891" s="12" t="str">
        <f t="shared" si="1"/>
        <v>2018</v>
      </c>
      <c r="G1891" s="24">
        <v>43254.0</v>
      </c>
      <c r="I1891" s="25"/>
      <c r="J1891" s="15"/>
      <c r="M1891" s="15"/>
      <c r="N1891" s="27">
        <v>6.2</v>
      </c>
      <c r="O1891" s="27">
        <v>67.0</v>
      </c>
      <c r="P1891" s="17"/>
      <c r="Q1891" s="18"/>
      <c r="S1891" s="17"/>
      <c r="V1891" s="28">
        <v>59.4</v>
      </c>
      <c r="W1891" s="17"/>
    </row>
    <row r="1892" ht="15.75" customHeight="1">
      <c r="A1892" t="s">
        <v>323</v>
      </c>
      <c r="C1892" s="23" t="s">
        <v>324</v>
      </c>
      <c r="D1892" s="23">
        <v>3.0</v>
      </c>
      <c r="E1892" s="23" t="s">
        <v>994</v>
      </c>
      <c r="F1892" s="12" t="str">
        <f t="shared" si="1"/>
        <v>2018</v>
      </c>
      <c r="G1892" s="24">
        <v>43268.0</v>
      </c>
      <c r="I1892" s="25"/>
      <c r="J1892" s="15"/>
      <c r="M1892" s="15"/>
      <c r="N1892" s="27">
        <v>6.24</v>
      </c>
      <c r="O1892" s="27">
        <v>62.0</v>
      </c>
      <c r="P1892" s="17"/>
      <c r="Q1892" s="18"/>
      <c r="S1892" s="17"/>
      <c r="V1892" s="28">
        <v>142.1</v>
      </c>
      <c r="W1892" s="17"/>
    </row>
    <row r="1893" ht="15.75" customHeight="1">
      <c r="A1893" t="s">
        <v>323</v>
      </c>
      <c r="C1893" s="23" t="s">
        <v>324</v>
      </c>
      <c r="D1893" s="23">
        <v>4.0</v>
      </c>
      <c r="E1893" s="23" t="s">
        <v>995</v>
      </c>
      <c r="F1893" s="12" t="str">
        <f t="shared" si="1"/>
        <v>2018</v>
      </c>
      <c r="G1893" s="24">
        <v>43282.0</v>
      </c>
      <c r="I1893" s="25"/>
      <c r="J1893" s="15"/>
      <c r="M1893" s="15"/>
      <c r="N1893" s="27">
        <v>7.13</v>
      </c>
      <c r="O1893" s="27">
        <v>76.0</v>
      </c>
      <c r="P1893" s="17"/>
      <c r="Q1893" s="18"/>
      <c r="S1893" s="17"/>
      <c r="V1893" s="28">
        <v>579.4</v>
      </c>
      <c r="W1893" s="17"/>
    </row>
    <row r="1894" ht="15.75" customHeight="1">
      <c r="A1894" t="s">
        <v>323</v>
      </c>
      <c r="C1894" s="41" t="s">
        <v>324</v>
      </c>
      <c r="D1894" s="23">
        <v>5.0</v>
      </c>
      <c r="E1894" s="23" t="s">
        <v>996</v>
      </c>
      <c r="F1894" s="12" t="str">
        <f t="shared" si="1"/>
        <v>2018</v>
      </c>
      <c r="G1894" s="24">
        <v>43296.0</v>
      </c>
      <c r="I1894" s="25"/>
      <c r="J1894" s="15"/>
      <c r="M1894" s="15"/>
      <c r="N1894" s="27">
        <v>5.7</v>
      </c>
      <c r="O1894" s="27">
        <v>59.4</v>
      </c>
      <c r="P1894" s="17"/>
      <c r="Q1894" s="18"/>
      <c r="S1894" s="17"/>
      <c r="V1894" s="28">
        <v>90.7</v>
      </c>
      <c r="W1894" s="17"/>
    </row>
    <row r="1895" ht="15.75" customHeight="1">
      <c r="A1895" t="s">
        <v>323</v>
      </c>
      <c r="C1895" s="23" t="s">
        <v>324</v>
      </c>
      <c r="D1895" s="23">
        <v>7.0</v>
      </c>
      <c r="E1895" s="23" t="s">
        <v>997</v>
      </c>
      <c r="F1895" s="12" t="str">
        <f t="shared" si="1"/>
        <v>2018</v>
      </c>
      <c r="G1895" s="24">
        <v>43324.0</v>
      </c>
      <c r="I1895" s="25"/>
      <c r="J1895" s="15"/>
      <c r="M1895" s="15"/>
      <c r="N1895" s="27">
        <v>4.9</v>
      </c>
      <c r="O1895" s="27">
        <v>53.36</v>
      </c>
      <c r="P1895" s="17"/>
      <c r="Q1895" s="18"/>
      <c r="S1895" s="17"/>
      <c r="V1895" s="28">
        <v>235.9</v>
      </c>
      <c r="W1895" s="17"/>
    </row>
    <row r="1896" ht="15.75" customHeight="1">
      <c r="A1896" t="s">
        <v>323</v>
      </c>
      <c r="C1896" s="23" t="s">
        <v>324</v>
      </c>
      <c r="D1896" s="23">
        <v>8.0</v>
      </c>
      <c r="E1896" s="23" t="s">
        <v>998</v>
      </c>
      <c r="F1896" s="12" t="str">
        <f t="shared" si="1"/>
        <v>2018</v>
      </c>
      <c r="G1896" s="24">
        <v>43338.0</v>
      </c>
      <c r="I1896" s="25"/>
      <c r="J1896" s="15"/>
      <c r="M1896" s="15"/>
      <c r="N1896" s="27">
        <v>8.43</v>
      </c>
      <c r="O1896" s="27">
        <v>88.6</v>
      </c>
      <c r="P1896" s="17"/>
      <c r="Q1896" s="18"/>
      <c r="S1896" s="17"/>
      <c r="V1896" s="28">
        <v>435.2</v>
      </c>
      <c r="W1896" s="17"/>
    </row>
    <row r="1897" ht="15.75" customHeight="1">
      <c r="A1897" t="s">
        <v>323</v>
      </c>
      <c r="C1897" s="23" t="s">
        <v>324</v>
      </c>
      <c r="D1897" s="23">
        <v>9.0</v>
      </c>
      <c r="E1897" s="23" t="s">
        <v>999</v>
      </c>
      <c r="F1897" s="12" t="str">
        <f t="shared" si="1"/>
        <v>2018</v>
      </c>
      <c r="G1897" s="24">
        <v>43352.0</v>
      </c>
      <c r="I1897" s="25"/>
      <c r="J1897" s="15"/>
      <c r="M1897" s="15"/>
      <c r="N1897" s="27">
        <v>4.9</v>
      </c>
      <c r="O1897" s="27">
        <v>51.0</v>
      </c>
      <c r="P1897" s="17"/>
      <c r="Q1897" s="18"/>
      <c r="S1897" s="17"/>
      <c r="V1897" s="28">
        <v>261.3</v>
      </c>
      <c r="W1897" s="17"/>
    </row>
    <row r="1898" ht="15.75" customHeight="1">
      <c r="A1898" t="s">
        <v>44</v>
      </c>
      <c r="C1898" s="23" t="s">
        <v>294</v>
      </c>
      <c r="D1898" s="23">
        <v>1.0</v>
      </c>
      <c r="E1898" s="23" t="s">
        <v>1000</v>
      </c>
      <c r="F1898" s="12" t="str">
        <f t="shared" si="1"/>
        <v>2018</v>
      </c>
      <c r="G1898" s="24">
        <v>43239.0</v>
      </c>
      <c r="I1898" s="25"/>
      <c r="J1898" s="15"/>
      <c r="M1898" s="15"/>
      <c r="N1898" s="27">
        <v>6.22</v>
      </c>
      <c r="O1898" s="27">
        <v>59.9</v>
      </c>
      <c r="P1898" s="17"/>
      <c r="Q1898" s="18"/>
      <c r="S1898" s="17"/>
      <c r="V1898" s="28">
        <v>105.0</v>
      </c>
      <c r="W1898" s="17"/>
    </row>
    <row r="1899" ht="15.75" customHeight="1">
      <c r="A1899" t="s">
        <v>44</v>
      </c>
      <c r="C1899" s="29" t="s">
        <v>294</v>
      </c>
      <c r="D1899" s="23">
        <v>2.0</v>
      </c>
      <c r="E1899" s="23" t="s">
        <v>1001</v>
      </c>
      <c r="F1899" s="12" t="str">
        <f t="shared" si="1"/>
        <v>2018</v>
      </c>
      <c r="G1899" s="24">
        <v>43254.0</v>
      </c>
      <c r="I1899" s="30"/>
      <c r="J1899" s="15"/>
      <c r="M1899" s="15"/>
      <c r="N1899" s="27">
        <v>4.19</v>
      </c>
      <c r="O1899" s="27">
        <v>46.5</v>
      </c>
      <c r="P1899" s="17"/>
      <c r="Q1899" s="18"/>
      <c r="S1899" s="17"/>
      <c r="V1899" s="28">
        <v>648.8</v>
      </c>
      <c r="W1899" s="17"/>
    </row>
    <row r="1900" ht="15.75" customHeight="1">
      <c r="A1900" t="s">
        <v>44</v>
      </c>
      <c r="C1900" s="23" t="s">
        <v>294</v>
      </c>
      <c r="D1900" s="23">
        <v>3.0</v>
      </c>
      <c r="E1900" s="23" t="s">
        <v>1002</v>
      </c>
      <c r="F1900" s="12" t="str">
        <f t="shared" si="1"/>
        <v>2018</v>
      </c>
      <c r="G1900" s="24">
        <v>43268.0</v>
      </c>
      <c r="I1900" s="25"/>
      <c r="J1900" s="15"/>
      <c r="M1900" s="15"/>
      <c r="N1900" s="27">
        <v>4.65</v>
      </c>
      <c r="O1900" s="27">
        <v>48.1</v>
      </c>
      <c r="P1900" s="17"/>
      <c r="Q1900" s="18"/>
      <c r="S1900" s="17"/>
      <c r="V1900" s="28">
        <v>613.1</v>
      </c>
      <c r="W1900" s="17"/>
    </row>
    <row r="1901" ht="15.75" customHeight="1">
      <c r="A1901" t="s">
        <v>44</v>
      </c>
      <c r="C1901" s="31" t="s">
        <v>294</v>
      </c>
      <c r="D1901" s="31">
        <v>4.0</v>
      </c>
      <c r="E1901" s="23" t="s">
        <v>1003</v>
      </c>
      <c r="F1901" s="12" t="str">
        <f t="shared" si="1"/>
        <v>2018</v>
      </c>
      <c r="G1901" s="32">
        <v>43282.0</v>
      </c>
      <c r="I1901" s="33"/>
      <c r="J1901" s="15"/>
      <c r="M1901" s="15"/>
      <c r="N1901" s="27">
        <v>5.38</v>
      </c>
      <c r="O1901" s="27">
        <v>60.1</v>
      </c>
      <c r="P1901" s="17"/>
      <c r="Q1901" s="18"/>
      <c r="S1901" s="17"/>
      <c r="V1901" s="28">
        <v>866.4</v>
      </c>
      <c r="W1901" s="17"/>
    </row>
    <row r="1902" ht="15.75" customHeight="1">
      <c r="A1902" t="s">
        <v>44</v>
      </c>
      <c r="C1902" s="23" t="s">
        <v>294</v>
      </c>
      <c r="D1902" s="23">
        <v>5.0</v>
      </c>
      <c r="E1902" s="23" t="s">
        <v>1004</v>
      </c>
      <c r="F1902" s="12" t="str">
        <f t="shared" si="1"/>
        <v>2018</v>
      </c>
      <c r="G1902" s="24">
        <v>43296.0</v>
      </c>
      <c r="I1902" s="25"/>
      <c r="J1902" s="15"/>
      <c r="M1902" s="15"/>
      <c r="N1902" s="27">
        <v>4.7</v>
      </c>
      <c r="O1902" s="27">
        <v>56.4</v>
      </c>
      <c r="P1902" s="17"/>
      <c r="Q1902" s="18"/>
      <c r="S1902" s="17"/>
      <c r="V1902" s="28">
        <v>80.9</v>
      </c>
      <c r="W1902" s="17"/>
    </row>
    <row r="1903" ht="15.75" customHeight="1">
      <c r="A1903" t="s">
        <v>44</v>
      </c>
      <c r="C1903" s="23" t="s">
        <v>294</v>
      </c>
      <c r="D1903" s="23">
        <v>6.0</v>
      </c>
      <c r="E1903" s="23" t="s">
        <v>1005</v>
      </c>
      <c r="F1903" s="12" t="str">
        <f t="shared" si="1"/>
        <v>2018</v>
      </c>
      <c r="G1903" s="24">
        <v>43310.0</v>
      </c>
      <c r="I1903" s="25"/>
      <c r="J1903" s="15"/>
      <c r="M1903" s="15"/>
      <c r="N1903" s="27">
        <v>5.15</v>
      </c>
      <c r="O1903" s="27">
        <v>59.9</v>
      </c>
      <c r="P1903" s="17"/>
      <c r="Q1903" s="18"/>
      <c r="S1903" s="17"/>
      <c r="V1903" s="28">
        <v>686.7</v>
      </c>
      <c r="W1903" s="17"/>
    </row>
    <row r="1904" ht="15.75" customHeight="1">
      <c r="A1904" t="s">
        <v>44</v>
      </c>
      <c r="C1904" s="23" t="s">
        <v>294</v>
      </c>
      <c r="D1904" s="23">
        <v>7.0</v>
      </c>
      <c r="E1904" s="23" t="s">
        <v>1006</v>
      </c>
      <c r="F1904" s="12" t="str">
        <f t="shared" si="1"/>
        <v>2018</v>
      </c>
      <c r="G1904" s="24">
        <v>43324.0</v>
      </c>
      <c r="I1904" s="25"/>
      <c r="J1904" s="15"/>
      <c r="M1904" s="15"/>
      <c r="N1904" s="27">
        <v>3.42</v>
      </c>
      <c r="O1904" s="27">
        <v>38.0</v>
      </c>
      <c r="P1904" s="17"/>
      <c r="Q1904" s="18"/>
      <c r="S1904" s="17"/>
      <c r="V1904" s="28">
        <v>140.1</v>
      </c>
      <c r="W1904" s="17"/>
    </row>
    <row r="1905" ht="15.75" customHeight="1">
      <c r="A1905" t="s">
        <v>44</v>
      </c>
      <c r="C1905" s="23" t="s">
        <v>294</v>
      </c>
      <c r="D1905" s="23">
        <v>8.0</v>
      </c>
      <c r="E1905" s="23" t="s">
        <v>1007</v>
      </c>
      <c r="F1905" s="12" t="str">
        <f t="shared" si="1"/>
        <v>2018</v>
      </c>
      <c r="G1905" s="24">
        <v>43338.0</v>
      </c>
      <c r="I1905" s="25"/>
      <c r="J1905" s="15"/>
      <c r="M1905" s="15"/>
      <c r="N1905" s="27">
        <v>4.35</v>
      </c>
      <c r="O1905" s="27">
        <v>45.7</v>
      </c>
      <c r="P1905" s="17"/>
      <c r="Q1905" s="18"/>
      <c r="S1905" s="17"/>
      <c r="V1905" s="28">
        <v>161.6</v>
      </c>
      <c r="W1905" s="17"/>
    </row>
    <row r="1906" ht="15.75" customHeight="1">
      <c r="A1906" t="s">
        <v>323</v>
      </c>
      <c r="C1906" s="23" t="s">
        <v>449</v>
      </c>
      <c r="D1906" s="23">
        <v>1.0</v>
      </c>
      <c r="E1906" s="23" t="s">
        <v>1008</v>
      </c>
      <c r="F1906" s="12" t="str">
        <f t="shared" si="1"/>
        <v>2018</v>
      </c>
      <c r="G1906" s="24">
        <v>43239.0</v>
      </c>
      <c r="I1906" s="25"/>
      <c r="J1906" s="15"/>
      <c r="M1906" s="15"/>
      <c r="N1906" s="34"/>
      <c r="O1906" s="27">
        <v>95.1</v>
      </c>
      <c r="P1906" s="17"/>
      <c r="Q1906" s="18"/>
      <c r="S1906" s="17"/>
      <c r="V1906" s="28">
        <v>98.8</v>
      </c>
      <c r="W1906" s="17"/>
    </row>
    <row r="1907" ht="15.75" customHeight="1">
      <c r="A1907" t="s">
        <v>323</v>
      </c>
      <c r="C1907" s="23" t="s">
        <v>449</v>
      </c>
      <c r="D1907" s="23">
        <v>10.0</v>
      </c>
      <c r="E1907" s="23" t="s">
        <v>1009</v>
      </c>
      <c r="F1907" s="12" t="str">
        <f t="shared" si="1"/>
        <v>2018</v>
      </c>
      <c r="G1907" s="24">
        <v>43366.0</v>
      </c>
      <c r="I1907" s="25"/>
      <c r="J1907" s="15"/>
      <c r="M1907" s="15"/>
      <c r="N1907" s="27">
        <v>8.62</v>
      </c>
      <c r="O1907" s="27">
        <v>87.1</v>
      </c>
      <c r="P1907" s="17"/>
      <c r="Q1907" s="18"/>
      <c r="S1907" s="17"/>
      <c r="V1907" s="28">
        <v>88.4</v>
      </c>
      <c r="W1907" s="17"/>
    </row>
    <row r="1908" ht="15.75" customHeight="1">
      <c r="A1908" t="s">
        <v>323</v>
      </c>
      <c r="C1908" s="23" t="s">
        <v>449</v>
      </c>
      <c r="D1908" s="23">
        <v>2.0</v>
      </c>
      <c r="E1908" s="23" t="s">
        <v>1010</v>
      </c>
      <c r="F1908" s="12" t="str">
        <f t="shared" si="1"/>
        <v>2018</v>
      </c>
      <c r="G1908" s="24">
        <v>43254.0</v>
      </c>
      <c r="I1908" s="25"/>
      <c r="J1908" s="15"/>
      <c r="M1908" s="15"/>
      <c r="N1908" s="27">
        <v>7.86</v>
      </c>
      <c r="O1908" s="27">
        <v>84.3</v>
      </c>
      <c r="P1908" s="17"/>
      <c r="Q1908" s="18"/>
      <c r="S1908" s="17"/>
      <c r="V1908" s="28">
        <v>90.6</v>
      </c>
      <c r="W1908" s="17"/>
    </row>
    <row r="1909" ht="15.75" customHeight="1">
      <c r="A1909" t="s">
        <v>323</v>
      </c>
      <c r="C1909" s="23" t="s">
        <v>449</v>
      </c>
      <c r="D1909" s="23">
        <v>3.0</v>
      </c>
      <c r="E1909" s="23" t="s">
        <v>1011</v>
      </c>
      <c r="F1909" s="12" t="str">
        <f t="shared" si="1"/>
        <v>2018</v>
      </c>
      <c r="G1909" s="24">
        <v>43268.0</v>
      </c>
      <c r="I1909" s="25"/>
      <c r="J1909" s="15"/>
      <c r="M1909" s="15"/>
      <c r="N1909" s="27">
        <v>7.98</v>
      </c>
      <c r="O1909" s="27">
        <v>82.5</v>
      </c>
      <c r="P1909" s="17"/>
      <c r="Q1909" s="18"/>
      <c r="S1909" s="17"/>
      <c r="V1909" s="28">
        <v>141.1</v>
      </c>
      <c r="W1909" s="17"/>
    </row>
    <row r="1910" ht="15.75" customHeight="1">
      <c r="A1910" t="s">
        <v>323</v>
      </c>
      <c r="C1910" s="23" t="s">
        <v>449</v>
      </c>
      <c r="D1910" s="23">
        <v>4.0</v>
      </c>
      <c r="E1910" s="23" t="s">
        <v>1012</v>
      </c>
      <c r="F1910" s="12" t="str">
        <f t="shared" si="1"/>
        <v>2018</v>
      </c>
      <c r="G1910" s="24">
        <v>43282.0</v>
      </c>
      <c r="I1910" s="25"/>
      <c r="J1910" s="15"/>
      <c r="M1910" s="15"/>
      <c r="N1910" s="27">
        <v>8.12</v>
      </c>
      <c r="O1910" s="27">
        <v>87.8</v>
      </c>
      <c r="P1910" s="17"/>
      <c r="Q1910" s="18"/>
      <c r="S1910" s="17"/>
      <c r="V1910" s="28">
        <v>770.1</v>
      </c>
      <c r="W1910" s="17"/>
    </row>
    <row r="1911" ht="15.75" customHeight="1">
      <c r="A1911" t="s">
        <v>323</v>
      </c>
      <c r="C1911" s="23" t="s">
        <v>449</v>
      </c>
      <c r="D1911" s="23">
        <v>5.0</v>
      </c>
      <c r="E1911" s="23" t="s">
        <v>1013</v>
      </c>
      <c r="F1911" s="12" t="str">
        <f t="shared" si="1"/>
        <v>2018</v>
      </c>
      <c r="G1911" s="24">
        <v>43296.0</v>
      </c>
      <c r="I1911" s="25"/>
      <c r="J1911" s="15"/>
      <c r="M1911" s="15"/>
      <c r="N1911" s="27">
        <v>7.13</v>
      </c>
      <c r="O1911" s="27">
        <v>79.2</v>
      </c>
      <c r="P1911" s="17"/>
      <c r="Q1911" s="18"/>
      <c r="S1911" s="17"/>
      <c r="V1911" s="28">
        <v>70.6</v>
      </c>
      <c r="W1911" s="17"/>
    </row>
    <row r="1912" ht="15.75" customHeight="1">
      <c r="A1912" t="s">
        <v>323</v>
      </c>
      <c r="C1912" s="23" t="s">
        <v>449</v>
      </c>
      <c r="D1912" s="23">
        <v>6.0</v>
      </c>
      <c r="E1912" s="23" t="s">
        <v>1014</v>
      </c>
      <c r="F1912" s="12" t="str">
        <f t="shared" si="1"/>
        <v>2018</v>
      </c>
      <c r="G1912" s="24">
        <v>43310.0</v>
      </c>
      <c r="I1912" s="25"/>
      <c r="J1912" s="15"/>
      <c r="M1912" s="15"/>
      <c r="N1912" s="27">
        <v>7.18</v>
      </c>
      <c r="O1912" s="27">
        <v>82.2</v>
      </c>
      <c r="P1912" s="17"/>
      <c r="Q1912" s="18"/>
      <c r="S1912" s="17"/>
      <c r="V1912" s="28">
        <v>866.4</v>
      </c>
      <c r="W1912" s="17"/>
    </row>
    <row r="1913" ht="15.75" customHeight="1">
      <c r="A1913" t="s">
        <v>323</v>
      </c>
      <c r="C1913" s="23" t="s">
        <v>449</v>
      </c>
      <c r="D1913" s="23">
        <v>7.0</v>
      </c>
      <c r="E1913" s="23" t="s">
        <v>1015</v>
      </c>
      <c r="F1913" s="12" t="str">
        <f t="shared" si="1"/>
        <v>2018</v>
      </c>
      <c r="G1913" s="24">
        <v>43324.0</v>
      </c>
      <c r="I1913" s="25"/>
      <c r="J1913" s="15"/>
      <c r="M1913" s="15"/>
      <c r="N1913" s="27">
        <v>6.58</v>
      </c>
      <c r="O1913" s="27">
        <v>75.0</v>
      </c>
      <c r="P1913" s="17"/>
      <c r="Q1913" s="18"/>
      <c r="S1913" s="17"/>
      <c r="V1913" s="28">
        <v>259.5</v>
      </c>
      <c r="W1913" s="17"/>
    </row>
    <row r="1914" ht="15.75" customHeight="1">
      <c r="A1914" t="s">
        <v>323</v>
      </c>
      <c r="C1914" s="23" t="s">
        <v>449</v>
      </c>
      <c r="D1914" s="23">
        <v>8.0</v>
      </c>
      <c r="E1914" s="23" t="s">
        <v>1016</v>
      </c>
      <c r="F1914" s="12" t="str">
        <f t="shared" si="1"/>
        <v>2018</v>
      </c>
      <c r="G1914" s="24">
        <v>43338.0</v>
      </c>
      <c r="I1914" s="25"/>
      <c r="J1914" s="15"/>
      <c r="M1914" s="15"/>
      <c r="N1914" s="27">
        <v>8.11</v>
      </c>
      <c r="O1914" s="27">
        <v>85.2</v>
      </c>
      <c r="P1914" s="17"/>
      <c r="Q1914" s="18"/>
      <c r="S1914" s="17"/>
      <c r="V1914" s="28">
        <v>261.3</v>
      </c>
      <c r="W1914" s="17"/>
    </row>
    <row r="1915" ht="15.75" customHeight="1">
      <c r="A1915" t="s">
        <v>323</v>
      </c>
      <c r="C1915" s="23" t="s">
        <v>449</v>
      </c>
      <c r="D1915" s="23">
        <v>9.0</v>
      </c>
      <c r="E1915" s="23" t="s">
        <v>1017</v>
      </c>
      <c r="F1915" s="12" t="str">
        <f t="shared" si="1"/>
        <v>2018</v>
      </c>
      <c r="G1915" s="24">
        <v>43352.0</v>
      </c>
      <c r="I1915" s="25"/>
      <c r="J1915" s="15"/>
      <c r="M1915" s="15"/>
      <c r="N1915" s="27">
        <v>7.18</v>
      </c>
      <c r="O1915" s="27">
        <v>77.1</v>
      </c>
      <c r="P1915" s="17"/>
      <c r="Q1915" s="18"/>
      <c r="S1915" s="17"/>
      <c r="V1915" s="28">
        <v>249.5</v>
      </c>
      <c r="W1915" s="17"/>
    </row>
    <row r="1916" ht="15.75" customHeight="1">
      <c r="A1916" t="s">
        <v>323</v>
      </c>
      <c r="C1916" s="23" t="s">
        <v>490</v>
      </c>
      <c r="D1916" s="23">
        <v>2.0</v>
      </c>
      <c r="E1916" s="23" t="s">
        <v>1018</v>
      </c>
      <c r="F1916" s="12" t="str">
        <f t="shared" si="1"/>
        <v>2018</v>
      </c>
      <c r="G1916" s="24">
        <v>43254.0</v>
      </c>
      <c r="I1916" s="25"/>
      <c r="J1916" s="15"/>
      <c r="M1916" s="15"/>
      <c r="N1916" s="27">
        <v>8.73</v>
      </c>
      <c r="O1916" s="27">
        <v>93.8</v>
      </c>
      <c r="P1916" s="17"/>
      <c r="Q1916" s="18"/>
      <c r="S1916" s="17"/>
      <c r="V1916" s="28">
        <v>83.6</v>
      </c>
      <c r="W1916" s="17"/>
    </row>
    <row r="1917" ht="15.75" customHeight="1">
      <c r="A1917" t="s">
        <v>323</v>
      </c>
      <c r="C1917" s="23" t="s">
        <v>490</v>
      </c>
      <c r="D1917" s="23">
        <v>3.0</v>
      </c>
      <c r="E1917" s="23" t="s">
        <v>1019</v>
      </c>
      <c r="F1917" s="12" t="str">
        <f t="shared" si="1"/>
        <v>2018</v>
      </c>
      <c r="G1917" s="24">
        <v>43268.0</v>
      </c>
      <c r="I1917" s="25"/>
      <c r="J1917" s="15"/>
      <c r="M1917" s="15"/>
      <c r="N1917" s="27">
        <v>8.6</v>
      </c>
      <c r="O1917" s="27">
        <v>88.3</v>
      </c>
      <c r="P1917" s="17"/>
      <c r="Q1917" s="18"/>
      <c r="S1917" s="17"/>
      <c r="V1917" s="28">
        <v>196.8</v>
      </c>
      <c r="W1917" s="17"/>
    </row>
    <row r="1918" ht="15.75" customHeight="1">
      <c r="A1918" t="s">
        <v>323</v>
      </c>
      <c r="C1918" s="23" t="s">
        <v>490</v>
      </c>
      <c r="D1918" s="23">
        <v>4.0</v>
      </c>
      <c r="E1918" s="23" t="s">
        <v>1020</v>
      </c>
      <c r="F1918" s="12" t="str">
        <f t="shared" si="1"/>
        <v>2018</v>
      </c>
      <c r="G1918" s="24">
        <v>43282.0</v>
      </c>
      <c r="I1918" s="25"/>
      <c r="J1918" s="15"/>
      <c r="M1918" s="15"/>
      <c r="N1918" s="27">
        <v>7.7</v>
      </c>
      <c r="O1918" s="27">
        <v>82.3</v>
      </c>
      <c r="P1918" s="17"/>
      <c r="Q1918" s="18"/>
      <c r="S1918" s="17"/>
      <c r="V1918" s="28">
        <v>1119.85</v>
      </c>
      <c r="W1918" s="17"/>
    </row>
    <row r="1919" ht="15.75" customHeight="1">
      <c r="A1919" t="s">
        <v>323</v>
      </c>
      <c r="C1919" s="23" t="s">
        <v>490</v>
      </c>
      <c r="D1919" s="23">
        <v>5.0</v>
      </c>
      <c r="E1919" s="23" t="s">
        <v>1021</v>
      </c>
      <c r="F1919" s="12" t="str">
        <f t="shared" si="1"/>
        <v>2018</v>
      </c>
      <c r="G1919" s="24">
        <v>43296.0</v>
      </c>
      <c r="I1919" s="25"/>
      <c r="J1919" s="15"/>
      <c r="M1919" s="15"/>
      <c r="N1919" s="27">
        <v>8.8</v>
      </c>
      <c r="O1919" s="27">
        <v>96.8</v>
      </c>
      <c r="P1919" s="17"/>
      <c r="Q1919" s="18"/>
      <c r="S1919" s="17"/>
      <c r="V1919" s="28">
        <v>83.3</v>
      </c>
      <c r="W1919" s="17"/>
    </row>
    <row r="1920" ht="15.75" customHeight="1">
      <c r="A1920" t="s">
        <v>323</v>
      </c>
      <c r="C1920" s="23" t="s">
        <v>490</v>
      </c>
      <c r="D1920" s="23">
        <v>7.0</v>
      </c>
      <c r="E1920" s="23" t="s">
        <v>1022</v>
      </c>
      <c r="F1920" s="12" t="str">
        <f t="shared" si="1"/>
        <v>2018</v>
      </c>
      <c r="G1920" s="24">
        <v>43324.0</v>
      </c>
      <c r="I1920" s="25"/>
      <c r="J1920" s="15"/>
      <c r="M1920" s="15"/>
      <c r="N1920" s="27">
        <v>7.9</v>
      </c>
      <c r="O1920" s="27">
        <v>88.6</v>
      </c>
      <c r="P1920" s="17"/>
      <c r="Q1920" s="18"/>
      <c r="S1920" s="17"/>
      <c r="V1920" s="28">
        <v>139.6</v>
      </c>
      <c r="W1920" s="17"/>
    </row>
    <row r="1921" ht="15.75" customHeight="1">
      <c r="A1921" t="s">
        <v>323</v>
      </c>
      <c r="C1921" s="23" t="s">
        <v>490</v>
      </c>
      <c r="D1921" s="23">
        <v>8.0</v>
      </c>
      <c r="E1921" s="23" t="s">
        <v>1023</v>
      </c>
      <c r="F1921" s="12" t="str">
        <f t="shared" si="1"/>
        <v>2018</v>
      </c>
      <c r="G1921" s="24">
        <v>43338.0</v>
      </c>
      <c r="I1921" s="25"/>
      <c r="J1921" s="15"/>
      <c r="M1921" s="15"/>
      <c r="N1921" s="27">
        <v>8.43</v>
      </c>
      <c r="O1921" s="27">
        <v>88.6</v>
      </c>
      <c r="P1921" s="17"/>
      <c r="Q1921" s="18"/>
      <c r="S1921" s="17"/>
      <c r="V1921" s="28">
        <v>214.3</v>
      </c>
      <c r="W1921" s="17"/>
    </row>
    <row r="1922" ht="15.75" customHeight="1">
      <c r="A1922" t="s">
        <v>323</v>
      </c>
      <c r="C1922" s="23" t="s">
        <v>490</v>
      </c>
      <c r="D1922" s="23">
        <v>9.0</v>
      </c>
      <c r="E1922" s="23" t="s">
        <v>1024</v>
      </c>
      <c r="F1922" s="12" t="str">
        <f t="shared" si="1"/>
        <v>2018</v>
      </c>
      <c r="G1922" s="24">
        <v>43352.0</v>
      </c>
      <c r="I1922" s="25"/>
      <c r="J1922" s="15"/>
      <c r="M1922" s="15"/>
      <c r="N1922" s="27">
        <v>7.68</v>
      </c>
      <c r="O1922" s="27">
        <v>80.2</v>
      </c>
      <c r="P1922" s="17"/>
      <c r="Q1922" s="18"/>
      <c r="S1922" s="17"/>
      <c r="V1922" s="28">
        <v>272.3</v>
      </c>
      <c r="W1922" s="17"/>
    </row>
    <row r="1923" ht="15.75" customHeight="1">
      <c r="A1923" t="s">
        <v>1025</v>
      </c>
      <c r="C1923" s="23" t="s">
        <v>1026</v>
      </c>
      <c r="D1923" s="23">
        <v>1.0</v>
      </c>
      <c r="E1923" s="23" t="s">
        <v>1027</v>
      </c>
      <c r="F1923" s="12" t="str">
        <f t="shared" si="1"/>
        <v>2018</v>
      </c>
      <c r="G1923" s="24">
        <v>43239.0</v>
      </c>
      <c r="I1923" s="25"/>
      <c r="J1923" s="15"/>
      <c r="M1923" s="15"/>
      <c r="N1923" s="27">
        <v>9.18</v>
      </c>
      <c r="O1923" s="27">
        <v>84.6</v>
      </c>
      <c r="P1923" s="17"/>
      <c r="Q1923" s="18"/>
      <c r="S1923" s="17"/>
      <c r="V1923" s="28">
        <v>235.9</v>
      </c>
      <c r="W1923" s="17"/>
    </row>
    <row r="1924" ht="15.75" customHeight="1">
      <c r="A1924" t="s">
        <v>1025</v>
      </c>
      <c r="C1924" s="29" t="s">
        <v>1026</v>
      </c>
      <c r="D1924" s="23">
        <v>10.0</v>
      </c>
      <c r="E1924" s="23" t="s">
        <v>1028</v>
      </c>
      <c r="F1924" s="12" t="str">
        <f t="shared" si="1"/>
        <v>2018</v>
      </c>
      <c r="G1924" s="24">
        <v>43366.0</v>
      </c>
      <c r="I1924" s="30"/>
      <c r="J1924" s="15"/>
      <c r="M1924" s="15"/>
      <c r="N1924" s="27">
        <v>8.78</v>
      </c>
      <c r="O1924" s="27">
        <v>88.1</v>
      </c>
      <c r="P1924" s="17"/>
      <c r="Q1924" s="18"/>
      <c r="S1924" s="17"/>
      <c r="V1924" s="28">
        <v>238.2</v>
      </c>
      <c r="W1924" s="17"/>
    </row>
    <row r="1925" ht="15.75" customHeight="1">
      <c r="A1925" t="s">
        <v>1025</v>
      </c>
      <c r="C1925" s="23" t="s">
        <v>1026</v>
      </c>
      <c r="D1925" s="23">
        <v>2.0</v>
      </c>
      <c r="E1925" s="23" t="s">
        <v>1029</v>
      </c>
      <c r="F1925" s="12" t="str">
        <f t="shared" si="1"/>
        <v>2018</v>
      </c>
      <c r="G1925" s="24">
        <v>43254.0</v>
      </c>
      <c r="I1925" s="25"/>
      <c r="J1925" s="15"/>
      <c r="M1925" s="15"/>
      <c r="N1925" s="27">
        <v>8.69</v>
      </c>
      <c r="O1925" s="27">
        <v>91.5</v>
      </c>
      <c r="P1925" s="17"/>
      <c r="Q1925" s="18"/>
      <c r="S1925" s="17"/>
      <c r="V1925" s="28">
        <v>238.2</v>
      </c>
      <c r="W1925" s="17"/>
    </row>
    <row r="1926" ht="15.75" customHeight="1">
      <c r="A1926" t="s">
        <v>1025</v>
      </c>
      <c r="C1926" s="23" t="s">
        <v>1026</v>
      </c>
      <c r="D1926" s="23">
        <v>3.0</v>
      </c>
      <c r="E1926" s="23" t="s">
        <v>1030</v>
      </c>
      <c r="F1926" s="12" t="str">
        <f t="shared" si="1"/>
        <v>2018</v>
      </c>
      <c r="G1926" s="24">
        <v>43268.0</v>
      </c>
      <c r="I1926" s="25"/>
      <c r="J1926" s="15"/>
      <c r="M1926" s="15"/>
      <c r="N1926" s="27">
        <v>7.6</v>
      </c>
      <c r="O1926" s="27">
        <v>76.4</v>
      </c>
      <c r="P1926" s="17"/>
      <c r="Q1926" s="18"/>
      <c r="S1926" s="17"/>
      <c r="V1926" s="28">
        <v>816.4</v>
      </c>
      <c r="W1926" s="17"/>
    </row>
    <row r="1927" ht="15.75" customHeight="1">
      <c r="A1927" t="s">
        <v>1025</v>
      </c>
      <c r="C1927" s="31" t="s">
        <v>1026</v>
      </c>
      <c r="D1927" s="31">
        <v>4.0</v>
      </c>
      <c r="E1927" s="23" t="s">
        <v>1031</v>
      </c>
      <c r="F1927" s="12" t="str">
        <f t="shared" si="1"/>
        <v>2018</v>
      </c>
      <c r="G1927" s="32">
        <v>43282.0</v>
      </c>
      <c r="I1927" s="33"/>
      <c r="J1927" s="15"/>
      <c r="M1927" s="15"/>
      <c r="N1927" s="27">
        <v>8.23</v>
      </c>
      <c r="O1927" s="27">
        <v>88.7</v>
      </c>
      <c r="P1927" s="17"/>
      <c r="Q1927" s="18"/>
      <c r="S1927" s="17"/>
      <c r="V1927" s="28">
        <v>1299.65</v>
      </c>
      <c r="W1927" s="17"/>
    </row>
    <row r="1928" ht="15.75" customHeight="1">
      <c r="A1928" t="s">
        <v>1025</v>
      </c>
      <c r="C1928" s="23" t="s">
        <v>1026</v>
      </c>
      <c r="D1928" s="23">
        <v>5.0</v>
      </c>
      <c r="E1928" s="23" t="s">
        <v>1032</v>
      </c>
      <c r="F1928" s="12" t="str">
        <f t="shared" si="1"/>
        <v>2018</v>
      </c>
      <c r="G1928" s="24">
        <v>43296.0</v>
      </c>
      <c r="I1928" s="25"/>
      <c r="J1928" s="15"/>
      <c r="M1928" s="15"/>
      <c r="N1928" s="34"/>
      <c r="O1928" s="27"/>
      <c r="P1928" s="17"/>
      <c r="Q1928" s="18"/>
      <c r="S1928" s="17"/>
      <c r="V1928" s="28">
        <v>727.0</v>
      </c>
      <c r="W1928" s="17"/>
    </row>
    <row r="1929" ht="15.75" customHeight="1">
      <c r="A1929" t="s">
        <v>1025</v>
      </c>
      <c r="C1929" s="23" t="s">
        <v>1026</v>
      </c>
      <c r="D1929" s="23">
        <v>6.0</v>
      </c>
      <c r="E1929" s="23" t="s">
        <v>1033</v>
      </c>
      <c r="F1929" s="12" t="str">
        <f t="shared" si="1"/>
        <v>2018</v>
      </c>
      <c r="G1929" s="24">
        <v>43310.0</v>
      </c>
      <c r="I1929" s="25"/>
      <c r="J1929" s="15"/>
      <c r="M1929" s="15"/>
      <c r="N1929" s="27">
        <v>7.09</v>
      </c>
      <c r="O1929" s="27">
        <v>79.0</v>
      </c>
      <c r="P1929" s="17"/>
      <c r="Q1929" s="18"/>
      <c r="S1929" s="17"/>
      <c r="V1929" s="28">
        <v>1553.1</v>
      </c>
      <c r="W1929" s="17"/>
    </row>
    <row r="1930" ht="15.75" customHeight="1">
      <c r="A1930" t="s">
        <v>1025</v>
      </c>
      <c r="C1930" s="23" t="s">
        <v>1026</v>
      </c>
      <c r="D1930" s="23">
        <v>7.0</v>
      </c>
      <c r="E1930" s="23" t="s">
        <v>1034</v>
      </c>
      <c r="F1930" s="12" t="str">
        <f t="shared" si="1"/>
        <v>2018</v>
      </c>
      <c r="G1930" s="24">
        <v>43324.0</v>
      </c>
      <c r="I1930" s="25"/>
      <c r="J1930" s="15"/>
      <c r="M1930" s="15"/>
      <c r="N1930" s="27">
        <v>6.73</v>
      </c>
      <c r="O1930" s="27">
        <v>73.0</v>
      </c>
      <c r="P1930" s="17"/>
      <c r="Q1930" s="18"/>
      <c r="S1930" s="17"/>
      <c r="V1930" s="28">
        <v>517.2</v>
      </c>
      <c r="W1930" s="17"/>
    </row>
    <row r="1931" ht="15.75" customHeight="1">
      <c r="A1931" t="s">
        <v>1025</v>
      </c>
      <c r="C1931" s="23" t="s">
        <v>1026</v>
      </c>
      <c r="D1931" s="23">
        <v>8.0</v>
      </c>
      <c r="E1931" s="23" t="s">
        <v>1035</v>
      </c>
      <c r="F1931" s="12" t="str">
        <f t="shared" si="1"/>
        <v>2018</v>
      </c>
      <c r="G1931" s="24">
        <v>43338.0</v>
      </c>
      <c r="I1931" s="25"/>
      <c r="J1931" s="15"/>
      <c r="M1931" s="15"/>
      <c r="N1931" s="27">
        <v>7.41</v>
      </c>
      <c r="O1931" s="27">
        <v>76.4</v>
      </c>
      <c r="P1931" s="17"/>
      <c r="Q1931" s="18"/>
      <c r="S1931" s="17"/>
      <c r="V1931" s="28">
        <v>547.5</v>
      </c>
      <c r="W1931" s="17"/>
    </row>
    <row r="1932" ht="15.75" customHeight="1">
      <c r="A1932" t="s">
        <v>1025</v>
      </c>
      <c r="C1932" s="23" t="s">
        <v>1026</v>
      </c>
      <c r="D1932" s="23">
        <v>9.0</v>
      </c>
      <c r="E1932" s="23" t="s">
        <v>1036</v>
      </c>
      <c r="F1932" s="12" t="str">
        <f t="shared" si="1"/>
        <v>2018</v>
      </c>
      <c r="G1932" s="24">
        <v>43352.0</v>
      </c>
      <c r="I1932" s="25"/>
      <c r="J1932" s="15"/>
      <c r="M1932" s="15"/>
      <c r="N1932" s="27">
        <v>7.19</v>
      </c>
      <c r="O1932" s="27">
        <v>74.0</v>
      </c>
      <c r="P1932" s="17"/>
      <c r="Q1932" s="18"/>
      <c r="S1932" s="17"/>
      <c r="V1932" s="28">
        <v>200.5</v>
      </c>
      <c r="W1932" s="17"/>
    </row>
    <row r="1933" ht="15.75" customHeight="1">
      <c r="A1933" t="s">
        <v>516</v>
      </c>
      <c r="C1933" s="23" t="s">
        <v>517</v>
      </c>
      <c r="D1933" s="23">
        <v>1.0</v>
      </c>
      <c r="E1933" s="23" t="s">
        <v>1037</v>
      </c>
      <c r="F1933" s="12" t="str">
        <f t="shared" si="1"/>
        <v>2018</v>
      </c>
      <c r="G1933" s="24">
        <v>43239.0</v>
      </c>
      <c r="I1933" s="25"/>
      <c r="J1933" s="15"/>
      <c r="M1933" s="15"/>
      <c r="N1933" s="27">
        <v>10.46</v>
      </c>
      <c r="O1933" s="27">
        <v>95.3</v>
      </c>
      <c r="P1933" s="17"/>
      <c r="Q1933" s="18"/>
      <c r="S1933" s="17"/>
      <c r="V1933" s="28">
        <v>122.4</v>
      </c>
      <c r="W1933" s="17"/>
    </row>
    <row r="1934" ht="15.75" customHeight="1">
      <c r="A1934" t="s">
        <v>516</v>
      </c>
      <c r="C1934" s="23" t="s">
        <v>517</v>
      </c>
      <c r="D1934" s="23">
        <v>10.0</v>
      </c>
      <c r="E1934" s="23" t="s">
        <v>1038</v>
      </c>
      <c r="F1934" s="12" t="str">
        <f t="shared" si="1"/>
        <v>2018</v>
      </c>
      <c r="G1934" s="24">
        <v>43366.0</v>
      </c>
      <c r="I1934" s="25"/>
      <c r="J1934" s="15"/>
      <c r="M1934" s="15"/>
      <c r="N1934" s="27">
        <v>8.23</v>
      </c>
      <c r="O1934" s="27">
        <v>82.5</v>
      </c>
      <c r="P1934" s="17"/>
      <c r="Q1934" s="18"/>
      <c r="S1934" s="17"/>
      <c r="V1934" s="28">
        <v>547.5</v>
      </c>
      <c r="W1934" s="17"/>
    </row>
    <row r="1935" ht="15.75" customHeight="1">
      <c r="A1935" t="s">
        <v>516</v>
      </c>
      <c r="C1935" s="23" t="s">
        <v>517</v>
      </c>
      <c r="D1935" s="23">
        <v>2.0</v>
      </c>
      <c r="E1935" s="23" t="s">
        <v>1039</v>
      </c>
      <c r="F1935" s="12" t="str">
        <f t="shared" si="1"/>
        <v>2018</v>
      </c>
      <c r="G1935" s="24">
        <v>43254.0</v>
      </c>
      <c r="I1935" s="42"/>
      <c r="J1935" s="15"/>
      <c r="M1935" s="15"/>
      <c r="N1935" s="27">
        <v>6.59</v>
      </c>
      <c r="O1935" s="27">
        <v>69.7</v>
      </c>
      <c r="P1935" s="17"/>
      <c r="Q1935" s="18"/>
      <c r="S1935" s="17"/>
      <c r="V1935" s="43"/>
      <c r="W1935" s="17"/>
    </row>
    <row r="1936" ht="15.75" customHeight="1">
      <c r="A1936" t="s">
        <v>516</v>
      </c>
      <c r="C1936" s="44" t="s">
        <v>517</v>
      </c>
      <c r="D1936" s="23">
        <v>3.0</v>
      </c>
      <c r="E1936" s="23" t="s">
        <v>1040</v>
      </c>
      <c r="F1936" s="12" t="str">
        <f t="shared" si="1"/>
        <v>2018</v>
      </c>
      <c r="G1936" s="24">
        <v>43268.0</v>
      </c>
      <c r="I1936" s="37"/>
      <c r="J1936" s="15"/>
      <c r="M1936" s="15"/>
      <c r="N1936" s="27">
        <v>8.64</v>
      </c>
      <c r="O1936" s="27">
        <v>86.7</v>
      </c>
      <c r="P1936" s="17"/>
      <c r="Q1936" s="18"/>
      <c r="S1936" s="17"/>
      <c r="V1936" s="28">
        <v>231.0</v>
      </c>
      <c r="W1936" s="17"/>
    </row>
    <row r="1937" ht="15.75" customHeight="1">
      <c r="A1937" t="s">
        <v>516</v>
      </c>
      <c r="C1937" s="23" t="s">
        <v>517</v>
      </c>
      <c r="D1937" s="23">
        <v>4.0</v>
      </c>
      <c r="E1937" s="23" t="s">
        <v>1041</v>
      </c>
      <c r="F1937" s="12" t="str">
        <f t="shared" si="1"/>
        <v>2018</v>
      </c>
      <c r="G1937" s="24">
        <v>43282.0</v>
      </c>
      <c r="I1937" s="25"/>
      <c r="J1937" s="15"/>
      <c r="M1937" s="15"/>
      <c r="N1937" s="27">
        <v>7.93</v>
      </c>
      <c r="O1937" s="27">
        <v>86.1</v>
      </c>
      <c r="P1937" s="17"/>
      <c r="Q1937" s="18"/>
      <c r="S1937" s="17"/>
      <c r="V1937" s="28">
        <v>410.6</v>
      </c>
      <c r="W1937" s="17"/>
    </row>
    <row r="1938" ht="15.75" customHeight="1">
      <c r="A1938" t="s">
        <v>516</v>
      </c>
      <c r="C1938" s="23" t="s">
        <v>517</v>
      </c>
      <c r="D1938" s="23">
        <v>5.0</v>
      </c>
      <c r="E1938" s="23" t="s">
        <v>1042</v>
      </c>
      <c r="F1938" s="12" t="str">
        <f t="shared" si="1"/>
        <v>2018</v>
      </c>
      <c r="G1938" s="24">
        <v>43296.0</v>
      </c>
      <c r="I1938" s="25"/>
      <c r="J1938" s="15"/>
      <c r="M1938" s="15"/>
      <c r="N1938" s="27">
        <v>0.35555555555555557</v>
      </c>
      <c r="O1938" s="27">
        <v>88.4</v>
      </c>
      <c r="P1938" s="17"/>
      <c r="Q1938" s="18"/>
      <c r="S1938" s="17"/>
      <c r="V1938" s="28">
        <v>435.2</v>
      </c>
      <c r="W1938" s="17"/>
    </row>
    <row r="1939" ht="15.75" customHeight="1">
      <c r="A1939" t="s">
        <v>516</v>
      </c>
      <c r="C1939" s="23" t="s">
        <v>517</v>
      </c>
      <c r="D1939" s="23">
        <v>6.0</v>
      </c>
      <c r="E1939" s="23" t="s">
        <v>1043</v>
      </c>
      <c r="F1939" s="12" t="str">
        <f t="shared" si="1"/>
        <v>2018</v>
      </c>
      <c r="G1939" s="24">
        <v>43310.0</v>
      </c>
      <c r="I1939" s="25"/>
      <c r="J1939" s="15"/>
      <c r="M1939" s="15"/>
      <c r="N1939" s="27">
        <v>7.49</v>
      </c>
      <c r="O1939" s="27">
        <v>84.2</v>
      </c>
      <c r="P1939" s="17"/>
      <c r="Q1939" s="18"/>
      <c r="S1939" s="17"/>
      <c r="V1939" s="28">
        <v>2419.6</v>
      </c>
      <c r="W1939" s="17"/>
    </row>
    <row r="1940" ht="15.75" customHeight="1">
      <c r="A1940" t="s">
        <v>516</v>
      </c>
      <c r="C1940" s="23" t="s">
        <v>517</v>
      </c>
      <c r="D1940" s="23">
        <v>7.0</v>
      </c>
      <c r="E1940" s="23" t="s">
        <v>1044</v>
      </c>
      <c r="F1940" s="12" t="str">
        <f t="shared" si="1"/>
        <v>2018</v>
      </c>
      <c r="G1940" s="24">
        <v>43324.0</v>
      </c>
      <c r="I1940" s="25"/>
      <c r="J1940" s="15"/>
      <c r="M1940" s="15"/>
      <c r="N1940" s="27">
        <v>7.58</v>
      </c>
      <c r="O1940" s="27">
        <v>82.1</v>
      </c>
      <c r="P1940" s="17"/>
      <c r="Q1940" s="18"/>
      <c r="S1940" s="17"/>
      <c r="V1940" s="28">
        <v>770.1</v>
      </c>
      <c r="W1940" s="17"/>
    </row>
    <row r="1941" ht="15.75" customHeight="1">
      <c r="A1941" t="s">
        <v>516</v>
      </c>
      <c r="C1941" s="23" t="s">
        <v>517</v>
      </c>
      <c r="D1941" s="23">
        <v>8.0</v>
      </c>
      <c r="E1941" s="23" t="s">
        <v>1045</v>
      </c>
      <c r="F1941" s="12" t="str">
        <f t="shared" si="1"/>
        <v>2018</v>
      </c>
      <c r="G1941" s="24">
        <v>43338.0</v>
      </c>
      <c r="I1941" s="25"/>
      <c r="J1941" s="15"/>
      <c r="M1941" s="15"/>
      <c r="N1941" s="27">
        <v>8.16</v>
      </c>
      <c r="O1941" s="27">
        <v>84.1</v>
      </c>
      <c r="P1941" s="17"/>
      <c r="Q1941" s="18"/>
      <c r="S1941" s="17"/>
      <c r="V1941" s="28">
        <v>365.4</v>
      </c>
      <c r="W1941" s="17"/>
    </row>
    <row r="1942" ht="15.75" customHeight="1">
      <c r="A1942" t="s">
        <v>516</v>
      </c>
      <c r="C1942" s="23" t="s">
        <v>517</v>
      </c>
      <c r="D1942" s="23">
        <v>9.0</v>
      </c>
      <c r="E1942" s="23" t="s">
        <v>1046</v>
      </c>
      <c r="F1942" s="12" t="str">
        <f t="shared" si="1"/>
        <v>2018</v>
      </c>
      <c r="G1942" s="24">
        <v>43352.0</v>
      </c>
      <c r="I1942" s="25"/>
      <c r="J1942" s="15"/>
      <c r="M1942" s="15"/>
      <c r="N1942" s="27">
        <v>6.65</v>
      </c>
      <c r="O1942" s="27">
        <v>68.4</v>
      </c>
      <c r="P1942" s="17"/>
      <c r="Q1942" s="18"/>
      <c r="S1942" s="17"/>
      <c r="V1942" s="28">
        <v>200.5</v>
      </c>
      <c r="W1942" s="17"/>
    </row>
    <row r="1943" ht="15.75" customHeight="1">
      <c r="A1943" t="s">
        <v>516</v>
      </c>
      <c r="C1943" s="23" t="s">
        <v>565</v>
      </c>
      <c r="D1943" s="23">
        <v>1.0</v>
      </c>
      <c r="E1943" s="23" t="s">
        <v>1047</v>
      </c>
      <c r="F1943" s="12" t="str">
        <f t="shared" si="1"/>
        <v>2018</v>
      </c>
      <c r="G1943" s="24">
        <v>43239.0</v>
      </c>
      <c r="I1943" s="25"/>
      <c r="J1943" s="15"/>
      <c r="M1943" s="15"/>
      <c r="N1943" s="27">
        <v>8.9</v>
      </c>
      <c r="O1943" s="27">
        <v>91.2</v>
      </c>
      <c r="P1943" s="17"/>
      <c r="Q1943" s="18"/>
      <c r="S1943" s="17"/>
      <c r="V1943" s="28">
        <v>24.6</v>
      </c>
      <c r="W1943" s="17"/>
    </row>
    <row r="1944" ht="15.75" customHeight="1">
      <c r="A1944" t="s">
        <v>516</v>
      </c>
      <c r="C1944" s="23" t="s">
        <v>565</v>
      </c>
      <c r="D1944" s="23">
        <v>10.0</v>
      </c>
      <c r="E1944" s="23" t="s">
        <v>1048</v>
      </c>
      <c r="F1944" s="12" t="str">
        <f t="shared" si="1"/>
        <v>2018</v>
      </c>
      <c r="G1944" s="24">
        <v>43366.0</v>
      </c>
      <c r="I1944" s="25"/>
      <c r="J1944" s="15"/>
      <c r="M1944" s="15"/>
      <c r="N1944" s="27">
        <v>6.46</v>
      </c>
      <c r="O1944" s="27">
        <v>69.9</v>
      </c>
      <c r="P1944" s="17"/>
      <c r="Q1944" s="18"/>
      <c r="S1944" s="17"/>
      <c r="V1944" s="28">
        <v>25.9</v>
      </c>
      <c r="W1944" s="17"/>
    </row>
    <row r="1945" ht="15.75" customHeight="1">
      <c r="A1945" t="s">
        <v>516</v>
      </c>
      <c r="C1945" s="23" t="s">
        <v>565</v>
      </c>
      <c r="D1945" s="23">
        <v>2.0</v>
      </c>
      <c r="E1945" s="23" t="s">
        <v>1049</v>
      </c>
      <c r="F1945" s="12" t="str">
        <f t="shared" si="1"/>
        <v>2018</v>
      </c>
      <c r="G1945" s="24">
        <v>43254.0</v>
      </c>
      <c r="I1945" s="25"/>
      <c r="J1945" s="15"/>
      <c r="M1945" s="15"/>
      <c r="N1945" s="27">
        <v>7.21</v>
      </c>
      <c r="O1945" s="27">
        <v>83.0</v>
      </c>
      <c r="P1945" s="17"/>
      <c r="Q1945" s="18"/>
      <c r="S1945" s="17"/>
      <c r="V1945" s="28">
        <v>104.6</v>
      </c>
      <c r="W1945" s="17"/>
    </row>
    <row r="1946" ht="15.75" customHeight="1">
      <c r="A1946" t="s">
        <v>516</v>
      </c>
      <c r="C1946" s="23" t="s">
        <v>565</v>
      </c>
      <c r="D1946" s="23">
        <v>3.0</v>
      </c>
      <c r="E1946" s="23" t="s">
        <v>1050</v>
      </c>
      <c r="F1946" s="12" t="str">
        <f t="shared" si="1"/>
        <v>2018</v>
      </c>
      <c r="G1946" s="24">
        <v>43268.0</v>
      </c>
      <c r="I1946" s="25"/>
      <c r="J1946" s="15"/>
      <c r="M1946" s="15"/>
      <c r="N1946" s="27">
        <v>7.58</v>
      </c>
      <c r="O1946" s="27">
        <v>85.2</v>
      </c>
      <c r="P1946" s="17"/>
      <c r="Q1946" s="18"/>
      <c r="S1946" s="17"/>
      <c r="V1946" s="28">
        <v>30.5</v>
      </c>
      <c r="W1946" s="17"/>
    </row>
    <row r="1947" ht="15.75" customHeight="1">
      <c r="A1947" t="s">
        <v>516</v>
      </c>
      <c r="C1947" s="23" t="s">
        <v>565</v>
      </c>
      <c r="D1947" s="23">
        <v>4.0</v>
      </c>
      <c r="E1947" s="23" t="s">
        <v>1051</v>
      </c>
      <c r="F1947" s="12" t="str">
        <f t="shared" si="1"/>
        <v>2018</v>
      </c>
      <c r="G1947" s="24">
        <v>43282.0</v>
      </c>
      <c r="I1947" s="25"/>
      <c r="J1947" s="15"/>
      <c r="M1947" s="15"/>
      <c r="N1947" s="27">
        <v>7.31</v>
      </c>
      <c r="O1947" s="27">
        <v>85.5</v>
      </c>
      <c r="P1947" s="17"/>
      <c r="Q1947" s="18"/>
      <c r="S1947" s="17"/>
      <c r="V1947" s="28">
        <v>49.6</v>
      </c>
      <c r="W1947" s="17"/>
    </row>
    <row r="1948" ht="15.75" customHeight="1">
      <c r="A1948" t="s">
        <v>516</v>
      </c>
      <c r="C1948" s="23" t="s">
        <v>565</v>
      </c>
      <c r="D1948" s="23">
        <v>5.0</v>
      </c>
      <c r="E1948" s="23" t="s">
        <v>1052</v>
      </c>
      <c r="F1948" s="12" t="str">
        <f t="shared" si="1"/>
        <v>2018</v>
      </c>
      <c r="G1948" s="24">
        <v>43296.0</v>
      </c>
      <c r="I1948" s="25"/>
      <c r="J1948" s="15"/>
      <c r="M1948" s="15"/>
      <c r="N1948" s="27">
        <v>7.26</v>
      </c>
      <c r="O1948" s="27">
        <v>86.1</v>
      </c>
      <c r="P1948" s="17"/>
      <c r="Q1948" s="18"/>
      <c r="S1948" s="17"/>
      <c r="V1948" s="28">
        <v>62.0</v>
      </c>
      <c r="W1948" s="17"/>
    </row>
    <row r="1949" ht="15.75" customHeight="1">
      <c r="A1949" t="s">
        <v>516</v>
      </c>
      <c r="C1949" s="23" t="s">
        <v>565</v>
      </c>
      <c r="D1949" s="23">
        <v>7.0</v>
      </c>
      <c r="E1949" s="23" t="s">
        <v>1053</v>
      </c>
      <c r="F1949" s="12" t="str">
        <f t="shared" si="1"/>
        <v>2018</v>
      </c>
      <c r="G1949" s="24">
        <v>43324.0</v>
      </c>
      <c r="I1949" s="25"/>
      <c r="J1949" s="15"/>
      <c r="M1949" s="15"/>
      <c r="N1949" s="27">
        <v>7.19</v>
      </c>
      <c r="O1949" s="27">
        <v>79.3</v>
      </c>
      <c r="P1949" s="17"/>
      <c r="Q1949" s="18"/>
      <c r="S1949" s="17"/>
      <c r="V1949" s="28">
        <v>10.9</v>
      </c>
      <c r="W1949" s="17"/>
    </row>
    <row r="1950" ht="15.75" customHeight="1">
      <c r="A1950" t="s">
        <v>516</v>
      </c>
      <c r="C1950" s="23" t="s">
        <v>565</v>
      </c>
      <c r="D1950" s="23">
        <v>8.0</v>
      </c>
      <c r="E1950" s="23" t="s">
        <v>1054</v>
      </c>
      <c r="F1950" s="12" t="str">
        <f t="shared" si="1"/>
        <v>2018</v>
      </c>
      <c r="G1950" s="24">
        <v>43338.0</v>
      </c>
      <c r="I1950" s="25"/>
      <c r="J1950" s="15"/>
      <c r="M1950" s="15"/>
      <c r="N1950" s="27">
        <v>7.37</v>
      </c>
      <c r="O1950" s="27">
        <v>84.0</v>
      </c>
      <c r="P1950" s="17"/>
      <c r="Q1950" s="18"/>
      <c r="S1950" s="17"/>
      <c r="V1950" s="28">
        <v>26.9</v>
      </c>
      <c r="W1950" s="17"/>
    </row>
    <row r="1951" ht="15.75" customHeight="1">
      <c r="A1951" t="s">
        <v>516</v>
      </c>
      <c r="C1951" s="23" t="s">
        <v>565</v>
      </c>
      <c r="D1951" s="23">
        <v>9.0</v>
      </c>
      <c r="E1951" s="23" t="s">
        <v>1055</v>
      </c>
      <c r="F1951" s="12" t="str">
        <f t="shared" si="1"/>
        <v>2018</v>
      </c>
      <c r="G1951" s="24">
        <v>43352.0</v>
      </c>
      <c r="I1951" s="25"/>
      <c r="J1951" s="15"/>
      <c r="M1951" s="15"/>
      <c r="N1951" s="27">
        <v>6.05</v>
      </c>
      <c r="O1951" s="27">
        <v>67.7</v>
      </c>
      <c r="P1951" s="17"/>
      <c r="Q1951" s="18"/>
      <c r="S1951" s="17"/>
      <c r="V1951" s="28">
        <v>40.6</v>
      </c>
      <c r="W1951" s="17"/>
    </row>
    <row r="1952" ht="15.75" customHeight="1">
      <c r="A1952" t="s">
        <v>44</v>
      </c>
      <c r="C1952" s="23" t="s">
        <v>91</v>
      </c>
      <c r="D1952" s="23">
        <v>1.0</v>
      </c>
      <c r="E1952" s="23" t="s">
        <v>1056</v>
      </c>
      <c r="F1952" s="12" t="str">
        <f t="shared" si="1"/>
        <v>2018</v>
      </c>
      <c r="G1952" s="24">
        <v>43239.0</v>
      </c>
      <c r="I1952" s="25"/>
      <c r="J1952" s="15"/>
      <c r="M1952" s="15"/>
      <c r="N1952" s="34"/>
      <c r="O1952" s="27">
        <v>53.2</v>
      </c>
      <c r="P1952" s="17"/>
      <c r="Q1952" s="18"/>
      <c r="S1952" s="17"/>
      <c r="V1952" s="28">
        <v>55.4</v>
      </c>
      <c r="W1952" s="17"/>
    </row>
    <row r="1953" ht="15.75" customHeight="1">
      <c r="A1953" t="s">
        <v>44</v>
      </c>
      <c r="C1953" s="29" t="s">
        <v>91</v>
      </c>
      <c r="D1953" s="23">
        <v>2.0</v>
      </c>
      <c r="E1953" s="23" t="s">
        <v>1057</v>
      </c>
      <c r="F1953" s="12" t="str">
        <f t="shared" si="1"/>
        <v>2018</v>
      </c>
      <c r="G1953" s="24">
        <v>43254.0</v>
      </c>
      <c r="I1953" s="30"/>
      <c r="J1953" s="15"/>
      <c r="M1953" s="15"/>
      <c r="N1953" s="27">
        <v>4.87</v>
      </c>
      <c r="O1953" s="27">
        <v>49.1</v>
      </c>
      <c r="P1953" s="17"/>
      <c r="Q1953" s="18"/>
      <c r="S1953" s="17"/>
      <c r="V1953" s="28">
        <v>137.6</v>
      </c>
      <c r="W1953" s="17"/>
    </row>
    <row r="1954" ht="15.75" customHeight="1">
      <c r="A1954" t="s">
        <v>44</v>
      </c>
      <c r="C1954" s="23" t="s">
        <v>91</v>
      </c>
      <c r="D1954" s="23">
        <v>3.0</v>
      </c>
      <c r="E1954" s="23" t="s">
        <v>1058</v>
      </c>
      <c r="F1954" s="12" t="str">
        <f t="shared" si="1"/>
        <v>2018</v>
      </c>
      <c r="G1954" s="24">
        <v>43268.0</v>
      </c>
      <c r="I1954" s="25"/>
      <c r="J1954" s="15"/>
      <c r="M1954" s="15"/>
      <c r="N1954" s="27">
        <v>4.48</v>
      </c>
      <c r="O1954" s="27">
        <v>43.0</v>
      </c>
      <c r="P1954" s="17"/>
      <c r="Q1954" s="18"/>
      <c r="S1954" s="17"/>
      <c r="V1954" s="28">
        <v>435.2</v>
      </c>
      <c r="W1954" s="17"/>
    </row>
    <row r="1955" ht="15.75" customHeight="1">
      <c r="A1955" t="s">
        <v>44</v>
      </c>
      <c r="C1955" s="23" t="s">
        <v>91</v>
      </c>
      <c r="D1955" s="23">
        <v>5.0</v>
      </c>
      <c r="E1955" s="23" t="s">
        <v>1059</v>
      </c>
      <c r="F1955" s="12" t="str">
        <f t="shared" si="1"/>
        <v>2018</v>
      </c>
      <c r="G1955" s="24">
        <v>43296.0</v>
      </c>
      <c r="I1955" s="25"/>
      <c r="J1955" s="15"/>
      <c r="M1955" s="15"/>
      <c r="N1955" s="27">
        <v>2.49</v>
      </c>
      <c r="O1955" s="27">
        <v>25.4</v>
      </c>
      <c r="P1955" s="17"/>
      <c r="Q1955" s="18"/>
      <c r="S1955" s="17"/>
      <c r="V1955" s="28">
        <v>116.2</v>
      </c>
      <c r="W1955" s="17"/>
    </row>
    <row r="1956" ht="15.75" customHeight="1">
      <c r="A1956" t="s">
        <v>44</v>
      </c>
      <c r="C1956" s="23" t="s">
        <v>91</v>
      </c>
      <c r="D1956" s="23">
        <v>6.0</v>
      </c>
      <c r="E1956" s="23" t="s">
        <v>1060</v>
      </c>
      <c r="F1956" s="12" t="str">
        <f t="shared" si="1"/>
        <v>2018</v>
      </c>
      <c r="G1956" s="24">
        <v>43310.0</v>
      </c>
      <c r="I1956" s="25"/>
      <c r="J1956" s="15"/>
      <c r="M1956" s="15"/>
      <c r="N1956" s="27">
        <v>1.35</v>
      </c>
      <c r="O1956" s="27">
        <v>14.6</v>
      </c>
      <c r="P1956" s="17"/>
      <c r="Q1956" s="18"/>
      <c r="S1956" s="17"/>
      <c r="V1956" s="28">
        <v>1413.6</v>
      </c>
      <c r="W1956" s="17"/>
    </row>
    <row r="1957" ht="15.75" customHeight="1">
      <c r="A1957" t="s">
        <v>44</v>
      </c>
      <c r="C1957" s="23" t="s">
        <v>91</v>
      </c>
      <c r="D1957" s="23">
        <v>7.0</v>
      </c>
      <c r="E1957" s="23" t="s">
        <v>1061</v>
      </c>
      <c r="F1957" s="12" t="str">
        <f t="shared" si="1"/>
        <v>2018</v>
      </c>
      <c r="G1957" s="24">
        <v>43324.0</v>
      </c>
      <c r="I1957" s="25"/>
      <c r="J1957" s="15"/>
      <c r="M1957" s="15"/>
      <c r="N1957" s="27">
        <v>0.91</v>
      </c>
      <c r="O1957" s="27">
        <v>9.4</v>
      </c>
      <c r="P1957" s="17"/>
      <c r="Q1957" s="18"/>
      <c r="S1957" s="17"/>
      <c r="V1957" s="28">
        <v>81.6</v>
      </c>
      <c r="W1957" s="17"/>
    </row>
    <row r="1958" ht="15.75" customHeight="1">
      <c r="A1958" t="s">
        <v>44</v>
      </c>
      <c r="C1958" s="23" t="s">
        <v>91</v>
      </c>
      <c r="D1958" s="23">
        <v>8.0</v>
      </c>
      <c r="E1958" s="23" t="s">
        <v>1062</v>
      </c>
      <c r="F1958" s="12" t="str">
        <f t="shared" si="1"/>
        <v>2018</v>
      </c>
      <c r="G1958" s="24">
        <v>43338.0</v>
      </c>
      <c r="I1958" s="25"/>
      <c r="J1958" s="15"/>
      <c r="M1958" s="15"/>
      <c r="N1958" s="27">
        <v>2.46</v>
      </c>
      <c r="O1958" s="27">
        <v>24.5</v>
      </c>
      <c r="P1958" s="17"/>
      <c r="Q1958" s="18"/>
      <c r="S1958" s="17"/>
      <c r="V1958" s="28">
        <v>125.0</v>
      </c>
      <c r="W1958" s="17"/>
    </row>
    <row r="1959" ht="15.75" customHeight="1">
      <c r="A1959" t="s">
        <v>44</v>
      </c>
      <c r="C1959" s="23" t="s">
        <v>643</v>
      </c>
      <c r="D1959" s="23">
        <v>1.0</v>
      </c>
      <c r="E1959" s="23" t="s">
        <v>1063</v>
      </c>
      <c r="F1959" s="12" t="str">
        <f t="shared" si="1"/>
        <v>2018</v>
      </c>
      <c r="G1959" s="24">
        <v>43239.0</v>
      </c>
      <c r="I1959" s="25"/>
      <c r="J1959" s="15"/>
      <c r="M1959" s="15"/>
      <c r="N1959" s="27">
        <v>8.69</v>
      </c>
      <c r="O1959" s="27">
        <v>73.0</v>
      </c>
      <c r="P1959" s="17"/>
      <c r="Q1959" s="18"/>
      <c r="S1959" s="17"/>
      <c r="V1959" s="28">
        <v>27.5</v>
      </c>
      <c r="W1959" s="17"/>
    </row>
    <row r="1960" ht="15.75" customHeight="1">
      <c r="A1960" t="s">
        <v>44</v>
      </c>
      <c r="C1960" s="29" t="s">
        <v>643</v>
      </c>
      <c r="D1960" s="23">
        <v>2.0</v>
      </c>
      <c r="E1960" s="23" t="s">
        <v>1064</v>
      </c>
      <c r="F1960" s="12" t="str">
        <f t="shared" si="1"/>
        <v>2018</v>
      </c>
      <c r="G1960" s="24">
        <v>43254.0</v>
      </c>
      <c r="I1960" s="30"/>
      <c r="J1960" s="15"/>
      <c r="M1960" s="15"/>
      <c r="N1960" s="27">
        <v>7.31</v>
      </c>
      <c r="O1960" s="27">
        <v>72.8</v>
      </c>
      <c r="P1960" s="17"/>
      <c r="Q1960" s="18"/>
      <c r="S1960" s="17"/>
      <c r="V1960" s="28">
        <v>178.5</v>
      </c>
      <c r="W1960" s="17"/>
    </row>
    <row r="1961" ht="15.75" customHeight="1">
      <c r="A1961" t="s">
        <v>44</v>
      </c>
      <c r="C1961" s="23" t="s">
        <v>643</v>
      </c>
      <c r="D1961" s="23">
        <v>3.0</v>
      </c>
      <c r="E1961" s="23" t="s">
        <v>1065</v>
      </c>
      <c r="F1961" s="12" t="str">
        <f t="shared" si="1"/>
        <v>2018</v>
      </c>
      <c r="G1961" s="24">
        <v>43268.0</v>
      </c>
      <c r="I1961" s="25"/>
      <c r="J1961" s="15"/>
      <c r="M1961" s="15"/>
      <c r="N1961" s="27">
        <v>4.88</v>
      </c>
      <c r="O1961" s="27">
        <v>4.1</v>
      </c>
      <c r="P1961" s="17"/>
      <c r="Q1961" s="18"/>
      <c r="S1961" s="17"/>
      <c r="V1961" s="28">
        <v>248.9</v>
      </c>
      <c r="W1961" s="17"/>
    </row>
    <row r="1962" ht="15.75" customHeight="1">
      <c r="A1962" t="s">
        <v>44</v>
      </c>
      <c r="C1962" s="23" t="s">
        <v>643</v>
      </c>
      <c r="D1962" s="23">
        <v>4.0</v>
      </c>
      <c r="E1962" s="23" t="s">
        <v>1066</v>
      </c>
      <c r="F1962" s="12" t="str">
        <f t="shared" si="1"/>
        <v>2018</v>
      </c>
      <c r="G1962" s="24">
        <v>43282.0</v>
      </c>
      <c r="I1962" s="25"/>
      <c r="J1962" s="15"/>
      <c r="M1962" s="15"/>
      <c r="N1962" s="34"/>
      <c r="O1962" s="27"/>
      <c r="P1962" s="17"/>
      <c r="Q1962" s="18"/>
      <c r="S1962" s="17"/>
      <c r="V1962" s="28">
        <v>224.7</v>
      </c>
      <c r="W1962" s="17"/>
    </row>
    <row r="1963" ht="15.75" customHeight="1">
      <c r="A1963" t="s">
        <v>44</v>
      </c>
      <c r="C1963" s="23" t="s">
        <v>643</v>
      </c>
      <c r="D1963" s="23">
        <v>5.0</v>
      </c>
      <c r="E1963" s="23" t="s">
        <v>1067</v>
      </c>
      <c r="F1963" s="12" t="str">
        <f t="shared" si="1"/>
        <v>2018</v>
      </c>
      <c r="G1963" s="24">
        <v>43296.0</v>
      </c>
      <c r="I1963" s="25"/>
      <c r="J1963" s="15"/>
      <c r="M1963" s="15"/>
      <c r="N1963" s="27">
        <v>0.5</v>
      </c>
      <c r="O1963" s="27">
        <v>5.3</v>
      </c>
      <c r="P1963" s="17"/>
      <c r="Q1963" s="18"/>
      <c r="S1963" s="17"/>
      <c r="V1963" s="28">
        <v>101.4</v>
      </c>
      <c r="W1963" s="17"/>
    </row>
    <row r="1964" ht="15.75" customHeight="1">
      <c r="A1964" t="s">
        <v>380</v>
      </c>
      <c r="B1964" s="20" t="s">
        <v>154</v>
      </c>
      <c r="C1964" s="23" t="s">
        <v>755</v>
      </c>
      <c r="D1964" s="23">
        <v>1.0</v>
      </c>
      <c r="E1964" s="23" t="s">
        <v>1068</v>
      </c>
      <c r="F1964" s="12" t="str">
        <f t="shared" si="1"/>
        <v>2018</v>
      </c>
      <c r="G1964" s="24">
        <v>43239.0</v>
      </c>
      <c r="I1964" s="25"/>
      <c r="J1964" s="15"/>
      <c r="M1964" s="15"/>
      <c r="N1964" s="27">
        <v>9.88</v>
      </c>
      <c r="O1964" s="27">
        <v>96.4</v>
      </c>
      <c r="P1964" s="17"/>
      <c r="Q1964" s="18"/>
      <c r="S1964" s="17"/>
      <c r="V1964" s="28">
        <v>25.6</v>
      </c>
      <c r="W1964" s="17"/>
    </row>
    <row r="1965" ht="15.75" customHeight="1">
      <c r="A1965" t="s">
        <v>380</v>
      </c>
      <c r="B1965" s="20" t="s">
        <v>154</v>
      </c>
      <c r="C1965" s="29" t="s">
        <v>755</v>
      </c>
      <c r="D1965" s="23">
        <v>10.0</v>
      </c>
      <c r="E1965" s="23" t="s">
        <v>1069</v>
      </c>
      <c r="F1965" s="12" t="str">
        <f t="shared" si="1"/>
        <v>2018</v>
      </c>
      <c r="G1965" s="24">
        <v>43366.0</v>
      </c>
      <c r="I1965" s="30"/>
      <c r="J1965" s="15"/>
      <c r="M1965" s="15"/>
      <c r="N1965" s="27">
        <v>8.13</v>
      </c>
      <c r="O1965" s="27">
        <v>89.7</v>
      </c>
      <c r="P1965" s="17"/>
      <c r="Q1965" s="18"/>
      <c r="S1965" s="17"/>
      <c r="V1965" s="28">
        <v>42.8</v>
      </c>
      <c r="W1965" s="17"/>
    </row>
    <row r="1966" ht="15.75" customHeight="1">
      <c r="A1966" t="s">
        <v>380</v>
      </c>
      <c r="B1966" s="20" t="s">
        <v>154</v>
      </c>
      <c r="C1966" s="23" t="s">
        <v>755</v>
      </c>
      <c r="D1966" s="23">
        <v>2.0</v>
      </c>
      <c r="E1966" s="23" t="s">
        <v>1070</v>
      </c>
      <c r="F1966" s="12" t="str">
        <f t="shared" si="1"/>
        <v>2018</v>
      </c>
      <c r="G1966" s="24">
        <v>43254.0</v>
      </c>
      <c r="I1966" s="25"/>
      <c r="J1966" s="15"/>
      <c r="M1966" s="15"/>
      <c r="N1966" s="27">
        <v>10.06</v>
      </c>
      <c r="O1966" s="27">
        <v>68.5</v>
      </c>
      <c r="P1966" s="17"/>
      <c r="Q1966" s="18"/>
      <c r="S1966" s="17"/>
      <c r="V1966" s="28">
        <v>47.3</v>
      </c>
      <c r="W1966" s="17"/>
    </row>
    <row r="1967" ht="15.75" customHeight="1">
      <c r="A1967" t="s">
        <v>380</v>
      </c>
      <c r="B1967" s="20" t="s">
        <v>154</v>
      </c>
      <c r="C1967" s="23" t="s">
        <v>755</v>
      </c>
      <c r="D1967" s="23">
        <v>3.0</v>
      </c>
      <c r="E1967" s="23" t="s">
        <v>1071</v>
      </c>
      <c r="F1967" s="12" t="str">
        <f t="shared" si="1"/>
        <v>2018</v>
      </c>
      <c r="G1967" s="24">
        <v>43268.0</v>
      </c>
      <c r="I1967" s="25"/>
      <c r="J1967" s="15"/>
      <c r="M1967" s="15"/>
      <c r="N1967" s="27">
        <v>8.31</v>
      </c>
      <c r="O1967" s="27">
        <v>91.3</v>
      </c>
      <c r="P1967" s="17"/>
      <c r="Q1967" s="18"/>
      <c r="S1967" s="17"/>
      <c r="V1967" s="28">
        <v>47.9</v>
      </c>
      <c r="W1967" s="17"/>
    </row>
    <row r="1968" ht="15.75" customHeight="1">
      <c r="A1968" t="s">
        <v>380</v>
      </c>
      <c r="B1968" s="20" t="s">
        <v>154</v>
      </c>
      <c r="C1968" s="23" t="s">
        <v>755</v>
      </c>
      <c r="D1968" s="23">
        <v>4.0</v>
      </c>
      <c r="E1968" s="23" t="s">
        <v>1072</v>
      </c>
      <c r="F1968" s="12" t="str">
        <f t="shared" si="1"/>
        <v>2018</v>
      </c>
      <c r="G1968" s="24">
        <v>43282.0</v>
      </c>
      <c r="I1968" s="25"/>
      <c r="J1968" s="15"/>
      <c r="M1968" s="15"/>
      <c r="N1968" s="34"/>
      <c r="O1968" s="27"/>
      <c r="P1968" s="17"/>
      <c r="Q1968" s="18"/>
      <c r="S1968" s="17"/>
      <c r="V1968" s="28">
        <v>866.4</v>
      </c>
      <c r="W1968" s="17"/>
    </row>
    <row r="1969" ht="15.75" customHeight="1">
      <c r="A1969" t="s">
        <v>380</v>
      </c>
      <c r="B1969" s="20" t="s">
        <v>154</v>
      </c>
      <c r="C1969" s="23" t="s">
        <v>755</v>
      </c>
      <c r="D1969" s="23">
        <v>5.0</v>
      </c>
      <c r="E1969" s="23" t="s">
        <v>1073</v>
      </c>
      <c r="F1969" s="12" t="str">
        <f t="shared" si="1"/>
        <v>2018</v>
      </c>
      <c r="G1969" s="24">
        <v>43296.0</v>
      </c>
      <c r="I1969" s="25"/>
      <c r="J1969" s="15"/>
      <c r="M1969" s="15"/>
      <c r="N1969" s="27">
        <v>7.07</v>
      </c>
      <c r="O1969" s="27">
        <v>84.6</v>
      </c>
      <c r="P1969" s="17"/>
      <c r="Q1969" s="18"/>
      <c r="S1969" s="17"/>
      <c r="V1969" s="28">
        <v>41.9</v>
      </c>
      <c r="W1969" s="17"/>
    </row>
    <row r="1970" ht="15.75" customHeight="1">
      <c r="A1970" t="s">
        <v>380</v>
      </c>
      <c r="B1970" s="20" t="s">
        <v>154</v>
      </c>
      <c r="C1970" s="23" t="s">
        <v>755</v>
      </c>
      <c r="D1970" s="23">
        <v>6.0</v>
      </c>
      <c r="E1970" s="23" t="s">
        <v>1074</v>
      </c>
      <c r="F1970" s="12" t="str">
        <f t="shared" si="1"/>
        <v>2018</v>
      </c>
      <c r="G1970" s="24">
        <v>43310.0</v>
      </c>
      <c r="I1970" s="25"/>
      <c r="J1970" s="15"/>
      <c r="M1970" s="15"/>
      <c r="N1970" s="27">
        <v>7.27</v>
      </c>
      <c r="O1970" s="27">
        <v>87.6</v>
      </c>
      <c r="P1970" s="17"/>
      <c r="Q1970" s="18"/>
      <c r="S1970" s="17"/>
      <c r="V1970" s="28">
        <v>365.4</v>
      </c>
      <c r="W1970" s="17"/>
    </row>
    <row r="1971" ht="15.75" customHeight="1">
      <c r="A1971" t="s">
        <v>380</v>
      </c>
      <c r="B1971" s="20" t="s">
        <v>154</v>
      </c>
      <c r="C1971" s="23" t="s">
        <v>755</v>
      </c>
      <c r="D1971" s="23">
        <v>7.0</v>
      </c>
      <c r="E1971" s="23" t="s">
        <v>1075</v>
      </c>
      <c r="F1971" s="12" t="str">
        <f t="shared" si="1"/>
        <v>2018</v>
      </c>
      <c r="G1971" s="24">
        <v>43324.0</v>
      </c>
      <c r="I1971" s="25"/>
      <c r="J1971" s="15"/>
      <c r="M1971" s="15"/>
      <c r="N1971" s="27">
        <v>6.75</v>
      </c>
      <c r="O1971" s="27">
        <v>83.0</v>
      </c>
      <c r="P1971" s="17"/>
      <c r="Q1971" s="18"/>
      <c r="S1971" s="17"/>
      <c r="V1971" s="28">
        <v>54.8</v>
      </c>
      <c r="W1971" s="17"/>
    </row>
    <row r="1972" ht="15.75" customHeight="1">
      <c r="A1972" t="s">
        <v>380</v>
      </c>
      <c r="B1972" s="20" t="s">
        <v>154</v>
      </c>
      <c r="C1972" s="23" t="s">
        <v>755</v>
      </c>
      <c r="D1972" s="23">
        <v>8.0</v>
      </c>
      <c r="E1972" s="23" t="s">
        <v>1076</v>
      </c>
      <c r="F1972" s="12" t="str">
        <f t="shared" si="1"/>
        <v>2018</v>
      </c>
      <c r="G1972" s="24">
        <v>43338.0</v>
      </c>
      <c r="I1972" s="25"/>
      <c r="J1972" s="15"/>
      <c r="M1972" s="15"/>
      <c r="N1972" s="27">
        <v>7.85</v>
      </c>
      <c r="O1972" s="27">
        <v>91.1</v>
      </c>
      <c r="P1972" s="17"/>
      <c r="Q1972" s="18"/>
      <c r="S1972" s="17"/>
      <c r="V1972" s="28">
        <v>63.1</v>
      </c>
      <c r="W1972" s="17"/>
    </row>
    <row r="1973" ht="15.75" customHeight="1">
      <c r="A1973" t="s">
        <v>380</v>
      </c>
      <c r="B1973" s="20" t="s">
        <v>154</v>
      </c>
      <c r="C1973" s="23" t="s">
        <v>755</v>
      </c>
      <c r="D1973" s="23">
        <v>9.0</v>
      </c>
      <c r="E1973" s="23" t="s">
        <v>1077</v>
      </c>
      <c r="F1973" s="12" t="str">
        <f t="shared" si="1"/>
        <v>2018</v>
      </c>
      <c r="G1973" s="24">
        <v>43352.0</v>
      </c>
      <c r="I1973" s="25"/>
      <c r="J1973" s="15"/>
      <c r="M1973" s="15"/>
      <c r="N1973" s="27">
        <v>7.51</v>
      </c>
      <c r="O1973" s="27">
        <v>88.7</v>
      </c>
      <c r="P1973" s="17"/>
      <c r="Q1973" s="18"/>
      <c r="S1973" s="17"/>
      <c r="V1973" s="28">
        <v>45.3</v>
      </c>
      <c r="W1973" s="17"/>
    </row>
    <row r="1974" ht="15.75" customHeight="1">
      <c r="A1974" t="s">
        <v>380</v>
      </c>
      <c r="B1974" s="20" t="s">
        <v>154</v>
      </c>
      <c r="C1974" s="23" t="s">
        <v>759</v>
      </c>
      <c r="D1974" s="23">
        <v>1.0</v>
      </c>
      <c r="E1974" s="23" t="s">
        <v>1078</v>
      </c>
      <c r="F1974" s="12" t="str">
        <f t="shared" si="1"/>
        <v>2018</v>
      </c>
      <c r="G1974" s="24">
        <v>43239.0</v>
      </c>
      <c r="I1974" s="25"/>
      <c r="J1974" s="15"/>
      <c r="M1974" s="15"/>
      <c r="N1974" s="27">
        <v>10.33</v>
      </c>
      <c r="O1974" s="27">
        <v>101.2</v>
      </c>
      <c r="P1974" s="17"/>
      <c r="Q1974" s="18"/>
      <c r="S1974" s="17"/>
      <c r="V1974" s="28">
        <v>13.5</v>
      </c>
      <c r="W1974" s="17"/>
    </row>
    <row r="1975" ht="15.75" customHeight="1">
      <c r="A1975" t="s">
        <v>380</v>
      </c>
      <c r="B1975" s="20" t="s">
        <v>154</v>
      </c>
      <c r="C1975" s="23" t="s">
        <v>759</v>
      </c>
      <c r="D1975" s="23">
        <v>10.0</v>
      </c>
      <c r="E1975" s="23" t="s">
        <v>1079</v>
      </c>
      <c r="F1975" s="12" t="str">
        <f t="shared" si="1"/>
        <v>2018</v>
      </c>
      <c r="G1975" s="24">
        <v>43366.0</v>
      </c>
      <c r="I1975" s="25"/>
      <c r="J1975" s="15"/>
      <c r="M1975" s="15"/>
      <c r="N1975" s="27">
        <v>8.15</v>
      </c>
      <c r="O1975" s="27">
        <v>90.5</v>
      </c>
      <c r="P1975" s="17"/>
      <c r="Q1975" s="18"/>
      <c r="S1975" s="17"/>
      <c r="V1975" s="28">
        <v>26.9</v>
      </c>
      <c r="W1975" s="17"/>
    </row>
    <row r="1976" ht="15.75" customHeight="1">
      <c r="A1976" t="s">
        <v>380</v>
      </c>
      <c r="B1976" s="20" t="s">
        <v>154</v>
      </c>
      <c r="C1976" s="23" t="s">
        <v>759</v>
      </c>
      <c r="D1976" s="23">
        <v>2.0</v>
      </c>
      <c r="E1976" s="23" t="s">
        <v>1080</v>
      </c>
      <c r="F1976" s="12" t="str">
        <f t="shared" si="1"/>
        <v>2018</v>
      </c>
      <c r="G1976" s="24">
        <v>43254.0</v>
      </c>
      <c r="I1976" s="25"/>
      <c r="J1976" s="15"/>
      <c r="M1976" s="15"/>
      <c r="N1976" s="27">
        <v>8.98</v>
      </c>
      <c r="O1976" s="27">
        <v>96.1</v>
      </c>
      <c r="P1976" s="17"/>
      <c r="Q1976" s="18"/>
      <c r="S1976" s="17"/>
      <c r="V1976" s="28">
        <v>42.0</v>
      </c>
      <c r="W1976" s="17"/>
    </row>
    <row r="1977" ht="15.75" customHeight="1">
      <c r="A1977" t="s">
        <v>380</v>
      </c>
      <c r="B1977" s="20" t="s">
        <v>154</v>
      </c>
      <c r="C1977" s="23" t="s">
        <v>759</v>
      </c>
      <c r="D1977" s="23">
        <v>3.0</v>
      </c>
      <c r="E1977" s="23" t="s">
        <v>1081</v>
      </c>
      <c r="F1977" s="12" t="str">
        <f t="shared" si="1"/>
        <v>2018</v>
      </c>
      <c r="G1977" s="24">
        <v>43268.0</v>
      </c>
      <c r="I1977" s="25"/>
      <c r="J1977" s="15"/>
      <c r="M1977" s="15"/>
      <c r="N1977" s="27">
        <v>8.77</v>
      </c>
      <c r="O1977" s="27">
        <v>95.9</v>
      </c>
      <c r="P1977" s="17"/>
      <c r="Q1977" s="18"/>
      <c r="S1977" s="17"/>
      <c r="V1977" s="28">
        <v>60.5</v>
      </c>
      <c r="W1977" s="17"/>
    </row>
    <row r="1978" ht="15.75" customHeight="1">
      <c r="A1978" t="s">
        <v>380</v>
      </c>
      <c r="B1978" s="20" t="s">
        <v>154</v>
      </c>
      <c r="C1978" s="23" t="s">
        <v>759</v>
      </c>
      <c r="D1978" s="23">
        <v>4.0</v>
      </c>
      <c r="E1978" s="23" t="s">
        <v>1082</v>
      </c>
      <c r="F1978" s="12" t="str">
        <f t="shared" si="1"/>
        <v>2018</v>
      </c>
      <c r="G1978" s="24">
        <v>43282.0</v>
      </c>
      <c r="I1978" s="25"/>
      <c r="J1978" s="15"/>
      <c r="M1978" s="15"/>
      <c r="N1978" s="27">
        <v>8.54</v>
      </c>
      <c r="O1978" s="27">
        <v>95.8</v>
      </c>
      <c r="P1978" s="17"/>
      <c r="Q1978" s="18"/>
      <c r="S1978" s="17"/>
      <c r="V1978" s="28">
        <v>648.8</v>
      </c>
      <c r="W1978" s="17"/>
    </row>
    <row r="1979" ht="15.75" customHeight="1">
      <c r="A1979" t="s">
        <v>380</v>
      </c>
      <c r="B1979" s="20" t="s">
        <v>154</v>
      </c>
      <c r="C1979" s="23" t="s">
        <v>759</v>
      </c>
      <c r="D1979" s="23">
        <v>5.0</v>
      </c>
      <c r="E1979" s="23" t="s">
        <v>1083</v>
      </c>
      <c r="F1979" s="12" t="str">
        <f t="shared" si="1"/>
        <v>2018</v>
      </c>
      <c r="G1979" s="24">
        <v>43296.0</v>
      </c>
      <c r="I1979" s="25"/>
      <c r="J1979" s="15"/>
      <c r="M1979" s="15"/>
      <c r="N1979" s="27">
        <v>7.43</v>
      </c>
      <c r="O1979" s="27">
        <v>88.3</v>
      </c>
      <c r="P1979" s="17"/>
      <c r="Q1979" s="18"/>
      <c r="S1979" s="17"/>
      <c r="V1979" s="28">
        <v>51.2</v>
      </c>
      <c r="W1979" s="17"/>
    </row>
    <row r="1980" ht="15.75" customHeight="1">
      <c r="A1980" t="s">
        <v>380</v>
      </c>
      <c r="B1980" s="20" t="s">
        <v>154</v>
      </c>
      <c r="C1980" s="23" t="s">
        <v>759</v>
      </c>
      <c r="D1980" s="23">
        <v>6.0</v>
      </c>
      <c r="E1980" s="23" t="s">
        <v>1084</v>
      </c>
      <c r="F1980" s="12" t="str">
        <f t="shared" si="1"/>
        <v>2018</v>
      </c>
      <c r="G1980" s="24">
        <v>43310.0</v>
      </c>
      <c r="I1980" s="25"/>
      <c r="J1980" s="15"/>
      <c r="M1980" s="15"/>
      <c r="N1980" s="27">
        <v>7.47</v>
      </c>
      <c r="O1980" s="27">
        <v>90.2</v>
      </c>
      <c r="P1980" s="17"/>
      <c r="Q1980" s="18"/>
      <c r="S1980" s="17"/>
      <c r="V1980" s="28">
        <v>344.8</v>
      </c>
      <c r="W1980" s="17"/>
    </row>
    <row r="1981" ht="15.75" customHeight="1">
      <c r="A1981" t="s">
        <v>380</v>
      </c>
      <c r="B1981" s="20" t="s">
        <v>154</v>
      </c>
      <c r="C1981" s="23" t="s">
        <v>759</v>
      </c>
      <c r="D1981" s="23">
        <v>7.0</v>
      </c>
      <c r="E1981" s="23" t="s">
        <v>1085</v>
      </c>
      <c r="F1981" s="12" t="str">
        <f t="shared" si="1"/>
        <v>2018</v>
      </c>
      <c r="G1981" s="24">
        <v>43324.0</v>
      </c>
      <c r="I1981" s="25"/>
      <c r="J1981" s="15"/>
      <c r="M1981" s="15"/>
      <c r="N1981" s="27">
        <v>7.19</v>
      </c>
      <c r="O1981" s="27">
        <v>88.8</v>
      </c>
      <c r="P1981" s="17"/>
      <c r="Q1981" s="18"/>
      <c r="S1981" s="17"/>
      <c r="V1981" s="28">
        <v>39.7</v>
      </c>
      <c r="W1981" s="17"/>
    </row>
    <row r="1982" ht="15.75" customHeight="1">
      <c r="A1982" t="s">
        <v>380</v>
      </c>
      <c r="B1982" s="20" t="s">
        <v>154</v>
      </c>
      <c r="C1982" s="23" t="s">
        <v>759</v>
      </c>
      <c r="D1982" s="23">
        <v>8.0</v>
      </c>
      <c r="E1982" s="23" t="s">
        <v>1086</v>
      </c>
      <c r="F1982" s="12" t="str">
        <f t="shared" si="1"/>
        <v>2018</v>
      </c>
      <c r="G1982" s="24">
        <v>43338.0</v>
      </c>
      <c r="I1982" s="25"/>
      <c r="J1982" s="15"/>
      <c r="M1982" s="15"/>
      <c r="N1982" s="27">
        <v>7.85</v>
      </c>
      <c r="O1982" s="27">
        <v>90.8</v>
      </c>
      <c r="P1982" s="17"/>
      <c r="Q1982" s="18"/>
      <c r="S1982" s="17"/>
      <c r="V1982" s="28">
        <v>117.8</v>
      </c>
      <c r="W1982" s="17"/>
    </row>
    <row r="1983" ht="15.75" customHeight="1">
      <c r="A1983" t="s">
        <v>380</v>
      </c>
      <c r="B1983" s="20" t="s">
        <v>154</v>
      </c>
      <c r="C1983" s="23" t="s">
        <v>759</v>
      </c>
      <c r="D1983" s="23">
        <v>9.0</v>
      </c>
      <c r="E1983" s="23" t="s">
        <v>1087</v>
      </c>
      <c r="F1983" s="12" t="str">
        <f t="shared" si="1"/>
        <v>2018</v>
      </c>
      <c r="G1983" s="24">
        <v>43352.0</v>
      </c>
      <c r="I1983" s="25"/>
      <c r="J1983" s="15"/>
      <c r="M1983" s="15"/>
      <c r="N1983" s="27">
        <v>7.32</v>
      </c>
      <c r="O1983" s="27">
        <v>86.1</v>
      </c>
      <c r="P1983" s="17"/>
      <c r="Q1983" s="18"/>
      <c r="S1983" s="17"/>
      <c r="V1983" s="28">
        <v>36.4</v>
      </c>
      <c r="W1983" s="17"/>
    </row>
    <row r="1984" ht="15.75" customHeight="1">
      <c r="A1984" t="s">
        <v>516</v>
      </c>
      <c r="B1984" s="20" t="s">
        <v>154</v>
      </c>
      <c r="C1984" s="29" t="s">
        <v>909</v>
      </c>
      <c r="D1984" s="23">
        <v>1.0</v>
      </c>
      <c r="E1984" s="23" t="s">
        <v>1088</v>
      </c>
      <c r="F1984" s="12" t="str">
        <f t="shared" si="1"/>
        <v>2018</v>
      </c>
      <c r="G1984" s="24">
        <v>43239.0</v>
      </c>
      <c r="I1984" s="30"/>
      <c r="J1984" s="15"/>
      <c r="M1984" s="15"/>
      <c r="N1984" s="27">
        <v>10.37</v>
      </c>
      <c r="O1984" s="27">
        <v>100.9</v>
      </c>
      <c r="P1984" s="17"/>
      <c r="Q1984" s="18"/>
      <c r="S1984" s="17"/>
      <c r="V1984" s="28">
        <v>13.0</v>
      </c>
      <c r="W1984" s="17"/>
    </row>
    <row r="1985" ht="15.75" customHeight="1">
      <c r="A1985" t="s">
        <v>516</v>
      </c>
      <c r="B1985" s="20" t="s">
        <v>154</v>
      </c>
      <c r="C1985" s="29" t="s">
        <v>909</v>
      </c>
      <c r="D1985" s="23">
        <v>2.0</v>
      </c>
      <c r="E1985" s="23" t="s">
        <v>1089</v>
      </c>
      <c r="F1985" s="12" t="str">
        <f t="shared" si="1"/>
        <v>2018</v>
      </c>
      <c r="G1985" s="24">
        <v>43254.0</v>
      </c>
      <c r="I1985" s="30"/>
      <c r="J1985" s="15"/>
      <c r="M1985" s="15"/>
      <c r="N1985" s="27">
        <v>8.97</v>
      </c>
      <c r="O1985" s="27">
        <v>95.8</v>
      </c>
      <c r="P1985" s="17"/>
      <c r="Q1985" s="18"/>
      <c r="S1985" s="17"/>
      <c r="V1985" s="28">
        <v>46.2</v>
      </c>
      <c r="W1985" s="17"/>
    </row>
    <row r="1986" ht="15.75" customHeight="1">
      <c r="A1986" t="s">
        <v>516</v>
      </c>
      <c r="B1986" s="20" t="s">
        <v>154</v>
      </c>
      <c r="C1986" s="23" t="s">
        <v>909</v>
      </c>
      <c r="D1986" s="23">
        <v>3.0</v>
      </c>
      <c r="E1986" s="23" t="s">
        <v>1090</v>
      </c>
      <c r="F1986" s="12" t="str">
        <f t="shared" si="1"/>
        <v>2018</v>
      </c>
      <c r="G1986" s="24">
        <v>43268.0</v>
      </c>
      <c r="I1986" s="25"/>
      <c r="J1986" s="15"/>
      <c r="M1986" s="15"/>
      <c r="N1986" s="27">
        <v>8.78</v>
      </c>
      <c r="O1986" s="27">
        <v>96.0</v>
      </c>
      <c r="P1986" s="17"/>
      <c r="Q1986" s="18"/>
      <c r="S1986" s="17"/>
      <c r="V1986" s="28">
        <v>547.5</v>
      </c>
      <c r="W1986" s="17"/>
    </row>
    <row r="1987" ht="15.75" customHeight="1">
      <c r="A1987" t="s">
        <v>516</v>
      </c>
      <c r="B1987" s="20" t="s">
        <v>154</v>
      </c>
      <c r="C1987" s="23" t="s">
        <v>909</v>
      </c>
      <c r="D1987" s="23">
        <v>4.0</v>
      </c>
      <c r="E1987" s="23" t="s">
        <v>1091</v>
      </c>
      <c r="F1987" s="12" t="str">
        <f t="shared" si="1"/>
        <v>2018</v>
      </c>
      <c r="G1987" s="24">
        <v>43282.0</v>
      </c>
      <c r="I1987" s="25"/>
      <c r="J1987" s="15"/>
      <c r="M1987" s="15"/>
      <c r="N1987" s="27">
        <v>8.46</v>
      </c>
      <c r="O1987" s="27">
        <v>94.9</v>
      </c>
      <c r="P1987" s="17"/>
      <c r="Q1987" s="18"/>
      <c r="S1987" s="17"/>
      <c r="V1987" s="28">
        <v>1119.85</v>
      </c>
      <c r="W1987" s="17"/>
    </row>
    <row r="1988" ht="15.75" customHeight="1">
      <c r="A1988" t="s">
        <v>516</v>
      </c>
      <c r="B1988" s="20" t="s">
        <v>154</v>
      </c>
      <c r="C1988" s="23" t="s">
        <v>909</v>
      </c>
      <c r="D1988" s="23">
        <v>5.0</v>
      </c>
      <c r="E1988" s="23" t="s">
        <v>1092</v>
      </c>
      <c r="F1988" s="12" t="str">
        <f t="shared" si="1"/>
        <v>2018</v>
      </c>
      <c r="G1988" s="24">
        <v>43296.0</v>
      </c>
      <c r="I1988" s="25"/>
      <c r="J1988" s="15"/>
      <c r="M1988" s="15"/>
      <c r="N1988" s="27">
        <v>7.53</v>
      </c>
      <c r="O1988" s="27">
        <v>90.9</v>
      </c>
      <c r="P1988" s="17"/>
      <c r="Q1988" s="18"/>
      <c r="S1988" s="17"/>
      <c r="V1988" s="28">
        <v>31.7</v>
      </c>
      <c r="W1988" s="17"/>
    </row>
    <row r="1989" ht="15.75" customHeight="1">
      <c r="A1989" t="s">
        <v>516</v>
      </c>
      <c r="B1989" s="20" t="s">
        <v>154</v>
      </c>
      <c r="C1989" s="23" t="s">
        <v>909</v>
      </c>
      <c r="D1989" s="23">
        <v>6.0</v>
      </c>
      <c r="E1989" s="23" t="s">
        <v>1093</v>
      </c>
      <c r="F1989" s="12" t="str">
        <f t="shared" si="1"/>
        <v>2018</v>
      </c>
      <c r="G1989" s="24">
        <v>43310.0</v>
      </c>
      <c r="I1989" s="25"/>
      <c r="J1989" s="15"/>
      <c r="M1989" s="15"/>
      <c r="N1989" s="27">
        <v>7.74</v>
      </c>
      <c r="O1989" s="27">
        <v>93.7</v>
      </c>
      <c r="P1989" s="17"/>
      <c r="Q1989" s="18"/>
      <c r="S1989" s="17"/>
      <c r="V1989" s="28">
        <v>156.5</v>
      </c>
      <c r="W1989" s="17"/>
    </row>
    <row r="1990" ht="15.75" customHeight="1">
      <c r="A1990" t="s">
        <v>516</v>
      </c>
      <c r="B1990" s="20" t="s">
        <v>154</v>
      </c>
      <c r="C1990" s="23" t="s">
        <v>909</v>
      </c>
      <c r="D1990" s="23">
        <v>7.0</v>
      </c>
      <c r="E1990" s="23" t="s">
        <v>1094</v>
      </c>
      <c r="F1990" s="12" t="str">
        <f t="shared" si="1"/>
        <v>2018</v>
      </c>
      <c r="G1990" s="24">
        <v>43324.0</v>
      </c>
      <c r="I1990" s="25"/>
      <c r="J1990" s="15"/>
      <c r="M1990" s="15"/>
      <c r="N1990" s="27">
        <v>7.31</v>
      </c>
      <c r="O1990" s="27">
        <v>91.5</v>
      </c>
      <c r="P1990" s="17"/>
      <c r="Q1990" s="18"/>
      <c r="S1990" s="17"/>
      <c r="V1990" s="28">
        <v>47.3</v>
      </c>
      <c r="W1990" s="17"/>
    </row>
    <row r="1991" ht="15.75" customHeight="1">
      <c r="A1991" t="s">
        <v>516</v>
      </c>
      <c r="B1991" s="20" t="s">
        <v>154</v>
      </c>
      <c r="C1991" s="23" t="s">
        <v>909</v>
      </c>
      <c r="D1991" s="23">
        <v>8.0</v>
      </c>
      <c r="E1991" s="23" t="s">
        <v>1095</v>
      </c>
      <c r="F1991" s="12" t="str">
        <f t="shared" si="1"/>
        <v>2018</v>
      </c>
      <c r="G1991" s="24">
        <v>43338.0</v>
      </c>
      <c r="I1991" s="25"/>
      <c r="J1991" s="15"/>
      <c r="M1991" s="15"/>
      <c r="N1991" s="27">
        <v>7.95</v>
      </c>
      <c r="O1991" s="27">
        <v>93.1</v>
      </c>
      <c r="P1991" s="17"/>
      <c r="Q1991" s="18"/>
      <c r="S1991" s="17"/>
      <c r="V1991" s="28">
        <v>83.9</v>
      </c>
      <c r="W1991" s="17"/>
    </row>
    <row r="1992" ht="15.75" customHeight="1">
      <c r="A1992" t="s">
        <v>516</v>
      </c>
      <c r="B1992" s="20" t="s">
        <v>154</v>
      </c>
      <c r="C1992" s="23" t="s">
        <v>909</v>
      </c>
      <c r="D1992" s="23">
        <v>9.0</v>
      </c>
      <c r="E1992" s="23" t="s">
        <v>1096</v>
      </c>
      <c r="F1992" s="12" t="str">
        <f t="shared" si="1"/>
        <v>2018</v>
      </c>
      <c r="G1992" s="24">
        <v>43352.0</v>
      </c>
      <c r="I1992" s="25"/>
      <c r="J1992" s="15"/>
      <c r="M1992" s="15"/>
      <c r="N1992" s="27">
        <v>7.55</v>
      </c>
      <c r="O1992" s="27">
        <v>89.5</v>
      </c>
      <c r="P1992" s="17"/>
      <c r="Q1992" s="18"/>
      <c r="S1992" s="17"/>
      <c r="V1992" s="28">
        <v>60.9</v>
      </c>
      <c r="W1992" s="17"/>
    </row>
    <row r="1993" ht="15.75" customHeight="1">
      <c r="A1993" t="s">
        <v>516</v>
      </c>
      <c r="B1993" s="20" t="s">
        <v>154</v>
      </c>
      <c r="C1993" s="44" t="s">
        <v>837</v>
      </c>
      <c r="D1993" s="44">
        <v>1.0</v>
      </c>
      <c r="E1993" s="23" t="s">
        <v>1097</v>
      </c>
      <c r="F1993" s="12" t="str">
        <f t="shared" si="1"/>
        <v>2018</v>
      </c>
      <c r="G1993" s="45">
        <v>43239.0</v>
      </c>
      <c r="I1993" s="37"/>
      <c r="J1993" s="15"/>
      <c r="M1993" s="15"/>
      <c r="N1993" s="27">
        <v>10.5</v>
      </c>
      <c r="O1993" s="27">
        <v>102.2</v>
      </c>
      <c r="P1993" s="17"/>
      <c r="Q1993" s="18"/>
      <c r="S1993" s="17"/>
      <c r="V1993" s="28">
        <v>13.5</v>
      </c>
      <c r="W1993" s="17"/>
    </row>
    <row r="1994" ht="15.75" customHeight="1">
      <c r="A1994" t="s">
        <v>516</v>
      </c>
      <c r="B1994" s="20" t="s">
        <v>154</v>
      </c>
      <c r="C1994" s="29" t="s">
        <v>837</v>
      </c>
      <c r="D1994" s="23">
        <v>10.0</v>
      </c>
      <c r="E1994" s="23" t="s">
        <v>1098</v>
      </c>
      <c r="F1994" s="12" t="str">
        <f t="shared" si="1"/>
        <v>2018</v>
      </c>
      <c r="G1994" s="24">
        <v>43366.0</v>
      </c>
      <c r="I1994" s="30"/>
      <c r="J1994" s="15"/>
      <c r="M1994" s="15"/>
      <c r="N1994" s="27">
        <v>8.41</v>
      </c>
      <c r="O1994" s="27">
        <v>93.5</v>
      </c>
      <c r="P1994" s="17"/>
      <c r="Q1994" s="18"/>
      <c r="S1994" s="17"/>
      <c r="V1994" s="28">
        <v>47.1</v>
      </c>
      <c r="W1994" s="17"/>
    </row>
    <row r="1995" ht="15.75" customHeight="1">
      <c r="A1995" t="s">
        <v>516</v>
      </c>
      <c r="B1995" s="20" t="s">
        <v>154</v>
      </c>
      <c r="C1995" s="23" t="s">
        <v>837</v>
      </c>
      <c r="D1995" s="23">
        <v>2.0</v>
      </c>
      <c r="E1995" s="23" t="s">
        <v>1099</v>
      </c>
      <c r="F1995" s="12" t="str">
        <f t="shared" si="1"/>
        <v>2018</v>
      </c>
      <c r="G1995" s="24">
        <v>43254.0</v>
      </c>
      <c r="I1995" s="25"/>
      <c r="J1995" s="15"/>
      <c r="M1995" s="15"/>
      <c r="N1995" s="27">
        <v>9.42</v>
      </c>
      <c r="O1995" s="27">
        <v>101.1</v>
      </c>
      <c r="P1995" s="17"/>
      <c r="Q1995" s="18"/>
      <c r="S1995" s="17"/>
      <c r="V1995" s="28">
        <v>54.8</v>
      </c>
      <c r="W1995" s="17"/>
    </row>
    <row r="1996" ht="15.75" customHeight="1">
      <c r="A1996" t="s">
        <v>516</v>
      </c>
      <c r="B1996" s="20" t="s">
        <v>154</v>
      </c>
      <c r="C1996" s="23" t="s">
        <v>837</v>
      </c>
      <c r="D1996" s="23">
        <v>3.0</v>
      </c>
      <c r="E1996" s="23" t="s">
        <v>1100</v>
      </c>
      <c r="F1996" s="12" t="str">
        <f t="shared" si="1"/>
        <v>2018</v>
      </c>
      <c r="G1996" s="24">
        <v>43268.0</v>
      </c>
      <c r="I1996" s="25"/>
      <c r="J1996" s="15"/>
      <c r="M1996" s="15"/>
      <c r="N1996" s="27">
        <v>8.92</v>
      </c>
      <c r="O1996" s="27">
        <v>97.0</v>
      </c>
      <c r="P1996" s="17"/>
      <c r="Q1996" s="18"/>
      <c r="S1996" s="17"/>
      <c r="V1996" s="28">
        <v>48.0</v>
      </c>
      <c r="W1996" s="17"/>
    </row>
    <row r="1997" ht="15.75" customHeight="1">
      <c r="A1997" t="s">
        <v>516</v>
      </c>
      <c r="B1997" s="20" t="s">
        <v>154</v>
      </c>
      <c r="C1997" s="23" t="s">
        <v>837</v>
      </c>
      <c r="D1997" s="23">
        <v>4.0</v>
      </c>
      <c r="E1997" s="23" t="s">
        <v>1101</v>
      </c>
      <c r="F1997" s="12" t="str">
        <f t="shared" si="1"/>
        <v>2018</v>
      </c>
      <c r="G1997" s="24">
        <v>43282.0</v>
      </c>
      <c r="I1997" s="25"/>
      <c r="J1997" s="15"/>
      <c r="M1997" s="15"/>
      <c r="N1997" s="27">
        <v>8.69</v>
      </c>
      <c r="O1997" s="27">
        <v>98.3</v>
      </c>
      <c r="P1997" s="17"/>
      <c r="Q1997" s="18"/>
      <c r="S1997" s="17"/>
      <c r="V1997" s="28">
        <v>920.8</v>
      </c>
      <c r="W1997" s="17"/>
    </row>
    <row r="1998" ht="15.75" customHeight="1">
      <c r="A1998" t="s">
        <v>516</v>
      </c>
      <c r="B1998" s="20" t="s">
        <v>154</v>
      </c>
      <c r="C1998" s="23" t="s">
        <v>837</v>
      </c>
      <c r="D1998" s="23">
        <v>5.0</v>
      </c>
      <c r="E1998" s="23" t="s">
        <v>1102</v>
      </c>
      <c r="F1998" s="12" t="str">
        <f t="shared" si="1"/>
        <v>2018</v>
      </c>
      <c r="G1998" s="24">
        <v>43296.0</v>
      </c>
      <c r="I1998" s="25"/>
      <c r="J1998" s="15"/>
      <c r="M1998" s="15"/>
      <c r="N1998" s="27">
        <v>7.79</v>
      </c>
      <c r="O1998" s="27">
        <v>94.2</v>
      </c>
      <c r="P1998" s="17"/>
      <c r="Q1998" s="18"/>
      <c r="S1998" s="17"/>
      <c r="V1998" s="28">
        <v>40.8</v>
      </c>
      <c r="W1998" s="17"/>
    </row>
    <row r="1999" ht="15.75" customHeight="1">
      <c r="A1999" t="s">
        <v>516</v>
      </c>
      <c r="B1999" s="20" t="s">
        <v>154</v>
      </c>
      <c r="C1999" s="23" t="s">
        <v>837</v>
      </c>
      <c r="D1999" s="23">
        <v>6.0</v>
      </c>
      <c r="E1999" s="23" t="s">
        <v>1103</v>
      </c>
      <c r="F1999" s="12" t="str">
        <f t="shared" si="1"/>
        <v>2018</v>
      </c>
      <c r="G1999" s="24">
        <v>43310.0</v>
      </c>
      <c r="I1999" s="25"/>
      <c r="J1999" s="15"/>
      <c r="M1999" s="15"/>
      <c r="N1999" s="27">
        <v>8.13</v>
      </c>
      <c r="O1999" s="27">
        <v>98.0</v>
      </c>
      <c r="P1999" s="17"/>
      <c r="Q1999" s="18"/>
      <c r="S1999" s="17"/>
      <c r="V1999" s="28">
        <v>122.3</v>
      </c>
      <c r="W1999" s="17"/>
    </row>
    <row r="2000" ht="15.75" customHeight="1">
      <c r="A2000" t="s">
        <v>516</v>
      </c>
      <c r="B2000" s="20" t="s">
        <v>154</v>
      </c>
      <c r="C2000" s="23" t="s">
        <v>837</v>
      </c>
      <c r="D2000" s="23">
        <v>7.0</v>
      </c>
      <c r="E2000" s="23" t="s">
        <v>1104</v>
      </c>
      <c r="F2000" s="12" t="str">
        <f t="shared" si="1"/>
        <v>2018</v>
      </c>
      <c r="G2000" s="24">
        <v>43324.0</v>
      </c>
      <c r="I2000" s="25"/>
      <c r="J2000" s="15"/>
      <c r="M2000" s="15"/>
      <c r="N2000" s="27">
        <v>7.59</v>
      </c>
      <c r="O2000" s="27">
        <v>95.5</v>
      </c>
      <c r="P2000" s="17"/>
      <c r="Q2000" s="18"/>
      <c r="S2000" s="17"/>
      <c r="V2000" s="28">
        <v>32.3</v>
      </c>
      <c r="W2000" s="17"/>
    </row>
    <row r="2001" ht="15.75" customHeight="1">
      <c r="A2001" t="s">
        <v>516</v>
      </c>
      <c r="B2001" s="20" t="s">
        <v>154</v>
      </c>
      <c r="C2001" s="23" t="s">
        <v>837</v>
      </c>
      <c r="D2001" s="23">
        <v>8.0</v>
      </c>
      <c r="E2001" s="23" t="s">
        <v>1105</v>
      </c>
      <c r="F2001" s="12" t="str">
        <f t="shared" si="1"/>
        <v>2018</v>
      </c>
      <c r="G2001" s="24">
        <v>43338.0</v>
      </c>
      <c r="I2001" s="25"/>
      <c r="J2001" s="15"/>
      <c r="M2001" s="15"/>
      <c r="N2001" s="27">
        <v>7.73</v>
      </c>
      <c r="O2001" s="27">
        <v>91.1</v>
      </c>
      <c r="P2001" s="17"/>
      <c r="Q2001" s="18"/>
      <c r="S2001" s="17"/>
      <c r="V2001" s="28">
        <v>114.5</v>
      </c>
      <c r="W2001" s="17"/>
    </row>
    <row r="2002" ht="15.75" customHeight="1">
      <c r="A2002" t="s">
        <v>516</v>
      </c>
      <c r="B2002" s="20" t="s">
        <v>154</v>
      </c>
      <c r="C2002" s="23" t="s">
        <v>837</v>
      </c>
      <c r="D2002" s="23">
        <v>9.0</v>
      </c>
      <c r="E2002" s="23" t="s">
        <v>1106</v>
      </c>
      <c r="F2002" s="12" t="str">
        <f t="shared" si="1"/>
        <v>2018</v>
      </c>
      <c r="G2002" s="24">
        <v>43352.0</v>
      </c>
      <c r="I2002" s="25"/>
      <c r="J2002" s="15"/>
      <c r="M2002" s="15"/>
      <c r="N2002" s="27">
        <v>7.8</v>
      </c>
      <c r="O2002" s="27">
        <v>92.3</v>
      </c>
      <c r="P2002" s="17"/>
      <c r="Q2002" s="18"/>
      <c r="S2002" s="17"/>
      <c r="V2002" s="28">
        <v>44.1</v>
      </c>
      <c r="W2002" s="17"/>
    </row>
    <row r="2003" ht="15.75" customHeight="1">
      <c r="A2003" t="s">
        <v>516</v>
      </c>
      <c r="B2003" s="20" t="s">
        <v>154</v>
      </c>
      <c r="C2003" s="23" t="s">
        <v>915</v>
      </c>
      <c r="D2003" s="23">
        <v>1.0</v>
      </c>
      <c r="E2003" s="23" t="s">
        <v>1107</v>
      </c>
      <c r="F2003" s="12" t="str">
        <f t="shared" si="1"/>
        <v>2018</v>
      </c>
      <c r="G2003" s="24">
        <v>43239.0</v>
      </c>
      <c r="I2003" s="25"/>
      <c r="J2003" s="15"/>
      <c r="M2003" s="15"/>
      <c r="N2003" s="27">
        <v>9.37</v>
      </c>
      <c r="O2003" s="27">
        <v>93.5</v>
      </c>
      <c r="P2003" s="17"/>
      <c r="Q2003" s="18"/>
      <c r="S2003" s="17"/>
      <c r="V2003" s="28">
        <v>17.3</v>
      </c>
      <c r="W2003" s="17"/>
    </row>
    <row r="2004" ht="15.75" customHeight="1">
      <c r="A2004" t="s">
        <v>516</v>
      </c>
      <c r="B2004" s="20" t="s">
        <v>154</v>
      </c>
      <c r="C2004" s="29" t="s">
        <v>915</v>
      </c>
      <c r="D2004" s="23">
        <v>2.0</v>
      </c>
      <c r="E2004" s="23" t="s">
        <v>1108</v>
      </c>
      <c r="F2004" s="12" t="str">
        <f t="shared" si="1"/>
        <v>2018</v>
      </c>
      <c r="G2004" s="24">
        <v>43254.0</v>
      </c>
      <c r="I2004" s="30"/>
      <c r="J2004" s="15"/>
      <c r="M2004" s="15"/>
      <c r="N2004" s="27">
        <v>9.06</v>
      </c>
      <c r="O2004" s="27">
        <v>97.8</v>
      </c>
      <c r="P2004" s="17"/>
      <c r="Q2004" s="18"/>
      <c r="S2004" s="17"/>
      <c r="V2004" s="28">
        <v>34.1</v>
      </c>
      <c r="W2004" s="17"/>
    </row>
    <row r="2005" ht="15.75" customHeight="1">
      <c r="A2005" t="s">
        <v>516</v>
      </c>
      <c r="B2005" s="20" t="s">
        <v>154</v>
      </c>
      <c r="C2005" s="23" t="s">
        <v>915</v>
      </c>
      <c r="D2005" s="23">
        <v>3.0</v>
      </c>
      <c r="E2005" s="23" t="s">
        <v>1109</v>
      </c>
      <c r="F2005" s="12" t="str">
        <f t="shared" si="1"/>
        <v>2018</v>
      </c>
      <c r="G2005" s="24">
        <v>43268.0</v>
      </c>
      <c r="I2005" s="25"/>
      <c r="J2005" s="15"/>
      <c r="M2005" s="15"/>
      <c r="N2005" s="27">
        <v>8.31</v>
      </c>
      <c r="O2005" s="27">
        <v>91.0</v>
      </c>
      <c r="P2005" s="17"/>
      <c r="Q2005" s="18"/>
      <c r="S2005" s="17"/>
      <c r="V2005" s="28">
        <v>325.5</v>
      </c>
      <c r="W2005" s="17"/>
    </row>
    <row r="2006" ht="15.75" customHeight="1">
      <c r="A2006" t="s">
        <v>516</v>
      </c>
      <c r="B2006" s="20" t="s">
        <v>154</v>
      </c>
      <c r="C2006" s="23" t="s">
        <v>915</v>
      </c>
      <c r="D2006" s="23">
        <v>4.0</v>
      </c>
      <c r="E2006" s="23" t="s">
        <v>1110</v>
      </c>
      <c r="F2006" s="12" t="str">
        <f t="shared" si="1"/>
        <v>2018</v>
      </c>
      <c r="G2006" s="24">
        <v>43282.0</v>
      </c>
      <c r="I2006" s="25"/>
      <c r="J2006" s="15"/>
      <c r="M2006" s="15"/>
      <c r="N2006" s="27">
        <v>7.95</v>
      </c>
      <c r="O2006" s="27">
        <v>90.2</v>
      </c>
      <c r="P2006" s="17"/>
      <c r="Q2006" s="18"/>
      <c r="S2006" s="17"/>
      <c r="V2006" s="28">
        <v>980.4</v>
      </c>
      <c r="W2006" s="17"/>
    </row>
    <row r="2007" ht="15.75" customHeight="1">
      <c r="A2007" t="s">
        <v>516</v>
      </c>
      <c r="B2007" s="20" t="s">
        <v>154</v>
      </c>
      <c r="C2007" s="23" t="s">
        <v>915</v>
      </c>
      <c r="D2007" s="23">
        <v>5.0</v>
      </c>
      <c r="E2007" s="23" t="s">
        <v>1111</v>
      </c>
      <c r="F2007" s="12" t="str">
        <f t="shared" si="1"/>
        <v>2018</v>
      </c>
      <c r="G2007" s="24">
        <v>43296.0</v>
      </c>
      <c r="I2007" s="25"/>
      <c r="J2007" s="15"/>
      <c r="M2007" s="15"/>
      <c r="N2007" s="27">
        <v>7.08</v>
      </c>
      <c r="O2007" s="27">
        <v>85.4</v>
      </c>
      <c r="P2007" s="17"/>
      <c r="Q2007" s="18"/>
      <c r="S2007" s="17"/>
      <c r="V2007" s="28">
        <v>43.5</v>
      </c>
      <c r="W2007" s="17"/>
    </row>
    <row r="2008" ht="15.75" customHeight="1">
      <c r="A2008" t="s">
        <v>516</v>
      </c>
      <c r="B2008" s="20" t="s">
        <v>154</v>
      </c>
      <c r="C2008" s="23" t="s">
        <v>915</v>
      </c>
      <c r="D2008" s="23">
        <v>6.0</v>
      </c>
      <c r="E2008" s="23" t="s">
        <v>1112</v>
      </c>
      <c r="F2008" s="12" t="str">
        <f t="shared" si="1"/>
        <v>2018</v>
      </c>
      <c r="G2008" s="24">
        <v>43310.0</v>
      </c>
      <c r="I2008" s="25"/>
      <c r="J2008" s="15"/>
      <c r="M2008" s="15"/>
      <c r="N2008" s="27">
        <v>7.31</v>
      </c>
      <c r="O2008" s="27">
        <v>88.0</v>
      </c>
      <c r="P2008" s="17"/>
      <c r="Q2008" s="18"/>
      <c r="S2008" s="17"/>
      <c r="V2008" s="28">
        <v>178.9</v>
      </c>
      <c r="W2008" s="17"/>
    </row>
    <row r="2009" ht="15.75" customHeight="1">
      <c r="A2009" t="s">
        <v>516</v>
      </c>
      <c r="B2009" s="20" t="s">
        <v>154</v>
      </c>
      <c r="C2009" s="23" t="s">
        <v>915</v>
      </c>
      <c r="D2009" s="23">
        <v>7.0</v>
      </c>
      <c r="E2009" s="23" t="s">
        <v>1113</v>
      </c>
      <c r="F2009" s="12" t="str">
        <f t="shared" si="1"/>
        <v>2018</v>
      </c>
      <c r="G2009" s="24">
        <v>43324.0</v>
      </c>
      <c r="I2009" s="25"/>
      <c r="J2009" s="15"/>
      <c r="M2009" s="15"/>
      <c r="N2009" s="27">
        <v>7.04</v>
      </c>
      <c r="O2009" s="27">
        <v>88.7</v>
      </c>
      <c r="P2009" s="17"/>
      <c r="Q2009" s="18"/>
      <c r="S2009" s="17"/>
      <c r="V2009" s="28">
        <v>45.0</v>
      </c>
      <c r="W2009" s="17"/>
    </row>
    <row r="2010" ht="15.75" customHeight="1">
      <c r="A2010" t="s">
        <v>516</v>
      </c>
      <c r="B2010" s="20" t="s">
        <v>154</v>
      </c>
      <c r="C2010" s="23" t="s">
        <v>915</v>
      </c>
      <c r="D2010" s="23">
        <v>8.0</v>
      </c>
      <c r="E2010" s="23" t="s">
        <v>1114</v>
      </c>
      <c r="F2010" s="12" t="str">
        <f t="shared" si="1"/>
        <v>2018</v>
      </c>
      <c r="G2010" s="24">
        <v>43338.0</v>
      </c>
      <c r="I2010" s="25"/>
      <c r="J2010" s="15"/>
      <c r="M2010" s="15"/>
      <c r="N2010" s="27">
        <v>7.73</v>
      </c>
      <c r="O2010" s="27">
        <v>91.1</v>
      </c>
      <c r="P2010" s="17"/>
      <c r="Q2010" s="18"/>
      <c r="S2010" s="17"/>
      <c r="V2010" s="28">
        <v>88.2</v>
      </c>
      <c r="W2010" s="17"/>
    </row>
    <row r="2011" ht="15.75" customHeight="1">
      <c r="A2011" t="s">
        <v>516</v>
      </c>
      <c r="B2011" s="20" t="s">
        <v>154</v>
      </c>
      <c r="C2011" s="23" t="s">
        <v>915</v>
      </c>
      <c r="D2011" s="23">
        <v>9.0</v>
      </c>
      <c r="E2011" s="23" t="s">
        <v>1115</v>
      </c>
      <c r="F2011" s="12" t="str">
        <f t="shared" si="1"/>
        <v>2018</v>
      </c>
      <c r="G2011" s="24">
        <v>43352.0</v>
      </c>
      <c r="I2011" s="25"/>
      <c r="J2011" s="15"/>
      <c r="M2011" s="15"/>
      <c r="N2011" s="27">
        <v>6.9</v>
      </c>
      <c r="O2011" s="27">
        <v>80.8</v>
      </c>
      <c r="P2011" s="17"/>
      <c r="Q2011" s="18"/>
      <c r="S2011" s="17"/>
      <c r="V2011" s="28">
        <v>1553.1</v>
      </c>
      <c r="W2011" s="17"/>
    </row>
    <row r="2012" ht="15.75" customHeight="1">
      <c r="A2012" t="s">
        <v>44</v>
      </c>
      <c r="B2012" s="20" t="s">
        <v>154</v>
      </c>
      <c r="C2012" s="23" t="s">
        <v>175</v>
      </c>
      <c r="D2012" s="23">
        <v>10.0</v>
      </c>
      <c r="E2012" s="23" t="s">
        <v>1116</v>
      </c>
      <c r="F2012" s="12" t="str">
        <f t="shared" si="1"/>
        <v>2018</v>
      </c>
      <c r="G2012" s="24">
        <v>43366.0</v>
      </c>
      <c r="I2012" s="25"/>
      <c r="J2012" s="15"/>
      <c r="M2012" s="15"/>
      <c r="N2012" s="27">
        <v>8.34</v>
      </c>
      <c r="O2012" s="27">
        <v>91.8</v>
      </c>
      <c r="P2012" s="17"/>
      <c r="Q2012" s="18"/>
      <c r="S2012" s="17"/>
      <c r="V2012" s="28">
        <v>33.6</v>
      </c>
      <c r="W2012" s="17"/>
    </row>
    <row r="2013" ht="15.75" customHeight="1">
      <c r="A2013" t="s">
        <v>44</v>
      </c>
      <c r="B2013" s="20" t="s">
        <v>154</v>
      </c>
      <c r="C2013" s="23" t="s">
        <v>175</v>
      </c>
      <c r="D2013" s="23">
        <v>2.0</v>
      </c>
      <c r="E2013" s="23" t="s">
        <v>1117</v>
      </c>
      <c r="F2013" s="12" t="str">
        <f t="shared" si="1"/>
        <v>2018</v>
      </c>
      <c r="G2013" s="24">
        <v>43254.0</v>
      </c>
      <c r="I2013" s="25"/>
      <c r="J2013" s="15"/>
      <c r="M2013" s="15"/>
      <c r="N2013" s="27">
        <v>9.07</v>
      </c>
      <c r="O2013" s="27">
        <v>96.1</v>
      </c>
      <c r="P2013" s="17"/>
      <c r="Q2013" s="18"/>
      <c r="S2013" s="17"/>
      <c r="V2013" s="28">
        <v>20.6</v>
      </c>
      <c r="W2013" s="17"/>
    </row>
    <row r="2014" ht="15.75" customHeight="1">
      <c r="A2014" t="s">
        <v>44</v>
      </c>
      <c r="B2014" s="20" t="s">
        <v>154</v>
      </c>
      <c r="C2014" s="23" t="s">
        <v>175</v>
      </c>
      <c r="D2014" s="23">
        <v>3.0</v>
      </c>
      <c r="E2014" s="23" t="s">
        <v>1118</v>
      </c>
      <c r="F2014" s="12" t="str">
        <f t="shared" si="1"/>
        <v>2018</v>
      </c>
      <c r="G2014" s="24">
        <v>43268.0</v>
      </c>
      <c r="I2014" s="25"/>
      <c r="J2014" s="15"/>
      <c r="M2014" s="15"/>
      <c r="N2014" s="27">
        <v>8.51</v>
      </c>
      <c r="O2014" s="27">
        <v>93.3</v>
      </c>
      <c r="P2014" s="17"/>
      <c r="Q2014" s="18"/>
      <c r="S2014" s="17"/>
      <c r="V2014" s="28">
        <v>44.1</v>
      </c>
      <c r="W2014" s="17"/>
    </row>
    <row r="2015" ht="15.75" customHeight="1">
      <c r="A2015" t="s">
        <v>44</v>
      </c>
      <c r="B2015" s="20" t="s">
        <v>154</v>
      </c>
      <c r="C2015" s="23" t="s">
        <v>175</v>
      </c>
      <c r="D2015" s="23">
        <v>4.0</v>
      </c>
      <c r="E2015" s="23" t="s">
        <v>1119</v>
      </c>
      <c r="F2015" s="12" t="str">
        <f t="shared" si="1"/>
        <v>2018</v>
      </c>
      <c r="G2015" s="24">
        <v>43282.0</v>
      </c>
      <c r="I2015" s="25"/>
      <c r="J2015" s="15"/>
      <c r="M2015" s="15"/>
      <c r="N2015" s="27">
        <v>7.93</v>
      </c>
      <c r="O2015" s="27">
        <v>86.7</v>
      </c>
      <c r="P2015" s="17"/>
      <c r="Q2015" s="18"/>
      <c r="S2015" s="17"/>
      <c r="V2015" s="28">
        <v>1119.85</v>
      </c>
      <c r="W2015" s="17"/>
    </row>
    <row r="2016" ht="15.75" customHeight="1">
      <c r="A2016" t="s">
        <v>44</v>
      </c>
      <c r="B2016" s="20" t="s">
        <v>154</v>
      </c>
      <c r="C2016" s="23" t="s">
        <v>175</v>
      </c>
      <c r="D2016" s="23">
        <v>5.0</v>
      </c>
      <c r="E2016" s="23" t="s">
        <v>1120</v>
      </c>
      <c r="F2016" s="12" t="str">
        <f t="shared" si="1"/>
        <v>2018</v>
      </c>
      <c r="G2016" s="24">
        <v>43296.0</v>
      </c>
      <c r="I2016" s="25"/>
      <c r="J2016" s="15"/>
      <c r="M2016" s="15"/>
      <c r="N2016" s="27">
        <v>7.39</v>
      </c>
      <c r="O2016" s="27">
        <v>88.0</v>
      </c>
      <c r="P2016" s="17"/>
      <c r="Q2016" s="18"/>
      <c r="S2016" s="17"/>
      <c r="V2016" s="28">
        <v>98.8</v>
      </c>
      <c r="W2016" s="17"/>
    </row>
    <row r="2017" ht="15.75" customHeight="1">
      <c r="A2017" t="s">
        <v>44</v>
      </c>
      <c r="B2017" s="20" t="s">
        <v>154</v>
      </c>
      <c r="C2017" s="23" t="s">
        <v>175</v>
      </c>
      <c r="D2017" s="23">
        <v>6.0</v>
      </c>
      <c r="E2017" s="23" t="s">
        <v>1121</v>
      </c>
      <c r="F2017" s="12" t="str">
        <f t="shared" si="1"/>
        <v>2018</v>
      </c>
      <c r="G2017" s="24">
        <v>43310.0</v>
      </c>
      <c r="I2017" s="25"/>
      <c r="J2017" s="15"/>
      <c r="M2017" s="15"/>
      <c r="N2017" s="27">
        <v>7.01</v>
      </c>
      <c r="O2017" s="27">
        <v>84.7</v>
      </c>
      <c r="P2017" s="17"/>
      <c r="Q2017" s="18"/>
      <c r="S2017" s="17"/>
      <c r="V2017" s="28">
        <v>73.8</v>
      </c>
      <c r="W2017" s="17"/>
    </row>
    <row r="2018" ht="15.75" customHeight="1">
      <c r="A2018" t="s">
        <v>44</v>
      </c>
      <c r="B2018" s="20" t="s">
        <v>154</v>
      </c>
      <c r="C2018" s="23" t="s">
        <v>175</v>
      </c>
      <c r="D2018" s="23">
        <v>7.0</v>
      </c>
      <c r="E2018" s="23" t="s">
        <v>1122</v>
      </c>
      <c r="F2018" s="12" t="str">
        <f t="shared" si="1"/>
        <v>2018</v>
      </c>
      <c r="G2018" s="24">
        <v>43324.0</v>
      </c>
      <c r="I2018" s="25"/>
      <c r="J2018" s="15"/>
      <c r="M2018" s="15"/>
      <c r="N2018" s="27">
        <v>6.91</v>
      </c>
      <c r="O2018" s="27">
        <v>85.8</v>
      </c>
      <c r="P2018" s="17"/>
      <c r="Q2018" s="18"/>
      <c r="S2018" s="17"/>
      <c r="V2018" s="28">
        <v>33.6</v>
      </c>
      <c r="W2018" s="17"/>
    </row>
    <row r="2019" ht="15.75" customHeight="1">
      <c r="A2019" t="s">
        <v>44</v>
      </c>
      <c r="B2019" s="20" t="s">
        <v>154</v>
      </c>
      <c r="C2019" s="23" t="s">
        <v>175</v>
      </c>
      <c r="D2019" s="23">
        <v>8.0</v>
      </c>
      <c r="E2019" s="23" t="s">
        <v>1123</v>
      </c>
      <c r="F2019" s="12" t="str">
        <f t="shared" si="1"/>
        <v>2018</v>
      </c>
      <c r="G2019" s="24">
        <v>43338.0</v>
      </c>
      <c r="I2019" s="25"/>
      <c r="J2019" s="15"/>
      <c r="M2019" s="15"/>
      <c r="N2019" s="27">
        <v>7.59</v>
      </c>
      <c r="O2019" s="27">
        <v>89.0</v>
      </c>
      <c r="P2019" s="17"/>
      <c r="Q2019" s="18"/>
      <c r="S2019" s="17"/>
      <c r="V2019" s="28">
        <v>31.8</v>
      </c>
      <c r="W2019" s="17"/>
    </row>
    <row r="2020" ht="15.75" customHeight="1">
      <c r="A2020" t="s">
        <v>44</v>
      </c>
      <c r="B2020" s="20" t="s">
        <v>154</v>
      </c>
      <c r="C2020" s="23" t="s">
        <v>175</v>
      </c>
      <c r="D2020" s="23">
        <v>9.0</v>
      </c>
      <c r="E2020" s="23" t="s">
        <v>1124</v>
      </c>
      <c r="F2020" s="12" t="str">
        <f t="shared" si="1"/>
        <v>2018</v>
      </c>
      <c r="G2020" s="24">
        <v>43352.0</v>
      </c>
      <c r="I2020" s="25"/>
      <c r="J2020" s="15"/>
      <c r="M2020" s="15"/>
      <c r="N2020" s="27">
        <v>7.76</v>
      </c>
      <c r="O2020" s="27">
        <v>92.0</v>
      </c>
      <c r="P2020" s="17"/>
      <c r="Q2020" s="18"/>
      <c r="S2020" s="17"/>
      <c r="V2020" s="28">
        <v>48.7</v>
      </c>
      <c r="W2020" s="17"/>
    </row>
    <row r="2021" ht="15.75" customHeight="1">
      <c r="A2021" t="s">
        <v>323</v>
      </c>
      <c r="B2021" s="20" t="s">
        <v>154</v>
      </c>
      <c r="C2021" s="23" t="s">
        <v>731</v>
      </c>
      <c r="D2021" s="23">
        <v>1.0</v>
      </c>
      <c r="E2021" s="23" t="s">
        <v>1125</v>
      </c>
      <c r="F2021" s="12" t="str">
        <f t="shared" si="1"/>
        <v>2018</v>
      </c>
      <c r="G2021" s="24">
        <v>43239.0</v>
      </c>
      <c r="I2021" s="25"/>
      <c r="J2021" s="15"/>
      <c r="M2021" s="15"/>
      <c r="N2021" s="34"/>
      <c r="O2021" s="27">
        <v>92.4</v>
      </c>
      <c r="P2021" s="17"/>
      <c r="Q2021" s="18"/>
      <c r="S2021" s="17"/>
      <c r="V2021" s="28">
        <v>9.7</v>
      </c>
      <c r="W2021" s="17"/>
    </row>
    <row r="2022" ht="15.75" customHeight="1">
      <c r="A2022" t="s">
        <v>323</v>
      </c>
      <c r="B2022" s="20" t="s">
        <v>154</v>
      </c>
      <c r="C2022" s="29" t="s">
        <v>731</v>
      </c>
      <c r="D2022" s="23">
        <v>10.0</v>
      </c>
      <c r="E2022" s="23" t="s">
        <v>1126</v>
      </c>
      <c r="F2022" s="12" t="str">
        <f t="shared" si="1"/>
        <v>2018</v>
      </c>
      <c r="G2022" s="24">
        <v>43366.0</v>
      </c>
      <c r="I2022" s="30"/>
      <c r="J2022" s="15"/>
      <c r="M2022" s="15"/>
      <c r="N2022" s="27">
        <v>8.63</v>
      </c>
      <c r="O2022" s="27">
        <v>95.8</v>
      </c>
      <c r="P2022" s="17"/>
      <c r="Q2022" s="18"/>
      <c r="S2022" s="17"/>
      <c r="V2022" s="28">
        <v>60.5</v>
      </c>
      <c r="W2022" s="17"/>
    </row>
    <row r="2023" ht="15.75" customHeight="1">
      <c r="A2023" t="s">
        <v>323</v>
      </c>
      <c r="B2023" s="20" t="s">
        <v>154</v>
      </c>
      <c r="C2023" s="23" t="s">
        <v>731</v>
      </c>
      <c r="D2023" s="23">
        <v>2.0</v>
      </c>
      <c r="E2023" s="23" t="s">
        <v>1127</v>
      </c>
      <c r="F2023" s="12" t="str">
        <f t="shared" si="1"/>
        <v>2018</v>
      </c>
      <c r="G2023" s="24">
        <v>43254.0</v>
      </c>
      <c r="I2023" s="25"/>
      <c r="J2023" s="15"/>
      <c r="M2023" s="15"/>
      <c r="N2023" s="27">
        <v>9.4</v>
      </c>
      <c r="O2023" s="27">
        <v>99.4</v>
      </c>
      <c r="P2023" s="17"/>
      <c r="Q2023" s="18"/>
      <c r="S2023" s="17"/>
      <c r="V2023" s="28">
        <v>31.3</v>
      </c>
      <c r="W2023" s="17"/>
    </row>
    <row r="2024" ht="15.75" customHeight="1">
      <c r="A2024" t="s">
        <v>323</v>
      </c>
      <c r="B2024" s="20" t="s">
        <v>154</v>
      </c>
      <c r="C2024" s="23" t="s">
        <v>731</v>
      </c>
      <c r="D2024" s="23">
        <v>3.0</v>
      </c>
      <c r="E2024" s="23" t="s">
        <v>1128</v>
      </c>
      <c r="F2024" s="12" t="str">
        <f t="shared" si="1"/>
        <v>2018</v>
      </c>
      <c r="G2024" s="24">
        <v>43268.0</v>
      </c>
      <c r="I2024" s="25"/>
      <c r="J2024" s="15"/>
      <c r="M2024" s="15"/>
      <c r="N2024" s="27">
        <v>8.74</v>
      </c>
      <c r="O2024" s="27">
        <v>96.5</v>
      </c>
      <c r="P2024" s="17"/>
      <c r="Q2024" s="18"/>
      <c r="S2024" s="17"/>
      <c r="V2024" s="28">
        <v>178.9</v>
      </c>
      <c r="W2024" s="17"/>
    </row>
    <row r="2025" ht="15.75" customHeight="1">
      <c r="A2025" t="s">
        <v>323</v>
      </c>
      <c r="B2025" s="20" t="s">
        <v>154</v>
      </c>
      <c r="C2025" s="23" t="s">
        <v>731</v>
      </c>
      <c r="D2025" s="23">
        <v>4.0</v>
      </c>
      <c r="E2025" s="23" t="s">
        <v>1129</v>
      </c>
      <c r="F2025" s="12" t="str">
        <f t="shared" si="1"/>
        <v>2018</v>
      </c>
      <c r="G2025" s="24">
        <v>43282.0</v>
      </c>
      <c r="I2025" s="25"/>
      <c r="J2025" s="15"/>
      <c r="M2025" s="15"/>
      <c r="N2025" s="27">
        <v>8.37</v>
      </c>
      <c r="O2025" s="27">
        <v>85.5</v>
      </c>
      <c r="P2025" s="17"/>
      <c r="Q2025" s="18"/>
      <c r="S2025" s="17"/>
      <c r="V2025" s="28">
        <v>1986.28</v>
      </c>
      <c r="W2025" s="17"/>
    </row>
    <row r="2026" ht="15.75" customHeight="1">
      <c r="A2026" t="s">
        <v>323</v>
      </c>
      <c r="B2026" s="20" t="s">
        <v>154</v>
      </c>
      <c r="C2026" s="23" t="s">
        <v>731</v>
      </c>
      <c r="D2026" s="23">
        <v>5.0</v>
      </c>
      <c r="E2026" s="23" t="s">
        <v>1130</v>
      </c>
      <c r="F2026" s="12" t="str">
        <f t="shared" si="1"/>
        <v>2018</v>
      </c>
      <c r="G2026" s="24">
        <v>43296.0</v>
      </c>
      <c r="I2026" s="25"/>
      <c r="J2026" s="15"/>
      <c r="M2026" s="15"/>
      <c r="N2026" s="27">
        <v>7.56</v>
      </c>
      <c r="O2026" s="27">
        <v>90.6</v>
      </c>
      <c r="P2026" s="17"/>
      <c r="Q2026" s="18"/>
      <c r="S2026" s="17"/>
      <c r="V2026" s="28">
        <v>35.9</v>
      </c>
      <c r="W2026" s="17"/>
    </row>
    <row r="2027" ht="15.75" customHeight="1">
      <c r="A2027" t="s">
        <v>323</v>
      </c>
      <c r="B2027" s="20" t="s">
        <v>154</v>
      </c>
      <c r="C2027" s="23" t="s">
        <v>731</v>
      </c>
      <c r="D2027" s="23">
        <v>6.0</v>
      </c>
      <c r="E2027" s="23" t="s">
        <v>1131</v>
      </c>
      <c r="F2027" s="12" t="str">
        <f t="shared" si="1"/>
        <v>2018</v>
      </c>
      <c r="G2027" s="24">
        <v>43310.0</v>
      </c>
      <c r="I2027" s="25"/>
      <c r="J2027" s="15"/>
      <c r="M2027" s="15"/>
      <c r="N2027" s="27">
        <v>7.33</v>
      </c>
      <c r="O2027" s="27">
        <v>90.1</v>
      </c>
      <c r="P2027" s="17"/>
      <c r="Q2027" s="18"/>
      <c r="S2027" s="17"/>
      <c r="V2027" s="28">
        <v>70.3</v>
      </c>
      <c r="W2027" s="17"/>
    </row>
    <row r="2028" ht="15.75" customHeight="1">
      <c r="A2028" t="s">
        <v>323</v>
      </c>
      <c r="B2028" s="20" t="s">
        <v>154</v>
      </c>
      <c r="C2028" s="23" t="s">
        <v>731</v>
      </c>
      <c r="D2028" s="23">
        <v>7.0</v>
      </c>
      <c r="E2028" s="23" t="s">
        <v>1132</v>
      </c>
      <c r="F2028" s="12" t="str">
        <f t="shared" si="1"/>
        <v>2018</v>
      </c>
      <c r="G2028" s="24">
        <v>43324.0</v>
      </c>
      <c r="I2028" s="25"/>
      <c r="J2028" s="15"/>
      <c r="M2028" s="15"/>
      <c r="N2028" s="27">
        <v>7.23</v>
      </c>
      <c r="O2028" s="27">
        <v>90.7</v>
      </c>
      <c r="P2028" s="17"/>
      <c r="Q2028" s="18"/>
      <c r="S2028" s="17"/>
      <c r="V2028" s="28">
        <v>43.2</v>
      </c>
      <c r="W2028" s="17"/>
    </row>
    <row r="2029" ht="15.75" customHeight="1">
      <c r="A2029" t="s">
        <v>323</v>
      </c>
      <c r="B2029" s="20" t="s">
        <v>154</v>
      </c>
      <c r="C2029" s="23" t="s">
        <v>731</v>
      </c>
      <c r="D2029" s="23">
        <v>8.0</v>
      </c>
      <c r="E2029" s="23" t="s">
        <v>1133</v>
      </c>
      <c r="F2029" s="12" t="str">
        <f t="shared" si="1"/>
        <v>2018</v>
      </c>
      <c r="G2029" s="24">
        <v>43338.0</v>
      </c>
      <c r="I2029" s="25"/>
      <c r="J2029" s="15"/>
      <c r="M2029" s="15"/>
      <c r="N2029" s="27">
        <v>8.09</v>
      </c>
      <c r="O2029" s="27">
        <v>95.0</v>
      </c>
      <c r="P2029" s="17"/>
      <c r="Q2029" s="18"/>
      <c r="S2029" s="17"/>
      <c r="V2029" s="28">
        <v>38.0</v>
      </c>
      <c r="W2029" s="17"/>
    </row>
    <row r="2030" ht="15.75" customHeight="1">
      <c r="A2030" t="s">
        <v>323</v>
      </c>
      <c r="B2030" s="20" t="s">
        <v>154</v>
      </c>
      <c r="C2030" s="23" t="s">
        <v>731</v>
      </c>
      <c r="D2030" s="23">
        <v>9.0</v>
      </c>
      <c r="E2030" s="23" t="s">
        <v>1134</v>
      </c>
      <c r="F2030" s="12" t="str">
        <f t="shared" si="1"/>
        <v>2018</v>
      </c>
      <c r="G2030" s="24">
        <v>43352.0</v>
      </c>
      <c r="I2030" s="25"/>
      <c r="J2030" s="15"/>
      <c r="M2030" s="15"/>
      <c r="N2030" s="27">
        <v>7.92</v>
      </c>
      <c r="O2030" s="27">
        <v>94.2</v>
      </c>
      <c r="P2030" s="17"/>
      <c r="Q2030" s="18"/>
      <c r="S2030" s="17"/>
      <c r="V2030" s="28">
        <v>27.5</v>
      </c>
      <c r="W2030" s="17"/>
    </row>
    <row r="2031" ht="15.75" customHeight="1">
      <c r="A2031" t="s">
        <v>323</v>
      </c>
      <c r="B2031" s="20" t="s">
        <v>154</v>
      </c>
      <c r="C2031" s="23" t="s">
        <v>736</v>
      </c>
      <c r="D2031" s="23">
        <v>1.0</v>
      </c>
      <c r="E2031" s="23" t="s">
        <v>1135</v>
      </c>
      <c r="F2031" s="12" t="str">
        <f t="shared" si="1"/>
        <v>2018</v>
      </c>
      <c r="G2031" s="24">
        <v>43239.0</v>
      </c>
      <c r="I2031" s="25"/>
      <c r="J2031" s="15"/>
      <c r="M2031" s="15"/>
      <c r="N2031" s="34"/>
      <c r="O2031" s="27"/>
      <c r="P2031" s="17"/>
      <c r="Q2031" s="18"/>
      <c r="S2031" s="17"/>
      <c r="V2031" s="28">
        <v>11.0</v>
      </c>
      <c r="W2031" s="17"/>
    </row>
    <row r="2032" ht="15.75" customHeight="1">
      <c r="A2032" t="s">
        <v>323</v>
      </c>
      <c r="B2032" s="20" t="s">
        <v>154</v>
      </c>
      <c r="C2032" s="29" t="s">
        <v>736</v>
      </c>
      <c r="D2032" s="23">
        <v>10.0</v>
      </c>
      <c r="E2032" s="23" t="s">
        <v>1136</v>
      </c>
      <c r="F2032" s="12" t="str">
        <f t="shared" si="1"/>
        <v>2018</v>
      </c>
      <c r="G2032" s="24">
        <v>43366.0</v>
      </c>
      <c r="I2032" s="30"/>
      <c r="J2032" s="15"/>
      <c r="M2032" s="15"/>
      <c r="N2032" s="27">
        <v>7.78</v>
      </c>
      <c r="O2032" s="27">
        <v>88.8</v>
      </c>
      <c r="P2032" s="17"/>
      <c r="Q2032" s="18"/>
      <c r="S2032" s="17"/>
      <c r="V2032" s="28">
        <v>13.5</v>
      </c>
      <c r="W2032" s="17"/>
    </row>
    <row r="2033" ht="15.75" customHeight="1">
      <c r="A2033" t="s">
        <v>323</v>
      </c>
      <c r="B2033" s="20" t="s">
        <v>154</v>
      </c>
      <c r="C2033" s="23" t="s">
        <v>736</v>
      </c>
      <c r="D2033" s="23">
        <v>2.0</v>
      </c>
      <c r="E2033" s="23" t="s">
        <v>1137</v>
      </c>
      <c r="F2033" s="12" t="str">
        <f t="shared" si="1"/>
        <v>2018</v>
      </c>
      <c r="G2033" s="24">
        <v>43254.0</v>
      </c>
      <c r="I2033" s="25"/>
      <c r="J2033" s="15"/>
      <c r="M2033" s="15"/>
      <c r="N2033" s="34"/>
      <c r="O2033" s="27"/>
      <c r="P2033" s="17"/>
      <c r="Q2033" s="18"/>
      <c r="S2033" s="17"/>
      <c r="V2033" s="28">
        <v>12.0</v>
      </c>
      <c r="W2033" s="17"/>
    </row>
    <row r="2034" ht="15.75" customHeight="1">
      <c r="A2034" t="s">
        <v>323</v>
      </c>
      <c r="B2034" s="20" t="s">
        <v>154</v>
      </c>
      <c r="C2034" s="23" t="s">
        <v>736</v>
      </c>
      <c r="D2034" s="23">
        <v>3.0</v>
      </c>
      <c r="E2034" s="23" t="s">
        <v>1138</v>
      </c>
      <c r="F2034" s="12" t="str">
        <f t="shared" si="1"/>
        <v>2018</v>
      </c>
      <c r="G2034" s="24">
        <v>43268.0</v>
      </c>
      <c r="I2034" s="25"/>
      <c r="J2034" s="15"/>
      <c r="M2034" s="15"/>
      <c r="N2034" s="27">
        <v>8.3</v>
      </c>
      <c r="O2034" s="27">
        <v>91.5</v>
      </c>
      <c r="P2034" s="17"/>
      <c r="Q2034" s="18"/>
      <c r="S2034" s="17"/>
      <c r="V2034" s="28">
        <v>38.8</v>
      </c>
      <c r="W2034" s="17"/>
    </row>
    <row r="2035" ht="15.75" customHeight="1">
      <c r="A2035" t="s">
        <v>323</v>
      </c>
      <c r="B2035" s="20" t="s">
        <v>154</v>
      </c>
      <c r="C2035" s="23" t="s">
        <v>736</v>
      </c>
      <c r="D2035" s="23">
        <v>4.0</v>
      </c>
      <c r="E2035" s="23" t="s">
        <v>1139</v>
      </c>
      <c r="F2035" s="12" t="str">
        <f t="shared" si="1"/>
        <v>2018</v>
      </c>
      <c r="G2035" s="24">
        <v>43282.0</v>
      </c>
      <c r="I2035" s="25"/>
      <c r="J2035" s="15"/>
      <c r="M2035" s="15"/>
      <c r="N2035" s="27">
        <v>7.5</v>
      </c>
      <c r="O2035" s="27">
        <v>85.5</v>
      </c>
      <c r="P2035" s="17"/>
      <c r="Q2035" s="18"/>
      <c r="S2035" s="17"/>
      <c r="V2035" s="28">
        <v>980.4</v>
      </c>
      <c r="W2035" s="17"/>
    </row>
    <row r="2036" ht="15.75" customHeight="1">
      <c r="A2036" t="s">
        <v>323</v>
      </c>
      <c r="B2036" s="20" t="s">
        <v>154</v>
      </c>
      <c r="C2036" s="23" t="s">
        <v>736</v>
      </c>
      <c r="D2036" s="23">
        <v>5.0</v>
      </c>
      <c r="E2036" s="23" t="s">
        <v>1140</v>
      </c>
      <c r="F2036" s="12" t="str">
        <f t="shared" si="1"/>
        <v>2018</v>
      </c>
      <c r="G2036" s="24">
        <v>43296.0</v>
      </c>
      <c r="I2036" s="25"/>
      <c r="J2036" s="15"/>
      <c r="M2036" s="15"/>
      <c r="N2036" s="27">
        <v>7.48</v>
      </c>
      <c r="O2036" s="27">
        <v>89.5</v>
      </c>
      <c r="P2036" s="17"/>
      <c r="Q2036" s="18"/>
      <c r="S2036" s="17"/>
      <c r="V2036" s="28">
        <v>6.3</v>
      </c>
      <c r="W2036" s="17"/>
    </row>
    <row r="2037" ht="15.75" customHeight="1">
      <c r="A2037" t="s">
        <v>323</v>
      </c>
      <c r="B2037" s="20" t="s">
        <v>154</v>
      </c>
      <c r="C2037" s="23" t="s">
        <v>736</v>
      </c>
      <c r="D2037" s="23">
        <v>6.0</v>
      </c>
      <c r="E2037" s="23" t="s">
        <v>1141</v>
      </c>
      <c r="F2037" s="12" t="str">
        <f t="shared" si="1"/>
        <v>2018</v>
      </c>
      <c r="G2037" s="24">
        <v>43310.0</v>
      </c>
      <c r="I2037" s="25"/>
      <c r="J2037" s="15"/>
      <c r="M2037" s="15"/>
      <c r="N2037" s="27">
        <v>7.1</v>
      </c>
      <c r="O2037" s="27">
        <v>86.4</v>
      </c>
      <c r="P2037" s="17"/>
      <c r="Q2037" s="18"/>
      <c r="S2037" s="17"/>
      <c r="V2037" s="28">
        <v>214.3</v>
      </c>
      <c r="W2037" s="17"/>
    </row>
    <row r="2038" ht="15.75" customHeight="1">
      <c r="A2038" t="s">
        <v>323</v>
      </c>
      <c r="B2038" s="20" t="s">
        <v>154</v>
      </c>
      <c r="C2038" s="23" t="s">
        <v>736</v>
      </c>
      <c r="D2038" s="23">
        <v>8.0</v>
      </c>
      <c r="E2038" s="23" t="s">
        <v>1142</v>
      </c>
      <c r="F2038" s="12" t="str">
        <f t="shared" si="1"/>
        <v>2018</v>
      </c>
      <c r="G2038" s="24">
        <v>43338.0</v>
      </c>
      <c r="I2038" s="25"/>
      <c r="J2038" s="15"/>
      <c r="M2038" s="15"/>
      <c r="N2038" s="27">
        <v>7.0</v>
      </c>
      <c r="O2038" s="27">
        <v>82.4</v>
      </c>
      <c r="P2038" s="17"/>
      <c r="Q2038" s="18"/>
      <c r="S2038" s="17"/>
      <c r="V2038" s="28">
        <v>48.8</v>
      </c>
      <c r="W2038" s="17"/>
    </row>
    <row r="2039" ht="15.75" customHeight="1">
      <c r="A2039" t="s">
        <v>323</v>
      </c>
      <c r="B2039" s="20" t="s">
        <v>154</v>
      </c>
      <c r="C2039" s="23" t="s">
        <v>736</v>
      </c>
      <c r="D2039" s="23">
        <v>9.0</v>
      </c>
      <c r="E2039" s="23" t="s">
        <v>1143</v>
      </c>
      <c r="F2039" s="12" t="str">
        <f t="shared" si="1"/>
        <v>2018</v>
      </c>
      <c r="G2039" s="24">
        <v>43352.0</v>
      </c>
      <c r="I2039" s="25"/>
      <c r="J2039" s="15"/>
      <c r="M2039" s="15"/>
      <c r="N2039" s="27">
        <v>7.2</v>
      </c>
      <c r="O2039" s="27">
        <v>85.0</v>
      </c>
      <c r="P2039" s="17"/>
      <c r="Q2039" s="18"/>
      <c r="S2039" s="17"/>
      <c r="V2039" s="28">
        <v>16.0</v>
      </c>
      <c r="W2039" s="17"/>
    </row>
    <row r="2040" ht="15.75" customHeight="1">
      <c r="A2040" t="s">
        <v>44</v>
      </c>
      <c r="B2040" s="20" t="s">
        <v>154</v>
      </c>
      <c r="C2040" s="23" t="s">
        <v>184</v>
      </c>
      <c r="D2040" s="23">
        <v>1.0</v>
      </c>
      <c r="E2040" s="23" t="s">
        <v>1144</v>
      </c>
      <c r="F2040" s="12" t="str">
        <f t="shared" si="1"/>
        <v>2018</v>
      </c>
      <c r="G2040" s="24">
        <v>43239.0</v>
      </c>
      <c r="I2040" s="25"/>
      <c r="J2040" s="15"/>
      <c r="M2040" s="15"/>
      <c r="N2040" s="34"/>
      <c r="O2040" s="27"/>
      <c r="P2040" s="17"/>
      <c r="Q2040" s="18"/>
      <c r="S2040" s="17"/>
      <c r="V2040" s="28">
        <v>8.6</v>
      </c>
      <c r="W2040" s="17"/>
    </row>
    <row r="2041" ht="15.75" customHeight="1">
      <c r="A2041" t="s">
        <v>44</v>
      </c>
      <c r="B2041" s="20" t="s">
        <v>154</v>
      </c>
      <c r="C2041" s="29" t="s">
        <v>184</v>
      </c>
      <c r="D2041" s="23">
        <v>10.0</v>
      </c>
      <c r="E2041" s="23" t="s">
        <v>1145</v>
      </c>
      <c r="F2041" s="12" t="str">
        <f t="shared" si="1"/>
        <v>2018</v>
      </c>
      <c r="G2041" s="24">
        <v>43366.0</v>
      </c>
      <c r="I2041" s="30"/>
      <c r="J2041" s="15"/>
      <c r="M2041" s="15"/>
      <c r="N2041" s="27">
        <v>7.36</v>
      </c>
      <c r="O2041" s="27">
        <v>82.0</v>
      </c>
      <c r="P2041" s="17"/>
      <c r="Q2041" s="18"/>
      <c r="S2041" s="17"/>
      <c r="V2041" s="28">
        <v>16.0</v>
      </c>
      <c r="W2041" s="17"/>
    </row>
    <row r="2042" ht="15.75" customHeight="1">
      <c r="A2042" t="s">
        <v>44</v>
      </c>
      <c r="B2042" s="20" t="s">
        <v>154</v>
      </c>
      <c r="C2042" s="23" t="s">
        <v>184</v>
      </c>
      <c r="D2042" s="23">
        <v>2.0</v>
      </c>
      <c r="E2042" s="23" t="s">
        <v>1146</v>
      </c>
      <c r="F2042" s="12" t="str">
        <f t="shared" si="1"/>
        <v>2018</v>
      </c>
      <c r="G2042" s="24">
        <v>43254.0</v>
      </c>
      <c r="I2042" s="25"/>
      <c r="J2042" s="15"/>
      <c r="M2042" s="15"/>
      <c r="N2042" s="34"/>
      <c r="O2042" s="27"/>
      <c r="P2042" s="17"/>
      <c r="Q2042" s="18"/>
      <c r="S2042" s="17"/>
      <c r="V2042" s="28">
        <v>16.0</v>
      </c>
      <c r="W2042" s="17"/>
    </row>
    <row r="2043" ht="15.75" customHeight="1">
      <c r="A2043" t="s">
        <v>44</v>
      </c>
      <c r="B2043" s="20" t="s">
        <v>154</v>
      </c>
      <c r="C2043" s="23" t="s">
        <v>184</v>
      </c>
      <c r="D2043" s="23">
        <v>3.0</v>
      </c>
      <c r="E2043" s="23" t="s">
        <v>1147</v>
      </c>
      <c r="F2043" s="12" t="str">
        <f t="shared" si="1"/>
        <v>2018</v>
      </c>
      <c r="G2043" s="24">
        <v>43268.0</v>
      </c>
      <c r="I2043" s="25"/>
      <c r="J2043" s="15"/>
      <c r="M2043" s="15"/>
      <c r="N2043" s="27">
        <v>8.22</v>
      </c>
      <c r="O2043" s="27">
        <v>88.9</v>
      </c>
      <c r="P2043" s="17"/>
      <c r="Q2043" s="18"/>
      <c r="S2043" s="17"/>
      <c r="V2043" s="28">
        <v>13.1</v>
      </c>
      <c r="W2043" s="17"/>
    </row>
    <row r="2044" ht="15.75" customHeight="1">
      <c r="A2044" t="s">
        <v>44</v>
      </c>
      <c r="B2044" s="20" t="s">
        <v>154</v>
      </c>
      <c r="C2044" s="23" t="s">
        <v>184</v>
      </c>
      <c r="D2044" s="23">
        <v>4.0</v>
      </c>
      <c r="E2044" s="23" t="s">
        <v>1148</v>
      </c>
      <c r="F2044" s="12" t="str">
        <f t="shared" si="1"/>
        <v>2018</v>
      </c>
      <c r="G2044" s="24">
        <v>43282.0</v>
      </c>
      <c r="I2044" s="25"/>
      <c r="J2044" s="15"/>
      <c r="M2044" s="15"/>
      <c r="N2044" s="27">
        <v>7.27</v>
      </c>
      <c r="O2044" s="27">
        <v>83.0</v>
      </c>
      <c r="P2044" s="17"/>
      <c r="Q2044" s="18"/>
      <c r="S2044" s="17"/>
      <c r="V2044" s="28">
        <v>52.9</v>
      </c>
      <c r="W2044" s="17"/>
    </row>
    <row r="2045" ht="15.75" customHeight="1">
      <c r="A2045" t="s">
        <v>44</v>
      </c>
      <c r="B2045" s="20" t="s">
        <v>154</v>
      </c>
      <c r="C2045" s="23" t="s">
        <v>184</v>
      </c>
      <c r="D2045" s="23">
        <v>5.0</v>
      </c>
      <c r="E2045" s="23" t="s">
        <v>1149</v>
      </c>
      <c r="F2045" s="12" t="str">
        <f t="shared" si="1"/>
        <v>2018</v>
      </c>
      <c r="G2045" s="24">
        <v>43296.0</v>
      </c>
      <c r="I2045" s="25"/>
      <c r="J2045" s="15"/>
      <c r="M2045" s="15"/>
      <c r="N2045" s="27">
        <v>7.11</v>
      </c>
      <c r="O2045" s="27">
        <v>83.4</v>
      </c>
      <c r="P2045" s="17"/>
      <c r="Q2045" s="18"/>
      <c r="S2045" s="17"/>
      <c r="V2045" s="28">
        <v>8.6</v>
      </c>
      <c r="W2045" s="17"/>
    </row>
    <row r="2046" ht="15.75" customHeight="1">
      <c r="A2046" t="s">
        <v>44</v>
      </c>
      <c r="B2046" s="20" t="s">
        <v>154</v>
      </c>
      <c r="C2046" s="46" t="s">
        <v>184</v>
      </c>
      <c r="D2046" s="23">
        <v>6.0</v>
      </c>
      <c r="E2046" s="23" t="s">
        <v>1150</v>
      </c>
      <c r="F2046" s="12" t="str">
        <f t="shared" si="1"/>
        <v>2018</v>
      </c>
      <c r="G2046" s="24">
        <v>43310.0</v>
      </c>
      <c r="I2046" s="25"/>
      <c r="J2046" s="15"/>
      <c r="M2046" s="15"/>
      <c r="N2046" s="27">
        <v>6.93</v>
      </c>
      <c r="O2046" s="27">
        <v>82.5</v>
      </c>
      <c r="P2046" s="17"/>
      <c r="Q2046" s="18"/>
      <c r="S2046" s="17"/>
      <c r="V2046" s="28">
        <v>42.6</v>
      </c>
      <c r="W2046" s="17"/>
    </row>
    <row r="2047" ht="15.75" customHeight="1">
      <c r="A2047" t="s">
        <v>44</v>
      </c>
      <c r="B2047" s="20" t="s">
        <v>154</v>
      </c>
      <c r="C2047" s="23" t="s">
        <v>184</v>
      </c>
      <c r="D2047" s="23">
        <v>8.0</v>
      </c>
      <c r="E2047" s="23" t="s">
        <v>1151</v>
      </c>
      <c r="F2047" s="12" t="str">
        <f t="shared" si="1"/>
        <v>2018</v>
      </c>
      <c r="G2047" s="24">
        <v>43338.0</v>
      </c>
      <c r="I2047" s="25"/>
      <c r="J2047" s="15"/>
      <c r="M2047" s="15"/>
      <c r="N2047" s="27">
        <v>7.13</v>
      </c>
      <c r="O2047" s="27">
        <v>82.6</v>
      </c>
      <c r="P2047" s="17"/>
      <c r="Q2047" s="18"/>
      <c r="S2047" s="17"/>
      <c r="V2047" s="28">
        <v>8.0</v>
      </c>
      <c r="W2047" s="17"/>
    </row>
    <row r="2048" ht="15.75" customHeight="1">
      <c r="A2048" t="s">
        <v>44</v>
      </c>
      <c r="B2048" s="20" t="s">
        <v>154</v>
      </c>
      <c r="C2048" s="23" t="s">
        <v>184</v>
      </c>
      <c r="D2048" s="23">
        <v>9.0</v>
      </c>
      <c r="E2048" s="23" t="s">
        <v>1152</v>
      </c>
      <c r="F2048" s="12" t="str">
        <f t="shared" si="1"/>
        <v>2018</v>
      </c>
      <c r="G2048" s="24">
        <v>43352.0</v>
      </c>
      <c r="I2048" s="25"/>
      <c r="J2048" s="15"/>
      <c r="M2048" s="15"/>
      <c r="N2048" s="27">
        <v>7.5</v>
      </c>
      <c r="O2048" s="27">
        <v>90.4</v>
      </c>
      <c r="P2048" s="17"/>
      <c r="Q2048" s="18"/>
      <c r="S2048" s="17"/>
      <c r="V2048" s="28">
        <v>15.8</v>
      </c>
      <c r="W2048" s="17"/>
    </row>
    <row r="2049" ht="15.75" customHeight="1">
      <c r="A2049" t="s">
        <v>44</v>
      </c>
      <c r="B2049" s="20" t="s">
        <v>154</v>
      </c>
      <c r="C2049" s="23" t="s">
        <v>197</v>
      </c>
      <c r="D2049" s="23">
        <v>1.0</v>
      </c>
      <c r="E2049" s="23" t="s">
        <v>1153</v>
      </c>
      <c r="F2049" s="12" t="str">
        <f t="shared" si="1"/>
        <v>2018</v>
      </c>
      <c r="G2049" s="24">
        <v>43239.0</v>
      </c>
      <c r="I2049" s="25"/>
      <c r="J2049" s="15"/>
      <c r="M2049" s="15"/>
      <c r="N2049" s="34"/>
      <c r="O2049" s="27">
        <v>102.0</v>
      </c>
      <c r="P2049" s="17"/>
      <c r="Q2049" s="18"/>
      <c r="S2049" s="17"/>
      <c r="V2049" s="28">
        <v>1.0</v>
      </c>
      <c r="W2049" s="17"/>
    </row>
    <row r="2050" ht="15.75" customHeight="1">
      <c r="A2050" t="s">
        <v>44</v>
      </c>
      <c r="B2050" s="20" t="s">
        <v>154</v>
      </c>
      <c r="C2050" s="29" t="s">
        <v>197</v>
      </c>
      <c r="D2050" s="23">
        <v>10.0</v>
      </c>
      <c r="E2050" s="23" t="s">
        <v>1154</v>
      </c>
      <c r="F2050" s="12" t="str">
        <f t="shared" si="1"/>
        <v>2018</v>
      </c>
      <c r="G2050" s="24">
        <v>43366.0</v>
      </c>
      <c r="I2050" s="30"/>
      <c r="J2050" s="15"/>
      <c r="M2050" s="15"/>
      <c r="N2050" s="27">
        <v>7.88</v>
      </c>
      <c r="O2050" s="27">
        <v>87.7</v>
      </c>
      <c r="P2050" s="17"/>
      <c r="Q2050" s="18"/>
      <c r="S2050" s="17"/>
      <c r="V2050" s="28">
        <v>12.1</v>
      </c>
      <c r="W2050" s="17"/>
    </row>
    <row r="2051" ht="15.75" customHeight="1">
      <c r="A2051" t="s">
        <v>44</v>
      </c>
      <c r="B2051" s="20" t="s">
        <v>154</v>
      </c>
      <c r="C2051" s="23" t="s">
        <v>197</v>
      </c>
      <c r="D2051" s="23">
        <v>2.0</v>
      </c>
      <c r="E2051" s="23" t="s">
        <v>1155</v>
      </c>
      <c r="F2051" s="12" t="str">
        <f t="shared" si="1"/>
        <v>2018</v>
      </c>
      <c r="G2051" s="24">
        <v>43254.0</v>
      </c>
      <c r="I2051" s="25"/>
      <c r="J2051" s="15"/>
      <c r="M2051" s="15"/>
      <c r="N2051" s="27">
        <v>9.82</v>
      </c>
      <c r="O2051" s="27">
        <v>106.2</v>
      </c>
      <c r="P2051" s="17"/>
      <c r="Q2051" s="18"/>
      <c r="S2051" s="17"/>
      <c r="V2051" s="28">
        <v>3.0</v>
      </c>
      <c r="W2051" s="17"/>
    </row>
    <row r="2052" ht="15.75" customHeight="1">
      <c r="A2052" t="s">
        <v>44</v>
      </c>
      <c r="B2052" s="20" t="s">
        <v>154</v>
      </c>
      <c r="C2052" s="23" t="s">
        <v>197</v>
      </c>
      <c r="D2052" s="23">
        <v>3.0</v>
      </c>
      <c r="E2052" s="23" t="s">
        <v>1156</v>
      </c>
      <c r="F2052" s="12" t="str">
        <f t="shared" si="1"/>
        <v>2018</v>
      </c>
      <c r="G2052" s="24">
        <v>43268.0</v>
      </c>
      <c r="I2052" s="25"/>
      <c r="J2052" s="15"/>
      <c r="M2052" s="15"/>
      <c r="N2052" s="27">
        <v>8.86</v>
      </c>
      <c r="O2052" s="27">
        <v>97.2</v>
      </c>
      <c r="P2052" s="17"/>
      <c r="Q2052" s="18"/>
      <c r="S2052" s="17"/>
      <c r="V2052" s="28">
        <v>11.0</v>
      </c>
      <c r="W2052" s="17"/>
    </row>
    <row r="2053" ht="15.75" customHeight="1">
      <c r="A2053" t="s">
        <v>44</v>
      </c>
      <c r="B2053" s="20" t="s">
        <v>154</v>
      </c>
      <c r="C2053" s="23" t="s">
        <v>197</v>
      </c>
      <c r="D2053" s="23">
        <v>5.0</v>
      </c>
      <c r="E2053" s="23" t="s">
        <v>1157</v>
      </c>
      <c r="F2053" s="12" t="str">
        <f t="shared" si="1"/>
        <v>2018</v>
      </c>
      <c r="G2053" s="24">
        <v>43296.0</v>
      </c>
      <c r="I2053" s="25"/>
      <c r="J2053" s="15"/>
      <c r="M2053" s="15"/>
      <c r="N2053" s="27">
        <v>7.65</v>
      </c>
      <c r="O2053" s="27">
        <v>93.6</v>
      </c>
      <c r="P2053" s="17"/>
      <c r="Q2053" s="18"/>
      <c r="S2053" s="17"/>
      <c r="V2053" s="28">
        <v>9.8</v>
      </c>
      <c r="W2053" s="17"/>
    </row>
    <row r="2054" ht="15.75" customHeight="1">
      <c r="A2054" t="s">
        <v>44</v>
      </c>
      <c r="B2054" s="20" t="s">
        <v>154</v>
      </c>
      <c r="C2054" s="23" t="s">
        <v>197</v>
      </c>
      <c r="D2054" s="23">
        <v>6.0</v>
      </c>
      <c r="E2054" s="23" t="s">
        <v>1158</v>
      </c>
      <c r="F2054" s="12" t="str">
        <f t="shared" si="1"/>
        <v>2018</v>
      </c>
      <c r="G2054" s="24">
        <v>43310.0</v>
      </c>
      <c r="I2054" s="25"/>
      <c r="J2054" s="15"/>
      <c r="M2054" s="15"/>
      <c r="N2054" s="27">
        <v>7.23</v>
      </c>
      <c r="O2054" s="27">
        <v>88.0</v>
      </c>
      <c r="P2054" s="17"/>
      <c r="Q2054" s="18"/>
      <c r="S2054" s="17"/>
      <c r="V2054" s="28">
        <v>770.1</v>
      </c>
      <c r="W2054" s="17"/>
    </row>
    <row r="2055" ht="15.75" customHeight="1">
      <c r="A2055" t="s">
        <v>44</v>
      </c>
      <c r="B2055" s="20" t="s">
        <v>154</v>
      </c>
      <c r="C2055" s="23" t="s">
        <v>197</v>
      </c>
      <c r="D2055" s="23">
        <v>7.0</v>
      </c>
      <c r="E2055" s="23" t="s">
        <v>1159</v>
      </c>
      <c r="F2055" s="12" t="str">
        <f t="shared" si="1"/>
        <v>2018</v>
      </c>
      <c r="G2055" s="24">
        <v>43324.0</v>
      </c>
      <c r="I2055" s="25"/>
      <c r="J2055" s="15"/>
      <c r="M2055" s="15"/>
      <c r="N2055" s="27">
        <v>6.5</v>
      </c>
      <c r="O2055" s="27">
        <v>82.1</v>
      </c>
      <c r="P2055" s="17"/>
      <c r="Q2055" s="18"/>
      <c r="S2055" s="17"/>
      <c r="V2055" s="28">
        <v>17.3</v>
      </c>
      <c r="W2055" s="17"/>
    </row>
    <row r="2056" ht="15.75" customHeight="1">
      <c r="A2056" t="s">
        <v>44</v>
      </c>
      <c r="B2056" s="20" t="s">
        <v>154</v>
      </c>
      <c r="C2056" s="23" t="s">
        <v>197</v>
      </c>
      <c r="D2056" s="23">
        <v>8.0</v>
      </c>
      <c r="E2056" s="23" t="s">
        <v>1160</v>
      </c>
      <c r="F2056" s="12" t="str">
        <f t="shared" si="1"/>
        <v>2018</v>
      </c>
      <c r="G2056" s="24">
        <v>43338.0</v>
      </c>
      <c r="I2056" s="25"/>
      <c r="J2056" s="15"/>
      <c r="M2056" s="15"/>
      <c r="N2056" s="27">
        <v>7.57</v>
      </c>
      <c r="O2056" s="27">
        <v>89.7</v>
      </c>
      <c r="P2056" s="17"/>
      <c r="Q2056" s="18"/>
      <c r="S2056" s="17"/>
      <c r="V2056" s="28">
        <v>8.0</v>
      </c>
      <c r="W2056" s="17"/>
    </row>
    <row r="2057" ht="15.75" customHeight="1">
      <c r="A2057" t="s">
        <v>44</v>
      </c>
      <c r="B2057" s="20" t="s">
        <v>154</v>
      </c>
      <c r="C2057" s="23" t="s">
        <v>197</v>
      </c>
      <c r="D2057" s="23">
        <v>9.0</v>
      </c>
      <c r="E2057" s="23" t="s">
        <v>1161</v>
      </c>
      <c r="F2057" s="12" t="str">
        <f t="shared" si="1"/>
        <v>2018</v>
      </c>
      <c r="G2057" s="24">
        <v>43352.0</v>
      </c>
      <c r="I2057" s="25"/>
      <c r="J2057" s="15"/>
      <c r="M2057" s="15"/>
      <c r="N2057" s="27">
        <v>6.78</v>
      </c>
      <c r="O2057" s="27">
        <v>81.0</v>
      </c>
      <c r="P2057" s="17"/>
      <c r="Q2057" s="18"/>
      <c r="S2057" s="17"/>
      <c r="V2057" s="28">
        <v>18.5</v>
      </c>
      <c r="W2057" s="17"/>
    </row>
    <row r="2058" ht="15.75" customHeight="1">
      <c r="A2058" t="s">
        <v>44</v>
      </c>
      <c r="B2058" s="20" t="s">
        <v>154</v>
      </c>
      <c r="C2058" s="23" t="s">
        <v>203</v>
      </c>
      <c r="D2058" s="23">
        <v>1.0</v>
      </c>
      <c r="E2058" s="23" t="s">
        <v>1162</v>
      </c>
      <c r="F2058" s="12" t="str">
        <f t="shared" si="1"/>
        <v>2018</v>
      </c>
      <c r="G2058" s="24">
        <v>43239.0</v>
      </c>
      <c r="I2058" s="25"/>
      <c r="J2058" s="15"/>
      <c r="M2058" s="15"/>
      <c r="N2058" s="34"/>
      <c r="O2058" s="27">
        <v>99.4</v>
      </c>
      <c r="P2058" s="17"/>
      <c r="Q2058" s="18"/>
      <c r="S2058" s="17"/>
      <c r="V2058" s="28">
        <v>1.0</v>
      </c>
      <c r="W2058" s="17"/>
    </row>
    <row r="2059" ht="15.75" customHeight="1">
      <c r="A2059" t="s">
        <v>44</v>
      </c>
      <c r="B2059" s="20" t="s">
        <v>154</v>
      </c>
      <c r="C2059" s="29" t="s">
        <v>203</v>
      </c>
      <c r="D2059" s="23">
        <v>10.0</v>
      </c>
      <c r="E2059" s="23" t="s">
        <v>1163</v>
      </c>
      <c r="F2059" s="12" t="str">
        <f t="shared" si="1"/>
        <v>2018</v>
      </c>
      <c r="G2059" s="24">
        <v>43366.0</v>
      </c>
      <c r="I2059" s="30"/>
      <c r="J2059" s="15"/>
      <c r="M2059" s="15"/>
      <c r="N2059" s="27">
        <v>8.27</v>
      </c>
      <c r="O2059" s="27">
        <v>91.4</v>
      </c>
      <c r="P2059" s="17"/>
      <c r="Q2059" s="18"/>
      <c r="S2059" s="17"/>
      <c r="V2059" s="28">
        <v>10.8</v>
      </c>
      <c r="W2059" s="17"/>
    </row>
    <row r="2060" ht="15.75" customHeight="1">
      <c r="A2060" t="s">
        <v>44</v>
      </c>
      <c r="B2060" s="20" t="s">
        <v>154</v>
      </c>
      <c r="C2060" s="23" t="s">
        <v>203</v>
      </c>
      <c r="D2060" s="23">
        <v>2.0</v>
      </c>
      <c r="E2060" s="23" t="s">
        <v>1164</v>
      </c>
      <c r="F2060" s="12" t="str">
        <f t="shared" si="1"/>
        <v>2018</v>
      </c>
      <c r="G2060" s="24">
        <v>43254.0</v>
      </c>
      <c r="I2060" s="25"/>
      <c r="J2060" s="15"/>
      <c r="M2060" s="15"/>
      <c r="N2060" s="27">
        <v>10.44</v>
      </c>
      <c r="O2060" s="27">
        <v>110.9</v>
      </c>
      <c r="P2060" s="17"/>
      <c r="Q2060" s="18"/>
      <c r="S2060" s="17"/>
      <c r="V2060" s="28">
        <v>13.4</v>
      </c>
      <c r="W2060" s="17"/>
    </row>
    <row r="2061" ht="15.75" customHeight="1">
      <c r="A2061" t="s">
        <v>44</v>
      </c>
      <c r="B2061" s="20" t="s">
        <v>154</v>
      </c>
      <c r="C2061" s="23" t="s">
        <v>203</v>
      </c>
      <c r="D2061" s="23">
        <v>3.0</v>
      </c>
      <c r="E2061" s="23" t="s">
        <v>1165</v>
      </c>
      <c r="F2061" s="12" t="str">
        <f t="shared" si="1"/>
        <v>2018</v>
      </c>
      <c r="G2061" s="24">
        <v>43268.0</v>
      </c>
      <c r="I2061" s="25"/>
      <c r="J2061" s="15"/>
      <c r="M2061" s="15"/>
      <c r="N2061" s="27">
        <v>8.84</v>
      </c>
      <c r="O2061" s="27">
        <v>96.9</v>
      </c>
      <c r="P2061" s="17"/>
      <c r="Q2061" s="18"/>
      <c r="S2061" s="17"/>
      <c r="V2061" s="28">
        <v>14.5</v>
      </c>
      <c r="W2061" s="17"/>
    </row>
    <row r="2062" ht="15.75" customHeight="1">
      <c r="A2062" t="s">
        <v>44</v>
      </c>
      <c r="B2062" s="20" t="s">
        <v>154</v>
      </c>
      <c r="C2062" s="23" t="s">
        <v>203</v>
      </c>
      <c r="D2062" s="23">
        <v>5.0</v>
      </c>
      <c r="E2062" s="23" t="s">
        <v>1166</v>
      </c>
      <c r="F2062" s="12" t="str">
        <f t="shared" si="1"/>
        <v>2018</v>
      </c>
      <c r="G2062" s="24">
        <v>43296.0</v>
      </c>
      <c r="I2062" s="25"/>
      <c r="J2062" s="15"/>
      <c r="M2062" s="15"/>
      <c r="N2062" s="27">
        <v>7.58</v>
      </c>
      <c r="O2062" s="27">
        <v>91.4</v>
      </c>
      <c r="P2062" s="17"/>
      <c r="Q2062" s="18"/>
      <c r="S2062" s="17"/>
      <c r="V2062" s="28">
        <v>4.1</v>
      </c>
      <c r="W2062" s="17"/>
    </row>
    <row r="2063" ht="15.75" customHeight="1">
      <c r="A2063" t="s">
        <v>44</v>
      </c>
      <c r="B2063" s="20" t="s">
        <v>154</v>
      </c>
      <c r="C2063" s="23" t="s">
        <v>203</v>
      </c>
      <c r="D2063" s="23">
        <v>6.0</v>
      </c>
      <c r="E2063" s="23" t="s">
        <v>1167</v>
      </c>
      <c r="F2063" s="12" t="str">
        <f t="shared" si="1"/>
        <v>2018</v>
      </c>
      <c r="G2063" s="24">
        <v>43310.0</v>
      </c>
      <c r="I2063" s="25"/>
      <c r="J2063" s="15"/>
      <c r="M2063" s="15"/>
      <c r="N2063" s="27">
        <v>7.36</v>
      </c>
      <c r="O2063" s="27">
        <v>89.5</v>
      </c>
      <c r="P2063" s="17"/>
      <c r="Q2063" s="18"/>
      <c r="S2063" s="17"/>
      <c r="V2063" s="28">
        <v>56.3</v>
      </c>
      <c r="W2063" s="17"/>
    </row>
    <row r="2064" ht="15.75" customHeight="1">
      <c r="A2064" t="s">
        <v>44</v>
      </c>
      <c r="B2064" s="20" t="s">
        <v>154</v>
      </c>
      <c r="C2064" s="23" t="s">
        <v>203</v>
      </c>
      <c r="D2064" s="23">
        <v>7.0</v>
      </c>
      <c r="E2064" s="23" t="s">
        <v>1168</v>
      </c>
      <c r="F2064" s="12" t="str">
        <f t="shared" si="1"/>
        <v>2018</v>
      </c>
      <c r="G2064" s="24">
        <v>43324.0</v>
      </c>
      <c r="I2064" s="25"/>
      <c r="J2064" s="15"/>
      <c r="M2064" s="15"/>
      <c r="N2064" s="27">
        <v>6.9</v>
      </c>
      <c r="O2064" s="27">
        <v>86.8</v>
      </c>
      <c r="P2064" s="17"/>
      <c r="Q2064" s="18"/>
      <c r="S2064" s="17"/>
      <c r="V2064" s="28">
        <v>19.9</v>
      </c>
      <c r="W2064" s="17"/>
    </row>
    <row r="2065" ht="15.75" customHeight="1">
      <c r="A2065" t="s">
        <v>44</v>
      </c>
      <c r="B2065" s="20" t="s">
        <v>154</v>
      </c>
      <c r="C2065" s="23" t="s">
        <v>203</v>
      </c>
      <c r="D2065" s="23">
        <v>8.0</v>
      </c>
      <c r="E2065" s="23" t="s">
        <v>1169</v>
      </c>
      <c r="F2065" s="12" t="str">
        <f t="shared" si="1"/>
        <v>2018</v>
      </c>
      <c r="G2065" s="24">
        <v>43338.0</v>
      </c>
      <c r="I2065" s="25"/>
      <c r="J2065" s="15"/>
      <c r="M2065" s="15"/>
      <c r="N2065" s="27">
        <v>7.62</v>
      </c>
      <c r="O2065" s="27">
        <v>90.5</v>
      </c>
      <c r="P2065" s="17"/>
      <c r="Q2065" s="18"/>
      <c r="S2065" s="17"/>
      <c r="V2065" s="28">
        <v>7.1</v>
      </c>
      <c r="W2065" s="17"/>
    </row>
    <row r="2066" ht="15.75" customHeight="1">
      <c r="A2066" t="s">
        <v>44</v>
      </c>
      <c r="B2066" s="20" t="s">
        <v>154</v>
      </c>
      <c r="C2066" s="23" t="s">
        <v>203</v>
      </c>
      <c r="D2066" s="23">
        <v>9.0</v>
      </c>
      <c r="E2066" s="23" t="s">
        <v>1170</v>
      </c>
      <c r="F2066" s="12" t="str">
        <f t="shared" si="1"/>
        <v>2018</v>
      </c>
      <c r="G2066" s="24">
        <v>43352.0</v>
      </c>
      <c r="I2066" s="25"/>
      <c r="J2066" s="15"/>
      <c r="M2066" s="15"/>
      <c r="N2066" s="27">
        <v>7.01</v>
      </c>
      <c r="O2066" s="27">
        <v>83.7</v>
      </c>
      <c r="P2066" s="17"/>
      <c r="Q2066" s="18"/>
      <c r="S2066" s="17"/>
      <c r="V2066" s="28">
        <v>53.8</v>
      </c>
      <c r="W2066" s="17"/>
    </row>
    <row r="2067" ht="15.75" customHeight="1">
      <c r="A2067" t="s">
        <v>44</v>
      </c>
      <c r="B2067" s="20" t="s">
        <v>154</v>
      </c>
      <c r="C2067" s="23" t="s">
        <v>208</v>
      </c>
      <c r="D2067" s="23">
        <v>1.0</v>
      </c>
      <c r="E2067" s="23" t="s">
        <v>1171</v>
      </c>
      <c r="F2067" s="12" t="str">
        <f t="shared" si="1"/>
        <v>2018</v>
      </c>
      <c r="G2067" s="24">
        <v>43239.0</v>
      </c>
      <c r="I2067" s="25"/>
      <c r="J2067" s="15"/>
      <c r="M2067" s="15"/>
      <c r="N2067" s="27">
        <v>11.15</v>
      </c>
      <c r="O2067" s="27">
        <v>100.3</v>
      </c>
      <c r="P2067" s="17"/>
      <c r="Q2067" s="18"/>
      <c r="S2067" s="17"/>
      <c r="V2067" s="28">
        <v>3.1</v>
      </c>
      <c r="W2067" s="17"/>
    </row>
    <row r="2068" ht="15.75" customHeight="1">
      <c r="A2068" t="s">
        <v>44</v>
      </c>
      <c r="B2068" s="20" t="s">
        <v>154</v>
      </c>
      <c r="C2068" s="23" t="s">
        <v>208</v>
      </c>
      <c r="D2068" s="23">
        <v>10.0</v>
      </c>
      <c r="E2068" s="23" t="s">
        <v>1172</v>
      </c>
      <c r="F2068" s="12" t="str">
        <f t="shared" si="1"/>
        <v>2018</v>
      </c>
      <c r="G2068" s="24">
        <v>43366.0</v>
      </c>
      <c r="I2068" s="25"/>
      <c r="J2068" s="15"/>
      <c r="M2068" s="15"/>
      <c r="N2068" s="27">
        <v>8.2</v>
      </c>
      <c r="O2068" s="27">
        <v>90.6</v>
      </c>
      <c r="P2068" s="17"/>
      <c r="Q2068" s="18"/>
      <c r="S2068" s="17"/>
      <c r="V2068" s="28">
        <v>7.3</v>
      </c>
      <c r="W2068" s="17"/>
    </row>
    <row r="2069" ht="15.75" customHeight="1">
      <c r="A2069" t="s">
        <v>44</v>
      </c>
      <c r="B2069" s="20" t="s">
        <v>154</v>
      </c>
      <c r="C2069" s="23" t="s">
        <v>208</v>
      </c>
      <c r="D2069" s="23">
        <v>2.0</v>
      </c>
      <c r="E2069" s="23" t="s">
        <v>1173</v>
      </c>
      <c r="F2069" s="12" t="str">
        <f t="shared" si="1"/>
        <v>2018</v>
      </c>
      <c r="G2069" s="24">
        <v>43254.0</v>
      </c>
      <c r="I2069" s="25"/>
      <c r="J2069" s="15"/>
      <c r="M2069" s="15"/>
      <c r="N2069" s="27">
        <v>9.39</v>
      </c>
      <c r="O2069" s="27">
        <v>100.0</v>
      </c>
      <c r="P2069" s="17"/>
      <c r="Q2069" s="18"/>
      <c r="S2069" s="17"/>
      <c r="V2069" s="28">
        <v>2.0</v>
      </c>
      <c r="W2069" s="17"/>
    </row>
    <row r="2070" ht="15.75" customHeight="1">
      <c r="A2070" t="s">
        <v>44</v>
      </c>
      <c r="B2070" s="20" t="s">
        <v>154</v>
      </c>
      <c r="C2070" s="23" t="s">
        <v>208</v>
      </c>
      <c r="D2070" s="23">
        <v>3.0</v>
      </c>
      <c r="E2070" s="23" t="s">
        <v>1174</v>
      </c>
      <c r="F2070" s="12" t="str">
        <f t="shared" si="1"/>
        <v>2018</v>
      </c>
      <c r="G2070" s="24">
        <v>43268.0</v>
      </c>
      <c r="I2070" s="25"/>
      <c r="J2070" s="15"/>
      <c r="M2070" s="15"/>
      <c r="N2070" s="27">
        <v>8.65</v>
      </c>
      <c r="O2070" s="27">
        <v>94.2</v>
      </c>
      <c r="P2070" s="17"/>
      <c r="Q2070" s="18"/>
      <c r="S2070" s="17"/>
      <c r="V2070" s="28">
        <v>16.0</v>
      </c>
      <c r="W2070" s="17"/>
    </row>
    <row r="2071" ht="15.75" customHeight="1">
      <c r="A2071" t="s">
        <v>44</v>
      </c>
      <c r="B2071" s="20" t="s">
        <v>154</v>
      </c>
      <c r="C2071" s="23" t="s">
        <v>208</v>
      </c>
      <c r="D2071" s="23">
        <v>4.0</v>
      </c>
      <c r="E2071" s="23" t="s">
        <v>1175</v>
      </c>
      <c r="F2071" s="12" t="str">
        <f t="shared" si="1"/>
        <v>2018</v>
      </c>
      <c r="G2071" s="24">
        <v>43282.0</v>
      </c>
      <c r="I2071" s="25"/>
      <c r="J2071" s="15"/>
      <c r="M2071" s="15"/>
      <c r="N2071" s="27">
        <v>8.8</v>
      </c>
      <c r="O2071" s="27">
        <v>99.8</v>
      </c>
      <c r="P2071" s="17"/>
      <c r="Q2071" s="18"/>
      <c r="S2071" s="17"/>
      <c r="V2071" s="28">
        <v>10.2</v>
      </c>
      <c r="W2071" s="17"/>
    </row>
    <row r="2072" ht="15.75" customHeight="1">
      <c r="A2072" t="s">
        <v>44</v>
      </c>
      <c r="B2072" s="20" t="s">
        <v>154</v>
      </c>
      <c r="C2072" s="23" t="s">
        <v>208</v>
      </c>
      <c r="D2072" s="23">
        <v>5.0</v>
      </c>
      <c r="E2072" s="23" t="s">
        <v>1176</v>
      </c>
      <c r="F2072" s="12" t="str">
        <f t="shared" si="1"/>
        <v>2018</v>
      </c>
      <c r="G2072" s="24">
        <v>43296.0</v>
      </c>
      <c r="I2072" s="25"/>
      <c r="J2072" s="15"/>
      <c r="M2072" s="15"/>
      <c r="N2072" s="27">
        <v>7.45</v>
      </c>
      <c r="O2072" s="27">
        <v>86.9</v>
      </c>
      <c r="P2072" s="17"/>
      <c r="Q2072" s="18"/>
      <c r="S2072" s="17"/>
      <c r="V2072" s="28">
        <v>5.2</v>
      </c>
      <c r="W2072" s="17"/>
    </row>
    <row r="2073" ht="15.75" customHeight="1">
      <c r="A2073" t="s">
        <v>44</v>
      </c>
      <c r="B2073" s="20" t="s">
        <v>154</v>
      </c>
      <c r="C2073" s="23" t="s">
        <v>208</v>
      </c>
      <c r="D2073" s="23">
        <v>6.0</v>
      </c>
      <c r="E2073" s="23" t="s">
        <v>1177</v>
      </c>
      <c r="F2073" s="12" t="str">
        <f t="shared" si="1"/>
        <v>2018</v>
      </c>
      <c r="G2073" s="24">
        <v>43310.0</v>
      </c>
      <c r="I2073" s="25"/>
      <c r="J2073" s="15"/>
      <c r="M2073" s="15"/>
      <c r="N2073" s="27">
        <v>7.72</v>
      </c>
      <c r="O2073" s="27">
        <v>93.3</v>
      </c>
      <c r="P2073" s="17"/>
      <c r="Q2073" s="18"/>
      <c r="S2073" s="17"/>
      <c r="V2073" s="28">
        <v>648.8</v>
      </c>
      <c r="W2073" s="17"/>
    </row>
    <row r="2074" ht="15.75" customHeight="1">
      <c r="A2074" t="s">
        <v>44</v>
      </c>
      <c r="B2074" s="20" t="s">
        <v>154</v>
      </c>
      <c r="C2074" s="23" t="s">
        <v>208</v>
      </c>
      <c r="D2074" s="23">
        <v>8.0</v>
      </c>
      <c r="E2074" s="23" t="s">
        <v>1178</v>
      </c>
      <c r="F2074" s="12" t="str">
        <f t="shared" si="1"/>
        <v>2018</v>
      </c>
      <c r="G2074" s="24">
        <v>43338.0</v>
      </c>
      <c r="I2074" s="25"/>
      <c r="J2074" s="15"/>
      <c r="M2074" s="15"/>
      <c r="N2074" s="27">
        <v>8.0</v>
      </c>
      <c r="O2074" s="27">
        <v>93.2</v>
      </c>
      <c r="P2074" s="17"/>
      <c r="Q2074" s="18"/>
      <c r="S2074" s="17"/>
      <c r="V2074" s="28">
        <v>11.0</v>
      </c>
      <c r="W2074" s="17"/>
    </row>
    <row r="2075" ht="15.75" customHeight="1">
      <c r="A2075" t="s">
        <v>44</v>
      </c>
      <c r="B2075" s="20" t="s">
        <v>154</v>
      </c>
      <c r="C2075" s="23" t="s">
        <v>208</v>
      </c>
      <c r="D2075" s="23">
        <v>9.0</v>
      </c>
      <c r="E2075" s="23" t="s">
        <v>1179</v>
      </c>
      <c r="F2075" s="12" t="str">
        <f t="shared" si="1"/>
        <v>2018</v>
      </c>
      <c r="G2075" s="24">
        <v>43352.0</v>
      </c>
      <c r="I2075" s="25"/>
      <c r="J2075" s="15"/>
      <c r="M2075" s="15"/>
      <c r="N2075" s="27">
        <v>7.53</v>
      </c>
      <c r="O2075" s="27">
        <v>87.7</v>
      </c>
      <c r="P2075" s="17"/>
      <c r="Q2075" s="18"/>
      <c r="S2075" s="17"/>
      <c r="V2075" s="28">
        <v>3.1</v>
      </c>
      <c r="W2075" s="17"/>
    </row>
    <row r="2076" ht="15.75" customHeight="1">
      <c r="A2076" t="s">
        <v>380</v>
      </c>
      <c r="C2076" s="23" t="s">
        <v>381</v>
      </c>
      <c r="D2076" s="23">
        <v>1.0</v>
      </c>
      <c r="E2076" s="23" t="s">
        <v>1180</v>
      </c>
      <c r="F2076" s="12" t="str">
        <f t="shared" si="1"/>
        <v>2018</v>
      </c>
      <c r="G2076" s="24">
        <v>43239.0</v>
      </c>
      <c r="I2076" s="25"/>
      <c r="J2076" s="15"/>
      <c r="M2076" s="15"/>
      <c r="N2076" s="27">
        <v>8.07</v>
      </c>
      <c r="O2076" s="27">
        <v>82.1</v>
      </c>
      <c r="P2076" s="17"/>
      <c r="Q2076" s="18"/>
      <c r="S2076" s="17"/>
      <c r="V2076" s="28">
        <v>23.1</v>
      </c>
      <c r="W2076" s="17"/>
    </row>
    <row r="2077" ht="15.75" customHeight="1">
      <c r="A2077" t="s">
        <v>380</v>
      </c>
      <c r="C2077" s="29" t="s">
        <v>381</v>
      </c>
      <c r="D2077" s="23">
        <v>10.0</v>
      </c>
      <c r="E2077" s="23" t="s">
        <v>1181</v>
      </c>
      <c r="F2077" s="12" t="str">
        <f t="shared" si="1"/>
        <v>2018</v>
      </c>
      <c r="G2077" s="24">
        <v>43366.0</v>
      </c>
      <c r="I2077" s="30"/>
      <c r="J2077" s="15"/>
      <c r="M2077" s="15"/>
      <c r="N2077" s="27">
        <v>7.86</v>
      </c>
      <c r="O2077" s="27">
        <v>79.8</v>
      </c>
      <c r="P2077" s="17"/>
      <c r="Q2077" s="18"/>
      <c r="S2077" s="17"/>
      <c r="V2077" s="28">
        <v>186.0</v>
      </c>
      <c r="W2077" s="17"/>
    </row>
    <row r="2078" ht="15.75" customHeight="1">
      <c r="A2078" t="s">
        <v>380</v>
      </c>
      <c r="C2078" s="23" t="s">
        <v>381</v>
      </c>
      <c r="D2078" s="23">
        <v>2.0</v>
      </c>
      <c r="E2078" s="23" t="s">
        <v>1182</v>
      </c>
      <c r="F2078" s="12" t="str">
        <f t="shared" si="1"/>
        <v>2018</v>
      </c>
      <c r="G2078" s="24">
        <v>43254.0</v>
      </c>
      <c r="I2078" s="25"/>
      <c r="J2078" s="15"/>
      <c r="M2078" s="15"/>
      <c r="N2078" s="27">
        <v>6.64</v>
      </c>
      <c r="O2078" s="27">
        <v>72.0</v>
      </c>
      <c r="P2078" s="17"/>
      <c r="Q2078" s="18"/>
      <c r="S2078" s="17"/>
      <c r="V2078" s="28">
        <v>275.5</v>
      </c>
      <c r="W2078" s="17"/>
    </row>
    <row r="2079" ht="15.75" customHeight="1">
      <c r="A2079" t="s">
        <v>380</v>
      </c>
      <c r="C2079" s="23" t="s">
        <v>381</v>
      </c>
      <c r="D2079" s="23">
        <v>3.0</v>
      </c>
      <c r="E2079" s="23" t="s">
        <v>1183</v>
      </c>
      <c r="F2079" s="12" t="str">
        <f t="shared" si="1"/>
        <v>2018</v>
      </c>
      <c r="G2079" s="24">
        <v>43268.0</v>
      </c>
      <c r="I2079" s="25"/>
      <c r="J2079" s="15"/>
      <c r="M2079" s="15"/>
      <c r="N2079" s="27">
        <v>5.93</v>
      </c>
      <c r="O2079" s="27">
        <v>62.5</v>
      </c>
      <c r="P2079" s="17"/>
      <c r="Q2079" s="18"/>
      <c r="S2079" s="17"/>
      <c r="V2079" s="28">
        <v>260.3</v>
      </c>
      <c r="W2079" s="17"/>
    </row>
    <row r="2080" ht="15.75" customHeight="1">
      <c r="A2080" t="s">
        <v>380</v>
      </c>
      <c r="C2080" s="23" t="s">
        <v>381</v>
      </c>
      <c r="D2080" s="23">
        <v>4.0</v>
      </c>
      <c r="E2080" s="23" t="s">
        <v>1184</v>
      </c>
      <c r="F2080" s="12" t="str">
        <f t="shared" si="1"/>
        <v>2018</v>
      </c>
      <c r="G2080" s="24">
        <v>43282.0</v>
      </c>
      <c r="I2080" s="25"/>
      <c r="J2080" s="15"/>
      <c r="M2080" s="15"/>
      <c r="N2080" s="34"/>
      <c r="O2080" s="27"/>
      <c r="P2080" s="17"/>
      <c r="Q2080" s="18"/>
      <c r="S2080" s="17"/>
      <c r="V2080" s="28">
        <v>1413.06</v>
      </c>
      <c r="W2080" s="17"/>
    </row>
    <row r="2081" ht="15.75" customHeight="1">
      <c r="A2081" t="s">
        <v>380</v>
      </c>
      <c r="C2081" s="23" t="s">
        <v>381</v>
      </c>
      <c r="D2081" s="23">
        <v>5.0</v>
      </c>
      <c r="E2081" s="23" t="s">
        <v>1185</v>
      </c>
      <c r="F2081" s="12" t="str">
        <f t="shared" si="1"/>
        <v>2018</v>
      </c>
      <c r="G2081" s="24">
        <v>43296.0</v>
      </c>
      <c r="I2081" s="25"/>
      <c r="J2081" s="15"/>
      <c r="M2081" s="15"/>
      <c r="N2081" s="27">
        <v>5.61</v>
      </c>
      <c r="O2081" s="27">
        <v>62.9</v>
      </c>
      <c r="P2081" s="17"/>
      <c r="Q2081" s="18"/>
      <c r="S2081" s="17"/>
      <c r="V2081" s="28">
        <v>461.1</v>
      </c>
      <c r="W2081" s="17"/>
    </row>
    <row r="2082" ht="15.75" customHeight="1">
      <c r="A2082" t="s">
        <v>380</v>
      </c>
      <c r="C2082" s="23" t="s">
        <v>381</v>
      </c>
      <c r="D2082" s="23">
        <v>6.0</v>
      </c>
      <c r="E2082" s="23" t="s">
        <v>1186</v>
      </c>
      <c r="F2082" s="12" t="str">
        <f t="shared" si="1"/>
        <v>2018</v>
      </c>
      <c r="G2082" s="24">
        <v>43310.0</v>
      </c>
      <c r="I2082" s="25"/>
      <c r="J2082" s="15"/>
      <c r="M2082" s="15"/>
      <c r="N2082" s="27">
        <v>6.33</v>
      </c>
      <c r="O2082" s="27">
        <v>72.5</v>
      </c>
      <c r="P2082" s="17"/>
      <c r="Q2082" s="18"/>
      <c r="S2082" s="17"/>
      <c r="V2082" s="28">
        <v>1119.9</v>
      </c>
      <c r="W2082" s="17"/>
    </row>
    <row r="2083" ht="15.75" customHeight="1">
      <c r="A2083" t="s">
        <v>380</v>
      </c>
      <c r="C2083" s="23" t="s">
        <v>381</v>
      </c>
      <c r="D2083" s="23">
        <v>7.0</v>
      </c>
      <c r="E2083" s="23" t="s">
        <v>1187</v>
      </c>
      <c r="F2083" s="12" t="str">
        <f t="shared" si="1"/>
        <v>2018</v>
      </c>
      <c r="G2083" s="24">
        <v>43324.0</v>
      </c>
      <c r="I2083" s="25"/>
      <c r="J2083" s="15"/>
      <c r="M2083" s="15"/>
      <c r="N2083" s="27">
        <v>8.75</v>
      </c>
      <c r="O2083" s="27">
        <v>99.2</v>
      </c>
      <c r="P2083" s="17"/>
      <c r="Q2083" s="18"/>
      <c r="S2083" s="17"/>
      <c r="V2083" s="28">
        <v>344.8</v>
      </c>
      <c r="W2083" s="17"/>
    </row>
    <row r="2084" ht="15.75" customHeight="1">
      <c r="A2084" t="s">
        <v>380</v>
      </c>
      <c r="C2084" s="23" t="s">
        <v>381</v>
      </c>
      <c r="D2084" s="23">
        <v>8.0</v>
      </c>
      <c r="E2084" s="23" t="s">
        <v>1188</v>
      </c>
      <c r="F2084" s="12" t="str">
        <f t="shared" si="1"/>
        <v>2018</v>
      </c>
      <c r="G2084" s="24">
        <v>43338.0</v>
      </c>
      <c r="I2084" s="25"/>
      <c r="J2084" s="15"/>
      <c r="M2084" s="15"/>
      <c r="N2084" s="27">
        <v>6.93</v>
      </c>
      <c r="O2084" s="27">
        <v>7.32</v>
      </c>
      <c r="P2084" s="17"/>
      <c r="Q2084" s="18"/>
      <c r="S2084" s="17"/>
      <c r="V2084" s="28">
        <v>224.7</v>
      </c>
      <c r="W2084" s="17"/>
    </row>
    <row r="2085" ht="15.75" customHeight="1">
      <c r="A2085" t="s">
        <v>380</v>
      </c>
      <c r="C2085" s="23" t="s">
        <v>381</v>
      </c>
      <c r="D2085" s="23">
        <v>9.0</v>
      </c>
      <c r="E2085" s="23" t="s">
        <v>1189</v>
      </c>
      <c r="F2085" s="12" t="str">
        <f t="shared" si="1"/>
        <v>2018</v>
      </c>
      <c r="G2085" s="24">
        <v>43352.0</v>
      </c>
      <c r="I2085" s="25"/>
      <c r="J2085" s="15"/>
      <c r="M2085" s="15"/>
      <c r="N2085" s="27">
        <v>6.19</v>
      </c>
      <c r="O2085" s="27">
        <v>66.7</v>
      </c>
      <c r="P2085" s="17"/>
      <c r="Q2085" s="18"/>
      <c r="S2085" s="17"/>
      <c r="V2085" s="28">
        <v>200.5</v>
      </c>
      <c r="W2085" s="17"/>
    </row>
    <row r="2086" ht="15.75" customHeight="1">
      <c r="A2086" t="s">
        <v>380</v>
      </c>
      <c r="C2086" s="23" t="s">
        <v>660</v>
      </c>
      <c r="D2086" s="23">
        <v>1.0</v>
      </c>
      <c r="E2086" s="23" t="s">
        <v>1190</v>
      </c>
      <c r="F2086" s="12" t="str">
        <f t="shared" si="1"/>
        <v>2018</v>
      </c>
      <c r="G2086" s="24">
        <v>43239.0</v>
      </c>
      <c r="I2086" s="25"/>
      <c r="J2086" s="15"/>
      <c r="M2086" s="15"/>
      <c r="N2086" s="27">
        <v>16.11</v>
      </c>
      <c r="O2086" s="27">
        <v>94.1</v>
      </c>
      <c r="P2086" s="17"/>
      <c r="Q2086" s="18"/>
      <c r="S2086" s="17"/>
      <c r="V2086" s="28">
        <v>69.7</v>
      </c>
      <c r="W2086" s="17"/>
    </row>
    <row r="2087" ht="15.75" customHeight="1">
      <c r="A2087" t="s">
        <v>380</v>
      </c>
      <c r="C2087" s="29" t="s">
        <v>660</v>
      </c>
      <c r="D2087" s="23">
        <v>10.0</v>
      </c>
      <c r="E2087" s="23" t="s">
        <v>1191</v>
      </c>
      <c r="F2087" s="12" t="str">
        <f t="shared" si="1"/>
        <v>2018</v>
      </c>
      <c r="G2087" s="24">
        <v>43366.0</v>
      </c>
      <c r="I2087" s="30"/>
      <c r="J2087" s="15"/>
      <c r="M2087" s="15"/>
      <c r="N2087" s="27">
        <v>9.33</v>
      </c>
      <c r="O2087" s="27">
        <v>93.6</v>
      </c>
      <c r="P2087" s="17"/>
      <c r="Q2087" s="18"/>
      <c r="S2087" s="17"/>
      <c r="V2087" s="28">
        <v>108.6</v>
      </c>
      <c r="W2087" s="17"/>
    </row>
    <row r="2088" ht="15.75" customHeight="1">
      <c r="A2088" t="s">
        <v>380</v>
      </c>
      <c r="C2088" s="23" t="s">
        <v>660</v>
      </c>
      <c r="D2088" s="23">
        <v>2.0</v>
      </c>
      <c r="E2088" s="23" t="s">
        <v>1192</v>
      </c>
      <c r="F2088" s="12" t="str">
        <f t="shared" si="1"/>
        <v>2018</v>
      </c>
      <c r="G2088" s="24">
        <v>43254.0</v>
      </c>
      <c r="I2088" s="25"/>
      <c r="J2088" s="15"/>
      <c r="M2088" s="15"/>
      <c r="N2088" s="27">
        <v>9.35</v>
      </c>
      <c r="O2088" s="27">
        <v>97.5</v>
      </c>
      <c r="P2088" s="17"/>
      <c r="Q2088" s="18"/>
      <c r="S2088" s="17"/>
      <c r="V2088" s="28">
        <v>272.3</v>
      </c>
      <c r="W2088" s="17"/>
    </row>
    <row r="2089" ht="15.75" customHeight="1">
      <c r="A2089" t="s">
        <v>380</v>
      </c>
      <c r="C2089" s="23" t="s">
        <v>660</v>
      </c>
      <c r="D2089" s="23">
        <v>3.0</v>
      </c>
      <c r="E2089" s="23" t="s">
        <v>1193</v>
      </c>
      <c r="F2089" s="12" t="str">
        <f t="shared" si="1"/>
        <v>2018</v>
      </c>
      <c r="G2089" s="24">
        <v>43268.0</v>
      </c>
      <c r="I2089" s="25"/>
      <c r="J2089" s="15"/>
      <c r="M2089" s="15"/>
      <c r="N2089" s="27">
        <v>8.84</v>
      </c>
      <c r="O2089" s="27">
        <v>88.4</v>
      </c>
      <c r="P2089" s="17"/>
      <c r="Q2089" s="18"/>
      <c r="S2089" s="17"/>
      <c r="V2089" s="28">
        <v>248.1</v>
      </c>
      <c r="W2089" s="17"/>
    </row>
    <row r="2090" ht="15.75" customHeight="1">
      <c r="A2090" t="s">
        <v>380</v>
      </c>
      <c r="C2090" s="23" t="s">
        <v>660</v>
      </c>
      <c r="D2090" s="23">
        <v>4.0</v>
      </c>
      <c r="E2090" s="23" t="s">
        <v>1194</v>
      </c>
      <c r="F2090" s="12" t="str">
        <f t="shared" si="1"/>
        <v>2018</v>
      </c>
      <c r="G2090" s="24">
        <v>43282.0</v>
      </c>
      <c r="I2090" s="25"/>
      <c r="J2090" s="15"/>
      <c r="M2090" s="15"/>
      <c r="N2090" s="34"/>
      <c r="O2090" s="27"/>
      <c r="P2090" s="17"/>
      <c r="Q2090" s="18"/>
      <c r="S2090" s="17"/>
      <c r="V2090" s="28">
        <v>920.8</v>
      </c>
      <c r="W2090" s="17"/>
    </row>
    <row r="2091" ht="15.75" customHeight="1">
      <c r="A2091" t="s">
        <v>380</v>
      </c>
      <c r="C2091" s="23" t="s">
        <v>660</v>
      </c>
      <c r="D2091" s="23">
        <v>5.0</v>
      </c>
      <c r="E2091" s="23" t="s">
        <v>1195</v>
      </c>
      <c r="F2091" s="12" t="str">
        <f t="shared" si="1"/>
        <v>2018</v>
      </c>
      <c r="G2091" s="24">
        <v>43296.0</v>
      </c>
      <c r="I2091" s="25"/>
      <c r="J2091" s="15"/>
      <c r="M2091" s="15"/>
      <c r="N2091" s="27">
        <v>8.2</v>
      </c>
      <c r="O2091" s="27">
        <v>85.2</v>
      </c>
      <c r="P2091" s="17"/>
      <c r="Q2091" s="18"/>
      <c r="S2091" s="17"/>
      <c r="V2091" s="28">
        <v>191.8</v>
      </c>
      <c r="W2091" s="17"/>
    </row>
    <row r="2092" ht="15.75" customHeight="1">
      <c r="A2092" t="s">
        <v>380</v>
      </c>
      <c r="C2092" s="23" t="s">
        <v>660</v>
      </c>
      <c r="D2092" s="23">
        <v>6.0</v>
      </c>
      <c r="E2092" s="23" t="s">
        <v>1196</v>
      </c>
      <c r="F2092" s="12" t="str">
        <f t="shared" si="1"/>
        <v>2018</v>
      </c>
      <c r="G2092" s="24">
        <v>43310.0</v>
      </c>
      <c r="I2092" s="25"/>
      <c r="J2092" s="15"/>
      <c r="M2092" s="15"/>
      <c r="N2092" s="27">
        <v>8.05</v>
      </c>
      <c r="O2092" s="27">
        <v>90.0</v>
      </c>
      <c r="P2092" s="17"/>
      <c r="Q2092" s="18"/>
      <c r="S2092" s="17"/>
      <c r="V2092" s="28">
        <v>980.4</v>
      </c>
      <c r="W2092" s="17"/>
    </row>
    <row r="2093" ht="15.75" customHeight="1">
      <c r="A2093" t="s">
        <v>380</v>
      </c>
      <c r="C2093" s="23" t="s">
        <v>660</v>
      </c>
      <c r="D2093" s="23">
        <v>7.0</v>
      </c>
      <c r="E2093" s="23" t="s">
        <v>1197</v>
      </c>
      <c r="F2093" s="12" t="str">
        <f t="shared" si="1"/>
        <v>2018</v>
      </c>
      <c r="G2093" s="24">
        <v>43324.0</v>
      </c>
      <c r="I2093" s="25"/>
      <c r="J2093" s="15"/>
      <c r="M2093" s="15"/>
      <c r="N2093" s="27">
        <v>8.15</v>
      </c>
      <c r="O2093" s="27">
        <v>87.2</v>
      </c>
      <c r="P2093" s="17"/>
      <c r="Q2093" s="18"/>
      <c r="S2093" s="17"/>
      <c r="V2093" s="28">
        <v>488.4</v>
      </c>
      <c r="W2093" s="17"/>
    </row>
    <row r="2094" ht="15.75" customHeight="1">
      <c r="A2094" t="s">
        <v>380</v>
      </c>
      <c r="C2094" s="23" t="s">
        <v>660</v>
      </c>
      <c r="D2094" s="23">
        <v>8.0</v>
      </c>
      <c r="E2094" s="23" t="s">
        <v>1198</v>
      </c>
      <c r="F2094" s="12" t="str">
        <f t="shared" si="1"/>
        <v>2018</v>
      </c>
      <c r="G2094" s="24">
        <v>43338.0</v>
      </c>
      <c r="I2094" s="25"/>
      <c r="J2094" s="15"/>
      <c r="M2094" s="15"/>
      <c r="N2094" s="27">
        <v>8.92</v>
      </c>
      <c r="O2094" s="27">
        <v>91.2</v>
      </c>
      <c r="P2094" s="17"/>
      <c r="Q2094" s="18"/>
      <c r="S2094" s="17"/>
      <c r="V2094" s="28">
        <v>816.4</v>
      </c>
      <c r="W2094" s="17"/>
    </row>
    <row r="2095" ht="15.75" customHeight="1">
      <c r="A2095" t="s">
        <v>380</v>
      </c>
      <c r="C2095" s="23" t="s">
        <v>660</v>
      </c>
      <c r="D2095" s="23">
        <v>9.0</v>
      </c>
      <c r="E2095" s="23" t="s">
        <v>1199</v>
      </c>
      <c r="F2095" s="12" t="str">
        <f t="shared" si="1"/>
        <v>2018</v>
      </c>
      <c r="G2095" s="24">
        <v>43352.0</v>
      </c>
      <c r="I2095" s="25"/>
      <c r="J2095" s="15"/>
      <c r="M2095" s="15"/>
      <c r="N2095" s="27">
        <v>8.5</v>
      </c>
      <c r="O2095" s="27">
        <v>87.5</v>
      </c>
      <c r="P2095" s="17"/>
      <c r="Q2095" s="18"/>
      <c r="S2095" s="17"/>
      <c r="V2095" s="28">
        <v>200.5</v>
      </c>
      <c r="W2095" s="17"/>
    </row>
    <row r="2096" ht="15.75" customHeight="1">
      <c r="A2096" t="s">
        <v>44</v>
      </c>
      <c r="B2096" s="20" t="s">
        <v>104</v>
      </c>
      <c r="C2096" s="23" t="s">
        <v>105</v>
      </c>
      <c r="D2096" s="23">
        <v>1.0</v>
      </c>
      <c r="E2096" s="23" t="s">
        <v>1200</v>
      </c>
      <c r="F2096" s="12" t="str">
        <f t="shared" si="1"/>
        <v>2018</v>
      </c>
      <c r="G2096" s="24">
        <v>43239.0</v>
      </c>
      <c r="I2096" s="25"/>
      <c r="J2096" s="15"/>
      <c r="M2096" s="15"/>
      <c r="N2096" s="34"/>
      <c r="O2096" s="27"/>
      <c r="P2096" s="17"/>
      <c r="Q2096" s="18"/>
      <c r="S2096" s="17"/>
      <c r="V2096" s="28">
        <v>95.9</v>
      </c>
      <c r="W2096" s="17"/>
    </row>
    <row r="2097" ht="15.75" customHeight="1">
      <c r="A2097" t="s">
        <v>44</v>
      </c>
      <c r="B2097" s="20" t="s">
        <v>104</v>
      </c>
      <c r="C2097" s="23" t="s">
        <v>105</v>
      </c>
      <c r="D2097" s="23">
        <v>10.0</v>
      </c>
      <c r="E2097" s="23" t="s">
        <v>1201</v>
      </c>
      <c r="F2097" s="12" t="str">
        <f t="shared" si="1"/>
        <v>2018</v>
      </c>
      <c r="G2097" s="24">
        <v>43366.0</v>
      </c>
      <c r="I2097" s="25"/>
      <c r="J2097" s="15"/>
      <c r="M2097" s="15"/>
      <c r="N2097" s="27">
        <v>7.6</v>
      </c>
      <c r="O2097" s="27">
        <v>80.5</v>
      </c>
      <c r="P2097" s="17"/>
      <c r="Q2097" s="18"/>
      <c r="S2097" s="17"/>
      <c r="V2097" s="28">
        <v>73.8</v>
      </c>
      <c r="W2097" s="17"/>
    </row>
    <row r="2098" ht="15.75" customHeight="1">
      <c r="A2098" t="s">
        <v>44</v>
      </c>
      <c r="B2098" s="20" t="s">
        <v>104</v>
      </c>
      <c r="C2098" s="23" t="s">
        <v>105</v>
      </c>
      <c r="D2098" s="23">
        <v>2.0</v>
      </c>
      <c r="E2098" s="23" t="s">
        <v>1202</v>
      </c>
      <c r="F2098" s="12" t="str">
        <f t="shared" si="1"/>
        <v>2018</v>
      </c>
      <c r="G2098" s="24">
        <v>43254.0</v>
      </c>
      <c r="I2098" s="25"/>
      <c r="J2098" s="15"/>
      <c r="M2098" s="15"/>
      <c r="N2098" s="34"/>
      <c r="O2098" s="27"/>
      <c r="P2098" s="17"/>
      <c r="Q2098" s="18"/>
      <c r="S2098" s="17"/>
      <c r="V2098" s="28">
        <v>81.3</v>
      </c>
      <c r="W2098" s="17"/>
    </row>
    <row r="2099" ht="15.75" customHeight="1">
      <c r="A2099" t="s">
        <v>44</v>
      </c>
      <c r="B2099" s="20" t="s">
        <v>104</v>
      </c>
      <c r="C2099" s="23" t="s">
        <v>105</v>
      </c>
      <c r="D2099" s="23">
        <v>3.0</v>
      </c>
      <c r="E2099" s="23" t="s">
        <v>1203</v>
      </c>
      <c r="F2099" s="12" t="str">
        <f t="shared" si="1"/>
        <v>2018</v>
      </c>
      <c r="G2099" s="24">
        <v>43268.0</v>
      </c>
      <c r="I2099" s="25"/>
      <c r="J2099" s="15"/>
      <c r="M2099" s="15"/>
      <c r="N2099" s="27">
        <v>8.05</v>
      </c>
      <c r="O2099" s="27">
        <v>87.3</v>
      </c>
      <c r="P2099" s="17"/>
      <c r="Q2099" s="18"/>
      <c r="S2099" s="17"/>
      <c r="V2099" s="28">
        <v>50.4</v>
      </c>
      <c r="W2099" s="17"/>
    </row>
    <row r="2100" ht="15.75" customHeight="1">
      <c r="A2100" t="s">
        <v>44</v>
      </c>
      <c r="B2100" s="20" t="s">
        <v>104</v>
      </c>
      <c r="C2100" s="23" t="s">
        <v>105</v>
      </c>
      <c r="D2100" s="23">
        <v>4.0</v>
      </c>
      <c r="E2100" s="23" t="s">
        <v>1204</v>
      </c>
      <c r="F2100" s="12" t="str">
        <f t="shared" si="1"/>
        <v>2018</v>
      </c>
      <c r="G2100" s="24">
        <v>43282.0</v>
      </c>
      <c r="I2100" s="25"/>
      <c r="J2100" s="15"/>
      <c r="M2100" s="15"/>
      <c r="N2100" s="27">
        <v>7.94</v>
      </c>
      <c r="O2100" s="27">
        <v>86.8</v>
      </c>
      <c r="P2100" s="17"/>
      <c r="Q2100" s="18"/>
      <c r="S2100" s="17"/>
      <c r="V2100" s="28">
        <v>2419.2</v>
      </c>
      <c r="W2100" s="17"/>
    </row>
    <row r="2101" ht="15.75" customHeight="1">
      <c r="A2101" t="s">
        <v>44</v>
      </c>
      <c r="B2101" s="20" t="s">
        <v>104</v>
      </c>
      <c r="C2101" s="23" t="s">
        <v>105</v>
      </c>
      <c r="D2101" s="23">
        <v>5.0</v>
      </c>
      <c r="E2101" s="23" t="s">
        <v>1205</v>
      </c>
      <c r="F2101" s="12" t="str">
        <f t="shared" si="1"/>
        <v>2018</v>
      </c>
      <c r="G2101" s="24">
        <v>43296.0</v>
      </c>
      <c r="I2101" s="25"/>
      <c r="J2101" s="15"/>
      <c r="M2101" s="15"/>
      <c r="N2101" s="27">
        <v>6.83</v>
      </c>
      <c r="O2101" s="27">
        <v>78.2</v>
      </c>
      <c r="P2101" s="17"/>
      <c r="Q2101" s="18"/>
      <c r="S2101" s="17"/>
      <c r="V2101" s="28">
        <v>34.5</v>
      </c>
      <c r="W2101" s="17"/>
    </row>
    <row r="2102" ht="15.75" customHeight="1">
      <c r="A2102" t="s">
        <v>44</v>
      </c>
      <c r="B2102" s="20" t="s">
        <v>104</v>
      </c>
      <c r="C2102" s="23" t="s">
        <v>105</v>
      </c>
      <c r="D2102" s="23">
        <v>6.0</v>
      </c>
      <c r="E2102" s="23" t="s">
        <v>1206</v>
      </c>
      <c r="F2102" s="12" t="str">
        <f t="shared" si="1"/>
        <v>2018</v>
      </c>
      <c r="G2102" s="24">
        <v>43310.0</v>
      </c>
      <c r="I2102" s="25"/>
      <c r="J2102" s="15"/>
      <c r="M2102" s="15"/>
      <c r="N2102" s="27">
        <v>7.02</v>
      </c>
      <c r="O2102" s="27">
        <v>80.3</v>
      </c>
      <c r="P2102" s="17"/>
      <c r="Q2102" s="18"/>
      <c r="S2102" s="17"/>
      <c r="V2102" s="28">
        <v>866.4</v>
      </c>
      <c r="W2102" s="17"/>
    </row>
    <row r="2103" ht="15.75" customHeight="1">
      <c r="A2103" t="s">
        <v>44</v>
      </c>
      <c r="B2103" s="20" t="s">
        <v>104</v>
      </c>
      <c r="C2103" s="23" t="s">
        <v>105</v>
      </c>
      <c r="D2103" s="23">
        <v>8.0</v>
      </c>
      <c r="E2103" s="23" t="s">
        <v>1207</v>
      </c>
      <c r="F2103" s="12" t="str">
        <f t="shared" si="1"/>
        <v>2018</v>
      </c>
      <c r="G2103" s="24">
        <v>43338.0</v>
      </c>
      <c r="I2103" s="25"/>
      <c r="J2103" s="15"/>
      <c r="M2103" s="15"/>
      <c r="N2103" s="27">
        <v>7.65</v>
      </c>
      <c r="O2103" s="27">
        <v>83.1</v>
      </c>
      <c r="P2103" s="17"/>
      <c r="Q2103" s="18"/>
      <c r="S2103" s="17"/>
      <c r="V2103" s="28">
        <v>108.1</v>
      </c>
      <c r="W2103" s="17"/>
    </row>
    <row r="2104" ht="15.75" customHeight="1">
      <c r="A2104" t="s">
        <v>44</v>
      </c>
      <c r="B2104" s="20" t="s">
        <v>104</v>
      </c>
      <c r="C2104" s="23" t="s">
        <v>105</v>
      </c>
      <c r="D2104" s="23">
        <v>9.0</v>
      </c>
      <c r="E2104" s="23" t="s">
        <v>1208</v>
      </c>
      <c r="F2104" s="12" t="str">
        <f t="shared" si="1"/>
        <v>2018</v>
      </c>
      <c r="G2104" s="24">
        <v>43352.0</v>
      </c>
      <c r="I2104" s="25"/>
      <c r="J2104" s="15"/>
      <c r="M2104" s="15"/>
      <c r="N2104" s="27">
        <v>6.81</v>
      </c>
      <c r="O2104" s="27">
        <v>75.6</v>
      </c>
      <c r="P2104" s="17"/>
      <c r="Q2104" s="18"/>
      <c r="S2104" s="17"/>
      <c r="V2104" s="28">
        <v>38.9</v>
      </c>
      <c r="W2104" s="17"/>
    </row>
    <row r="2105" ht="15.75" customHeight="1">
      <c r="A2105" t="s">
        <v>44</v>
      </c>
      <c r="B2105" s="20" t="s">
        <v>104</v>
      </c>
      <c r="C2105" s="23" t="s">
        <v>121</v>
      </c>
      <c r="D2105" s="23">
        <v>1.0</v>
      </c>
      <c r="E2105" s="23" t="s">
        <v>1209</v>
      </c>
      <c r="F2105" s="12" t="str">
        <f t="shared" si="1"/>
        <v>2018</v>
      </c>
      <c r="G2105" s="24">
        <v>43239.0</v>
      </c>
      <c r="I2105" s="25"/>
      <c r="J2105" s="15"/>
      <c r="M2105" s="15"/>
      <c r="N2105" s="27">
        <v>9.7</v>
      </c>
      <c r="O2105" s="27">
        <v>92.4</v>
      </c>
      <c r="P2105" s="17"/>
      <c r="Q2105" s="18"/>
      <c r="S2105" s="17"/>
      <c r="V2105" s="28">
        <v>151.5</v>
      </c>
      <c r="W2105" s="17"/>
    </row>
    <row r="2106" ht="15.75" customHeight="1">
      <c r="A2106" t="s">
        <v>44</v>
      </c>
      <c r="B2106" s="20" t="s">
        <v>104</v>
      </c>
      <c r="C2106" s="29" t="s">
        <v>121</v>
      </c>
      <c r="D2106" s="23">
        <v>10.0</v>
      </c>
      <c r="E2106" s="23" t="s">
        <v>1210</v>
      </c>
      <c r="F2106" s="12" t="str">
        <f t="shared" si="1"/>
        <v>2018</v>
      </c>
      <c r="G2106" s="24">
        <v>43366.0</v>
      </c>
      <c r="I2106" s="30"/>
      <c r="J2106" s="15"/>
      <c r="M2106" s="15"/>
      <c r="N2106" s="27">
        <v>8.84</v>
      </c>
      <c r="O2106" s="27">
        <v>90.3</v>
      </c>
      <c r="P2106" s="17"/>
      <c r="Q2106" s="18"/>
      <c r="S2106" s="17"/>
      <c r="V2106" s="28">
        <v>235.9</v>
      </c>
      <c r="W2106" s="17"/>
    </row>
    <row r="2107" ht="15.75" customHeight="1">
      <c r="A2107" t="s">
        <v>44</v>
      </c>
      <c r="B2107" s="20" t="s">
        <v>104</v>
      </c>
      <c r="C2107" s="23" t="s">
        <v>121</v>
      </c>
      <c r="D2107" s="23">
        <v>2.0</v>
      </c>
      <c r="E2107" s="23" t="s">
        <v>1211</v>
      </c>
      <c r="F2107" s="12" t="str">
        <f t="shared" si="1"/>
        <v>2018</v>
      </c>
      <c r="G2107" s="24">
        <v>43254.0</v>
      </c>
      <c r="I2107" s="25"/>
      <c r="J2107" s="15"/>
      <c r="M2107" s="15"/>
      <c r="N2107" s="34"/>
      <c r="O2107" s="27"/>
      <c r="P2107" s="17"/>
      <c r="Q2107" s="18"/>
      <c r="S2107" s="17"/>
      <c r="V2107" s="28">
        <v>240.0</v>
      </c>
      <c r="W2107" s="17"/>
    </row>
    <row r="2108" ht="15.75" customHeight="1">
      <c r="A2108" t="s">
        <v>44</v>
      </c>
      <c r="B2108" s="20" t="s">
        <v>104</v>
      </c>
      <c r="C2108" s="23" t="s">
        <v>121</v>
      </c>
      <c r="D2108" s="23">
        <v>3.0</v>
      </c>
      <c r="E2108" s="23" t="s">
        <v>1212</v>
      </c>
      <c r="F2108" s="12" t="str">
        <f t="shared" si="1"/>
        <v>2018</v>
      </c>
      <c r="G2108" s="24">
        <v>43268.0</v>
      </c>
      <c r="I2108" s="25"/>
      <c r="J2108" s="15"/>
      <c r="M2108" s="15"/>
      <c r="N2108" s="27">
        <v>9.8</v>
      </c>
      <c r="O2108" s="27">
        <v>99.0</v>
      </c>
      <c r="P2108" s="17"/>
      <c r="Q2108" s="18"/>
      <c r="S2108" s="17"/>
      <c r="V2108" s="28">
        <v>135.4</v>
      </c>
      <c r="W2108" s="17"/>
    </row>
    <row r="2109" ht="15.75" customHeight="1">
      <c r="A2109" t="s">
        <v>44</v>
      </c>
      <c r="B2109" s="20" t="s">
        <v>104</v>
      </c>
      <c r="C2109" s="23" t="s">
        <v>121</v>
      </c>
      <c r="D2109" s="23">
        <v>4.0</v>
      </c>
      <c r="E2109" s="23" t="s">
        <v>1213</v>
      </c>
      <c r="F2109" s="12" t="str">
        <f t="shared" si="1"/>
        <v>2018</v>
      </c>
      <c r="G2109" s="24">
        <v>43282.0</v>
      </c>
      <c r="I2109" s="25"/>
      <c r="J2109" s="15"/>
      <c r="M2109" s="15"/>
      <c r="N2109" s="27">
        <v>8.23</v>
      </c>
      <c r="O2109" s="27">
        <v>90.2</v>
      </c>
      <c r="P2109" s="17"/>
      <c r="Q2109" s="18"/>
      <c r="S2109" s="17"/>
      <c r="V2109" s="28">
        <v>1986.28</v>
      </c>
      <c r="W2109" s="17"/>
    </row>
    <row r="2110" ht="15.75" customHeight="1">
      <c r="A2110" t="s">
        <v>44</v>
      </c>
      <c r="B2110" s="20" t="s">
        <v>104</v>
      </c>
      <c r="C2110" s="23" t="s">
        <v>121</v>
      </c>
      <c r="D2110" s="23">
        <v>5.0</v>
      </c>
      <c r="E2110" s="23" t="s">
        <v>1214</v>
      </c>
      <c r="F2110" s="12" t="str">
        <f t="shared" si="1"/>
        <v>2018</v>
      </c>
      <c r="G2110" s="24">
        <v>43296.0</v>
      </c>
      <c r="I2110" s="25"/>
      <c r="J2110" s="15"/>
      <c r="M2110" s="15"/>
      <c r="N2110" s="27">
        <v>8.34</v>
      </c>
      <c r="O2110" s="27">
        <v>89.3</v>
      </c>
      <c r="P2110" s="17"/>
      <c r="Q2110" s="18"/>
      <c r="S2110" s="17"/>
      <c r="V2110" s="28">
        <v>84.2</v>
      </c>
      <c r="W2110" s="17"/>
    </row>
    <row r="2111" ht="15.75" customHeight="1">
      <c r="A2111" t="s">
        <v>44</v>
      </c>
      <c r="B2111" s="20" t="s">
        <v>104</v>
      </c>
      <c r="C2111" s="23" t="s">
        <v>121</v>
      </c>
      <c r="D2111" s="23">
        <v>6.0</v>
      </c>
      <c r="E2111" s="23" t="s">
        <v>1215</v>
      </c>
      <c r="F2111" s="12" t="str">
        <f t="shared" si="1"/>
        <v>2018</v>
      </c>
      <c r="G2111" s="24">
        <v>43310.0</v>
      </c>
      <c r="I2111" s="25"/>
      <c r="J2111" s="15"/>
      <c r="M2111" s="15"/>
      <c r="N2111" s="27">
        <v>7.89</v>
      </c>
      <c r="O2111" s="27">
        <v>88.8</v>
      </c>
      <c r="P2111" s="17"/>
      <c r="Q2111" s="18"/>
      <c r="S2111" s="17"/>
      <c r="V2111" s="28">
        <v>2419.6</v>
      </c>
      <c r="W2111" s="17"/>
    </row>
    <row r="2112" ht="15.75" customHeight="1">
      <c r="A2112" t="s">
        <v>44</v>
      </c>
      <c r="B2112" s="20" t="s">
        <v>104</v>
      </c>
      <c r="C2112" s="23" t="s">
        <v>121</v>
      </c>
      <c r="D2112" s="23">
        <v>7.0</v>
      </c>
      <c r="E2112" s="23" t="s">
        <v>1216</v>
      </c>
      <c r="F2112" s="12" t="str">
        <f t="shared" si="1"/>
        <v>2018</v>
      </c>
      <c r="G2112" s="24">
        <v>43324.0</v>
      </c>
      <c r="I2112" s="25"/>
      <c r="J2112" s="15"/>
      <c r="M2112" s="15"/>
      <c r="N2112" s="27">
        <v>7.75</v>
      </c>
      <c r="O2112" s="27">
        <v>86.2</v>
      </c>
      <c r="P2112" s="17"/>
      <c r="Q2112" s="18"/>
      <c r="S2112" s="17"/>
      <c r="V2112" s="28">
        <v>290.9</v>
      </c>
      <c r="W2112" s="17"/>
    </row>
    <row r="2113" ht="15.75" customHeight="1">
      <c r="A2113" t="s">
        <v>44</v>
      </c>
      <c r="B2113" s="20" t="s">
        <v>104</v>
      </c>
      <c r="C2113" s="23" t="s">
        <v>121</v>
      </c>
      <c r="D2113" s="23">
        <v>8.0</v>
      </c>
      <c r="E2113" s="23" t="s">
        <v>1217</v>
      </c>
      <c r="F2113" s="12" t="str">
        <f t="shared" si="1"/>
        <v>2018</v>
      </c>
      <c r="G2113" s="24">
        <v>43338.0</v>
      </c>
      <c r="I2113" s="25"/>
      <c r="J2113" s="15"/>
      <c r="M2113" s="15"/>
      <c r="N2113" s="27">
        <v>8.7</v>
      </c>
      <c r="O2113" s="27">
        <v>91.7</v>
      </c>
      <c r="P2113" s="17"/>
      <c r="Q2113" s="18"/>
      <c r="S2113" s="17"/>
      <c r="V2113" s="28">
        <v>209.8</v>
      </c>
      <c r="W2113" s="17"/>
    </row>
    <row r="2114" ht="15.75" customHeight="1">
      <c r="A2114" t="s">
        <v>44</v>
      </c>
      <c r="B2114" s="20" t="s">
        <v>104</v>
      </c>
      <c r="C2114" s="23" t="s">
        <v>121</v>
      </c>
      <c r="D2114" s="23">
        <v>9.0</v>
      </c>
      <c r="E2114" s="23" t="s">
        <v>1218</v>
      </c>
      <c r="F2114" s="12" t="str">
        <f t="shared" si="1"/>
        <v>2018</v>
      </c>
      <c r="G2114" s="24">
        <v>43352.0</v>
      </c>
      <c r="I2114" s="25"/>
      <c r="J2114" s="15"/>
      <c r="M2114" s="15"/>
      <c r="N2114" s="27">
        <v>8.73</v>
      </c>
      <c r="O2114" s="27">
        <v>91.5</v>
      </c>
      <c r="P2114" s="17"/>
      <c r="Q2114" s="18"/>
      <c r="S2114" s="17"/>
      <c r="V2114" s="28">
        <v>200.5</v>
      </c>
      <c r="W2114" s="17"/>
    </row>
    <row r="2115" ht="15.75" customHeight="1">
      <c r="A2115" t="s">
        <v>44</v>
      </c>
      <c r="B2115" s="20" t="s">
        <v>104</v>
      </c>
      <c r="C2115" s="23" t="s">
        <v>134</v>
      </c>
      <c r="D2115" s="23">
        <v>1.0</v>
      </c>
      <c r="E2115" s="23" t="s">
        <v>1219</v>
      </c>
      <c r="F2115" s="12" t="str">
        <f t="shared" si="1"/>
        <v>2018</v>
      </c>
      <c r="G2115" s="24">
        <v>43239.0</v>
      </c>
      <c r="I2115" s="25"/>
      <c r="J2115" s="15"/>
      <c r="M2115" s="15"/>
      <c r="N2115" s="27">
        <v>10.09</v>
      </c>
      <c r="O2115" s="27">
        <v>96.9</v>
      </c>
      <c r="P2115" s="17"/>
      <c r="Q2115" s="18"/>
      <c r="S2115" s="17"/>
      <c r="V2115" s="28">
        <v>193.5</v>
      </c>
      <c r="W2115" s="17"/>
    </row>
    <row r="2116" ht="15.75" customHeight="1">
      <c r="A2116" t="s">
        <v>44</v>
      </c>
      <c r="B2116" s="20" t="s">
        <v>104</v>
      </c>
      <c r="C2116" s="29" t="s">
        <v>134</v>
      </c>
      <c r="D2116" s="23">
        <v>10.0</v>
      </c>
      <c r="E2116" s="23" t="s">
        <v>1220</v>
      </c>
      <c r="F2116" s="12" t="str">
        <f t="shared" si="1"/>
        <v>2018</v>
      </c>
      <c r="G2116" s="24">
        <v>43366.0</v>
      </c>
      <c r="I2116" s="30"/>
      <c r="J2116" s="15"/>
      <c r="M2116" s="15"/>
      <c r="N2116" s="27">
        <v>9.46</v>
      </c>
      <c r="O2116" s="27">
        <v>96.6</v>
      </c>
      <c r="P2116" s="17"/>
      <c r="Q2116" s="18"/>
      <c r="S2116" s="17"/>
      <c r="V2116" s="28">
        <v>99.0</v>
      </c>
      <c r="W2116" s="17"/>
    </row>
    <row r="2117" ht="15.75" customHeight="1">
      <c r="A2117" t="s">
        <v>44</v>
      </c>
      <c r="B2117" s="20" t="s">
        <v>104</v>
      </c>
      <c r="C2117" s="23" t="s">
        <v>134</v>
      </c>
      <c r="D2117" s="23">
        <v>2.0</v>
      </c>
      <c r="E2117" s="23" t="s">
        <v>1221</v>
      </c>
      <c r="F2117" s="12" t="str">
        <f t="shared" si="1"/>
        <v>2018</v>
      </c>
      <c r="G2117" s="24">
        <v>43254.0</v>
      </c>
      <c r="I2117" s="25"/>
      <c r="J2117" s="15"/>
      <c r="M2117" s="15"/>
      <c r="N2117" s="34"/>
      <c r="O2117" s="27"/>
      <c r="P2117" s="17"/>
      <c r="Q2117" s="18"/>
      <c r="S2117" s="17"/>
      <c r="V2117" s="28">
        <v>307.6</v>
      </c>
      <c r="W2117" s="17"/>
    </row>
    <row r="2118" ht="15.75" customHeight="1">
      <c r="A2118" t="s">
        <v>44</v>
      </c>
      <c r="B2118" s="20" t="s">
        <v>104</v>
      </c>
      <c r="C2118" s="23" t="s">
        <v>134</v>
      </c>
      <c r="D2118" s="23">
        <v>3.0</v>
      </c>
      <c r="E2118" s="23" t="s">
        <v>1222</v>
      </c>
      <c r="F2118" s="12" t="str">
        <f t="shared" si="1"/>
        <v>2018</v>
      </c>
      <c r="G2118" s="24">
        <v>43268.0</v>
      </c>
      <c r="I2118" s="25"/>
      <c r="J2118" s="15"/>
      <c r="M2118" s="15"/>
      <c r="N2118" s="27">
        <v>8.2</v>
      </c>
      <c r="O2118" s="27">
        <v>84.0</v>
      </c>
      <c r="P2118" s="17"/>
      <c r="Q2118" s="18"/>
      <c r="S2118" s="17"/>
      <c r="V2118" s="28">
        <v>143.9</v>
      </c>
      <c r="W2118" s="17"/>
    </row>
    <row r="2119" ht="15.75" customHeight="1">
      <c r="A2119" t="s">
        <v>44</v>
      </c>
      <c r="B2119" s="20" t="s">
        <v>104</v>
      </c>
      <c r="C2119" s="23" t="s">
        <v>134</v>
      </c>
      <c r="D2119" s="23">
        <v>4.0</v>
      </c>
      <c r="E2119" s="23" t="s">
        <v>1223</v>
      </c>
      <c r="F2119" s="12" t="str">
        <f t="shared" si="1"/>
        <v>2018</v>
      </c>
      <c r="G2119" s="24">
        <v>43282.0</v>
      </c>
      <c r="I2119" s="25"/>
      <c r="J2119" s="15"/>
      <c r="M2119" s="15"/>
      <c r="N2119" s="27">
        <v>8.24</v>
      </c>
      <c r="O2119" s="27">
        <v>90.5</v>
      </c>
      <c r="P2119" s="17"/>
      <c r="Q2119" s="18"/>
      <c r="S2119" s="17"/>
      <c r="V2119" s="28">
        <v>1986.28</v>
      </c>
      <c r="W2119" s="17"/>
    </row>
    <row r="2120" ht="15.75" customHeight="1">
      <c r="A2120" t="s">
        <v>44</v>
      </c>
      <c r="B2120" s="20" t="s">
        <v>104</v>
      </c>
      <c r="C2120" s="23" t="s">
        <v>134</v>
      </c>
      <c r="D2120" s="23">
        <v>5.0</v>
      </c>
      <c r="E2120" s="23" t="s">
        <v>1224</v>
      </c>
      <c r="F2120" s="12" t="str">
        <f t="shared" si="1"/>
        <v>2018</v>
      </c>
      <c r="G2120" s="24">
        <v>43296.0</v>
      </c>
      <c r="I2120" s="25"/>
      <c r="J2120" s="15"/>
      <c r="M2120" s="15"/>
      <c r="N2120" s="27">
        <v>8.03</v>
      </c>
      <c r="O2120" s="27">
        <v>85.9</v>
      </c>
      <c r="P2120" s="17"/>
      <c r="Q2120" s="18"/>
      <c r="S2120" s="17"/>
      <c r="V2120" s="28">
        <v>129.1</v>
      </c>
      <c r="W2120" s="17"/>
    </row>
    <row r="2121" ht="15.75" customHeight="1">
      <c r="A2121" t="s">
        <v>44</v>
      </c>
      <c r="B2121" s="20" t="s">
        <v>104</v>
      </c>
      <c r="C2121" s="23" t="s">
        <v>134</v>
      </c>
      <c r="D2121" s="23">
        <v>6.0</v>
      </c>
      <c r="E2121" s="23" t="s">
        <v>1225</v>
      </c>
      <c r="F2121" s="12" t="str">
        <f t="shared" si="1"/>
        <v>2018</v>
      </c>
      <c r="G2121" s="24">
        <v>43310.0</v>
      </c>
      <c r="I2121" s="25"/>
      <c r="J2121" s="15"/>
      <c r="M2121" s="15"/>
      <c r="N2121" s="27">
        <v>7.6</v>
      </c>
      <c r="O2121" s="27">
        <v>85.7</v>
      </c>
      <c r="P2121" s="17"/>
      <c r="Q2121" s="18"/>
      <c r="S2121" s="17"/>
      <c r="V2121" s="28">
        <v>2419.6</v>
      </c>
      <c r="W2121" s="17"/>
    </row>
    <row r="2122" ht="15.75" customHeight="1">
      <c r="A2122" t="s">
        <v>44</v>
      </c>
      <c r="B2122" s="20" t="s">
        <v>104</v>
      </c>
      <c r="C2122" s="23" t="s">
        <v>134</v>
      </c>
      <c r="D2122" s="23">
        <v>7.0</v>
      </c>
      <c r="E2122" s="23" t="s">
        <v>1226</v>
      </c>
      <c r="F2122" s="12" t="str">
        <f t="shared" si="1"/>
        <v>2018</v>
      </c>
      <c r="G2122" s="24">
        <v>43324.0</v>
      </c>
      <c r="I2122" s="25"/>
      <c r="J2122" s="15"/>
      <c r="M2122" s="15"/>
      <c r="N2122" s="27">
        <v>7.63</v>
      </c>
      <c r="O2122" s="27">
        <v>85.6</v>
      </c>
      <c r="P2122" s="17"/>
      <c r="Q2122" s="18"/>
      <c r="S2122" s="17"/>
      <c r="V2122" s="28">
        <v>261.3</v>
      </c>
      <c r="W2122" s="17"/>
    </row>
    <row r="2123" ht="15.75" customHeight="1">
      <c r="A2123" t="s">
        <v>44</v>
      </c>
      <c r="B2123" s="20" t="s">
        <v>104</v>
      </c>
      <c r="C2123" s="23" t="s">
        <v>134</v>
      </c>
      <c r="D2123" s="23">
        <v>8.0</v>
      </c>
      <c r="E2123" s="23" t="s">
        <v>1227</v>
      </c>
      <c r="F2123" s="12" t="str">
        <f t="shared" si="1"/>
        <v>2018</v>
      </c>
      <c r="G2123" s="24">
        <v>43338.0</v>
      </c>
      <c r="I2123" s="25"/>
      <c r="J2123" s="15"/>
      <c r="M2123" s="15"/>
      <c r="N2123" s="27">
        <v>8.45</v>
      </c>
      <c r="O2123" s="27">
        <v>89.6</v>
      </c>
      <c r="P2123" s="17"/>
      <c r="Q2123" s="18"/>
      <c r="S2123" s="17"/>
      <c r="V2123" s="28">
        <v>260.3</v>
      </c>
      <c r="W2123" s="17"/>
    </row>
    <row r="2124" ht="15.75" customHeight="1">
      <c r="A2124" t="s">
        <v>44</v>
      </c>
      <c r="B2124" s="20" t="s">
        <v>104</v>
      </c>
      <c r="C2124" s="23" t="s">
        <v>134</v>
      </c>
      <c r="D2124" s="23">
        <v>9.0</v>
      </c>
      <c r="E2124" s="23" t="s">
        <v>1228</v>
      </c>
      <c r="F2124" s="12" t="str">
        <f t="shared" si="1"/>
        <v>2018</v>
      </c>
      <c r="G2124" s="24">
        <v>43352.0</v>
      </c>
      <c r="I2124" s="25"/>
      <c r="J2124" s="15"/>
      <c r="M2124" s="15"/>
      <c r="N2124" s="27">
        <v>8.62</v>
      </c>
      <c r="O2124" s="27">
        <v>90.6</v>
      </c>
      <c r="P2124" s="17"/>
      <c r="Q2124" s="18"/>
      <c r="S2124" s="17"/>
      <c r="V2124" s="28">
        <v>94.5</v>
      </c>
      <c r="W2124" s="17"/>
    </row>
    <row r="2125" ht="15.75" customHeight="1">
      <c r="A2125" t="s">
        <v>44</v>
      </c>
      <c r="B2125" s="20" t="s">
        <v>104</v>
      </c>
      <c r="C2125" s="31" t="s">
        <v>145</v>
      </c>
      <c r="D2125" s="31">
        <v>1.0</v>
      </c>
      <c r="E2125" s="23" t="s">
        <v>1229</v>
      </c>
      <c r="F2125" s="12" t="str">
        <f t="shared" si="1"/>
        <v>2018</v>
      </c>
      <c r="G2125" s="32">
        <v>43239.0</v>
      </c>
      <c r="I2125" s="33"/>
      <c r="J2125" s="15"/>
      <c r="M2125" s="15"/>
      <c r="N2125" s="27"/>
      <c r="O2125" s="27"/>
      <c r="P2125" s="17"/>
      <c r="Q2125" s="18"/>
      <c r="S2125" s="17"/>
      <c r="V2125" s="28">
        <v>54.8</v>
      </c>
      <c r="W2125" s="17"/>
    </row>
    <row r="2126" ht="15.75" customHeight="1">
      <c r="A2126" t="s">
        <v>44</v>
      </c>
      <c r="B2126" s="20" t="s">
        <v>104</v>
      </c>
      <c r="C2126" s="29" t="s">
        <v>145</v>
      </c>
      <c r="D2126" s="23">
        <v>2.0</v>
      </c>
      <c r="E2126" s="23" t="s">
        <v>1230</v>
      </c>
      <c r="F2126" s="12" t="str">
        <f t="shared" si="1"/>
        <v>2018</v>
      </c>
      <c r="G2126" s="24">
        <v>43254.0</v>
      </c>
      <c r="I2126" s="30"/>
      <c r="J2126" s="15"/>
      <c r="M2126" s="15"/>
      <c r="N2126" s="27">
        <v>7.7</v>
      </c>
      <c r="O2126" s="27">
        <v>84.9</v>
      </c>
      <c r="P2126" s="17"/>
      <c r="Q2126" s="18"/>
      <c r="S2126" s="17"/>
      <c r="V2126" s="28">
        <v>866.4</v>
      </c>
      <c r="W2126" s="17"/>
    </row>
    <row r="2127" ht="15.75" customHeight="1">
      <c r="A2127" t="s">
        <v>44</v>
      </c>
      <c r="B2127" s="20" t="s">
        <v>104</v>
      </c>
      <c r="C2127" s="23" t="s">
        <v>145</v>
      </c>
      <c r="D2127" s="23">
        <v>3.0</v>
      </c>
      <c r="E2127" s="23" t="s">
        <v>1231</v>
      </c>
      <c r="F2127" s="12" t="str">
        <f t="shared" si="1"/>
        <v>2018</v>
      </c>
      <c r="G2127" s="24">
        <v>43268.0</v>
      </c>
      <c r="I2127" s="25"/>
      <c r="J2127" s="15"/>
      <c r="M2127" s="15"/>
      <c r="N2127" s="27">
        <v>7.51</v>
      </c>
      <c r="O2127" s="27">
        <v>78.9</v>
      </c>
      <c r="P2127" s="17"/>
      <c r="Q2127" s="18"/>
      <c r="S2127" s="17"/>
      <c r="V2127" s="28">
        <v>365.4</v>
      </c>
      <c r="W2127" s="17"/>
    </row>
    <row r="2128" ht="15.75" customHeight="1">
      <c r="A2128" t="s">
        <v>44</v>
      </c>
      <c r="B2128" s="20" t="s">
        <v>104</v>
      </c>
      <c r="C2128" s="23" t="s">
        <v>145</v>
      </c>
      <c r="D2128" s="23">
        <v>4.0</v>
      </c>
      <c r="E2128" s="23" t="s">
        <v>1232</v>
      </c>
      <c r="F2128" s="12" t="str">
        <f t="shared" si="1"/>
        <v>2018</v>
      </c>
      <c r="G2128" s="24">
        <v>43282.0</v>
      </c>
      <c r="I2128" s="25"/>
      <c r="J2128" s="15"/>
      <c r="M2128" s="15"/>
      <c r="N2128" s="27">
        <v>5.58</v>
      </c>
      <c r="O2128" s="27">
        <v>92.6</v>
      </c>
      <c r="P2128" s="17"/>
      <c r="Q2128" s="18"/>
      <c r="S2128" s="17"/>
      <c r="V2128" s="28">
        <v>1119.85</v>
      </c>
      <c r="W2128" s="17"/>
    </row>
    <row r="2129" ht="15.75" customHeight="1">
      <c r="A2129" t="s">
        <v>44</v>
      </c>
      <c r="B2129" s="20" t="s">
        <v>104</v>
      </c>
      <c r="C2129" s="23" t="s">
        <v>145</v>
      </c>
      <c r="D2129" s="23">
        <v>5.0</v>
      </c>
      <c r="E2129" s="23" t="s">
        <v>1233</v>
      </c>
      <c r="F2129" s="12" t="str">
        <f t="shared" si="1"/>
        <v>2018</v>
      </c>
      <c r="G2129" s="24">
        <v>43296.0</v>
      </c>
      <c r="I2129" s="25"/>
      <c r="J2129" s="15"/>
      <c r="M2129" s="15"/>
      <c r="N2129" s="27">
        <v>7.37</v>
      </c>
      <c r="O2129" s="27">
        <v>81.8</v>
      </c>
      <c r="P2129" s="17"/>
      <c r="Q2129" s="18"/>
      <c r="S2129" s="17"/>
      <c r="V2129" s="28">
        <v>85.7</v>
      </c>
      <c r="W2129" s="17"/>
    </row>
    <row r="2130" ht="15.75" customHeight="1">
      <c r="A2130" t="s">
        <v>44</v>
      </c>
      <c r="B2130" s="20" t="s">
        <v>104</v>
      </c>
      <c r="C2130" s="47" t="s">
        <v>145</v>
      </c>
      <c r="D2130" s="23">
        <v>6.0</v>
      </c>
      <c r="E2130" s="23" t="s">
        <v>1234</v>
      </c>
      <c r="F2130" s="12" t="str">
        <f t="shared" si="1"/>
        <v>2018</v>
      </c>
      <c r="G2130" s="24">
        <v>43310.0</v>
      </c>
      <c r="I2130" s="25"/>
      <c r="J2130" s="15"/>
      <c r="M2130" s="15"/>
      <c r="N2130" s="27">
        <v>7.84</v>
      </c>
      <c r="O2130" s="27">
        <v>88.3</v>
      </c>
      <c r="P2130" s="17"/>
      <c r="Q2130" s="18"/>
      <c r="S2130" s="17"/>
      <c r="V2130" s="28">
        <v>2419.6</v>
      </c>
      <c r="W2130" s="17"/>
    </row>
    <row r="2131" ht="15.75" customHeight="1">
      <c r="A2131" t="s">
        <v>44</v>
      </c>
      <c r="B2131" s="20" t="s">
        <v>104</v>
      </c>
      <c r="C2131" s="23" t="s">
        <v>145</v>
      </c>
      <c r="D2131" s="23">
        <v>8.0</v>
      </c>
      <c r="E2131" s="23" t="s">
        <v>1235</v>
      </c>
      <c r="F2131" s="12" t="str">
        <f t="shared" si="1"/>
        <v>2018</v>
      </c>
      <c r="G2131" s="24">
        <v>43338.0</v>
      </c>
      <c r="I2131" s="25"/>
      <c r="J2131" s="15"/>
      <c r="M2131" s="15"/>
      <c r="N2131" s="27">
        <v>8.92</v>
      </c>
      <c r="O2131" s="27">
        <v>94.4</v>
      </c>
      <c r="P2131" s="17"/>
      <c r="Q2131" s="18"/>
      <c r="S2131" s="17"/>
      <c r="V2131" s="28">
        <v>121.0</v>
      </c>
      <c r="W2131" s="17"/>
    </row>
    <row r="2132" ht="15.75" customHeight="1">
      <c r="A2132" t="s">
        <v>44</v>
      </c>
      <c r="B2132" s="20" t="s">
        <v>104</v>
      </c>
      <c r="C2132" s="23" t="s">
        <v>1236</v>
      </c>
      <c r="D2132" s="23">
        <v>1.0</v>
      </c>
      <c r="E2132" s="23" t="s">
        <v>1237</v>
      </c>
      <c r="F2132" s="12" t="str">
        <f t="shared" si="1"/>
        <v>2018</v>
      </c>
      <c r="G2132" s="24">
        <v>43239.0</v>
      </c>
      <c r="I2132" s="25"/>
      <c r="J2132" s="15"/>
      <c r="M2132" s="15"/>
      <c r="N2132" s="27"/>
      <c r="O2132" s="27"/>
      <c r="P2132" s="17"/>
      <c r="Q2132" s="18"/>
      <c r="S2132" s="17"/>
      <c r="V2132" s="28">
        <v>4.1</v>
      </c>
      <c r="W2132" s="17"/>
    </row>
    <row r="2133" ht="15.75" customHeight="1">
      <c r="A2133" t="s">
        <v>44</v>
      </c>
      <c r="B2133" s="20" t="s">
        <v>104</v>
      </c>
      <c r="C2133" s="29" t="s">
        <v>1236</v>
      </c>
      <c r="D2133" s="23">
        <v>2.0</v>
      </c>
      <c r="E2133" s="23" t="s">
        <v>1238</v>
      </c>
      <c r="F2133" s="12" t="str">
        <f t="shared" si="1"/>
        <v>2018</v>
      </c>
      <c r="G2133" s="24">
        <v>43254.0</v>
      </c>
      <c r="I2133" s="30"/>
      <c r="J2133" s="15"/>
      <c r="M2133" s="15"/>
      <c r="N2133" s="27">
        <v>6.65</v>
      </c>
      <c r="O2133" s="27">
        <v>73.5</v>
      </c>
      <c r="P2133" s="17"/>
      <c r="Q2133" s="18"/>
      <c r="S2133" s="17"/>
      <c r="V2133" s="28">
        <v>290.9</v>
      </c>
      <c r="W2133" s="17"/>
    </row>
    <row r="2134" ht="15.75" customHeight="1">
      <c r="A2134" t="s">
        <v>44</v>
      </c>
      <c r="B2134" s="20" t="s">
        <v>104</v>
      </c>
      <c r="C2134" s="23" t="s">
        <v>1236</v>
      </c>
      <c r="D2134" s="23">
        <v>3.0</v>
      </c>
      <c r="E2134" s="23" t="s">
        <v>1239</v>
      </c>
      <c r="F2134" s="12" t="str">
        <f t="shared" si="1"/>
        <v>2018</v>
      </c>
      <c r="G2134" s="24">
        <v>43268.0</v>
      </c>
      <c r="I2134" s="25"/>
      <c r="J2134" s="15"/>
      <c r="M2134" s="15"/>
      <c r="N2134" s="27">
        <v>7.01</v>
      </c>
      <c r="O2134" s="27">
        <v>71.8</v>
      </c>
      <c r="P2134" s="17"/>
      <c r="Q2134" s="18"/>
      <c r="S2134" s="17"/>
      <c r="V2134" s="28">
        <v>456.9</v>
      </c>
      <c r="W2134" s="17"/>
    </row>
    <row r="2135" ht="15.75" customHeight="1">
      <c r="A2135" t="s">
        <v>44</v>
      </c>
      <c r="B2135" s="20" t="s">
        <v>104</v>
      </c>
      <c r="C2135" s="31" t="s">
        <v>1236</v>
      </c>
      <c r="D2135" s="31">
        <v>4.0</v>
      </c>
      <c r="E2135" s="23" t="s">
        <v>1240</v>
      </c>
      <c r="F2135" s="12" t="str">
        <f t="shared" si="1"/>
        <v>2018</v>
      </c>
      <c r="G2135" s="32">
        <v>43282.0</v>
      </c>
      <c r="I2135" s="33"/>
      <c r="J2135" s="15"/>
      <c r="M2135" s="15"/>
      <c r="N2135" s="27">
        <v>6.72</v>
      </c>
      <c r="O2135" s="27">
        <v>72.7</v>
      </c>
      <c r="P2135" s="17"/>
      <c r="Q2135" s="18"/>
      <c r="S2135" s="17"/>
      <c r="V2135" s="28">
        <v>648.8</v>
      </c>
      <c r="W2135" s="17"/>
    </row>
    <row r="2136" ht="15.75" customHeight="1">
      <c r="A2136" t="s">
        <v>44</v>
      </c>
      <c r="B2136" s="20" t="s">
        <v>104</v>
      </c>
      <c r="C2136" s="23" t="s">
        <v>1236</v>
      </c>
      <c r="D2136" s="23">
        <v>5.0</v>
      </c>
      <c r="E2136" s="23" t="s">
        <v>1241</v>
      </c>
      <c r="F2136" s="12" t="str">
        <f t="shared" si="1"/>
        <v>2018</v>
      </c>
      <c r="G2136" s="24">
        <v>43296.0</v>
      </c>
      <c r="I2136" s="25"/>
      <c r="J2136" s="15"/>
      <c r="M2136" s="15"/>
      <c r="N2136" s="27">
        <v>6.95</v>
      </c>
      <c r="O2136" s="27">
        <v>74.6</v>
      </c>
      <c r="P2136" s="17"/>
      <c r="Q2136" s="18"/>
      <c r="S2136" s="17"/>
      <c r="V2136" s="28">
        <v>365.4</v>
      </c>
      <c r="W2136" s="17"/>
    </row>
    <row r="2137" ht="15.75" customHeight="1">
      <c r="A2137" t="s">
        <v>44</v>
      </c>
      <c r="B2137" s="20" t="s">
        <v>104</v>
      </c>
      <c r="C2137" s="23" t="s">
        <v>1236</v>
      </c>
      <c r="D2137" s="23">
        <v>6.0</v>
      </c>
      <c r="E2137" s="23" t="s">
        <v>1242</v>
      </c>
      <c r="F2137" s="12" t="str">
        <f t="shared" si="1"/>
        <v>2018</v>
      </c>
      <c r="G2137" s="24">
        <v>43310.0</v>
      </c>
      <c r="I2137" s="25"/>
      <c r="J2137" s="15"/>
      <c r="M2137" s="15"/>
      <c r="N2137" s="27">
        <v>5.14</v>
      </c>
      <c r="O2137" s="27">
        <v>58.4</v>
      </c>
      <c r="P2137" s="17"/>
      <c r="Q2137" s="18"/>
      <c r="S2137" s="17"/>
      <c r="V2137" s="28">
        <v>2419.6</v>
      </c>
      <c r="W2137" s="17"/>
    </row>
    <row r="2138" ht="15.75" customHeight="1">
      <c r="A2138" t="s">
        <v>44</v>
      </c>
      <c r="B2138" s="20" t="s">
        <v>104</v>
      </c>
      <c r="C2138" s="23" t="s">
        <v>1236</v>
      </c>
      <c r="D2138" s="23">
        <v>8.0</v>
      </c>
      <c r="E2138" s="23" t="s">
        <v>1243</v>
      </c>
      <c r="F2138" s="12" t="str">
        <f t="shared" si="1"/>
        <v>2018</v>
      </c>
      <c r="G2138" s="24">
        <v>43338.0</v>
      </c>
      <c r="I2138" s="25"/>
      <c r="J2138" s="15"/>
      <c r="M2138" s="15"/>
      <c r="N2138" s="27">
        <v>7.72</v>
      </c>
      <c r="O2138" s="27">
        <v>81.1</v>
      </c>
      <c r="P2138" s="17"/>
      <c r="Q2138" s="18"/>
      <c r="S2138" s="17"/>
      <c r="V2138" s="28">
        <v>410.6</v>
      </c>
      <c r="W2138" s="17"/>
    </row>
    <row r="2139" ht="15.75" customHeight="1">
      <c r="A2139" s="20" t="s">
        <v>516</v>
      </c>
      <c r="B2139" s="20" t="s">
        <v>1244</v>
      </c>
      <c r="C2139" s="23" t="s">
        <v>1245</v>
      </c>
      <c r="D2139" s="23">
        <v>1.0</v>
      </c>
      <c r="E2139" s="23" t="s">
        <v>1246</v>
      </c>
      <c r="F2139" s="12" t="str">
        <f t="shared" si="1"/>
        <v>2018</v>
      </c>
      <c r="G2139" s="24">
        <v>43239.0</v>
      </c>
      <c r="I2139" s="25"/>
      <c r="J2139" s="15"/>
      <c r="M2139" s="15"/>
      <c r="N2139" s="27">
        <v>9.25</v>
      </c>
      <c r="O2139" s="27">
        <v>92.0</v>
      </c>
      <c r="P2139" s="17"/>
      <c r="Q2139" s="18"/>
      <c r="S2139" s="17"/>
      <c r="V2139" s="28">
        <v>86.5</v>
      </c>
      <c r="W2139" s="17"/>
    </row>
    <row r="2140" ht="15.75" customHeight="1">
      <c r="A2140" t="s">
        <v>44</v>
      </c>
      <c r="B2140" s="20" t="s">
        <v>1244</v>
      </c>
      <c r="C2140" s="23" t="s">
        <v>1245</v>
      </c>
      <c r="D2140" s="23">
        <v>10.0</v>
      </c>
      <c r="E2140" s="23" t="s">
        <v>1247</v>
      </c>
      <c r="F2140" s="12" t="str">
        <f t="shared" si="1"/>
        <v>2018</v>
      </c>
      <c r="G2140" s="24">
        <v>43366.0</v>
      </c>
      <c r="I2140" s="25"/>
      <c r="J2140" s="15"/>
      <c r="M2140" s="15"/>
      <c r="N2140" s="27">
        <v>8.19</v>
      </c>
      <c r="O2140" s="27">
        <v>84.8</v>
      </c>
      <c r="P2140" s="17"/>
      <c r="Q2140" s="18"/>
      <c r="S2140" s="17"/>
      <c r="V2140" s="28">
        <v>151.5</v>
      </c>
      <c r="W2140" s="17"/>
    </row>
    <row r="2141" ht="15.75" customHeight="1">
      <c r="A2141" t="s">
        <v>44</v>
      </c>
      <c r="B2141" s="20" t="s">
        <v>1244</v>
      </c>
      <c r="C2141" s="23" t="s">
        <v>1245</v>
      </c>
      <c r="D2141" s="23">
        <v>2.0</v>
      </c>
      <c r="E2141" s="23" t="s">
        <v>1248</v>
      </c>
      <c r="F2141" s="12" t="str">
        <f t="shared" si="1"/>
        <v>2018</v>
      </c>
      <c r="G2141" s="24">
        <v>43254.0</v>
      </c>
      <c r="I2141" s="25"/>
      <c r="J2141" s="15"/>
      <c r="M2141" s="15"/>
      <c r="N2141" s="27">
        <v>8.09</v>
      </c>
      <c r="O2141" s="27">
        <v>89.0</v>
      </c>
      <c r="P2141" s="17"/>
      <c r="Q2141" s="18"/>
      <c r="S2141" s="17"/>
      <c r="V2141" s="28">
        <v>72.2</v>
      </c>
      <c r="W2141" s="17"/>
    </row>
    <row r="2142" ht="15.75" customHeight="1">
      <c r="A2142" t="s">
        <v>44</v>
      </c>
      <c r="B2142" s="20" t="s">
        <v>1244</v>
      </c>
      <c r="C2142" s="23" t="s">
        <v>1245</v>
      </c>
      <c r="D2142" s="23">
        <v>3.0</v>
      </c>
      <c r="E2142" s="23" t="s">
        <v>1249</v>
      </c>
      <c r="F2142" s="12" t="str">
        <f t="shared" si="1"/>
        <v>2018</v>
      </c>
      <c r="G2142" s="24">
        <v>43268.0</v>
      </c>
      <c r="I2142" s="25"/>
      <c r="J2142" s="15"/>
      <c r="M2142" s="15"/>
      <c r="N2142" s="27">
        <v>6.08</v>
      </c>
      <c r="O2142" s="27">
        <v>66.8</v>
      </c>
      <c r="P2142" s="17"/>
      <c r="Q2142" s="18"/>
      <c r="S2142" s="17"/>
      <c r="V2142" s="28">
        <v>238.2</v>
      </c>
      <c r="W2142" s="17"/>
    </row>
    <row r="2143" ht="15.75" customHeight="1">
      <c r="A2143" s="20" t="s">
        <v>516</v>
      </c>
      <c r="B2143" s="20" t="s">
        <v>1244</v>
      </c>
      <c r="C2143" s="23" t="s">
        <v>1245</v>
      </c>
      <c r="D2143" s="23">
        <v>4.0</v>
      </c>
      <c r="E2143" s="23" t="s">
        <v>1250</v>
      </c>
      <c r="F2143" s="12" t="str">
        <f t="shared" si="1"/>
        <v>2018</v>
      </c>
      <c r="G2143" s="24">
        <v>43282.0</v>
      </c>
      <c r="I2143" s="25"/>
      <c r="J2143" s="15"/>
      <c r="M2143" s="15"/>
      <c r="N2143" s="27">
        <v>8.13</v>
      </c>
      <c r="O2143" s="27">
        <v>87.7</v>
      </c>
      <c r="P2143" s="17"/>
      <c r="Q2143" s="18"/>
      <c r="S2143" s="17"/>
      <c r="V2143" s="28">
        <v>1299.65</v>
      </c>
      <c r="W2143" s="17"/>
    </row>
    <row r="2144" ht="15.75" customHeight="1">
      <c r="A2144" s="20" t="s">
        <v>516</v>
      </c>
      <c r="B2144" s="20" t="s">
        <v>1244</v>
      </c>
      <c r="C2144" s="23" t="s">
        <v>1245</v>
      </c>
      <c r="D2144" s="23">
        <v>5.0</v>
      </c>
      <c r="E2144" s="23" t="s">
        <v>1251</v>
      </c>
      <c r="F2144" s="12" t="str">
        <f t="shared" si="1"/>
        <v>2018</v>
      </c>
      <c r="G2144" s="24">
        <v>43296.0</v>
      </c>
      <c r="I2144" s="25"/>
      <c r="J2144" s="15"/>
      <c r="M2144" s="15"/>
      <c r="N2144" s="27">
        <v>5.57</v>
      </c>
      <c r="O2144" s="27">
        <v>63.8</v>
      </c>
      <c r="P2144" s="17"/>
      <c r="Q2144" s="18"/>
      <c r="S2144" s="17"/>
      <c r="V2144" s="28">
        <v>79.4</v>
      </c>
      <c r="W2144" s="17"/>
    </row>
    <row r="2145" ht="15.75" customHeight="1">
      <c r="A2145" s="20" t="s">
        <v>516</v>
      </c>
      <c r="B2145" s="20" t="s">
        <v>1244</v>
      </c>
      <c r="C2145" s="23" t="s">
        <v>1245</v>
      </c>
      <c r="D2145" s="23">
        <v>6.0</v>
      </c>
      <c r="E2145" s="23" t="s">
        <v>1252</v>
      </c>
      <c r="F2145" s="12" t="str">
        <f t="shared" si="1"/>
        <v>2018</v>
      </c>
      <c r="G2145" s="24">
        <v>43310.0</v>
      </c>
      <c r="I2145" s="25"/>
      <c r="J2145" s="15"/>
      <c r="M2145" s="15"/>
      <c r="N2145" s="27">
        <v>6.8</v>
      </c>
      <c r="O2145" s="27">
        <v>78.1</v>
      </c>
      <c r="P2145" s="17"/>
      <c r="Q2145" s="18"/>
      <c r="S2145" s="17"/>
      <c r="V2145" s="28">
        <v>1119.9</v>
      </c>
      <c r="W2145" s="17"/>
    </row>
    <row r="2146" ht="15.75" customHeight="1">
      <c r="A2146" s="20" t="s">
        <v>516</v>
      </c>
      <c r="B2146" s="20" t="s">
        <v>1244</v>
      </c>
      <c r="C2146" s="23" t="s">
        <v>1245</v>
      </c>
      <c r="D2146" s="23">
        <v>7.0</v>
      </c>
      <c r="E2146" s="23" t="s">
        <v>1253</v>
      </c>
      <c r="F2146" s="12" t="str">
        <f t="shared" si="1"/>
        <v>2018</v>
      </c>
      <c r="G2146" s="24">
        <v>43324.0</v>
      </c>
      <c r="I2146" s="25"/>
      <c r="J2146" s="15"/>
      <c r="M2146" s="15"/>
      <c r="N2146" s="27">
        <v>4.89</v>
      </c>
      <c r="O2146" s="27">
        <v>57.7</v>
      </c>
      <c r="P2146" s="17"/>
      <c r="Q2146" s="18"/>
      <c r="S2146" s="17"/>
      <c r="V2146" s="28">
        <v>261.3</v>
      </c>
      <c r="W2146" s="17"/>
    </row>
    <row r="2147" ht="15.75" customHeight="1">
      <c r="A2147" s="20" t="s">
        <v>516</v>
      </c>
      <c r="B2147" s="20" t="s">
        <v>1244</v>
      </c>
      <c r="C2147" s="23" t="s">
        <v>1245</v>
      </c>
      <c r="D2147" s="23">
        <v>8.0</v>
      </c>
      <c r="E2147" s="23" t="s">
        <v>1254</v>
      </c>
      <c r="F2147" s="12" t="str">
        <f t="shared" si="1"/>
        <v>2018</v>
      </c>
      <c r="G2147" s="24">
        <v>43338.0</v>
      </c>
      <c r="I2147" s="25"/>
      <c r="J2147" s="15"/>
      <c r="M2147" s="15"/>
      <c r="N2147" s="27">
        <v>5.91</v>
      </c>
      <c r="O2147" s="27">
        <v>64.2</v>
      </c>
      <c r="P2147" s="17"/>
      <c r="Q2147" s="18"/>
      <c r="S2147" s="17"/>
      <c r="V2147" s="28">
        <v>214.2</v>
      </c>
      <c r="W2147" s="17"/>
    </row>
    <row r="2148" ht="15.75" customHeight="1">
      <c r="A2148" s="20" t="s">
        <v>516</v>
      </c>
      <c r="B2148" s="20" t="s">
        <v>1244</v>
      </c>
      <c r="C2148" s="23" t="s">
        <v>1245</v>
      </c>
      <c r="D2148" s="23">
        <v>9.0</v>
      </c>
      <c r="E2148" s="23" t="s">
        <v>1255</v>
      </c>
      <c r="F2148" s="12" t="str">
        <f t="shared" si="1"/>
        <v>2018</v>
      </c>
      <c r="G2148" s="24">
        <v>43352.0</v>
      </c>
      <c r="I2148" s="25"/>
      <c r="J2148" s="15"/>
      <c r="M2148" s="15"/>
      <c r="N2148" s="27">
        <v>5.11</v>
      </c>
      <c r="O2148" s="27">
        <v>57.0</v>
      </c>
      <c r="P2148" s="17"/>
      <c r="Q2148" s="18"/>
      <c r="S2148" s="17"/>
      <c r="V2148" s="28">
        <v>435.2</v>
      </c>
      <c r="W2148" s="17"/>
    </row>
    <row r="2149" ht="15.75" customHeight="1">
      <c r="A2149" s="20" t="s">
        <v>516</v>
      </c>
      <c r="B2149" s="20" t="s">
        <v>1244</v>
      </c>
      <c r="C2149" s="23" t="s">
        <v>1256</v>
      </c>
      <c r="D2149" s="23">
        <v>1.0</v>
      </c>
      <c r="E2149" s="23" t="s">
        <v>1257</v>
      </c>
      <c r="F2149" s="12" t="str">
        <f t="shared" si="1"/>
        <v>2018</v>
      </c>
      <c r="G2149" s="24">
        <v>43239.0</v>
      </c>
      <c r="I2149" s="25"/>
      <c r="J2149" s="15"/>
      <c r="M2149" s="15"/>
      <c r="N2149" s="27">
        <v>8.88</v>
      </c>
      <c r="O2149" s="27">
        <v>85.4</v>
      </c>
      <c r="P2149" s="17"/>
      <c r="Q2149" s="18"/>
      <c r="S2149" s="17"/>
      <c r="V2149" s="28">
        <v>155.3</v>
      </c>
      <c r="W2149" s="17"/>
    </row>
    <row r="2150" ht="15.75" customHeight="1">
      <c r="A2150" s="20" t="s">
        <v>516</v>
      </c>
      <c r="B2150" s="20" t="s">
        <v>1244</v>
      </c>
      <c r="C2150" s="23" t="s">
        <v>1256</v>
      </c>
      <c r="D2150" s="23">
        <v>10.0</v>
      </c>
      <c r="E2150" s="23" t="s">
        <v>1258</v>
      </c>
      <c r="F2150" s="12" t="str">
        <f t="shared" si="1"/>
        <v>2018</v>
      </c>
      <c r="G2150" s="24">
        <v>43366.0</v>
      </c>
      <c r="I2150" s="25"/>
      <c r="J2150" s="15"/>
      <c r="M2150" s="15"/>
      <c r="N2150" s="27">
        <v>9.0</v>
      </c>
      <c r="O2150" s="27">
        <v>93.2</v>
      </c>
      <c r="P2150" s="17"/>
      <c r="Q2150" s="18"/>
      <c r="S2150" s="17"/>
      <c r="V2150" s="28">
        <v>193.5</v>
      </c>
      <c r="W2150" s="17"/>
    </row>
    <row r="2151" ht="15.75" customHeight="1">
      <c r="A2151" s="20" t="s">
        <v>516</v>
      </c>
      <c r="B2151" s="20" t="s">
        <v>1244</v>
      </c>
      <c r="C2151" s="23" t="s">
        <v>1256</v>
      </c>
      <c r="D2151" s="23">
        <v>2.0</v>
      </c>
      <c r="E2151" s="23" t="s">
        <v>1259</v>
      </c>
      <c r="F2151" s="12" t="str">
        <f t="shared" si="1"/>
        <v>2018</v>
      </c>
      <c r="G2151" s="24">
        <v>43254.0</v>
      </c>
      <c r="I2151" s="25"/>
      <c r="J2151" s="15"/>
      <c r="M2151" s="15"/>
      <c r="N2151" s="27">
        <v>8.6</v>
      </c>
      <c r="O2151" s="27">
        <v>94.0</v>
      </c>
      <c r="P2151" s="17"/>
      <c r="Q2151" s="18"/>
      <c r="S2151" s="17"/>
      <c r="V2151" s="28">
        <v>117.8</v>
      </c>
      <c r="W2151" s="17"/>
    </row>
    <row r="2152" ht="15.75" customHeight="1">
      <c r="A2152" s="20" t="s">
        <v>516</v>
      </c>
      <c r="B2152" s="20" t="s">
        <v>1244</v>
      </c>
      <c r="C2152" s="23" t="s">
        <v>1256</v>
      </c>
      <c r="D2152" s="23">
        <v>3.0</v>
      </c>
      <c r="E2152" s="23" t="s">
        <v>1260</v>
      </c>
      <c r="F2152" s="12" t="str">
        <f t="shared" si="1"/>
        <v>2018</v>
      </c>
      <c r="G2152" s="24">
        <v>43268.0</v>
      </c>
      <c r="I2152" s="25"/>
      <c r="J2152" s="15"/>
      <c r="M2152" s="15"/>
      <c r="N2152" s="27">
        <v>6.8</v>
      </c>
      <c r="O2152" s="27">
        <v>71.9</v>
      </c>
      <c r="P2152" s="17"/>
      <c r="Q2152" s="18"/>
      <c r="S2152" s="17"/>
      <c r="V2152" s="28">
        <v>488.4</v>
      </c>
      <c r="W2152" s="17"/>
    </row>
    <row r="2153" ht="15.75" customHeight="1">
      <c r="A2153" s="20" t="s">
        <v>516</v>
      </c>
      <c r="B2153" s="20" t="s">
        <v>1244</v>
      </c>
      <c r="C2153" s="23" t="s">
        <v>1256</v>
      </c>
      <c r="D2153" s="23">
        <v>4.0</v>
      </c>
      <c r="E2153" s="23" t="s">
        <v>1261</v>
      </c>
      <c r="F2153" s="12" t="str">
        <f t="shared" si="1"/>
        <v>2018</v>
      </c>
      <c r="G2153" s="24">
        <v>43282.0</v>
      </c>
      <c r="I2153" s="25"/>
      <c r="J2153" s="15"/>
      <c r="M2153" s="15"/>
      <c r="N2153" s="27">
        <v>8.88</v>
      </c>
      <c r="O2153" s="27">
        <v>91.4</v>
      </c>
      <c r="P2153" s="17"/>
      <c r="Q2153" s="18"/>
      <c r="S2153" s="17"/>
      <c r="V2153" s="28">
        <v>1553.07</v>
      </c>
      <c r="W2153" s="17"/>
    </row>
    <row r="2154" ht="15.75" customHeight="1">
      <c r="A2154" s="20" t="s">
        <v>516</v>
      </c>
      <c r="B2154" s="20" t="s">
        <v>1244</v>
      </c>
      <c r="C2154" s="23" t="s">
        <v>1256</v>
      </c>
      <c r="D2154" s="23">
        <v>5.0</v>
      </c>
      <c r="E2154" s="23" t="s">
        <v>1262</v>
      </c>
      <c r="F2154" s="12" t="str">
        <f t="shared" si="1"/>
        <v>2018</v>
      </c>
      <c r="G2154" s="24">
        <v>43296.0</v>
      </c>
      <c r="I2154" s="25"/>
      <c r="J2154" s="15"/>
      <c r="M2154" s="15"/>
      <c r="N2154" s="27">
        <v>6.56</v>
      </c>
      <c r="O2154" s="27">
        <v>74.6</v>
      </c>
      <c r="P2154" s="17"/>
      <c r="Q2154" s="18"/>
      <c r="S2154" s="17"/>
      <c r="V2154" s="28">
        <v>387.3</v>
      </c>
      <c r="W2154" s="17"/>
    </row>
    <row r="2155" ht="15.75" customHeight="1">
      <c r="A2155" s="20" t="s">
        <v>516</v>
      </c>
      <c r="B2155" s="20" t="s">
        <v>1244</v>
      </c>
      <c r="C2155" s="23" t="s">
        <v>1256</v>
      </c>
      <c r="D2155" s="23">
        <v>6.0</v>
      </c>
      <c r="E2155" s="23" t="s">
        <v>1263</v>
      </c>
      <c r="F2155" s="12" t="str">
        <f t="shared" si="1"/>
        <v>2018</v>
      </c>
      <c r="G2155" s="24">
        <v>43310.0</v>
      </c>
      <c r="I2155" s="25"/>
      <c r="J2155" s="15"/>
      <c r="M2155" s="15"/>
      <c r="N2155" s="27">
        <v>7.6</v>
      </c>
      <c r="O2155" s="27">
        <v>86.5</v>
      </c>
      <c r="P2155" s="17"/>
      <c r="Q2155" s="18"/>
      <c r="S2155" s="17"/>
      <c r="V2155" s="28">
        <v>1986.3</v>
      </c>
      <c r="W2155" s="17"/>
    </row>
    <row r="2156" ht="15.75" customHeight="1">
      <c r="A2156" s="20" t="s">
        <v>516</v>
      </c>
      <c r="B2156" s="20" t="s">
        <v>1244</v>
      </c>
      <c r="C2156" s="23" t="s">
        <v>1256</v>
      </c>
      <c r="D2156" s="23">
        <v>7.0</v>
      </c>
      <c r="E2156" s="23" t="s">
        <v>1264</v>
      </c>
      <c r="F2156" s="12" t="str">
        <f t="shared" si="1"/>
        <v>2018</v>
      </c>
      <c r="G2156" s="24">
        <v>43324.0</v>
      </c>
      <c r="I2156" s="25"/>
      <c r="J2156" s="15"/>
      <c r="M2156" s="15"/>
      <c r="N2156" s="27">
        <v>6.43</v>
      </c>
      <c r="O2156" s="27">
        <v>74.9</v>
      </c>
      <c r="P2156" s="17"/>
      <c r="Q2156" s="18"/>
      <c r="S2156" s="17"/>
      <c r="V2156" s="28">
        <v>365.4</v>
      </c>
      <c r="W2156" s="17"/>
    </row>
    <row r="2157" ht="15.75" customHeight="1">
      <c r="A2157" s="20" t="s">
        <v>516</v>
      </c>
      <c r="B2157" s="20" t="s">
        <v>1244</v>
      </c>
      <c r="C2157" s="23" t="s">
        <v>1256</v>
      </c>
      <c r="D2157" s="23">
        <v>8.0</v>
      </c>
      <c r="E2157" s="23" t="s">
        <v>1265</v>
      </c>
      <c r="F2157" s="12" t="str">
        <f t="shared" si="1"/>
        <v>2018</v>
      </c>
      <c r="G2157" s="24">
        <v>43338.0</v>
      </c>
      <c r="I2157" s="25"/>
      <c r="J2157" s="15"/>
      <c r="M2157" s="15"/>
      <c r="N2157" s="27">
        <v>6.89</v>
      </c>
      <c r="O2157" s="27">
        <v>74.1</v>
      </c>
      <c r="P2157" s="17"/>
      <c r="Q2157" s="18"/>
      <c r="S2157" s="17"/>
      <c r="V2157" s="28">
        <v>579.4</v>
      </c>
      <c r="W2157" s="17"/>
    </row>
    <row r="2158" ht="15.75" customHeight="1">
      <c r="A2158" s="20" t="s">
        <v>516</v>
      </c>
      <c r="B2158" s="20" t="s">
        <v>1244</v>
      </c>
      <c r="C2158" s="23" t="s">
        <v>1256</v>
      </c>
      <c r="D2158" s="23">
        <v>9.0</v>
      </c>
      <c r="E2158" s="23" t="s">
        <v>1266</v>
      </c>
      <c r="F2158" s="12" t="str">
        <f t="shared" si="1"/>
        <v>2018</v>
      </c>
      <c r="G2158" s="24">
        <v>43352.0</v>
      </c>
      <c r="I2158" s="25"/>
      <c r="J2158" s="15"/>
      <c r="M2158" s="15"/>
      <c r="N2158" s="27">
        <v>6.85</v>
      </c>
      <c r="O2158" s="27">
        <v>74.9</v>
      </c>
      <c r="P2158" s="17"/>
      <c r="Q2158" s="18"/>
      <c r="S2158" s="17"/>
      <c r="V2158" s="28">
        <v>325.5</v>
      </c>
      <c r="W2158" s="17"/>
    </row>
    <row r="2159" ht="15.75" customHeight="1">
      <c r="A2159" s="20" t="s">
        <v>516</v>
      </c>
      <c r="B2159" s="20" t="s">
        <v>1244</v>
      </c>
      <c r="C2159" s="23" t="s">
        <v>1267</v>
      </c>
      <c r="D2159" s="23">
        <v>1.0</v>
      </c>
      <c r="E2159" s="23" t="s">
        <v>1268</v>
      </c>
      <c r="F2159" s="12" t="str">
        <f t="shared" si="1"/>
        <v>2018</v>
      </c>
      <c r="G2159" s="24">
        <v>43239.0</v>
      </c>
      <c r="I2159" s="25"/>
      <c r="J2159" s="15"/>
      <c r="M2159" s="15"/>
      <c r="N2159" s="27">
        <v>8.61</v>
      </c>
      <c r="O2159" s="27">
        <v>82.0</v>
      </c>
      <c r="P2159" s="17"/>
      <c r="Q2159" s="18"/>
      <c r="S2159" s="17"/>
      <c r="V2159" s="28">
        <v>77.6</v>
      </c>
      <c r="W2159" s="17"/>
    </row>
    <row r="2160" ht="15.75" customHeight="1">
      <c r="A2160" s="20" t="s">
        <v>516</v>
      </c>
      <c r="B2160" s="20" t="s">
        <v>1244</v>
      </c>
      <c r="C2160" s="29" t="s">
        <v>1267</v>
      </c>
      <c r="D2160" s="23">
        <v>10.0</v>
      </c>
      <c r="E2160" s="23" t="s">
        <v>1269</v>
      </c>
      <c r="F2160" s="12" t="str">
        <f t="shared" si="1"/>
        <v>2018</v>
      </c>
      <c r="G2160" s="24">
        <v>43366.0</v>
      </c>
      <c r="I2160" s="30"/>
      <c r="J2160" s="15"/>
      <c r="M2160" s="15"/>
      <c r="N2160" s="27">
        <v>8.94</v>
      </c>
      <c r="O2160" s="27">
        <v>91.3</v>
      </c>
      <c r="P2160" s="17"/>
      <c r="Q2160" s="18"/>
      <c r="S2160" s="17"/>
      <c r="V2160" s="28">
        <v>218.7</v>
      </c>
      <c r="W2160" s="17"/>
    </row>
    <row r="2161" ht="15.75" customHeight="1">
      <c r="A2161" s="20" t="s">
        <v>516</v>
      </c>
      <c r="B2161" s="20" t="s">
        <v>1244</v>
      </c>
      <c r="C2161" s="23" t="s">
        <v>1267</v>
      </c>
      <c r="D2161" s="23">
        <v>2.0</v>
      </c>
      <c r="E2161" s="23" t="s">
        <v>1270</v>
      </c>
      <c r="F2161" s="12" t="str">
        <f t="shared" si="1"/>
        <v>2018</v>
      </c>
      <c r="G2161" s="24">
        <v>43254.0</v>
      </c>
      <c r="I2161" s="25"/>
      <c r="J2161" s="15"/>
      <c r="M2161" s="15"/>
      <c r="N2161" s="27">
        <v>8.73</v>
      </c>
      <c r="O2161" s="27">
        <v>94.3</v>
      </c>
      <c r="P2161" s="17"/>
      <c r="Q2161" s="18"/>
      <c r="S2161" s="17"/>
      <c r="V2161" s="28">
        <v>78.9</v>
      </c>
      <c r="W2161" s="17"/>
    </row>
    <row r="2162" ht="15.75" customHeight="1">
      <c r="A2162" s="20" t="s">
        <v>516</v>
      </c>
      <c r="B2162" s="20" t="s">
        <v>1244</v>
      </c>
      <c r="C2162" s="23" t="s">
        <v>1267</v>
      </c>
      <c r="D2162" s="23">
        <v>3.0</v>
      </c>
      <c r="E2162" s="23" t="s">
        <v>1271</v>
      </c>
      <c r="F2162" s="12" t="str">
        <f t="shared" si="1"/>
        <v>2018</v>
      </c>
      <c r="G2162" s="24">
        <v>43268.0</v>
      </c>
      <c r="I2162" s="25"/>
      <c r="J2162" s="15"/>
      <c r="M2162" s="15"/>
      <c r="N2162" s="27">
        <v>7.38</v>
      </c>
      <c r="O2162" s="27">
        <v>76.6</v>
      </c>
      <c r="P2162" s="17"/>
      <c r="Q2162" s="18"/>
      <c r="S2162" s="17"/>
      <c r="V2162" s="28">
        <v>148.3</v>
      </c>
      <c r="W2162" s="17"/>
    </row>
    <row r="2163" ht="15.75" customHeight="1">
      <c r="A2163" s="20" t="s">
        <v>516</v>
      </c>
      <c r="B2163" s="20" t="s">
        <v>1244</v>
      </c>
      <c r="C2163" s="23" t="s">
        <v>1267</v>
      </c>
      <c r="D2163" s="23">
        <v>4.0</v>
      </c>
      <c r="E2163" s="23" t="s">
        <v>1272</v>
      </c>
      <c r="F2163" s="12" t="str">
        <f t="shared" si="1"/>
        <v>2018</v>
      </c>
      <c r="G2163" s="24">
        <v>43282.0</v>
      </c>
      <c r="I2163" s="25"/>
      <c r="J2163" s="15"/>
      <c r="M2163" s="15"/>
      <c r="N2163" s="27">
        <v>8.02</v>
      </c>
      <c r="O2163" s="27">
        <v>85.4</v>
      </c>
      <c r="P2163" s="17"/>
      <c r="Q2163" s="18"/>
      <c r="S2163" s="17"/>
      <c r="V2163" s="28">
        <v>1553.07</v>
      </c>
      <c r="W2163" s="17"/>
    </row>
    <row r="2164" ht="15.75" customHeight="1">
      <c r="A2164" s="20" t="s">
        <v>516</v>
      </c>
      <c r="B2164" s="20" t="s">
        <v>1244</v>
      </c>
      <c r="C2164" s="23" t="s">
        <v>1267</v>
      </c>
      <c r="D2164" s="23">
        <v>5.0</v>
      </c>
      <c r="E2164" s="23" t="s">
        <v>1273</v>
      </c>
      <c r="F2164" s="12" t="str">
        <f t="shared" si="1"/>
        <v>2018</v>
      </c>
      <c r="G2164" s="24">
        <v>43296.0</v>
      </c>
      <c r="I2164" s="25"/>
      <c r="J2164" s="15"/>
      <c r="M2164" s="15"/>
      <c r="N2164" s="27">
        <v>6.43</v>
      </c>
      <c r="O2164" s="27">
        <v>71.4</v>
      </c>
      <c r="P2164" s="17"/>
      <c r="Q2164" s="18"/>
      <c r="S2164" s="17"/>
      <c r="V2164" s="28">
        <v>248.1</v>
      </c>
      <c r="W2164" s="17"/>
    </row>
    <row r="2165" ht="15.75" customHeight="1">
      <c r="A2165" s="20" t="s">
        <v>516</v>
      </c>
      <c r="B2165" s="20" t="s">
        <v>1244</v>
      </c>
      <c r="C2165" s="23" t="s">
        <v>1267</v>
      </c>
      <c r="D2165" s="23">
        <v>6.0</v>
      </c>
      <c r="E2165" s="23" t="s">
        <v>1274</v>
      </c>
      <c r="F2165" s="12" t="str">
        <f t="shared" si="1"/>
        <v>2018</v>
      </c>
      <c r="G2165" s="24">
        <v>43310.0</v>
      </c>
      <c r="I2165" s="25"/>
      <c r="J2165" s="15"/>
      <c r="M2165" s="15"/>
      <c r="N2165" s="27">
        <v>6.81</v>
      </c>
      <c r="O2165" s="27">
        <v>76.4</v>
      </c>
      <c r="P2165" s="17"/>
      <c r="Q2165" s="18"/>
      <c r="S2165" s="17"/>
      <c r="V2165" s="28">
        <v>1986.3</v>
      </c>
      <c r="W2165" s="17"/>
    </row>
    <row r="2166" ht="15.75" customHeight="1">
      <c r="A2166" s="20" t="s">
        <v>516</v>
      </c>
      <c r="B2166" s="20" t="s">
        <v>1244</v>
      </c>
      <c r="C2166" s="23" t="s">
        <v>1267</v>
      </c>
      <c r="D2166" s="23">
        <v>7.0</v>
      </c>
      <c r="E2166" s="23" t="s">
        <v>1275</v>
      </c>
      <c r="F2166" s="12" t="str">
        <f t="shared" si="1"/>
        <v>2018</v>
      </c>
      <c r="G2166" s="24">
        <v>43324.0</v>
      </c>
      <c r="I2166" s="25"/>
      <c r="J2166" s="15"/>
      <c r="M2166" s="15"/>
      <c r="N2166" s="27">
        <v>6.65</v>
      </c>
      <c r="O2166" s="27">
        <v>76.4</v>
      </c>
      <c r="P2166" s="17"/>
      <c r="Q2166" s="18"/>
      <c r="S2166" s="17"/>
      <c r="V2166" s="28">
        <v>290.9</v>
      </c>
      <c r="W2166" s="17"/>
    </row>
    <row r="2167" ht="15.75" customHeight="1">
      <c r="A2167" s="20" t="s">
        <v>516</v>
      </c>
      <c r="B2167" s="20" t="s">
        <v>1244</v>
      </c>
      <c r="C2167" s="23" t="s">
        <v>1267</v>
      </c>
      <c r="D2167" s="23">
        <v>8.0</v>
      </c>
      <c r="E2167" s="23" t="s">
        <v>1276</v>
      </c>
      <c r="F2167" s="12" t="str">
        <f t="shared" si="1"/>
        <v>2018</v>
      </c>
      <c r="G2167" s="24">
        <v>43338.0</v>
      </c>
      <c r="I2167" s="25"/>
      <c r="J2167" s="15"/>
      <c r="M2167" s="15"/>
      <c r="N2167" s="27">
        <v>7.35</v>
      </c>
      <c r="O2167" s="27">
        <v>79.3</v>
      </c>
      <c r="P2167" s="17"/>
      <c r="Q2167" s="18"/>
      <c r="S2167" s="17"/>
      <c r="V2167" s="28">
        <v>920.8</v>
      </c>
      <c r="W2167" s="17"/>
    </row>
    <row r="2168" ht="15.75" customHeight="1">
      <c r="A2168" s="20" t="s">
        <v>516</v>
      </c>
      <c r="B2168" s="20" t="s">
        <v>1244</v>
      </c>
      <c r="C2168" s="23" t="s">
        <v>1267</v>
      </c>
      <c r="D2168" s="23">
        <v>9.0</v>
      </c>
      <c r="E2168" s="23" t="s">
        <v>1277</v>
      </c>
      <c r="F2168" s="12" t="str">
        <f t="shared" si="1"/>
        <v>2018</v>
      </c>
      <c r="G2168" s="24">
        <v>43352.0</v>
      </c>
      <c r="I2168" s="25"/>
      <c r="J2168" s="15"/>
      <c r="M2168" s="15"/>
      <c r="N2168" s="27">
        <v>7.17</v>
      </c>
      <c r="O2168" s="27">
        <v>76.7</v>
      </c>
      <c r="P2168" s="17"/>
      <c r="Q2168" s="18"/>
      <c r="S2168" s="17"/>
      <c r="V2168" s="28">
        <v>167.0</v>
      </c>
      <c r="W2168" s="17"/>
    </row>
    <row r="2169" ht="15.75" customHeight="1">
      <c r="A2169" s="20" t="s">
        <v>323</v>
      </c>
      <c r="B2169" s="20" t="s">
        <v>1244</v>
      </c>
      <c r="C2169" s="31" t="s">
        <v>1278</v>
      </c>
      <c r="D2169" s="31">
        <v>1.0</v>
      </c>
      <c r="E2169" s="23" t="s">
        <v>1279</v>
      </c>
      <c r="F2169" s="12" t="str">
        <f t="shared" si="1"/>
        <v>2018</v>
      </c>
      <c r="G2169" s="32">
        <v>43239.0</v>
      </c>
      <c r="I2169" s="33"/>
      <c r="J2169" s="15"/>
      <c r="M2169" s="15"/>
      <c r="N2169" s="27">
        <v>9.56</v>
      </c>
      <c r="O2169" s="27">
        <v>88.6</v>
      </c>
      <c r="P2169" s="17"/>
      <c r="Q2169" s="18"/>
      <c r="S2169" s="17"/>
      <c r="V2169" s="28">
        <v>152.9</v>
      </c>
      <c r="W2169" s="17"/>
    </row>
    <row r="2170" ht="15.75" customHeight="1">
      <c r="A2170" s="20" t="s">
        <v>323</v>
      </c>
      <c r="B2170" s="20" t="s">
        <v>1244</v>
      </c>
      <c r="C2170" s="29" t="s">
        <v>1278</v>
      </c>
      <c r="D2170" s="23">
        <v>10.0</v>
      </c>
      <c r="E2170" s="23" t="s">
        <v>1280</v>
      </c>
      <c r="F2170" s="12" t="str">
        <f t="shared" si="1"/>
        <v>2018</v>
      </c>
      <c r="G2170" s="24">
        <v>43366.0</v>
      </c>
      <c r="I2170" s="30"/>
      <c r="J2170" s="15"/>
      <c r="M2170" s="15"/>
      <c r="N2170" s="27">
        <v>9.06</v>
      </c>
      <c r="O2170" s="27">
        <v>92.2</v>
      </c>
      <c r="P2170" s="17"/>
      <c r="Q2170" s="18"/>
      <c r="S2170" s="17"/>
      <c r="V2170" s="28">
        <v>125.9</v>
      </c>
      <c r="W2170" s="17"/>
    </row>
    <row r="2171" ht="15.75" customHeight="1">
      <c r="A2171" s="20" t="s">
        <v>323</v>
      </c>
      <c r="B2171" s="20" t="s">
        <v>1244</v>
      </c>
      <c r="C2171" s="23" t="s">
        <v>1278</v>
      </c>
      <c r="D2171" s="23">
        <v>2.0</v>
      </c>
      <c r="E2171" s="23" t="s">
        <v>1281</v>
      </c>
      <c r="F2171" s="12" t="str">
        <f t="shared" si="1"/>
        <v>2018</v>
      </c>
      <c r="G2171" s="24">
        <v>43254.0</v>
      </c>
      <c r="I2171" s="25"/>
      <c r="J2171" s="15"/>
      <c r="M2171" s="15"/>
      <c r="N2171" s="27">
        <v>9.67</v>
      </c>
      <c r="O2171" s="27">
        <v>101.8</v>
      </c>
      <c r="P2171" s="17"/>
      <c r="Q2171" s="18"/>
      <c r="S2171" s="17"/>
      <c r="V2171" s="28">
        <v>238.2</v>
      </c>
      <c r="W2171" s="17"/>
    </row>
    <row r="2172" ht="15.75" customHeight="1">
      <c r="A2172" s="20" t="s">
        <v>323</v>
      </c>
      <c r="B2172" s="20" t="s">
        <v>1244</v>
      </c>
      <c r="C2172" s="23" t="s">
        <v>1278</v>
      </c>
      <c r="D2172" s="23">
        <v>3.0</v>
      </c>
      <c r="E2172" s="23" t="s">
        <v>1282</v>
      </c>
      <c r="F2172" s="12" t="str">
        <f t="shared" si="1"/>
        <v>2018</v>
      </c>
      <c r="G2172" s="24">
        <v>43268.0</v>
      </c>
      <c r="I2172" s="25"/>
      <c r="J2172" s="15"/>
      <c r="M2172" s="15"/>
      <c r="N2172" s="27">
        <v>8.05</v>
      </c>
      <c r="O2172" s="27">
        <v>81.2</v>
      </c>
      <c r="P2172" s="17"/>
      <c r="Q2172" s="18"/>
      <c r="S2172" s="17"/>
      <c r="V2172" s="28">
        <v>248.1</v>
      </c>
      <c r="W2172" s="17"/>
    </row>
    <row r="2173" ht="15.75" customHeight="1">
      <c r="A2173" s="20" t="s">
        <v>323</v>
      </c>
      <c r="B2173" s="20" t="s">
        <v>1244</v>
      </c>
      <c r="C2173" s="23" t="s">
        <v>1278</v>
      </c>
      <c r="D2173" s="23">
        <v>4.0</v>
      </c>
      <c r="E2173" s="23" t="s">
        <v>1283</v>
      </c>
      <c r="F2173" s="12" t="str">
        <f t="shared" si="1"/>
        <v>2018</v>
      </c>
      <c r="G2173" s="24">
        <v>43282.0</v>
      </c>
      <c r="I2173" s="25"/>
      <c r="J2173" s="15"/>
      <c r="M2173" s="15"/>
      <c r="N2173" s="27">
        <v>8.7</v>
      </c>
      <c r="O2173" s="27">
        <v>92.3</v>
      </c>
      <c r="P2173" s="17"/>
      <c r="Q2173" s="18"/>
      <c r="S2173" s="17"/>
      <c r="V2173" s="28">
        <v>1046.24</v>
      </c>
      <c r="W2173" s="17"/>
    </row>
    <row r="2174" ht="15.75" customHeight="1">
      <c r="A2174" s="20" t="s">
        <v>323</v>
      </c>
      <c r="B2174" s="20" t="s">
        <v>1244</v>
      </c>
      <c r="C2174" s="23" t="s">
        <v>1278</v>
      </c>
      <c r="D2174" s="23">
        <v>5.0</v>
      </c>
      <c r="E2174" s="23" t="s">
        <v>1284</v>
      </c>
      <c r="F2174" s="12" t="str">
        <f t="shared" si="1"/>
        <v>2018</v>
      </c>
      <c r="G2174" s="24">
        <v>43296.0</v>
      </c>
      <c r="I2174" s="25"/>
      <c r="J2174" s="15"/>
      <c r="M2174" s="15"/>
      <c r="N2174" s="34"/>
      <c r="O2174" s="27"/>
      <c r="P2174" s="17"/>
      <c r="Q2174" s="18"/>
      <c r="S2174" s="17"/>
      <c r="V2174" s="28">
        <v>261.3</v>
      </c>
      <c r="W2174" s="17"/>
    </row>
    <row r="2175" ht="15.75" customHeight="1">
      <c r="A2175" s="20" t="s">
        <v>323</v>
      </c>
      <c r="B2175" s="20" t="s">
        <v>1244</v>
      </c>
      <c r="C2175" s="23" t="s">
        <v>1278</v>
      </c>
      <c r="D2175" s="23">
        <v>6.0</v>
      </c>
      <c r="E2175" s="23" t="s">
        <v>1285</v>
      </c>
      <c r="F2175" s="12" t="str">
        <f t="shared" si="1"/>
        <v>2018</v>
      </c>
      <c r="G2175" s="24">
        <v>43310.0</v>
      </c>
      <c r="I2175" s="25"/>
      <c r="J2175" s="15"/>
      <c r="M2175" s="15"/>
      <c r="N2175" s="27">
        <v>7.52</v>
      </c>
      <c r="O2175" s="27">
        <v>84.2</v>
      </c>
      <c r="P2175" s="17"/>
      <c r="Q2175" s="18"/>
      <c r="S2175" s="17"/>
      <c r="V2175" s="28">
        <v>1119.9</v>
      </c>
      <c r="W2175" s="17"/>
    </row>
    <row r="2176" ht="15.75" customHeight="1">
      <c r="A2176" s="20" t="s">
        <v>323</v>
      </c>
      <c r="B2176" s="20" t="s">
        <v>1244</v>
      </c>
      <c r="C2176" s="23" t="s">
        <v>1278</v>
      </c>
      <c r="D2176" s="23">
        <v>7.0</v>
      </c>
      <c r="E2176" s="23" t="s">
        <v>1286</v>
      </c>
      <c r="F2176" s="12" t="str">
        <f t="shared" si="1"/>
        <v>2018</v>
      </c>
      <c r="G2176" s="24">
        <v>43324.0</v>
      </c>
      <c r="I2176" s="25"/>
      <c r="J2176" s="15"/>
      <c r="M2176" s="15"/>
      <c r="N2176" s="27">
        <v>7.46</v>
      </c>
      <c r="O2176" s="27">
        <v>82.2</v>
      </c>
      <c r="P2176" s="17"/>
      <c r="Q2176" s="18"/>
      <c r="S2176" s="17"/>
      <c r="V2176" s="28">
        <v>275.5</v>
      </c>
      <c r="W2176" s="17"/>
    </row>
    <row r="2177" ht="15.75" customHeight="1">
      <c r="A2177" s="20" t="s">
        <v>323</v>
      </c>
      <c r="B2177" s="20" t="s">
        <v>1244</v>
      </c>
      <c r="C2177" s="23" t="s">
        <v>1278</v>
      </c>
      <c r="D2177" s="23">
        <v>8.0</v>
      </c>
      <c r="E2177" s="23" t="s">
        <v>1287</v>
      </c>
      <c r="F2177" s="12" t="str">
        <f t="shared" si="1"/>
        <v>2018</v>
      </c>
      <c r="G2177" s="24">
        <v>43338.0</v>
      </c>
      <c r="I2177" s="25"/>
      <c r="J2177" s="15"/>
      <c r="M2177" s="15"/>
      <c r="N2177" s="27">
        <v>7.59</v>
      </c>
      <c r="O2177" s="27">
        <v>79.8</v>
      </c>
      <c r="P2177" s="17"/>
      <c r="Q2177" s="18"/>
      <c r="S2177" s="17"/>
      <c r="V2177" s="28">
        <v>613.1</v>
      </c>
      <c r="W2177" s="17"/>
    </row>
    <row r="2178" ht="15.75" customHeight="1">
      <c r="A2178" s="20" t="s">
        <v>323</v>
      </c>
      <c r="B2178" s="20" t="s">
        <v>1244</v>
      </c>
      <c r="C2178" s="23" t="s">
        <v>1278</v>
      </c>
      <c r="D2178" s="23">
        <v>9.0</v>
      </c>
      <c r="E2178" s="23" t="s">
        <v>1288</v>
      </c>
      <c r="F2178" s="12" t="str">
        <f t="shared" si="1"/>
        <v>2018</v>
      </c>
      <c r="G2178" s="24">
        <v>43352.0</v>
      </c>
      <c r="I2178" s="25"/>
      <c r="J2178" s="15"/>
      <c r="M2178" s="15"/>
      <c r="N2178" s="27">
        <v>7.29</v>
      </c>
      <c r="O2178" s="27">
        <v>86.7</v>
      </c>
      <c r="P2178" s="17"/>
      <c r="Q2178" s="18"/>
      <c r="S2178" s="17"/>
      <c r="V2178" s="28">
        <v>200.5</v>
      </c>
      <c r="W2178" s="17"/>
    </row>
    <row r="2179" ht="15.75" customHeight="1">
      <c r="A2179" t="s">
        <v>323</v>
      </c>
      <c r="C2179" s="31" t="s">
        <v>920</v>
      </c>
      <c r="D2179" s="31">
        <v>1.0</v>
      </c>
      <c r="E2179" s="23" t="s">
        <v>1289</v>
      </c>
      <c r="F2179" s="12" t="str">
        <f t="shared" si="1"/>
        <v>2018</v>
      </c>
      <c r="G2179" s="32">
        <v>43239.0</v>
      </c>
      <c r="I2179" s="33"/>
      <c r="J2179" s="15"/>
      <c r="M2179" s="15"/>
      <c r="N2179" s="34"/>
      <c r="O2179" s="27">
        <v>95.3</v>
      </c>
      <c r="P2179" s="17"/>
      <c r="Q2179" s="18"/>
      <c r="S2179" s="17"/>
      <c r="V2179" s="28">
        <v>33.1</v>
      </c>
      <c r="W2179" s="17"/>
    </row>
    <row r="2180" ht="15.75" customHeight="1">
      <c r="A2180" t="s">
        <v>323</v>
      </c>
      <c r="C2180" s="23" t="s">
        <v>920</v>
      </c>
      <c r="D2180" s="23">
        <v>10.0</v>
      </c>
      <c r="E2180" s="23" t="s">
        <v>1290</v>
      </c>
      <c r="F2180" s="12" t="str">
        <f t="shared" si="1"/>
        <v>2018</v>
      </c>
      <c r="G2180" s="24">
        <v>43366.0</v>
      </c>
      <c r="I2180" s="25"/>
      <c r="J2180" s="15"/>
      <c r="M2180" s="15"/>
      <c r="N2180" s="27">
        <v>8.84</v>
      </c>
      <c r="O2180" s="27">
        <v>87.5</v>
      </c>
      <c r="P2180" s="17"/>
      <c r="Q2180" s="18"/>
      <c r="S2180" s="17"/>
      <c r="V2180" s="28">
        <v>118.7</v>
      </c>
      <c r="W2180" s="17"/>
    </row>
    <row r="2181" ht="15.75" customHeight="1">
      <c r="A2181" t="s">
        <v>323</v>
      </c>
      <c r="C2181" s="23" t="s">
        <v>920</v>
      </c>
      <c r="D2181" s="23">
        <v>2.0</v>
      </c>
      <c r="E2181" s="23" t="s">
        <v>1291</v>
      </c>
      <c r="F2181" s="12" t="str">
        <f t="shared" si="1"/>
        <v>2018</v>
      </c>
      <c r="G2181" s="24">
        <v>43254.0</v>
      </c>
      <c r="I2181" s="25"/>
      <c r="J2181" s="15"/>
      <c r="M2181" s="15"/>
      <c r="N2181" s="27">
        <v>7.72</v>
      </c>
      <c r="O2181" s="27">
        <v>82.2</v>
      </c>
      <c r="P2181" s="17"/>
      <c r="Q2181" s="18"/>
      <c r="S2181" s="17"/>
      <c r="V2181" s="28">
        <v>613.1</v>
      </c>
      <c r="W2181" s="17"/>
    </row>
    <row r="2182" ht="15.75" customHeight="1">
      <c r="A2182" t="s">
        <v>323</v>
      </c>
      <c r="C2182" s="23" t="s">
        <v>920</v>
      </c>
      <c r="D2182" s="23">
        <v>3.0</v>
      </c>
      <c r="E2182" s="23" t="s">
        <v>1292</v>
      </c>
      <c r="F2182" s="12" t="str">
        <f t="shared" si="1"/>
        <v>2018</v>
      </c>
      <c r="G2182" s="24">
        <v>43268.0</v>
      </c>
      <c r="I2182" s="25"/>
      <c r="J2182" s="15"/>
      <c r="M2182" s="15"/>
      <c r="N2182" s="27">
        <v>8.34</v>
      </c>
      <c r="O2182" s="27">
        <v>83.3</v>
      </c>
      <c r="P2182" s="17"/>
      <c r="Q2182" s="18"/>
      <c r="S2182" s="17"/>
      <c r="V2182" s="28">
        <v>290.9</v>
      </c>
      <c r="W2182" s="17"/>
    </row>
    <row r="2183" ht="15.75" customHeight="1">
      <c r="A2183" t="s">
        <v>323</v>
      </c>
      <c r="C2183" s="23" t="s">
        <v>920</v>
      </c>
      <c r="D2183" s="23">
        <v>4.0</v>
      </c>
      <c r="E2183" s="23" t="s">
        <v>1293</v>
      </c>
      <c r="F2183" s="12" t="str">
        <f t="shared" si="1"/>
        <v>2018</v>
      </c>
      <c r="G2183" s="24">
        <v>43282.0</v>
      </c>
      <c r="I2183" s="25"/>
      <c r="J2183" s="15"/>
      <c r="M2183" s="15"/>
      <c r="N2183" s="27">
        <v>7.96</v>
      </c>
      <c r="O2183" s="27">
        <v>84.6</v>
      </c>
      <c r="P2183" s="17"/>
      <c r="Q2183" s="18"/>
      <c r="S2183" s="17"/>
      <c r="V2183" s="28">
        <v>290.9</v>
      </c>
      <c r="W2183" s="17"/>
    </row>
    <row r="2184" ht="15.75" customHeight="1">
      <c r="A2184" t="s">
        <v>323</v>
      </c>
      <c r="C2184" s="23" t="s">
        <v>920</v>
      </c>
      <c r="D2184" s="23">
        <v>5.0</v>
      </c>
      <c r="E2184" s="23" t="s">
        <v>1294</v>
      </c>
      <c r="F2184" s="12" t="str">
        <f t="shared" si="1"/>
        <v>2018</v>
      </c>
      <c r="G2184" s="24">
        <v>43296.0</v>
      </c>
      <c r="I2184" s="25"/>
      <c r="J2184" s="15"/>
      <c r="M2184" s="15"/>
      <c r="N2184" s="27">
        <v>8.05</v>
      </c>
      <c r="O2184" s="27">
        <v>83.6</v>
      </c>
      <c r="P2184" s="17"/>
      <c r="Q2184" s="18"/>
      <c r="S2184" s="17"/>
      <c r="V2184" s="28">
        <v>166.9</v>
      </c>
      <c r="W2184" s="17"/>
    </row>
    <row r="2185" ht="15.75" customHeight="1">
      <c r="A2185" t="s">
        <v>323</v>
      </c>
      <c r="C2185" s="23" t="s">
        <v>920</v>
      </c>
      <c r="D2185" s="23">
        <v>6.0</v>
      </c>
      <c r="E2185" s="23" t="s">
        <v>1295</v>
      </c>
      <c r="F2185" s="12" t="str">
        <f t="shared" si="1"/>
        <v>2018</v>
      </c>
      <c r="G2185" s="24">
        <v>43310.0</v>
      </c>
      <c r="I2185" s="25"/>
      <c r="J2185" s="15"/>
      <c r="M2185" s="15"/>
      <c r="N2185" s="27">
        <v>7.13</v>
      </c>
      <c r="O2185" s="27">
        <v>80.5</v>
      </c>
      <c r="P2185" s="17"/>
      <c r="Q2185" s="18"/>
      <c r="S2185" s="17"/>
      <c r="V2185" s="28">
        <v>579.4</v>
      </c>
      <c r="W2185" s="17"/>
    </row>
    <row r="2186" ht="15.75" customHeight="1">
      <c r="A2186" t="s">
        <v>323</v>
      </c>
      <c r="C2186" s="23" t="s">
        <v>920</v>
      </c>
      <c r="D2186" s="23">
        <v>7.0</v>
      </c>
      <c r="E2186" s="23" t="s">
        <v>1296</v>
      </c>
      <c r="F2186" s="12" t="str">
        <f t="shared" si="1"/>
        <v>2018</v>
      </c>
      <c r="G2186" s="24">
        <v>43324.0</v>
      </c>
      <c r="I2186" s="25"/>
      <c r="J2186" s="15"/>
      <c r="M2186" s="15"/>
      <c r="N2186" s="27">
        <v>7.86</v>
      </c>
      <c r="O2186" s="27">
        <v>82.0</v>
      </c>
      <c r="P2186" s="17"/>
      <c r="Q2186" s="18"/>
      <c r="S2186" s="17"/>
      <c r="V2186" s="28">
        <v>153.9</v>
      </c>
      <c r="W2186" s="17"/>
    </row>
    <row r="2187" ht="15.75" customHeight="1">
      <c r="A2187" t="s">
        <v>323</v>
      </c>
      <c r="C2187" s="23" t="s">
        <v>920</v>
      </c>
      <c r="D2187" s="23">
        <v>8.0</v>
      </c>
      <c r="E2187" s="23" t="s">
        <v>1297</v>
      </c>
      <c r="F2187" s="12" t="str">
        <f t="shared" si="1"/>
        <v>2018</v>
      </c>
      <c r="G2187" s="24">
        <v>43338.0</v>
      </c>
      <c r="I2187" s="25"/>
      <c r="J2187" s="15"/>
      <c r="M2187" s="15"/>
      <c r="N2187" s="27">
        <v>8.43</v>
      </c>
      <c r="O2187" s="27">
        <v>87.2</v>
      </c>
      <c r="P2187" s="17"/>
      <c r="Q2187" s="18"/>
      <c r="S2187" s="17"/>
      <c r="V2187" s="28">
        <v>307.6</v>
      </c>
      <c r="W2187" s="17"/>
    </row>
    <row r="2188" ht="15.75" customHeight="1">
      <c r="A2188" t="s">
        <v>323</v>
      </c>
      <c r="C2188" s="23" t="s">
        <v>920</v>
      </c>
      <c r="D2188" s="23">
        <v>9.0</v>
      </c>
      <c r="E2188" s="23" t="s">
        <v>1298</v>
      </c>
      <c r="F2188" s="12" t="str">
        <f t="shared" si="1"/>
        <v>2018</v>
      </c>
      <c r="G2188" s="24">
        <v>43352.0</v>
      </c>
      <c r="I2188" s="25"/>
      <c r="J2188" s="15"/>
      <c r="M2188" s="15"/>
      <c r="N2188" s="27">
        <v>7.78</v>
      </c>
      <c r="O2188" s="27">
        <v>80.0</v>
      </c>
      <c r="P2188" s="17"/>
      <c r="Q2188" s="18"/>
      <c r="S2188" s="17"/>
      <c r="V2188" s="28">
        <v>686.7</v>
      </c>
      <c r="W2188" s="17"/>
    </row>
    <row r="2189" ht="15.75" customHeight="1">
      <c r="A2189" t="s">
        <v>323</v>
      </c>
      <c r="C2189" s="23" t="s">
        <v>931</v>
      </c>
      <c r="D2189" s="23">
        <v>1.0</v>
      </c>
      <c r="E2189" s="23" t="s">
        <v>1299</v>
      </c>
      <c r="F2189" s="12" t="str">
        <f t="shared" si="1"/>
        <v>2018</v>
      </c>
      <c r="G2189" s="24">
        <v>43239.0</v>
      </c>
      <c r="I2189" s="25"/>
      <c r="J2189" s="15"/>
      <c r="M2189" s="15"/>
      <c r="N2189" s="34"/>
      <c r="O2189" s="27">
        <v>103.6</v>
      </c>
      <c r="P2189" s="17"/>
      <c r="Q2189" s="18"/>
      <c r="S2189" s="17"/>
      <c r="V2189" s="28">
        <v>387.3</v>
      </c>
      <c r="W2189" s="17"/>
    </row>
    <row r="2190" ht="15.75" customHeight="1">
      <c r="A2190" t="s">
        <v>323</v>
      </c>
      <c r="C2190" s="23" t="s">
        <v>931</v>
      </c>
      <c r="D2190" s="23">
        <v>10.0</v>
      </c>
      <c r="E2190" s="23" t="s">
        <v>1300</v>
      </c>
      <c r="F2190" s="12" t="str">
        <f t="shared" si="1"/>
        <v>2018</v>
      </c>
      <c r="G2190" s="24">
        <v>43366.0</v>
      </c>
      <c r="I2190" s="25"/>
      <c r="J2190" s="15"/>
      <c r="M2190" s="15"/>
      <c r="N2190" s="27">
        <v>8.05</v>
      </c>
      <c r="O2190" s="27">
        <v>89.4</v>
      </c>
      <c r="P2190" s="17"/>
      <c r="Q2190" s="18"/>
      <c r="S2190" s="17"/>
      <c r="V2190" s="28">
        <v>41.0</v>
      </c>
      <c r="W2190" s="17"/>
    </row>
    <row r="2191" ht="15.75" customHeight="1">
      <c r="A2191" t="s">
        <v>323</v>
      </c>
      <c r="C2191" s="23" t="s">
        <v>931</v>
      </c>
      <c r="D2191" s="23">
        <v>2.0</v>
      </c>
      <c r="E2191" s="23" t="s">
        <v>1301</v>
      </c>
      <c r="F2191" s="12" t="str">
        <f t="shared" si="1"/>
        <v>2018</v>
      </c>
      <c r="G2191" s="24">
        <v>43254.0</v>
      </c>
      <c r="I2191" s="25"/>
      <c r="J2191" s="15"/>
      <c r="M2191" s="15"/>
      <c r="N2191" s="27">
        <v>6.92</v>
      </c>
      <c r="O2191" s="27">
        <v>78.9</v>
      </c>
      <c r="P2191" s="17"/>
      <c r="Q2191" s="18"/>
      <c r="S2191" s="17"/>
      <c r="V2191" s="28">
        <v>140.0</v>
      </c>
      <c r="W2191" s="17"/>
    </row>
    <row r="2192" ht="15.75" customHeight="1">
      <c r="A2192" t="s">
        <v>323</v>
      </c>
      <c r="C2192" s="23" t="s">
        <v>931</v>
      </c>
      <c r="D2192" s="23">
        <v>3.0</v>
      </c>
      <c r="E2192" s="23" t="s">
        <v>1302</v>
      </c>
      <c r="F2192" s="12" t="str">
        <f t="shared" si="1"/>
        <v>2018</v>
      </c>
      <c r="G2192" s="24">
        <v>43268.0</v>
      </c>
      <c r="I2192" s="25"/>
      <c r="J2192" s="15"/>
      <c r="M2192" s="15"/>
      <c r="N2192" s="27">
        <v>8.82</v>
      </c>
      <c r="O2192" s="27">
        <v>84.2</v>
      </c>
      <c r="P2192" s="17"/>
      <c r="Q2192" s="18"/>
      <c r="S2192" s="17"/>
      <c r="V2192" s="28">
        <v>39.5</v>
      </c>
      <c r="W2192" s="17"/>
    </row>
    <row r="2193" ht="15.75" customHeight="1">
      <c r="A2193" t="s">
        <v>323</v>
      </c>
      <c r="C2193" s="23" t="s">
        <v>931</v>
      </c>
      <c r="D2193" s="23">
        <v>4.0</v>
      </c>
      <c r="E2193" s="23" t="s">
        <v>1303</v>
      </c>
      <c r="F2193" s="12" t="str">
        <f t="shared" si="1"/>
        <v>2018</v>
      </c>
      <c r="G2193" s="24">
        <v>43282.0</v>
      </c>
      <c r="I2193" s="25"/>
      <c r="J2193" s="15"/>
      <c r="M2193" s="15"/>
      <c r="N2193" s="27">
        <v>8.9</v>
      </c>
      <c r="O2193" s="27">
        <v>91.6</v>
      </c>
      <c r="P2193" s="17"/>
      <c r="Q2193" s="18"/>
      <c r="S2193" s="17"/>
      <c r="V2193" s="28">
        <v>290.9</v>
      </c>
      <c r="W2193" s="17"/>
    </row>
    <row r="2194" ht="15.75" customHeight="1">
      <c r="A2194" t="s">
        <v>323</v>
      </c>
      <c r="C2194" s="23" t="s">
        <v>931</v>
      </c>
      <c r="D2194" s="23">
        <v>5.0</v>
      </c>
      <c r="E2194" s="23" t="s">
        <v>1304</v>
      </c>
      <c r="F2194" s="12" t="str">
        <f t="shared" si="1"/>
        <v>2018</v>
      </c>
      <c r="G2194" s="24">
        <v>43296.0</v>
      </c>
      <c r="I2194" s="25"/>
      <c r="J2194" s="15"/>
      <c r="M2194" s="15"/>
      <c r="N2194" s="27">
        <v>8.25</v>
      </c>
      <c r="O2194" s="27">
        <v>82.2</v>
      </c>
      <c r="P2194" s="17"/>
      <c r="Q2194" s="18"/>
      <c r="S2194" s="17"/>
      <c r="V2194" s="28">
        <v>325.5</v>
      </c>
      <c r="W2194" s="17"/>
    </row>
    <row r="2195" ht="15.75" customHeight="1">
      <c r="A2195" t="s">
        <v>323</v>
      </c>
      <c r="C2195" s="23" t="s">
        <v>931</v>
      </c>
      <c r="D2195" s="23">
        <v>6.0</v>
      </c>
      <c r="E2195" s="23" t="s">
        <v>1305</v>
      </c>
      <c r="F2195" s="12" t="str">
        <f t="shared" si="1"/>
        <v>2018</v>
      </c>
      <c r="G2195" s="24">
        <v>43310.0</v>
      </c>
      <c r="I2195" s="25"/>
      <c r="J2195" s="15"/>
      <c r="M2195" s="15"/>
      <c r="N2195" s="27">
        <v>8.05</v>
      </c>
      <c r="O2195" s="27">
        <v>88.4</v>
      </c>
      <c r="P2195" s="17"/>
      <c r="Q2195" s="18"/>
      <c r="S2195" s="17"/>
      <c r="V2195" s="28">
        <v>488.4</v>
      </c>
      <c r="W2195" s="17"/>
    </row>
    <row r="2196" ht="15.75" customHeight="1">
      <c r="A2196" t="s">
        <v>323</v>
      </c>
      <c r="C2196" s="23" t="s">
        <v>931</v>
      </c>
      <c r="D2196" s="23">
        <v>7.0</v>
      </c>
      <c r="E2196" s="23" t="s">
        <v>1306</v>
      </c>
      <c r="F2196" s="12" t="str">
        <f t="shared" si="1"/>
        <v>2018</v>
      </c>
      <c r="G2196" s="24">
        <v>43324.0</v>
      </c>
      <c r="I2196" s="25"/>
      <c r="J2196" s="15"/>
      <c r="M2196" s="15"/>
      <c r="N2196" s="27">
        <v>7.94</v>
      </c>
      <c r="O2196" s="27">
        <v>80.6</v>
      </c>
      <c r="P2196" s="17"/>
      <c r="Q2196" s="18"/>
      <c r="S2196" s="17"/>
      <c r="V2196" s="28">
        <v>70.0</v>
      </c>
      <c r="W2196" s="17"/>
    </row>
    <row r="2197" ht="15.75" customHeight="1">
      <c r="A2197" t="s">
        <v>323</v>
      </c>
      <c r="C2197" s="23" t="s">
        <v>931</v>
      </c>
      <c r="D2197" s="23">
        <v>8.0</v>
      </c>
      <c r="E2197" s="23" t="s">
        <v>1307</v>
      </c>
      <c r="F2197" s="12" t="str">
        <f t="shared" si="1"/>
        <v>2018</v>
      </c>
      <c r="G2197" s="24">
        <v>43338.0</v>
      </c>
      <c r="I2197" s="25"/>
      <c r="J2197" s="15"/>
      <c r="M2197" s="15"/>
      <c r="N2197" s="27">
        <v>8.83</v>
      </c>
      <c r="O2197" s="27">
        <v>88.2</v>
      </c>
      <c r="P2197" s="17"/>
      <c r="Q2197" s="18"/>
      <c r="S2197" s="17"/>
      <c r="V2197" s="28">
        <v>145.0</v>
      </c>
      <c r="W2197" s="17"/>
    </row>
    <row r="2198" ht="15.75" customHeight="1">
      <c r="A2198" t="s">
        <v>323</v>
      </c>
      <c r="C2198" s="23" t="s">
        <v>931</v>
      </c>
      <c r="D2198" s="23">
        <v>9.0</v>
      </c>
      <c r="E2198" s="23" t="s">
        <v>1308</v>
      </c>
      <c r="F2198" s="12" t="str">
        <f t="shared" si="1"/>
        <v>2018</v>
      </c>
      <c r="G2198" s="24">
        <v>43352.0</v>
      </c>
      <c r="I2198" s="25"/>
      <c r="J2198" s="15"/>
      <c r="M2198" s="15"/>
      <c r="N2198" s="27">
        <v>8.37</v>
      </c>
      <c r="O2198" s="27">
        <v>84.9</v>
      </c>
      <c r="P2198" s="17"/>
      <c r="Q2198" s="18"/>
      <c r="S2198" s="17"/>
      <c r="V2198" s="28">
        <v>248.9</v>
      </c>
      <c r="W2198" s="17"/>
    </row>
    <row r="2199">
      <c r="C2199" s="48" t="s">
        <v>1278</v>
      </c>
      <c r="D2199" s="49"/>
      <c r="E2199" s="11" t="str">
        <f t="shared" ref="E2199:E2583" si="2">C2199&amp;G2199</f>
        <v>SW04043603</v>
      </c>
      <c r="F2199" s="12" t="str">
        <f t="shared" si="1"/>
        <v>2019</v>
      </c>
      <c r="G2199" s="50">
        <v>43603.0</v>
      </c>
      <c r="H2199" s="51"/>
      <c r="I2199" s="51"/>
      <c r="J2199" s="51"/>
      <c r="K2199" s="51"/>
      <c r="L2199" s="52"/>
      <c r="M2199" s="51"/>
      <c r="N2199" s="51">
        <v>10.29</v>
      </c>
      <c r="O2199" s="51">
        <v>92.1</v>
      </c>
      <c r="R2199" s="53"/>
      <c r="S2199" s="51"/>
      <c r="T2199" s="51"/>
      <c r="U2199" s="51"/>
      <c r="V2199" s="54">
        <v>78.9</v>
      </c>
      <c r="W2199" s="55"/>
      <c r="X2199" s="56"/>
      <c r="Y2199" s="57"/>
      <c r="Z2199" s="58"/>
    </row>
    <row r="2200">
      <c r="C2200" s="48" t="s">
        <v>1267</v>
      </c>
      <c r="D2200" s="49"/>
      <c r="E2200" s="11" t="str">
        <f t="shared" si="2"/>
        <v>SW03043603</v>
      </c>
      <c r="F2200" s="12" t="str">
        <f t="shared" si="1"/>
        <v>2019</v>
      </c>
      <c r="G2200" s="50">
        <v>43603.0</v>
      </c>
      <c r="H2200" s="51"/>
      <c r="I2200" s="51"/>
      <c r="J2200" s="51"/>
      <c r="K2200" s="51"/>
      <c r="L2200" s="52"/>
      <c r="M2200" s="51"/>
      <c r="N2200" s="51">
        <v>10.21</v>
      </c>
      <c r="O2200" s="51">
        <v>89.5</v>
      </c>
      <c r="R2200" s="53"/>
      <c r="S2200" s="51"/>
      <c r="T2200" s="51"/>
      <c r="U2200" s="51"/>
      <c r="V2200" s="54">
        <v>95.9</v>
      </c>
      <c r="W2200" s="55"/>
      <c r="X2200" s="56"/>
      <c r="Y2200" s="57"/>
      <c r="Z2200" s="58"/>
    </row>
    <row r="2201">
      <c r="C2201" s="48" t="s">
        <v>490</v>
      </c>
      <c r="D2201" s="49"/>
      <c r="E2201" s="11" t="str">
        <f t="shared" si="2"/>
        <v>L02043603</v>
      </c>
      <c r="F2201" s="12" t="str">
        <f t="shared" si="1"/>
        <v>2019</v>
      </c>
      <c r="G2201" s="50">
        <v>43603.0</v>
      </c>
      <c r="H2201" s="59"/>
      <c r="I2201" s="59"/>
      <c r="J2201" s="51"/>
      <c r="K2201" s="51"/>
      <c r="L2201" s="52"/>
      <c r="M2201" s="51"/>
      <c r="N2201" s="51">
        <v>10.78</v>
      </c>
      <c r="O2201" s="51">
        <v>96.5</v>
      </c>
      <c r="R2201" s="53"/>
      <c r="S2201" s="51"/>
      <c r="T2201" s="51"/>
      <c r="U2201" s="51"/>
      <c r="V2201" s="54">
        <v>67.0</v>
      </c>
      <c r="W2201" s="55"/>
      <c r="X2201" s="56"/>
      <c r="Y2201" s="57"/>
      <c r="Z2201" s="60"/>
    </row>
    <row r="2202">
      <c r="C2202" s="48" t="s">
        <v>449</v>
      </c>
      <c r="D2202" s="49"/>
      <c r="E2202" s="11" t="str">
        <f t="shared" si="2"/>
        <v>L01043603</v>
      </c>
      <c r="F2202" s="12" t="str">
        <f t="shared" si="1"/>
        <v>2019</v>
      </c>
      <c r="G2202" s="50">
        <v>43603.0</v>
      </c>
      <c r="H2202" s="59"/>
      <c r="I2202" s="59"/>
      <c r="J2202" s="51"/>
      <c r="K2202" s="51"/>
      <c r="L2202" s="52"/>
      <c r="M2202" s="51"/>
      <c r="N2202" s="51">
        <v>9.97</v>
      </c>
      <c r="O2202" s="51">
        <v>90.8</v>
      </c>
      <c r="R2202" s="53"/>
      <c r="S2202" s="51"/>
      <c r="T2202" s="51"/>
      <c r="U2202" s="51"/>
      <c r="V2202" s="54">
        <v>58.3</v>
      </c>
      <c r="W2202" s="55"/>
      <c r="X2202" s="56"/>
      <c r="Y2202" s="57"/>
      <c r="Z2202" s="58"/>
    </row>
    <row r="2203">
      <c r="C2203" s="48" t="s">
        <v>294</v>
      </c>
      <c r="D2203" s="49"/>
      <c r="E2203" s="11" t="str">
        <f t="shared" si="2"/>
        <v>IN01043603</v>
      </c>
      <c r="F2203" s="12" t="str">
        <f t="shared" si="1"/>
        <v>2019</v>
      </c>
      <c r="G2203" s="50">
        <v>43603.0</v>
      </c>
      <c r="H2203" s="59"/>
      <c r="I2203" s="59"/>
      <c r="J2203" s="51"/>
      <c r="K2203" s="51"/>
      <c r="L2203" s="52"/>
      <c r="M2203" s="51"/>
      <c r="N2203" s="51">
        <v>10.46</v>
      </c>
      <c r="O2203" s="51">
        <v>94.1</v>
      </c>
      <c r="R2203" s="53"/>
      <c r="S2203" s="51"/>
      <c r="T2203" s="51"/>
      <c r="U2203" s="51"/>
      <c r="V2203" s="54">
        <v>137.4</v>
      </c>
      <c r="W2203" s="55"/>
      <c r="X2203" s="56"/>
      <c r="Y2203" s="57"/>
      <c r="Z2203" s="60"/>
    </row>
    <row r="2204">
      <c r="C2204" s="48" t="s">
        <v>197</v>
      </c>
      <c r="D2204" s="49"/>
      <c r="E2204" s="11" t="str">
        <f t="shared" si="2"/>
        <v>P16043603</v>
      </c>
      <c r="F2204" s="12" t="str">
        <f t="shared" si="1"/>
        <v>2019</v>
      </c>
      <c r="G2204" s="50">
        <v>43603.0</v>
      </c>
      <c r="H2204" s="51"/>
      <c r="I2204" s="51"/>
      <c r="J2204" s="61"/>
      <c r="K2204" s="51"/>
      <c r="L2204" s="52"/>
      <c r="M2204" s="51"/>
      <c r="N2204" s="51">
        <v>11.56</v>
      </c>
      <c r="O2204" s="51">
        <v>98.2</v>
      </c>
      <c r="R2204" s="53"/>
      <c r="S2204" s="51"/>
      <c r="T2204" s="51"/>
      <c r="U2204" s="51"/>
      <c r="V2204" s="54"/>
      <c r="W2204" s="55"/>
      <c r="X2204" s="56"/>
      <c r="Y2204" s="57"/>
      <c r="Z2204" s="58"/>
    </row>
    <row r="2205">
      <c r="C2205" s="48" t="s">
        <v>91</v>
      </c>
      <c r="D2205" s="49"/>
      <c r="E2205" s="11" t="str">
        <f t="shared" si="2"/>
        <v>OB01043603</v>
      </c>
      <c r="F2205" s="12" t="str">
        <f t="shared" si="1"/>
        <v>2019</v>
      </c>
      <c r="G2205" s="50">
        <v>43603.0</v>
      </c>
      <c r="H2205" s="51"/>
      <c r="I2205" s="51"/>
      <c r="J2205" s="61"/>
      <c r="K2205" s="51"/>
      <c r="L2205" s="52"/>
      <c r="M2205" s="51"/>
      <c r="N2205" s="51">
        <v>6.31</v>
      </c>
      <c r="O2205" s="51">
        <v>56.2</v>
      </c>
      <c r="R2205" s="53"/>
      <c r="S2205" s="51"/>
      <c r="T2205" s="51"/>
      <c r="U2205" s="51"/>
      <c r="V2205" s="54">
        <v>11.0</v>
      </c>
      <c r="W2205" s="55"/>
      <c r="X2205" s="56"/>
      <c r="Y2205" s="57"/>
      <c r="Z2205" s="58"/>
    </row>
    <row r="2206" ht="15.75" customHeight="1">
      <c r="C2206" s="48" t="s">
        <v>203</v>
      </c>
      <c r="D2206" s="49"/>
      <c r="E2206" s="11" t="str">
        <f t="shared" si="2"/>
        <v>P17043603</v>
      </c>
      <c r="F2206" s="12" t="str">
        <f t="shared" si="1"/>
        <v>2019</v>
      </c>
      <c r="G2206" s="50">
        <v>43603.0</v>
      </c>
      <c r="H2206" s="62"/>
      <c r="I2206" s="51"/>
      <c r="J2206" s="61"/>
      <c r="K2206" s="51"/>
      <c r="L2206" s="52"/>
      <c r="M2206" s="63"/>
      <c r="N2206" s="51">
        <v>11.96</v>
      </c>
      <c r="O2206" s="64">
        <v>102.6</v>
      </c>
      <c r="R2206" s="53"/>
      <c r="S2206" s="51"/>
      <c r="T2206" s="51"/>
      <c r="U2206" s="51"/>
      <c r="V2206" s="54" t="s">
        <v>1309</v>
      </c>
      <c r="W2206" s="55"/>
      <c r="X2206" s="56"/>
      <c r="Y2206" s="57"/>
      <c r="Z2206" s="58"/>
    </row>
    <row r="2207" ht="15.75" customHeight="1">
      <c r="C2207" s="48" t="s">
        <v>920</v>
      </c>
      <c r="D2207" s="49"/>
      <c r="E2207" s="11" t="str">
        <f t="shared" si="2"/>
        <v>TA01043603</v>
      </c>
      <c r="F2207" s="12" t="str">
        <f t="shared" si="1"/>
        <v>2019</v>
      </c>
      <c r="G2207" s="50">
        <v>43603.0</v>
      </c>
      <c r="H2207" s="62"/>
      <c r="I2207" s="59"/>
      <c r="J2207" s="63"/>
      <c r="K2207" s="51"/>
      <c r="L2207" s="52"/>
      <c r="M2207" s="63"/>
      <c r="N2207" s="51">
        <v>11.4</v>
      </c>
      <c r="O2207" s="64">
        <v>98.8</v>
      </c>
      <c r="R2207" s="51"/>
      <c r="S2207" s="51"/>
      <c r="T2207" s="51"/>
      <c r="U2207" s="51"/>
      <c r="V2207" s="54">
        <v>17.5</v>
      </c>
      <c r="W2207" s="55"/>
      <c r="X2207" s="56"/>
      <c r="Y2207" s="57"/>
      <c r="Z2207" s="58"/>
    </row>
    <row r="2208" ht="15.75" customHeight="1">
      <c r="C2208" s="48" t="s">
        <v>931</v>
      </c>
      <c r="D2208" s="49"/>
      <c r="E2208" s="11" t="str">
        <f t="shared" si="2"/>
        <v>TA04043603</v>
      </c>
      <c r="F2208" s="12" t="str">
        <f t="shared" si="1"/>
        <v>2019</v>
      </c>
      <c r="G2208" s="50">
        <v>43603.0</v>
      </c>
      <c r="H2208" s="62"/>
      <c r="I2208" s="59"/>
      <c r="J2208" s="63"/>
      <c r="K2208" s="51"/>
      <c r="L2208" s="52"/>
      <c r="M2208" s="63"/>
      <c r="N2208" s="51">
        <v>12.0</v>
      </c>
      <c r="O2208" s="64">
        <v>103.6</v>
      </c>
      <c r="R2208" s="51"/>
      <c r="S2208" s="51"/>
      <c r="T2208" s="51"/>
      <c r="U2208" s="51"/>
      <c r="V2208" s="54">
        <v>26.5</v>
      </c>
      <c r="W2208" s="55"/>
      <c r="X2208" s="56"/>
      <c r="Y2208" s="57"/>
      <c r="Z2208" s="58"/>
    </row>
    <row r="2209" ht="15.75" customHeight="1">
      <c r="C2209" s="48" t="s">
        <v>915</v>
      </c>
      <c r="D2209" s="49"/>
      <c r="E2209" s="11" t="str">
        <f t="shared" si="2"/>
        <v>P06543603</v>
      </c>
      <c r="F2209" s="12" t="str">
        <f t="shared" si="1"/>
        <v>2019</v>
      </c>
      <c r="G2209" s="50">
        <v>43603.0</v>
      </c>
      <c r="H2209" s="62"/>
      <c r="I2209" s="51"/>
      <c r="J2209" s="63"/>
      <c r="K2209" s="51"/>
      <c r="L2209" s="52"/>
      <c r="M2209" s="63"/>
      <c r="N2209" s="51">
        <v>11.71</v>
      </c>
      <c r="O2209" s="64">
        <v>102.7</v>
      </c>
      <c r="R2209" s="51"/>
      <c r="S2209" s="51"/>
      <c r="T2209" s="51"/>
      <c r="U2209" s="51"/>
      <c r="V2209" s="54">
        <v>7.5</v>
      </c>
      <c r="W2209" s="55"/>
      <c r="X2209" s="56"/>
      <c r="Y2209" s="57"/>
      <c r="Z2209" s="58"/>
    </row>
    <row r="2210" ht="15.75" customHeight="1">
      <c r="C2210" s="48" t="s">
        <v>837</v>
      </c>
      <c r="D2210" s="49"/>
      <c r="E2210" s="11" t="str">
        <f t="shared" si="2"/>
        <v>P06043603</v>
      </c>
      <c r="F2210" s="12" t="str">
        <f t="shared" si="1"/>
        <v>2019</v>
      </c>
      <c r="G2210" s="50">
        <v>43603.0</v>
      </c>
      <c r="H2210" s="62"/>
      <c r="I2210" s="51"/>
      <c r="J2210" s="63"/>
      <c r="K2210" s="51"/>
      <c r="L2210" s="52"/>
      <c r="M2210" s="63"/>
      <c r="N2210" s="51">
        <v>12.06</v>
      </c>
      <c r="O2210" s="64">
        <v>106.0</v>
      </c>
      <c r="R2210" s="51"/>
      <c r="S2210" s="51"/>
      <c r="T2210" s="51"/>
      <c r="U2210" s="51"/>
      <c r="V2210" s="54">
        <v>13.2</v>
      </c>
      <c r="W2210" s="55"/>
      <c r="X2210" s="56"/>
      <c r="Y2210" s="57"/>
      <c r="Z2210" s="58"/>
    </row>
    <row r="2211" ht="15.75" customHeight="1">
      <c r="C2211" s="48" t="s">
        <v>909</v>
      </c>
      <c r="D2211" s="49"/>
      <c r="E2211" s="11" t="str">
        <f t="shared" si="2"/>
        <v>P05043603</v>
      </c>
      <c r="F2211" s="12" t="str">
        <f t="shared" si="1"/>
        <v>2019</v>
      </c>
      <c r="G2211" s="50">
        <v>43603.0</v>
      </c>
      <c r="H2211" s="62"/>
      <c r="I2211" s="51"/>
      <c r="J2211" s="63"/>
      <c r="K2211" s="51"/>
      <c r="L2211" s="52"/>
      <c r="M2211" s="63"/>
      <c r="N2211" s="51">
        <v>12.16</v>
      </c>
      <c r="O2211" s="64">
        <v>106.7</v>
      </c>
      <c r="R2211" s="51"/>
      <c r="S2211" s="51"/>
      <c r="T2211" s="51"/>
      <c r="U2211" s="51"/>
      <c r="V2211" s="54">
        <v>14.5</v>
      </c>
      <c r="W2211" s="55"/>
      <c r="X2211" s="56"/>
      <c r="Y2211" s="57"/>
      <c r="Z2211" s="58"/>
    </row>
    <row r="2212" ht="15.75" customHeight="1">
      <c r="C2212" s="48" t="s">
        <v>381</v>
      </c>
      <c r="D2212" s="49"/>
      <c r="E2212" s="11" t="str">
        <f t="shared" si="2"/>
        <v>PI01043603</v>
      </c>
      <c r="F2212" s="12" t="str">
        <f t="shared" si="1"/>
        <v>2019</v>
      </c>
      <c r="G2212" s="50">
        <v>43603.0</v>
      </c>
      <c r="H2212" s="62"/>
      <c r="I2212" s="51"/>
      <c r="J2212" s="63"/>
      <c r="K2212" s="51"/>
      <c r="L2212" s="52"/>
      <c r="M2212" s="63"/>
      <c r="N2212" s="51">
        <v>10.55</v>
      </c>
      <c r="O2212" s="64">
        <v>93.4</v>
      </c>
      <c r="R2212" s="53"/>
      <c r="S2212" s="51"/>
      <c r="T2212" s="51"/>
      <c r="U2212" s="51"/>
      <c r="V2212" s="54">
        <v>49.5</v>
      </c>
      <c r="W2212" s="55"/>
      <c r="X2212" s="56"/>
      <c r="Y2212" s="57"/>
      <c r="Z2212" s="60"/>
    </row>
    <row r="2213" ht="15.75" customHeight="1">
      <c r="C2213" s="48" t="s">
        <v>660</v>
      </c>
      <c r="D2213" s="49"/>
      <c r="E2213" s="11" t="str">
        <f t="shared" si="2"/>
        <v>PI02043603</v>
      </c>
      <c r="F2213" s="12" t="str">
        <f t="shared" si="1"/>
        <v>2019</v>
      </c>
      <c r="G2213" s="50">
        <v>43603.0</v>
      </c>
      <c r="H2213" s="62"/>
      <c r="I2213" s="51"/>
      <c r="J2213" s="63"/>
      <c r="K2213" s="51"/>
      <c r="L2213" s="52"/>
      <c r="M2213" s="63"/>
      <c r="N2213" s="51">
        <v>11.14</v>
      </c>
      <c r="O2213" s="64">
        <v>98.8</v>
      </c>
      <c r="R2213" s="53"/>
      <c r="S2213" s="51"/>
      <c r="T2213" s="51"/>
      <c r="U2213" s="51"/>
      <c r="V2213" s="54">
        <v>33.1</v>
      </c>
      <c r="W2213" s="55"/>
      <c r="X2213" s="56"/>
      <c r="Y2213" s="57"/>
      <c r="Z2213" s="58"/>
    </row>
    <row r="2214" ht="15.75" customHeight="1">
      <c r="C2214" s="48" t="s">
        <v>755</v>
      </c>
      <c r="D2214" s="49"/>
      <c r="E2214" s="11" t="str">
        <f t="shared" si="2"/>
        <v>P02043603</v>
      </c>
      <c r="F2214" s="12" t="str">
        <f t="shared" si="1"/>
        <v>2019</v>
      </c>
      <c r="G2214" s="50">
        <v>43603.0</v>
      </c>
      <c r="H2214" s="62"/>
      <c r="I2214" s="51"/>
      <c r="J2214" s="63"/>
      <c r="K2214" s="51"/>
      <c r="L2214" s="52"/>
      <c r="M2214" s="63"/>
      <c r="N2214" s="51">
        <v>11.8</v>
      </c>
      <c r="O2214" s="64">
        <v>103.0</v>
      </c>
      <c r="R2214" s="53"/>
      <c r="S2214" s="51"/>
      <c r="T2214" s="51"/>
      <c r="U2214" s="51"/>
      <c r="V2214" s="54">
        <v>30.5</v>
      </c>
      <c r="W2214" s="55"/>
      <c r="X2214" s="56"/>
      <c r="Y2214" s="57"/>
      <c r="Z2214" s="58"/>
    </row>
    <row r="2215" ht="15.75" customHeight="1">
      <c r="C2215" s="48" t="s">
        <v>736</v>
      </c>
      <c r="D2215" s="49"/>
      <c r="E2215" s="11" t="str">
        <f t="shared" si="2"/>
        <v>P13543603</v>
      </c>
      <c r="F2215" s="12" t="str">
        <f t="shared" si="1"/>
        <v>2019</v>
      </c>
      <c r="G2215" s="50">
        <v>43603.0</v>
      </c>
      <c r="H2215" s="62"/>
      <c r="I2215" s="59"/>
      <c r="J2215" s="63"/>
      <c r="K2215" s="51"/>
      <c r="L2215" s="52"/>
      <c r="M2215" s="63"/>
      <c r="N2215" s="51">
        <v>12.22</v>
      </c>
      <c r="O2215" s="64">
        <v>104.4</v>
      </c>
      <c r="R2215" s="53"/>
      <c r="S2215" s="51"/>
      <c r="T2215" s="51"/>
      <c r="U2215" s="51"/>
      <c r="V2215" s="54">
        <v>13.4</v>
      </c>
      <c r="W2215" s="55"/>
      <c r="X2215" s="56"/>
      <c r="Y2215" s="57"/>
      <c r="Z2215" s="58"/>
    </row>
    <row r="2216" ht="15.75" customHeight="1">
      <c r="C2216" s="48" t="s">
        <v>184</v>
      </c>
      <c r="D2216" s="49"/>
      <c r="E2216" s="11" t="str">
        <f t="shared" si="2"/>
        <v>P15043603</v>
      </c>
      <c r="F2216" s="12" t="str">
        <f t="shared" si="1"/>
        <v>2019</v>
      </c>
      <c r="G2216" s="50">
        <v>43603.0</v>
      </c>
      <c r="H2216" s="62"/>
      <c r="I2216" s="59"/>
      <c r="J2216" s="63"/>
      <c r="K2216" s="51"/>
      <c r="L2216" s="52"/>
      <c r="M2216" s="63"/>
      <c r="N2216" s="51">
        <v>12.62</v>
      </c>
      <c r="O2216" s="64">
        <v>108.1</v>
      </c>
      <c r="R2216" s="53"/>
      <c r="S2216" s="51"/>
      <c r="T2216" s="51"/>
      <c r="U2216" s="51"/>
      <c r="V2216" s="54">
        <v>16.0</v>
      </c>
      <c r="W2216" s="55"/>
      <c r="X2216" s="56"/>
      <c r="Y2216" s="57"/>
      <c r="Z2216" s="58"/>
    </row>
    <row r="2217" ht="15.75" customHeight="1">
      <c r="C2217" s="48" t="s">
        <v>105</v>
      </c>
      <c r="D2217" s="49"/>
      <c r="E2217" s="11" t="str">
        <f t="shared" si="2"/>
        <v>PL01043603</v>
      </c>
      <c r="F2217" s="12" t="str">
        <f t="shared" si="1"/>
        <v>2019</v>
      </c>
      <c r="G2217" s="50">
        <v>43603.0</v>
      </c>
      <c r="H2217" s="62"/>
      <c r="I2217" s="59"/>
      <c r="J2217" s="63"/>
      <c r="K2217" s="51"/>
      <c r="L2217" s="52"/>
      <c r="M2217" s="63"/>
      <c r="N2217" s="51">
        <v>10.52</v>
      </c>
      <c r="O2217" s="64">
        <v>94.7</v>
      </c>
      <c r="R2217" s="53"/>
      <c r="S2217" s="51"/>
      <c r="T2217" s="51"/>
      <c r="U2217" s="51"/>
      <c r="V2217" s="54">
        <v>178.5</v>
      </c>
      <c r="W2217" s="55"/>
      <c r="X2217" s="56"/>
      <c r="Y2217" s="57"/>
      <c r="Z2217" s="58"/>
    </row>
    <row r="2218" ht="15.75" customHeight="1">
      <c r="C2218" s="48" t="s">
        <v>1310</v>
      </c>
      <c r="D2218" s="49"/>
      <c r="E2218" s="11" t="str">
        <f t="shared" si="2"/>
        <v>PL04543603</v>
      </c>
      <c r="F2218" s="12" t="str">
        <f t="shared" si="1"/>
        <v>2019</v>
      </c>
      <c r="G2218" s="50">
        <v>43603.0</v>
      </c>
      <c r="H2218" s="62"/>
      <c r="I2218" s="51"/>
      <c r="J2218" s="63"/>
      <c r="K2218" s="51"/>
      <c r="L2218" s="52"/>
      <c r="M2218" s="63"/>
      <c r="N2218" s="51">
        <v>10.1</v>
      </c>
      <c r="O2218" s="64">
        <v>89.2</v>
      </c>
      <c r="R2218" s="51"/>
      <c r="S2218" s="51"/>
      <c r="T2218" s="51"/>
      <c r="U2218" s="51"/>
      <c r="V2218" s="54">
        <v>27.9</v>
      </c>
      <c r="W2218" s="55"/>
      <c r="X2218" s="56"/>
      <c r="Y2218" s="57"/>
      <c r="Z2218" s="58"/>
    </row>
    <row r="2219" ht="15.75" customHeight="1">
      <c r="C2219" s="48" t="s">
        <v>45</v>
      </c>
      <c r="D2219" s="49"/>
      <c r="E2219" s="11" t="str">
        <f t="shared" si="2"/>
        <v>BB01043603</v>
      </c>
      <c r="F2219" s="12" t="str">
        <f t="shared" si="1"/>
        <v>2019</v>
      </c>
      <c r="G2219" s="50">
        <v>43603.0</v>
      </c>
      <c r="H2219" s="62"/>
      <c r="I2219" s="51"/>
      <c r="J2219" s="63"/>
      <c r="K2219" s="51"/>
      <c r="L2219" s="52"/>
      <c r="M2219" s="63"/>
      <c r="N2219" s="51">
        <v>10.4</v>
      </c>
      <c r="O2219" s="64">
        <v>92.7</v>
      </c>
      <c r="R2219" s="51"/>
      <c r="S2219" s="51"/>
      <c r="T2219" s="51"/>
      <c r="U2219" s="51"/>
      <c r="V2219" s="54">
        <v>11.0</v>
      </c>
      <c r="W2219" s="55"/>
      <c r="X2219" s="56"/>
      <c r="Y2219" s="57"/>
      <c r="Z2219" s="58"/>
    </row>
    <row r="2220" ht="15.75" customHeight="1">
      <c r="C2220" s="48" t="s">
        <v>145</v>
      </c>
      <c r="D2220" s="49"/>
      <c r="E2220" s="11" t="str">
        <f t="shared" si="2"/>
        <v>PL04043603</v>
      </c>
      <c r="F2220" s="12" t="str">
        <f t="shared" si="1"/>
        <v>2019</v>
      </c>
      <c r="G2220" s="50">
        <v>43603.0</v>
      </c>
      <c r="H2220" s="62"/>
      <c r="I2220" s="51"/>
      <c r="J2220" s="63"/>
      <c r="K2220" s="51"/>
      <c r="L2220" s="52"/>
      <c r="M2220" s="63"/>
      <c r="N2220" s="51">
        <v>10.57</v>
      </c>
      <c r="O2220" s="64">
        <v>94.6</v>
      </c>
      <c r="R2220" s="51"/>
      <c r="S2220" s="51"/>
      <c r="T2220" s="51"/>
      <c r="U2220" s="51"/>
      <c r="V2220" s="54">
        <v>238.2</v>
      </c>
      <c r="W2220" s="55"/>
      <c r="X2220" s="56"/>
      <c r="Y2220" s="57"/>
      <c r="Z2220" s="58"/>
    </row>
    <row r="2221" ht="15.75" customHeight="1">
      <c r="C2221" s="48" t="s">
        <v>1245</v>
      </c>
      <c r="D2221" s="49"/>
      <c r="E2221" s="11" t="str">
        <f t="shared" si="2"/>
        <v>SW01043603</v>
      </c>
      <c r="F2221" s="12" t="str">
        <f t="shared" si="1"/>
        <v>2019</v>
      </c>
      <c r="G2221" s="50">
        <v>43603.0</v>
      </c>
      <c r="H2221" s="62"/>
      <c r="I2221" s="51"/>
      <c r="J2221" s="63"/>
      <c r="K2221" s="51"/>
      <c r="L2221" s="52"/>
      <c r="M2221" s="63"/>
      <c r="N2221" s="51">
        <v>11.08</v>
      </c>
      <c r="O2221" s="64">
        <v>99.7</v>
      </c>
      <c r="R2221" s="53"/>
      <c r="S2221" s="51"/>
      <c r="T2221" s="51"/>
      <c r="U2221" s="51"/>
      <c r="V2221" s="54">
        <v>48.7</v>
      </c>
      <c r="W2221" s="55"/>
      <c r="X2221" s="56"/>
      <c r="Y2221" s="57"/>
      <c r="Z2221" s="58"/>
    </row>
    <row r="2222" ht="15.75" customHeight="1">
      <c r="C2222" s="48" t="s">
        <v>1256</v>
      </c>
      <c r="D2222" s="49"/>
      <c r="E2222" s="11" t="str">
        <f t="shared" si="2"/>
        <v>SW02043603</v>
      </c>
      <c r="F2222" s="12" t="str">
        <f t="shared" si="1"/>
        <v>2019</v>
      </c>
      <c r="G2222" s="50">
        <v>43603.0</v>
      </c>
      <c r="H2222" s="62"/>
      <c r="I2222" s="51"/>
      <c r="J2222" s="63"/>
      <c r="K2222" s="51"/>
      <c r="L2222" s="52"/>
      <c r="M2222" s="63"/>
      <c r="N2222" s="51">
        <v>10.61</v>
      </c>
      <c r="O2222" s="64">
        <v>94.9</v>
      </c>
      <c r="R2222" s="53"/>
      <c r="S2222" s="51"/>
      <c r="T2222" s="51"/>
      <c r="U2222" s="51"/>
      <c r="V2222" s="54">
        <v>61.7</v>
      </c>
      <c r="W2222" s="55"/>
      <c r="X2222" s="56"/>
      <c r="Y2222" s="57"/>
      <c r="Z2222" s="58"/>
    </row>
    <row r="2223" ht="15.75" customHeight="1">
      <c r="C2223" s="48" t="s">
        <v>565</v>
      </c>
      <c r="D2223" s="49"/>
      <c r="E2223" s="11" t="str">
        <f t="shared" si="2"/>
        <v>M03043603</v>
      </c>
      <c r="F2223" s="12" t="str">
        <f t="shared" si="1"/>
        <v>2019</v>
      </c>
      <c r="G2223" s="50">
        <v>43603.0</v>
      </c>
      <c r="H2223" s="62"/>
      <c r="I2223" s="51"/>
      <c r="J2223" s="63"/>
      <c r="K2223" s="51"/>
      <c r="L2223" s="52"/>
      <c r="M2223" s="65"/>
      <c r="N2223" s="51">
        <v>10.37</v>
      </c>
      <c r="O2223" s="64">
        <v>97.7</v>
      </c>
      <c r="R2223" s="53"/>
      <c r="S2223" s="51"/>
      <c r="T2223" s="51"/>
      <c r="U2223" s="51"/>
      <c r="V2223" s="54">
        <v>9.0</v>
      </c>
      <c r="W2223" s="55"/>
      <c r="X2223" s="56"/>
      <c r="Y2223" s="57"/>
      <c r="Z2223" s="58"/>
    </row>
    <row r="2224" ht="15.75" customHeight="1">
      <c r="C2224" s="48" t="s">
        <v>517</v>
      </c>
      <c r="D2224" s="49"/>
      <c r="E2224" s="11" t="str">
        <f t="shared" si="2"/>
        <v>M01043603</v>
      </c>
      <c r="F2224" s="12" t="str">
        <f t="shared" si="1"/>
        <v>2019</v>
      </c>
      <c r="G2224" s="50">
        <v>43603.0</v>
      </c>
      <c r="H2224" s="62"/>
      <c r="I2224" s="51"/>
      <c r="J2224" s="63"/>
      <c r="K2224" s="51"/>
      <c r="L2224" s="52"/>
      <c r="M2224" s="65"/>
      <c r="N2224" s="51">
        <v>10.79</v>
      </c>
      <c r="O2224" s="64">
        <v>96.6</v>
      </c>
      <c r="R2224" s="53"/>
      <c r="S2224" s="51"/>
      <c r="T2224" s="51"/>
      <c r="U2224" s="51"/>
      <c r="V2224" s="54">
        <v>57.3</v>
      </c>
      <c r="W2224" s="55"/>
      <c r="X2224" s="56"/>
      <c r="Y2224" s="58"/>
      <c r="Z2224" s="58"/>
    </row>
    <row r="2225" ht="15.75" customHeight="1">
      <c r="C2225" s="48" t="s">
        <v>759</v>
      </c>
      <c r="D2225" s="49"/>
      <c r="E2225" s="11" t="str">
        <f t="shared" si="2"/>
        <v>P03043603</v>
      </c>
      <c r="F2225" s="12" t="str">
        <f t="shared" si="1"/>
        <v>2019</v>
      </c>
      <c r="G2225" s="50">
        <v>43603.0</v>
      </c>
      <c r="H2225" s="62"/>
      <c r="I2225" s="51"/>
      <c r="J2225" s="63"/>
      <c r="K2225" s="51"/>
      <c r="L2225" s="52"/>
      <c r="M2225" s="65"/>
      <c r="N2225" s="51">
        <v>12.02</v>
      </c>
      <c r="O2225" s="64">
        <v>106.2</v>
      </c>
      <c r="R2225" s="53"/>
      <c r="S2225" s="51"/>
      <c r="T2225" s="51"/>
      <c r="U2225" s="51"/>
      <c r="V2225" s="54">
        <v>9.8</v>
      </c>
      <c r="W2225" s="55"/>
      <c r="X2225" s="56"/>
      <c r="Y2225" s="57"/>
      <c r="Z2225" s="58"/>
    </row>
    <row r="2226" ht="15.75" customHeight="1">
      <c r="C2226" s="66" t="s">
        <v>175</v>
      </c>
      <c r="D2226" s="67"/>
      <c r="E2226" s="11" t="str">
        <f t="shared" si="2"/>
        <v>P08943603</v>
      </c>
      <c r="F2226" s="12" t="str">
        <f t="shared" si="1"/>
        <v>2019</v>
      </c>
      <c r="G2226" s="50">
        <v>43603.0</v>
      </c>
      <c r="H2226" s="68"/>
      <c r="I2226" s="53"/>
      <c r="J2226" s="69"/>
      <c r="K2226" s="53"/>
      <c r="L2226" s="70"/>
      <c r="M2226" s="69"/>
      <c r="N2226" s="53">
        <v>10.87</v>
      </c>
      <c r="O2226" s="71">
        <v>93.0</v>
      </c>
      <c r="R2226" s="53"/>
      <c r="S2226" s="53"/>
      <c r="T2226" s="53"/>
      <c r="U2226" s="53"/>
      <c r="V2226" s="54">
        <v>17.3</v>
      </c>
      <c r="W2226" s="55"/>
      <c r="X2226" s="56"/>
      <c r="Y2226" s="57"/>
      <c r="Z2226" s="58"/>
    </row>
    <row r="2227" ht="15.75" customHeight="1">
      <c r="C2227" s="48" t="s">
        <v>731</v>
      </c>
      <c r="D2227" s="49"/>
      <c r="E2227" s="11" t="str">
        <f t="shared" si="2"/>
        <v>P11043603</v>
      </c>
      <c r="F2227" s="12" t="str">
        <f t="shared" si="1"/>
        <v>2019</v>
      </c>
      <c r="G2227" s="50">
        <v>43603.0</v>
      </c>
      <c r="H2227" s="72"/>
      <c r="I2227" s="53"/>
      <c r="J2227" s="69"/>
      <c r="K2227" s="51"/>
      <c r="L2227" s="52"/>
      <c r="M2227" s="63"/>
      <c r="N2227" s="51">
        <v>10.78</v>
      </c>
      <c r="O2227" s="64">
        <v>97.6</v>
      </c>
      <c r="R2227" s="53"/>
      <c r="S2227" s="51"/>
      <c r="T2227" s="51"/>
      <c r="U2227" s="51"/>
      <c r="V2227" s="54">
        <v>18.3</v>
      </c>
      <c r="W2227" s="55"/>
      <c r="X2227" s="56"/>
      <c r="Y2227" s="57"/>
      <c r="Z2227" s="58"/>
    </row>
    <row r="2228" ht="15.75" customHeight="1">
      <c r="C2228" s="48" t="s">
        <v>208</v>
      </c>
      <c r="D2228" s="49"/>
      <c r="E2228" s="11" t="str">
        <f t="shared" si="2"/>
        <v>P20043603</v>
      </c>
      <c r="F2228" s="12" t="str">
        <f t="shared" si="1"/>
        <v>2019</v>
      </c>
      <c r="G2228" s="50">
        <v>43603.0</v>
      </c>
      <c r="H2228" s="62"/>
      <c r="I2228" s="51"/>
      <c r="J2228" s="63"/>
      <c r="K2228" s="51"/>
      <c r="L2228" s="52"/>
      <c r="M2228" s="63"/>
      <c r="N2228" s="51">
        <v>12.15</v>
      </c>
      <c r="O2228" s="64">
        <v>103.4</v>
      </c>
      <c r="R2228" s="53"/>
      <c r="S2228" s="51"/>
      <c r="T2228" s="51"/>
      <c r="U2228" s="51"/>
      <c r="V2228" s="54">
        <v>1.0</v>
      </c>
      <c r="W2228" s="73"/>
      <c r="X2228" s="56"/>
      <c r="Y2228" s="57"/>
      <c r="Z2228" s="58"/>
    </row>
    <row r="2229" ht="15.75" customHeight="1">
      <c r="C2229" s="48" t="s">
        <v>643</v>
      </c>
      <c r="D2229" s="49"/>
      <c r="E2229" s="11" t="str">
        <f t="shared" si="2"/>
        <v>OB02043603</v>
      </c>
      <c r="F2229" s="12" t="str">
        <f t="shared" si="1"/>
        <v>2019</v>
      </c>
      <c r="G2229" s="50">
        <v>43603.0</v>
      </c>
      <c r="H2229" s="62"/>
      <c r="I2229" s="51"/>
      <c r="J2229" s="63"/>
      <c r="K2229" s="51"/>
      <c r="L2229" s="52"/>
      <c r="M2229" s="63"/>
      <c r="N2229" s="51">
        <v>3.7</v>
      </c>
      <c r="O2229" s="64">
        <v>33.6</v>
      </c>
      <c r="R2229" s="53"/>
      <c r="S2229" s="51"/>
      <c r="T2229" s="51"/>
      <c r="U2229" s="59"/>
      <c r="V2229" s="54">
        <v>6.3</v>
      </c>
      <c r="W2229" s="55"/>
      <c r="X2229" s="56"/>
      <c r="Y2229" s="57"/>
      <c r="Z2229" s="58"/>
    </row>
    <row r="2230" ht="15.75" customHeight="1">
      <c r="C2230" s="48" t="s">
        <v>265</v>
      </c>
      <c r="D2230" s="49"/>
      <c r="E2230" s="11" t="str">
        <f t="shared" si="2"/>
        <v>CW01043603</v>
      </c>
      <c r="F2230" s="12" t="str">
        <f t="shared" si="1"/>
        <v>2019</v>
      </c>
      <c r="G2230" s="50">
        <v>43603.0</v>
      </c>
      <c r="H2230" s="62"/>
      <c r="I2230" s="51"/>
      <c r="J2230" s="63"/>
      <c r="K2230" s="51"/>
      <c r="L2230" s="52"/>
      <c r="M2230" s="63"/>
      <c r="N2230" s="51">
        <v>10.38</v>
      </c>
      <c r="O2230" s="64">
        <v>92.6</v>
      </c>
      <c r="R2230" s="51"/>
      <c r="S2230" s="51"/>
      <c r="T2230" s="51"/>
      <c r="U2230" s="51"/>
      <c r="V2230" s="54">
        <v>65.0</v>
      </c>
      <c r="W2230" s="55"/>
      <c r="X2230" s="56"/>
      <c r="Y2230" s="57"/>
      <c r="Z2230" s="58"/>
    </row>
    <row r="2231" ht="15.75" customHeight="1">
      <c r="C2231" s="48" t="s">
        <v>276</v>
      </c>
      <c r="D2231" s="49"/>
      <c r="E2231" s="11" t="str">
        <f t="shared" si="2"/>
        <v>CW02043603</v>
      </c>
      <c r="F2231" s="12" t="str">
        <f t="shared" si="1"/>
        <v>2019</v>
      </c>
      <c r="G2231" s="50">
        <v>43603.0</v>
      </c>
      <c r="H2231" s="62"/>
      <c r="I2231" s="51"/>
      <c r="J2231" s="63"/>
      <c r="K2231" s="51"/>
      <c r="L2231" s="52"/>
      <c r="M2231" s="63"/>
      <c r="N2231" s="51">
        <v>10.52</v>
      </c>
      <c r="O2231" s="64">
        <v>92.1</v>
      </c>
      <c r="R2231" s="51"/>
      <c r="S2231" s="51"/>
      <c r="T2231" s="51"/>
      <c r="U2231" s="51"/>
      <c r="V2231" s="54">
        <v>57.3</v>
      </c>
      <c r="W2231" s="55"/>
      <c r="X2231" s="56"/>
      <c r="Y2231" s="57"/>
      <c r="Z2231" s="58"/>
    </row>
    <row r="2232" ht="15.75" customHeight="1">
      <c r="C2232" s="48" t="s">
        <v>256</v>
      </c>
      <c r="D2232" s="49"/>
      <c r="E2232" s="11" t="str">
        <f t="shared" si="2"/>
        <v>BL01043603</v>
      </c>
      <c r="F2232" s="12" t="str">
        <f t="shared" si="1"/>
        <v>2019</v>
      </c>
      <c r="G2232" s="50">
        <v>43603.0</v>
      </c>
      <c r="H2232" s="62"/>
      <c r="I2232" s="51"/>
      <c r="J2232" s="63"/>
      <c r="K2232" s="51"/>
      <c r="L2232" s="52"/>
      <c r="M2232" s="63"/>
      <c r="N2232" s="51">
        <v>10.92</v>
      </c>
      <c r="O2232" s="64">
        <v>94.7</v>
      </c>
      <c r="R2232" s="51"/>
      <c r="S2232" s="51"/>
      <c r="T2232" s="51"/>
      <c r="U2232" s="51"/>
      <c r="V2232" s="54">
        <v>77.1</v>
      </c>
      <c r="W2232" s="55"/>
      <c r="X2232" s="56"/>
      <c r="Y2232" s="57"/>
      <c r="Z2232" s="58"/>
    </row>
    <row r="2233" ht="15.75" customHeight="1">
      <c r="C2233" s="48" t="s">
        <v>324</v>
      </c>
      <c r="D2233" s="49"/>
      <c r="E2233" s="11" t="str">
        <f t="shared" si="2"/>
        <v>DG01043603</v>
      </c>
      <c r="F2233" s="12" t="str">
        <f t="shared" si="1"/>
        <v>2019</v>
      </c>
      <c r="G2233" s="50">
        <v>43603.0</v>
      </c>
      <c r="H2233" s="62"/>
      <c r="I2233" s="51"/>
      <c r="J2233" s="61"/>
      <c r="K2233" s="51"/>
      <c r="L2233" s="52"/>
      <c r="M2233" s="63"/>
      <c r="N2233" s="51">
        <v>11.2</v>
      </c>
      <c r="O2233" s="64">
        <v>99.9</v>
      </c>
      <c r="R2233" s="51"/>
      <c r="S2233" s="51"/>
      <c r="T2233" s="51"/>
      <c r="U2233" s="51"/>
      <c r="V2233" s="54"/>
      <c r="W2233" s="55"/>
      <c r="X2233" s="56"/>
      <c r="Y2233" s="57"/>
      <c r="Z2233" s="58"/>
    </row>
    <row r="2234" ht="15.75" customHeight="1">
      <c r="C2234" s="74" t="s">
        <v>1278</v>
      </c>
      <c r="D2234" s="74"/>
      <c r="E2234" s="11" t="str">
        <f t="shared" si="2"/>
        <v>SW04043617</v>
      </c>
      <c r="F2234" s="12" t="str">
        <f t="shared" si="1"/>
        <v>2019</v>
      </c>
      <c r="G2234" s="75">
        <v>43617.0</v>
      </c>
      <c r="H2234" s="62"/>
      <c r="I2234" s="51"/>
      <c r="J2234" s="63"/>
      <c r="K2234" s="51"/>
      <c r="L2234" s="52"/>
      <c r="M2234" s="63"/>
      <c r="N2234" s="51">
        <v>9.12</v>
      </c>
      <c r="O2234" s="64">
        <v>87.3</v>
      </c>
      <c r="R2234" s="51"/>
      <c r="S2234" s="51"/>
      <c r="T2234" s="51"/>
      <c r="U2234" s="51"/>
      <c r="V2234" s="54">
        <v>86.0</v>
      </c>
      <c r="W2234" s="55"/>
      <c r="X2234" s="56"/>
      <c r="Y2234" s="57"/>
      <c r="Z2234" s="58"/>
    </row>
    <row r="2235" ht="15.75" customHeight="1">
      <c r="C2235" s="74" t="s">
        <v>1267</v>
      </c>
      <c r="D2235" s="74"/>
      <c r="E2235" s="11" t="str">
        <f t="shared" si="2"/>
        <v>SW03043617</v>
      </c>
      <c r="F2235" s="12" t="str">
        <f t="shared" si="1"/>
        <v>2019</v>
      </c>
      <c r="G2235" s="75">
        <v>43617.0</v>
      </c>
      <c r="H2235" s="62"/>
      <c r="I2235" s="51"/>
      <c r="J2235" s="63"/>
      <c r="K2235" s="51"/>
      <c r="L2235" s="52"/>
      <c r="M2235" s="63"/>
      <c r="N2235" s="51">
        <v>9.22</v>
      </c>
      <c r="O2235" s="64">
        <v>87.6</v>
      </c>
      <c r="R2235" s="51"/>
      <c r="S2235" s="51"/>
      <c r="T2235" s="51"/>
      <c r="U2235" s="51"/>
      <c r="V2235" s="54">
        <v>90.8</v>
      </c>
      <c r="W2235" s="55"/>
      <c r="X2235" s="56"/>
      <c r="Y2235" s="57"/>
      <c r="Z2235" s="58"/>
    </row>
    <row r="2236" ht="15.75" customHeight="1">
      <c r="C2236" s="74" t="s">
        <v>490</v>
      </c>
      <c r="D2236" s="74"/>
      <c r="E2236" s="11" t="str">
        <f t="shared" si="2"/>
        <v>L02043617</v>
      </c>
      <c r="F2236" s="12" t="str">
        <f t="shared" si="1"/>
        <v>2019</v>
      </c>
      <c r="G2236" s="75">
        <v>43617.0</v>
      </c>
      <c r="H2236" s="62"/>
      <c r="I2236" s="51"/>
      <c r="J2236" s="63"/>
      <c r="K2236" s="51"/>
      <c r="L2236" s="52"/>
      <c r="M2236" s="63"/>
      <c r="N2236" s="51">
        <v>10.17</v>
      </c>
      <c r="O2236" s="64">
        <v>97.0</v>
      </c>
      <c r="R2236" s="51"/>
      <c r="S2236" s="51"/>
      <c r="T2236" s="51"/>
      <c r="U2236" s="51"/>
      <c r="V2236" s="54">
        <v>43.5</v>
      </c>
      <c r="W2236" s="55"/>
      <c r="X2236" s="56"/>
      <c r="Y2236" s="57"/>
      <c r="Z2236" s="58"/>
    </row>
    <row r="2237" ht="15.75" customHeight="1">
      <c r="C2237" s="74" t="s">
        <v>449</v>
      </c>
      <c r="D2237" s="74"/>
      <c r="E2237" s="11" t="str">
        <f t="shared" si="2"/>
        <v>L01043617</v>
      </c>
      <c r="F2237" s="12" t="str">
        <f t="shared" si="1"/>
        <v>2019</v>
      </c>
      <c r="G2237" s="75">
        <v>43617.0</v>
      </c>
      <c r="H2237" s="62"/>
      <c r="I2237" s="51"/>
      <c r="J2237" s="63"/>
      <c r="K2237" s="51"/>
      <c r="L2237" s="52"/>
      <c r="M2237" s="63"/>
      <c r="N2237" s="51">
        <v>9.88</v>
      </c>
      <c r="O2237" s="64">
        <v>90.2</v>
      </c>
      <c r="R2237" s="51"/>
      <c r="S2237" s="51"/>
      <c r="T2237" s="51"/>
      <c r="U2237" s="51"/>
      <c r="V2237" s="54">
        <v>119.8</v>
      </c>
      <c r="W2237" s="55"/>
      <c r="X2237" s="56"/>
      <c r="Y2237" s="57"/>
      <c r="Z2237" s="60"/>
    </row>
    <row r="2238" ht="15.75" customHeight="1">
      <c r="C2238" s="74" t="s">
        <v>294</v>
      </c>
      <c r="D2238" s="74"/>
      <c r="E2238" s="11" t="str">
        <f t="shared" si="2"/>
        <v>IN01043617</v>
      </c>
      <c r="F2238" s="12" t="str">
        <f t="shared" si="1"/>
        <v>2019</v>
      </c>
      <c r="G2238" s="75">
        <v>43617.0</v>
      </c>
      <c r="H2238" s="62"/>
      <c r="I2238" s="51"/>
      <c r="J2238" s="63"/>
      <c r="K2238" s="51"/>
      <c r="L2238" s="52"/>
      <c r="M2238" s="63"/>
      <c r="N2238" s="51">
        <v>8.58</v>
      </c>
      <c r="O2238" s="64">
        <v>86.7</v>
      </c>
      <c r="R2238" s="51"/>
      <c r="S2238" s="51"/>
      <c r="T2238" s="51"/>
      <c r="U2238" s="51"/>
      <c r="V2238" s="54">
        <v>150.0</v>
      </c>
      <c r="W2238" s="55"/>
      <c r="X2238" s="56"/>
      <c r="Y2238" s="57"/>
      <c r="Z2238" s="58"/>
    </row>
    <row r="2239" ht="15.75" customHeight="1">
      <c r="C2239" s="74" t="s">
        <v>197</v>
      </c>
      <c r="D2239" s="74"/>
      <c r="E2239" s="11" t="str">
        <f t="shared" si="2"/>
        <v>P16043617</v>
      </c>
      <c r="F2239" s="12" t="str">
        <f t="shared" si="1"/>
        <v>2019</v>
      </c>
      <c r="G2239" s="75">
        <v>43617.0</v>
      </c>
      <c r="H2239" s="62"/>
      <c r="I2239" s="51"/>
      <c r="J2239" s="63"/>
      <c r="K2239" s="51"/>
      <c r="L2239" s="52"/>
      <c r="M2239" s="63"/>
      <c r="N2239" s="51">
        <v>9.55</v>
      </c>
      <c r="O2239" s="64">
        <v>88.3</v>
      </c>
      <c r="R2239" s="51"/>
      <c r="S2239" s="51"/>
      <c r="T2239" s="51"/>
      <c r="U2239" s="51"/>
      <c r="V2239" s="54"/>
      <c r="W2239" s="55"/>
      <c r="X2239" s="56"/>
      <c r="Y2239" s="57"/>
      <c r="Z2239" s="58"/>
    </row>
    <row r="2240" ht="15.75" customHeight="1">
      <c r="C2240" s="74" t="s">
        <v>91</v>
      </c>
      <c r="D2240" s="74"/>
      <c r="E2240" s="11" t="str">
        <f t="shared" si="2"/>
        <v>OB01043617</v>
      </c>
      <c r="F2240" s="12" t="str">
        <f t="shared" si="1"/>
        <v>2019</v>
      </c>
      <c r="G2240" s="75">
        <v>43617.0</v>
      </c>
      <c r="H2240" s="62"/>
      <c r="I2240" s="51"/>
      <c r="J2240" s="63"/>
      <c r="K2240" s="51"/>
      <c r="L2240" s="52"/>
      <c r="M2240" s="63"/>
      <c r="N2240" s="51">
        <v>3.58</v>
      </c>
      <c r="O2240" s="64">
        <v>33.9</v>
      </c>
      <c r="R2240" s="51"/>
      <c r="S2240" s="51"/>
      <c r="T2240" s="51"/>
      <c r="U2240" s="51"/>
      <c r="V2240" s="54">
        <v>28.2</v>
      </c>
      <c r="W2240" s="55"/>
      <c r="X2240" s="56"/>
      <c r="Y2240" s="58"/>
      <c r="Z2240" s="60"/>
    </row>
    <row r="2241" ht="15.75" customHeight="1">
      <c r="C2241" s="74" t="s">
        <v>203</v>
      </c>
      <c r="D2241" s="74"/>
      <c r="E2241" s="11" t="str">
        <f t="shared" si="2"/>
        <v>P17043617</v>
      </c>
      <c r="F2241" s="12" t="str">
        <f t="shared" si="1"/>
        <v>2019</v>
      </c>
      <c r="G2241" s="75">
        <v>43617.0</v>
      </c>
      <c r="H2241" s="62"/>
      <c r="I2241" s="51"/>
      <c r="J2241" s="63"/>
      <c r="K2241" s="51"/>
      <c r="L2241" s="52"/>
      <c r="M2241" s="63"/>
      <c r="N2241" s="51">
        <v>9.86</v>
      </c>
      <c r="O2241" s="64">
        <v>91.1</v>
      </c>
      <c r="R2241" s="51"/>
      <c r="S2241" s="51"/>
      <c r="T2241" s="51"/>
      <c r="U2241" s="51"/>
      <c r="V2241" s="54">
        <v>4.1</v>
      </c>
      <c r="W2241" s="55"/>
      <c r="X2241" s="56"/>
      <c r="Y2241" s="57"/>
      <c r="Z2241" s="58"/>
    </row>
    <row r="2242" ht="15.75" customHeight="1">
      <c r="C2242" s="74" t="s">
        <v>920</v>
      </c>
      <c r="D2242" s="74"/>
      <c r="E2242" s="11" t="str">
        <f t="shared" si="2"/>
        <v>TA01043617</v>
      </c>
      <c r="F2242" s="12" t="str">
        <f t="shared" si="1"/>
        <v>2019</v>
      </c>
      <c r="G2242" s="75">
        <v>43617.0</v>
      </c>
      <c r="H2242" s="62"/>
      <c r="I2242" s="59"/>
      <c r="J2242" s="63"/>
      <c r="K2242" s="51"/>
      <c r="L2242" s="52"/>
      <c r="M2242" s="63"/>
      <c r="N2242" s="51">
        <v>10.3</v>
      </c>
      <c r="O2242" s="64">
        <v>98.0</v>
      </c>
      <c r="R2242" s="51"/>
      <c r="S2242" s="51"/>
      <c r="T2242" s="59"/>
      <c r="U2242" s="59"/>
      <c r="V2242" s="54">
        <v>95.8</v>
      </c>
      <c r="W2242" s="55"/>
      <c r="X2242" s="56"/>
      <c r="Y2242" s="57"/>
      <c r="Z2242" s="58"/>
    </row>
    <row r="2243" ht="15.75" customHeight="1">
      <c r="C2243" s="74" t="s">
        <v>931</v>
      </c>
      <c r="D2243" s="74"/>
      <c r="E2243" s="11" t="str">
        <f t="shared" si="2"/>
        <v>TA04043617</v>
      </c>
      <c r="F2243" s="12" t="str">
        <f t="shared" si="1"/>
        <v>2019</v>
      </c>
      <c r="G2243" s="75">
        <v>43617.0</v>
      </c>
      <c r="H2243" s="62"/>
      <c r="I2243" s="59"/>
      <c r="J2243" s="63"/>
      <c r="K2243" s="51"/>
      <c r="L2243" s="52"/>
      <c r="M2243" s="63"/>
      <c r="N2243" s="51">
        <v>11.5</v>
      </c>
      <c r="O2243" s="64">
        <v>103.3</v>
      </c>
      <c r="R2243" s="51"/>
      <c r="S2243" s="51"/>
      <c r="T2243" s="59"/>
      <c r="U2243" s="59"/>
      <c r="V2243" s="54">
        <v>30.9</v>
      </c>
      <c r="W2243" s="55"/>
      <c r="X2243" s="56"/>
      <c r="Y2243" s="57"/>
      <c r="Z2243" s="58"/>
    </row>
    <row r="2244" ht="15.75" customHeight="1">
      <c r="C2244" s="74" t="s">
        <v>909</v>
      </c>
      <c r="D2244" s="74"/>
      <c r="E2244" s="11" t="str">
        <f t="shared" si="2"/>
        <v>P05043617</v>
      </c>
      <c r="F2244" s="12" t="str">
        <f t="shared" si="1"/>
        <v>2019</v>
      </c>
      <c r="G2244" s="75">
        <v>43617.0</v>
      </c>
      <c r="H2244" s="62"/>
      <c r="I2244" s="51"/>
      <c r="J2244" s="63"/>
      <c r="K2244" s="51"/>
      <c r="L2244" s="52"/>
      <c r="M2244" s="63"/>
      <c r="N2244" s="51">
        <v>10.52</v>
      </c>
      <c r="O2244" s="64">
        <v>101.5</v>
      </c>
      <c r="R2244" s="51"/>
      <c r="S2244" s="51"/>
      <c r="T2244" s="51"/>
      <c r="U2244" s="51"/>
      <c r="V2244" s="54">
        <v>15.8</v>
      </c>
      <c r="W2244" s="55"/>
      <c r="X2244" s="56"/>
      <c r="Y2244" s="57"/>
      <c r="Z2244" s="58"/>
    </row>
    <row r="2245" ht="15.75" customHeight="1">
      <c r="C2245" s="74" t="s">
        <v>837</v>
      </c>
      <c r="D2245" s="74"/>
      <c r="E2245" s="11" t="str">
        <f t="shared" si="2"/>
        <v>P06043617</v>
      </c>
      <c r="F2245" s="12" t="str">
        <f t="shared" si="1"/>
        <v>2019</v>
      </c>
      <c r="G2245" s="75">
        <v>43617.0</v>
      </c>
      <c r="H2245" s="62"/>
      <c r="I2245" s="51"/>
      <c r="J2245" s="63"/>
      <c r="K2245" s="51"/>
      <c r="L2245" s="52"/>
      <c r="M2245" s="63"/>
      <c r="N2245" s="51">
        <v>10.56</v>
      </c>
      <c r="O2245" s="64">
        <v>102.0</v>
      </c>
      <c r="R2245" s="51"/>
      <c r="S2245" s="51"/>
      <c r="T2245" s="51"/>
      <c r="U2245" s="51"/>
      <c r="V2245" s="54">
        <v>19.7</v>
      </c>
      <c r="W2245" s="55"/>
      <c r="X2245" s="56"/>
      <c r="Y2245" s="57"/>
      <c r="Z2245" s="58"/>
    </row>
    <row r="2246" ht="15.75" customHeight="1">
      <c r="C2246" s="74" t="s">
        <v>915</v>
      </c>
      <c r="D2246" s="74"/>
      <c r="E2246" s="11" t="str">
        <f t="shared" si="2"/>
        <v>P06543617</v>
      </c>
      <c r="F2246" s="12" t="str">
        <f t="shared" si="1"/>
        <v>2019</v>
      </c>
      <c r="G2246" s="75">
        <v>43617.0</v>
      </c>
      <c r="H2246" s="62"/>
      <c r="I2246" s="51"/>
      <c r="J2246" s="63"/>
      <c r="K2246" s="51"/>
      <c r="L2246" s="52"/>
      <c r="M2246" s="63"/>
      <c r="N2246" s="51">
        <v>10.14</v>
      </c>
      <c r="O2246" s="64">
        <v>98.3</v>
      </c>
      <c r="R2246" s="51"/>
      <c r="S2246" s="51"/>
      <c r="T2246" s="51"/>
      <c r="U2246" s="51"/>
      <c r="V2246" s="54">
        <v>12.1</v>
      </c>
      <c r="W2246" s="55"/>
      <c r="X2246" s="56"/>
      <c r="Y2246" s="57"/>
      <c r="Z2246" s="58"/>
    </row>
    <row r="2247" ht="15.75" customHeight="1">
      <c r="C2247" s="74" t="s">
        <v>381</v>
      </c>
      <c r="D2247" s="74"/>
      <c r="E2247" s="11" t="str">
        <f t="shared" si="2"/>
        <v>PI01043617</v>
      </c>
      <c r="F2247" s="12" t="str">
        <f t="shared" si="1"/>
        <v>2019</v>
      </c>
      <c r="G2247" s="75">
        <v>43617.0</v>
      </c>
      <c r="H2247" s="62"/>
      <c r="I2247" s="51"/>
      <c r="J2247" s="76"/>
      <c r="K2247" s="51"/>
      <c r="L2247" s="52"/>
      <c r="M2247" s="63"/>
      <c r="N2247" s="59"/>
      <c r="O2247" s="77"/>
      <c r="R2247" s="59"/>
      <c r="S2247" s="59"/>
      <c r="T2247" s="51"/>
      <c r="U2247" s="51"/>
      <c r="V2247" s="54">
        <v>70.6</v>
      </c>
      <c r="W2247" s="55"/>
      <c r="X2247" s="56"/>
      <c r="Y2247" s="57"/>
      <c r="Z2247" s="58"/>
    </row>
    <row r="2248" ht="15.75" customHeight="1">
      <c r="C2248" s="74" t="s">
        <v>660</v>
      </c>
      <c r="D2248" s="74"/>
      <c r="E2248" s="11" t="str">
        <f t="shared" si="2"/>
        <v>PI02043617</v>
      </c>
      <c r="F2248" s="12" t="str">
        <f t="shared" si="1"/>
        <v>2019</v>
      </c>
      <c r="G2248" s="75">
        <v>43617.0</v>
      </c>
      <c r="H2248" s="62"/>
      <c r="I2248" s="51"/>
      <c r="J2248" s="76"/>
      <c r="K2248" s="51"/>
      <c r="L2248" s="52"/>
      <c r="M2248" s="63"/>
      <c r="N2248" s="59"/>
      <c r="O2248" s="77"/>
      <c r="R2248" s="59"/>
      <c r="S2248" s="51"/>
      <c r="T2248" s="51"/>
      <c r="U2248" s="51"/>
      <c r="V2248" s="54">
        <v>105.0</v>
      </c>
      <c r="W2248" s="55"/>
      <c r="X2248" s="56"/>
      <c r="Y2248" s="57"/>
      <c r="Z2248" s="58"/>
    </row>
    <row r="2249" ht="15.75" customHeight="1">
      <c r="C2249" s="74" t="s">
        <v>755</v>
      </c>
      <c r="D2249" s="74"/>
      <c r="E2249" s="11" t="str">
        <f t="shared" si="2"/>
        <v>P02043617</v>
      </c>
      <c r="F2249" s="12" t="str">
        <f t="shared" si="1"/>
        <v>2019</v>
      </c>
      <c r="G2249" s="75">
        <v>43617.0</v>
      </c>
      <c r="H2249" s="62"/>
      <c r="I2249" s="51"/>
      <c r="J2249" s="76"/>
      <c r="K2249" s="51"/>
      <c r="L2249" s="52"/>
      <c r="M2249" s="63"/>
      <c r="N2249" s="59"/>
      <c r="O2249" s="77"/>
      <c r="R2249" s="59"/>
      <c r="S2249" s="51"/>
      <c r="T2249" s="51"/>
      <c r="U2249" s="51"/>
      <c r="V2249" s="54">
        <v>27.8</v>
      </c>
      <c r="W2249" s="55"/>
      <c r="X2249" s="56"/>
      <c r="Y2249" s="57"/>
      <c r="Z2249" s="58"/>
    </row>
    <row r="2250" ht="15.75" customHeight="1">
      <c r="C2250" s="74" t="s">
        <v>736</v>
      </c>
      <c r="D2250" s="74"/>
      <c r="E2250" s="11" t="str">
        <f t="shared" si="2"/>
        <v>P13543617</v>
      </c>
      <c r="F2250" s="12" t="str">
        <f t="shared" si="1"/>
        <v>2019</v>
      </c>
      <c r="G2250" s="75">
        <v>43617.0</v>
      </c>
      <c r="H2250" s="62"/>
      <c r="I2250" s="51"/>
      <c r="J2250" s="63"/>
      <c r="K2250" s="51"/>
      <c r="L2250" s="52"/>
      <c r="M2250" s="63"/>
      <c r="N2250" s="51">
        <v>11.3</v>
      </c>
      <c r="O2250" s="64">
        <v>100.6</v>
      </c>
      <c r="R2250" s="51"/>
      <c r="S2250" s="51"/>
      <c r="T2250" s="51"/>
      <c r="U2250" s="51"/>
      <c r="V2250" s="54">
        <v>10.9</v>
      </c>
      <c r="W2250" s="55"/>
      <c r="X2250" s="56"/>
      <c r="Y2250" s="57"/>
      <c r="Z2250" s="60"/>
    </row>
    <row r="2251" ht="15.75" customHeight="1">
      <c r="C2251" s="74" t="s">
        <v>184</v>
      </c>
      <c r="D2251" s="74"/>
      <c r="E2251" s="11" t="str">
        <f t="shared" si="2"/>
        <v>P15043617</v>
      </c>
      <c r="F2251" s="12" t="str">
        <f t="shared" si="1"/>
        <v>2019</v>
      </c>
      <c r="G2251" s="75">
        <v>43617.0</v>
      </c>
      <c r="H2251" s="62"/>
      <c r="I2251" s="51"/>
      <c r="J2251" s="63"/>
      <c r="K2251" s="51"/>
      <c r="L2251" s="52"/>
      <c r="M2251" s="63"/>
      <c r="N2251" s="51">
        <v>9.56</v>
      </c>
      <c r="O2251" s="64">
        <v>100.1</v>
      </c>
      <c r="R2251" s="51"/>
      <c r="S2251" s="51"/>
      <c r="T2251" s="51"/>
      <c r="U2251" s="51"/>
      <c r="V2251" s="54">
        <v>9.7</v>
      </c>
      <c r="W2251" s="55"/>
      <c r="X2251" s="56"/>
      <c r="Y2251" s="57"/>
      <c r="Z2251" s="58"/>
    </row>
    <row r="2252" ht="15.75" customHeight="1">
      <c r="C2252" s="74" t="s">
        <v>105</v>
      </c>
      <c r="D2252" s="74"/>
      <c r="E2252" s="11" t="str">
        <f t="shared" si="2"/>
        <v>PL01043617</v>
      </c>
      <c r="F2252" s="12" t="str">
        <f t="shared" si="1"/>
        <v>2019</v>
      </c>
      <c r="G2252" s="75">
        <v>43617.0</v>
      </c>
      <c r="H2252" s="62"/>
      <c r="I2252" s="51"/>
      <c r="J2252" s="63"/>
      <c r="K2252" s="51"/>
      <c r="L2252" s="52"/>
      <c r="M2252" s="63"/>
      <c r="N2252" s="51">
        <v>10.32</v>
      </c>
      <c r="O2252" s="64">
        <v>106.3</v>
      </c>
      <c r="R2252" s="51"/>
      <c r="S2252" s="51"/>
      <c r="T2252" s="51"/>
      <c r="U2252" s="51"/>
      <c r="V2252" s="54">
        <v>35.9</v>
      </c>
      <c r="W2252" s="55"/>
      <c r="X2252" s="56"/>
      <c r="Y2252" s="57"/>
      <c r="Z2252" s="58"/>
    </row>
    <row r="2253" ht="15.75" customHeight="1">
      <c r="C2253" s="74" t="s">
        <v>1310</v>
      </c>
      <c r="D2253" s="74"/>
      <c r="E2253" s="11" t="str">
        <f t="shared" si="2"/>
        <v>PL04543617</v>
      </c>
      <c r="F2253" s="12" t="str">
        <f t="shared" si="1"/>
        <v>2019</v>
      </c>
      <c r="G2253" s="75">
        <v>43617.0</v>
      </c>
      <c r="H2253" s="62"/>
      <c r="I2253" s="51"/>
      <c r="J2253" s="63"/>
      <c r="K2253" s="51"/>
      <c r="L2253" s="52"/>
      <c r="M2253" s="63"/>
      <c r="N2253" s="51">
        <v>18.3</v>
      </c>
      <c r="O2253" s="64">
        <v>80.0</v>
      </c>
      <c r="R2253" s="51"/>
      <c r="S2253" s="51"/>
      <c r="T2253" s="51"/>
      <c r="U2253" s="51"/>
      <c r="V2253" s="54">
        <v>61.3</v>
      </c>
      <c r="W2253" s="55"/>
      <c r="X2253" s="56"/>
      <c r="Y2253" s="57"/>
      <c r="Z2253" s="58"/>
    </row>
    <row r="2254" ht="15.75" customHeight="1">
      <c r="C2254" s="74" t="s">
        <v>45</v>
      </c>
      <c r="D2254" s="74"/>
      <c r="E2254" s="11" t="str">
        <f t="shared" si="2"/>
        <v>BB01043617</v>
      </c>
      <c r="F2254" s="12" t="str">
        <f t="shared" si="1"/>
        <v>2019</v>
      </c>
      <c r="G2254" s="75">
        <v>43617.0</v>
      </c>
      <c r="H2254" s="62"/>
      <c r="I2254" s="51"/>
      <c r="J2254" s="63"/>
      <c r="K2254" s="51"/>
      <c r="L2254" s="52"/>
      <c r="M2254" s="63"/>
      <c r="N2254" s="51">
        <v>9.0</v>
      </c>
      <c r="O2254" s="64">
        <v>86.0</v>
      </c>
      <c r="R2254" s="51"/>
      <c r="S2254" s="51"/>
      <c r="T2254" s="51"/>
      <c r="U2254" s="51"/>
      <c r="V2254" s="54">
        <v>76.7</v>
      </c>
      <c r="W2254" s="55"/>
      <c r="X2254" s="56"/>
      <c r="Y2254" s="57"/>
      <c r="Z2254" s="58"/>
    </row>
    <row r="2255" ht="15.75" customHeight="1">
      <c r="C2255" s="74" t="s">
        <v>145</v>
      </c>
      <c r="D2255" s="74"/>
      <c r="E2255" s="11" t="str">
        <f t="shared" si="2"/>
        <v>PL04043617</v>
      </c>
      <c r="F2255" s="12" t="str">
        <f t="shared" si="1"/>
        <v>2019</v>
      </c>
      <c r="G2255" s="75">
        <v>43617.0</v>
      </c>
      <c r="H2255" s="62"/>
      <c r="I2255" s="51"/>
      <c r="J2255" s="63"/>
      <c r="K2255" s="51"/>
      <c r="L2255" s="52"/>
      <c r="M2255" s="63"/>
      <c r="N2255" s="51">
        <v>8.8</v>
      </c>
      <c r="O2255" s="64">
        <v>85.0</v>
      </c>
      <c r="R2255" s="51"/>
      <c r="S2255" s="51"/>
      <c r="T2255" s="51"/>
      <c r="U2255" s="51"/>
      <c r="V2255" s="54">
        <v>365.4</v>
      </c>
      <c r="W2255" s="55"/>
      <c r="X2255" s="56"/>
      <c r="Y2255" s="57"/>
      <c r="Z2255" s="60"/>
    </row>
    <row r="2256" ht="15.75" customHeight="1">
      <c r="C2256" s="74" t="s">
        <v>1245</v>
      </c>
      <c r="D2256" s="74"/>
      <c r="E2256" s="11" t="str">
        <f t="shared" si="2"/>
        <v>SW01043617</v>
      </c>
      <c r="F2256" s="12" t="str">
        <f t="shared" si="1"/>
        <v>2019</v>
      </c>
      <c r="G2256" s="75">
        <v>43617.0</v>
      </c>
      <c r="H2256" s="62"/>
      <c r="I2256" s="51"/>
      <c r="J2256" s="63"/>
      <c r="K2256" s="51"/>
      <c r="L2256" s="52"/>
      <c r="M2256" s="76"/>
      <c r="N2256" s="51">
        <v>9.62</v>
      </c>
      <c r="O2256" s="64">
        <v>94.7</v>
      </c>
      <c r="R2256" s="51"/>
      <c r="S2256" s="51"/>
      <c r="T2256" s="51"/>
      <c r="U2256" s="51"/>
      <c r="V2256" s="54">
        <v>60.5</v>
      </c>
      <c r="W2256" s="55"/>
      <c r="X2256" s="56"/>
      <c r="Y2256" s="57"/>
      <c r="Z2256" s="58"/>
    </row>
    <row r="2257" ht="15.75" customHeight="1">
      <c r="C2257" s="74" t="s">
        <v>1256</v>
      </c>
      <c r="D2257" s="74"/>
      <c r="E2257" s="11" t="str">
        <f t="shared" si="2"/>
        <v>SW02043617</v>
      </c>
      <c r="F2257" s="12" t="str">
        <f t="shared" si="1"/>
        <v>2019</v>
      </c>
      <c r="G2257" s="75">
        <v>43617.0</v>
      </c>
      <c r="H2257" s="62"/>
      <c r="I2257" s="51"/>
      <c r="J2257" s="63"/>
      <c r="K2257" s="51"/>
      <c r="L2257" s="52"/>
      <c r="M2257" s="63"/>
      <c r="N2257" s="51">
        <v>9.49</v>
      </c>
      <c r="O2257" s="64">
        <v>91.2</v>
      </c>
      <c r="R2257" s="51"/>
      <c r="S2257" s="51"/>
      <c r="T2257" s="51"/>
      <c r="U2257" s="51"/>
      <c r="V2257" s="54">
        <v>73.3</v>
      </c>
      <c r="W2257" s="55"/>
      <c r="X2257" s="56"/>
      <c r="Y2257" s="57"/>
      <c r="Z2257" s="58"/>
    </row>
    <row r="2258" ht="15.75" customHeight="1">
      <c r="C2258" s="74" t="s">
        <v>565</v>
      </c>
      <c r="D2258" s="74"/>
      <c r="E2258" s="11" t="str">
        <f t="shared" si="2"/>
        <v>M03043617</v>
      </c>
      <c r="F2258" s="12" t="str">
        <f t="shared" si="1"/>
        <v>2019</v>
      </c>
      <c r="G2258" s="75">
        <v>43617.0</v>
      </c>
      <c r="H2258" s="62"/>
      <c r="I2258" s="51"/>
      <c r="J2258" s="63"/>
      <c r="K2258" s="51"/>
      <c r="L2258" s="52"/>
      <c r="M2258" s="63"/>
      <c r="N2258" s="51">
        <v>8.96</v>
      </c>
      <c r="O2258" s="64">
        <v>93.7</v>
      </c>
      <c r="R2258" s="51"/>
      <c r="S2258" s="51"/>
      <c r="T2258" s="51"/>
      <c r="U2258" s="51"/>
      <c r="V2258" s="54">
        <v>13.5</v>
      </c>
      <c r="W2258" s="55"/>
      <c r="X2258" s="56"/>
      <c r="Y2258" s="57"/>
      <c r="Z2258" s="58"/>
    </row>
    <row r="2259" ht="15.75" customHeight="1">
      <c r="C2259" s="74" t="s">
        <v>759</v>
      </c>
      <c r="D2259" s="74"/>
      <c r="E2259" s="11" t="str">
        <f t="shared" si="2"/>
        <v>P03043617</v>
      </c>
      <c r="F2259" s="12" t="str">
        <f t="shared" si="1"/>
        <v>2019</v>
      </c>
      <c r="G2259" s="75">
        <v>43617.0</v>
      </c>
      <c r="H2259" s="62"/>
      <c r="I2259" s="51"/>
      <c r="J2259" s="63"/>
      <c r="K2259" s="51"/>
      <c r="L2259" s="52"/>
      <c r="M2259" s="63"/>
      <c r="N2259" s="51">
        <v>10.44</v>
      </c>
      <c r="O2259" s="64">
        <v>98.6</v>
      </c>
      <c r="R2259" s="51"/>
      <c r="S2259" s="51"/>
      <c r="T2259" s="51"/>
      <c r="U2259" s="51"/>
      <c r="V2259" s="54">
        <v>33.1</v>
      </c>
      <c r="W2259" s="55"/>
      <c r="X2259" s="56"/>
      <c r="Y2259" s="57"/>
      <c r="Z2259" s="58"/>
    </row>
    <row r="2260" ht="15.75" customHeight="1">
      <c r="C2260" s="74" t="s">
        <v>517</v>
      </c>
      <c r="D2260" s="74"/>
      <c r="E2260" s="11" t="str">
        <f t="shared" si="2"/>
        <v>M01043617</v>
      </c>
      <c r="F2260" s="12" t="str">
        <f t="shared" si="1"/>
        <v>2019</v>
      </c>
      <c r="G2260" s="75">
        <v>43617.0</v>
      </c>
      <c r="H2260" s="62"/>
      <c r="I2260" s="51"/>
      <c r="J2260" s="63"/>
      <c r="K2260" s="51"/>
      <c r="L2260" s="52"/>
      <c r="M2260" s="63"/>
      <c r="N2260" s="51">
        <v>9.3</v>
      </c>
      <c r="O2260" s="64">
        <v>88.5</v>
      </c>
      <c r="R2260" s="51"/>
      <c r="S2260" s="51"/>
      <c r="T2260" s="51"/>
      <c r="U2260" s="51"/>
      <c r="V2260" s="54">
        <v>178.5</v>
      </c>
      <c r="W2260" s="55"/>
      <c r="X2260" s="56"/>
      <c r="Y2260" s="57"/>
      <c r="Z2260" s="58"/>
    </row>
    <row r="2261" ht="15.75" customHeight="1">
      <c r="C2261" s="74" t="s">
        <v>731</v>
      </c>
      <c r="D2261" s="74"/>
      <c r="E2261" s="11" t="str">
        <f t="shared" si="2"/>
        <v>P11043617</v>
      </c>
      <c r="F2261" s="12" t="str">
        <f t="shared" si="1"/>
        <v>2019</v>
      </c>
      <c r="G2261" s="75">
        <v>43617.0</v>
      </c>
      <c r="H2261" s="72"/>
      <c r="I2261" s="51"/>
      <c r="J2261" s="63"/>
      <c r="K2261" s="51"/>
      <c r="L2261" s="52"/>
      <c r="M2261" s="63"/>
      <c r="N2261" s="51">
        <v>10.84</v>
      </c>
      <c r="O2261" s="64">
        <v>101.7</v>
      </c>
      <c r="R2261" s="51"/>
      <c r="S2261" s="51"/>
      <c r="T2261" s="51"/>
      <c r="U2261" s="51"/>
      <c r="V2261" s="54">
        <v>7.5</v>
      </c>
      <c r="W2261" s="55"/>
      <c r="X2261" s="56"/>
      <c r="Y2261" s="57"/>
      <c r="Z2261" s="58"/>
    </row>
    <row r="2262" ht="15.75" customHeight="1">
      <c r="C2262" s="74" t="s">
        <v>175</v>
      </c>
      <c r="D2262" s="74"/>
      <c r="E2262" s="11" t="str">
        <f t="shared" si="2"/>
        <v>P08943617</v>
      </c>
      <c r="F2262" s="12" t="str">
        <f t="shared" si="1"/>
        <v>2019</v>
      </c>
      <c r="G2262" s="75">
        <v>43617.0</v>
      </c>
      <c r="H2262" s="72"/>
      <c r="I2262" s="51"/>
      <c r="J2262" s="63"/>
      <c r="K2262" s="51"/>
      <c r="L2262" s="52"/>
      <c r="M2262" s="63"/>
      <c r="N2262" s="51">
        <v>10.66</v>
      </c>
      <c r="O2262" s="64">
        <v>100.5</v>
      </c>
      <c r="R2262" s="51"/>
      <c r="S2262" s="51"/>
      <c r="T2262" s="51"/>
      <c r="U2262" s="51"/>
      <c r="V2262" s="54">
        <v>14.6</v>
      </c>
      <c r="W2262" s="55"/>
      <c r="X2262" s="56"/>
      <c r="Y2262" s="57"/>
      <c r="Z2262" s="58"/>
    </row>
    <row r="2263" ht="15.75" customHeight="1">
      <c r="C2263" s="74" t="s">
        <v>208</v>
      </c>
      <c r="D2263" s="74"/>
      <c r="E2263" s="11" t="str">
        <f t="shared" si="2"/>
        <v>P20043617</v>
      </c>
      <c r="F2263" s="12" t="str">
        <f t="shared" si="1"/>
        <v>2019</v>
      </c>
      <c r="G2263" s="75">
        <v>43617.0</v>
      </c>
      <c r="H2263" s="62"/>
      <c r="I2263" s="51"/>
      <c r="J2263" s="63"/>
      <c r="K2263" s="51"/>
      <c r="L2263" s="52"/>
      <c r="M2263" s="63"/>
      <c r="N2263" s="51">
        <v>10.91</v>
      </c>
      <c r="O2263" s="64">
        <v>100.3</v>
      </c>
      <c r="R2263" s="59"/>
      <c r="S2263" s="51"/>
      <c r="T2263" s="51"/>
      <c r="U2263" s="51"/>
      <c r="V2263" s="54">
        <v>2.0</v>
      </c>
      <c r="W2263" s="55"/>
      <c r="X2263" s="56"/>
      <c r="Y2263" s="57"/>
      <c r="Z2263" s="58"/>
    </row>
    <row r="2264" ht="15.75" customHeight="1">
      <c r="C2264" s="74" t="s">
        <v>643</v>
      </c>
      <c r="D2264" s="74"/>
      <c r="E2264" s="11" t="str">
        <f t="shared" si="2"/>
        <v>OB02043617</v>
      </c>
      <c r="F2264" s="12" t="str">
        <f t="shared" si="1"/>
        <v>2019</v>
      </c>
      <c r="G2264" s="75">
        <v>43617.0</v>
      </c>
      <c r="H2264" s="62"/>
      <c r="I2264" s="51"/>
      <c r="J2264" s="63"/>
      <c r="K2264" s="51"/>
      <c r="L2264" s="52"/>
      <c r="M2264" s="63"/>
      <c r="N2264" s="51">
        <v>2.02</v>
      </c>
      <c r="O2264" s="64">
        <v>18.8</v>
      </c>
      <c r="R2264" s="59"/>
      <c r="S2264" s="51"/>
      <c r="T2264" s="51"/>
      <c r="U2264" s="51"/>
      <c r="V2264" s="54">
        <v>36.4</v>
      </c>
      <c r="W2264" s="55"/>
      <c r="X2264" s="56"/>
      <c r="Y2264" s="57"/>
      <c r="Z2264" s="58"/>
    </row>
    <row r="2265" ht="15.75" customHeight="1">
      <c r="C2265" s="74" t="s">
        <v>45</v>
      </c>
      <c r="D2265" s="74"/>
      <c r="E2265" s="11" t="str">
        <f t="shared" si="2"/>
        <v>BB01043617</v>
      </c>
      <c r="F2265" s="12" t="str">
        <f t="shared" si="1"/>
        <v>2019</v>
      </c>
      <c r="G2265" s="75">
        <v>43617.0</v>
      </c>
      <c r="H2265" s="62"/>
      <c r="I2265" s="51"/>
      <c r="J2265" s="63"/>
      <c r="K2265" s="51"/>
      <c r="L2265" s="52"/>
      <c r="M2265" s="63"/>
      <c r="N2265" s="51">
        <v>9.97</v>
      </c>
      <c r="O2265" s="64">
        <v>97.4</v>
      </c>
      <c r="R2265" s="51"/>
      <c r="S2265" s="51"/>
      <c r="T2265" s="51"/>
      <c r="U2265" s="51"/>
      <c r="V2265" s="54">
        <v>76.7</v>
      </c>
      <c r="W2265" s="55"/>
      <c r="X2265" s="56"/>
      <c r="Y2265" s="57"/>
      <c r="Z2265" s="58"/>
    </row>
    <row r="2266" ht="15.75" customHeight="1">
      <c r="C2266" s="74" t="s">
        <v>265</v>
      </c>
      <c r="D2266" s="74"/>
      <c r="E2266" s="11" t="str">
        <f t="shared" si="2"/>
        <v>CW01043617</v>
      </c>
      <c r="F2266" s="12" t="str">
        <f t="shared" si="1"/>
        <v>2019</v>
      </c>
      <c r="G2266" s="75">
        <v>43617.0</v>
      </c>
      <c r="H2266" s="62"/>
      <c r="I2266" s="51"/>
      <c r="J2266" s="63"/>
      <c r="K2266" s="51"/>
      <c r="L2266" s="52"/>
      <c r="M2266" s="63"/>
      <c r="N2266" s="51">
        <v>9.55</v>
      </c>
      <c r="O2266" s="64">
        <v>89.7</v>
      </c>
      <c r="R2266" s="51"/>
      <c r="S2266" s="51"/>
      <c r="T2266" s="51"/>
      <c r="U2266" s="51"/>
      <c r="V2266" s="54">
        <v>70.5</v>
      </c>
      <c r="W2266" s="55"/>
      <c r="X2266" s="56"/>
      <c r="Y2266" s="57"/>
      <c r="Z2266" s="58"/>
    </row>
    <row r="2267" ht="15.75" customHeight="1">
      <c r="C2267" s="74" t="s">
        <v>276</v>
      </c>
      <c r="D2267" s="74"/>
      <c r="E2267" s="11" t="str">
        <f t="shared" si="2"/>
        <v>CW02043617</v>
      </c>
      <c r="F2267" s="12" t="str">
        <f t="shared" si="1"/>
        <v>2019</v>
      </c>
      <c r="G2267" s="75">
        <v>43617.0</v>
      </c>
      <c r="H2267" s="62"/>
      <c r="I2267" s="51"/>
      <c r="J2267" s="63"/>
      <c r="K2267" s="51"/>
      <c r="L2267" s="52"/>
      <c r="M2267" s="63"/>
      <c r="N2267" s="51">
        <v>9.43</v>
      </c>
      <c r="O2267" s="64">
        <v>88.9</v>
      </c>
      <c r="R2267" s="51"/>
      <c r="S2267" s="51"/>
      <c r="T2267" s="51"/>
      <c r="U2267" s="51"/>
      <c r="V2267" s="54">
        <v>24.6</v>
      </c>
      <c r="W2267" s="55"/>
      <c r="X2267" s="56"/>
      <c r="Y2267" s="57"/>
      <c r="Z2267" s="58"/>
    </row>
    <row r="2268" ht="15.75" customHeight="1">
      <c r="C2268" s="74" t="s">
        <v>324</v>
      </c>
      <c r="D2268" s="74"/>
      <c r="E2268" s="11" t="str">
        <f t="shared" si="2"/>
        <v>DG01043617</v>
      </c>
      <c r="F2268" s="12" t="str">
        <f t="shared" si="1"/>
        <v>2019</v>
      </c>
      <c r="G2268" s="75">
        <v>43617.0</v>
      </c>
      <c r="H2268" s="72"/>
      <c r="I2268" s="51"/>
      <c r="J2268" s="63"/>
      <c r="K2268" s="51"/>
      <c r="L2268" s="52"/>
      <c r="M2268" s="63"/>
      <c r="N2268" s="51">
        <v>8.53</v>
      </c>
      <c r="O2268" s="64">
        <v>82.0</v>
      </c>
      <c r="R2268" s="51"/>
      <c r="S2268" s="51"/>
      <c r="T2268" s="51"/>
      <c r="U2268" s="51"/>
      <c r="V2268" s="54">
        <v>139.6</v>
      </c>
      <c r="W2268" s="55"/>
      <c r="X2268" s="56"/>
      <c r="Y2268" s="57"/>
      <c r="Z2268" s="58"/>
    </row>
    <row r="2269" ht="15.75" customHeight="1">
      <c r="C2269" s="74" t="s">
        <v>1026</v>
      </c>
      <c r="D2269" s="74"/>
      <c r="E2269" s="11" t="str">
        <f t="shared" si="2"/>
        <v>L06043617</v>
      </c>
      <c r="F2269" s="12" t="str">
        <f t="shared" si="1"/>
        <v>2019</v>
      </c>
      <c r="G2269" s="75">
        <v>43617.0</v>
      </c>
      <c r="H2269" s="72"/>
      <c r="I2269" s="51"/>
      <c r="J2269" s="63"/>
      <c r="K2269" s="51"/>
      <c r="L2269" s="52"/>
      <c r="M2269" s="63"/>
      <c r="N2269" s="51">
        <v>9.4</v>
      </c>
      <c r="O2269" s="64">
        <v>90.7</v>
      </c>
      <c r="R2269" s="51"/>
      <c r="S2269" s="51"/>
      <c r="T2269" s="51"/>
      <c r="U2269" s="51"/>
      <c r="V2269" s="54">
        <v>275.5</v>
      </c>
      <c r="W2269" s="55"/>
      <c r="X2269" s="56"/>
      <c r="Y2269" s="57"/>
      <c r="Z2269" s="58"/>
    </row>
    <row r="2270" ht="15.75" customHeight="1">
      <c r="C2270" s="74" t="s">
        <v>801</v>
      </c>
      <c r="D2270" s="74"/>
      <c r="E2270" s="11" t="str">
        <f t="shared" si="2"/>
        <v>BL02043617</v>
      </c>
      <c r="F2270" s="12" t="str">
        <f t="shared" si="1"/>
        <v>2019</v>
      </c>
      <c r="G2270" s="75">
        <v>43617.0</v>
      </c>
      <c r="H2270" s="72"/>
      <c r="I2270" s="51"/>
      <c r="J2270" s="63"/>
      <c r="K2270" s="51"/>
      <c r="L2270" s="52"/>
      <c r="M2270" s="63"/>
      <c r="N2270" s="51">
        <v>9.77</v>
      </c>
      <c r="O2270" s="64">
        <v>89.6</v>
      </c>
      <c r="R2270" s="51"/>
      <c r="S2270" s="51"/>
      <c r="T2270" s="51"/>
      <c r="U2270" s="51"/>
      <c r="V2270" s="54">
        <v>387.3</v>
      </c>
      <c r="W2270" s="55"/>
      <c r="X2270" s="56"/>
      <c r="Y2270" s="57"/>
      <c r="Z2270" s="58"/>
    </row>
    <row r="2271" ht="15.75" customHeight="1">
      <c r="C2271" s="74" t="s">
        <v>121</v>
      </c>
      <c r="D2271" s="74"/>
      <c r="E2271" s="11" t="str">
        <f t="shared" si="2"/>
        <v>PL02043617</v>
      </c>
      <c r="F2271" s="12" t="str">
        <f t="shared" si="1"/>
        <v>2019</v>
      </c>
      <c r="G2271" s="75">
        <v>43617.0</v>
      </c>
      <c r="H2271" s="72"/>
      <c r="I2271" s="51"/>
      <c r="J2271" s="63"/>
      <c r="K2271" s="51"/>
      <c r="L2271" s="52"/>
      <c r="M2271" s="63"/>
      <c r="N2271" s="51">
        <v>9.74</v>
      </c>
      <c r="O2271" s="64">
        <v>97.0</v>
      </c>
      <c r="R2271" s="51"/>
      <c r="S2271" s="51"/>
      <c r="T2271" s="51"/>
      <c r="U2271" s="51"/>
      <c r="V2271" s="54">
        <v>83.6</v>
      </c>
      <c r="W2271" s="55"/>
      <c r="X2271" s="56"/>
      <c r="Y2271" s="57"/>
      <c r="Z2271" s="58"/>
    </row>
    <row r="2272" ht="15.75" customHeight="1">
      <c r="C2272" s="74" t="s">
        <v>134</v>
      </c>
      <c r="D2272" s="74"/>
      <c r="E2272" s="11" t="str">
        <f t="shared" si="2"/>
        <v>PL03043617</v>
      </c>
      <c r="F2272" s="12" t="str">
        <f t="shared" si="1"/>
        <v>2019</v>
      </c>
      <c r="G2272" s="75">
        <v>43617.0</v>
      </c>
      <c r="H2272" s="72"/>
      <c r="I2272" s="51"/>
      <c r="J2272" s="63"/>
      <c r="K2272" s="51"/>
      <c r="L2272" s="52"/>
      <c r="M2272" s="63"/>
      <c r="N2272" s="51">
        <v>9.81</v>
      </c>
      <c r="O2272" s="64">
        <v>97.8</v>
      </c>
      <c r="R2272" s="51"/>
      <c r="S2272" s="51"/>
      <c r="T2272" s="51"/>
      <c r="U2272" s="51"/>
      <c r="V2272" s="54">
        <v>101.7</v>
      </c>
      <c r="W2272" s="55"/>
      <c r="X2272" s="56"/>
      <c r="Y2272" s="57"/>
      <c r="Z2272" s="58"/>
    </row>
    <row r="2273" ht="15.75" customHeight="1">
      <c r="C2273" s="48" t="s">
        <v>1278</v>
      </c>
      <c r="D2273" s="74"/>
      <c r="E2273" s="11" t="str">
        <f t="shared" si="2"/>
        <v>SW04043631</v>
      </c>
      <c r="F2273" s="12" t="str">
        <f t="shared" si="1"/>
        <v>2019</v>
      </c>
      <c r="G2273" s="75">
        <v>43631.0</v>
      </c>
      <c r="H2273" s="62"/>
      <c r="I2273" s="51"/>
      <c r="J2273" s="63"/>
      <c r="K2273" s="51"/>
      <c r="L2273" s="52"/>
      <c r="M2273" s="63"/>
      <c r="N2273" s="51">
        <v>9.9</v>
      </c>
      <c r="O2273" s="64">
        <v>94.1</v>
      </c>
      <c r="R2273" s="51"/>
      <c r="S2273" s="51"/>
      <c r="T2273" s="51"/>
      <c r="U2273" s="51"/>
      <c r="V2273" s="54">
        <v>179.3</v>
      </c>
      <c r="W2273" s="55"/>
      <c r="X2273" s="56"/>
      <c r="Y2273" s="57"/>
      <c r="Z2273" s="58"/>
    </row>
    <row r="2274" ht="15.75" customHeight="1">
      <c r="C2274" s="48" t="s">
        <v>1267</v>
      </c>
      <c r="D2274" s="74"/>
      <c r="E2274" s="11" t="str">
        <f t="shared" si="2"/>
        <v>SW03043631</v>
      </c>
      <c r="F2274" s="12" t="str">
        <f t="shared" si="1"/>
        <v>2019</v>
      </c>
      <c r="G2274" s="75">
        <v>43631.0</v>
      </c>
      <c r="H2274" s="62"/>
      <c r="I2274" s="51"/>
      <c r="J2274" s="63"/>
      <c r="K2274" s="51"/>
      <c r="L2274" s="52"/>
      <c r="M2274" s="63"/>
      <c r="N2274" s="51">
        <v>9.4</v>
      </c>
      <c r="O2274" s="64">
        <v>89.5</v>
      </c>
      <c r="R2274" s="51"/>
      <c r="S2274" s="51"/>
      <c r="T2274" s="51"/>
      <c r="U2274" s="51"/>
      <c r="V2274" s="54">
        <v>290.9</v>
      </c>
      <c r="W2274" s="55"/>
      <c r="X2274" s="56"/>
      <c r="Y2274" s="57"/>
      <c r="Z2274" s="60"/>
    </row>
    <row r="2275" ht="15.75" customHeight="1">
      <c r="C2275" s="48" t="s">
        <v>490</v>
      </c>
      <c r="D2275" s="74"/>
      <c r="E2275" s="11" t="str">
        <f t="shared" si="2"/>
        <v>L02043631</v>
      </c>
      <c r="F2275" s="12" t="str">
        <f t="shared" si="1"/>
        <v>2019</v>
      </c>
      <c r="G2275" s="75">
        <v>43631.0</v>
      </c>
      <c r="H2275" s="72"/>
      <c r="I2275" s="59"/>
      <c r="J2275" s="63"/>
      <c r="K2275" s="51"/>
      <c r="L2275" s="52"/>
      <c r="M2275" s="63"/>
      <c r="N2275" s="51">
        <v>11.28</v>
      </c>
      <c r="O2275" s="64">
        <v>101.7</v>
      </c>
      <c r="R2275" s="59"/>
      <c r="S2275" s="51"/>
      <c r="T2275" s="51"/>
      <c r="U2275" s="51"/>
      <c r="V2275" s="54">
        <v>387.3</v>
      </c>
      <c r="W2275" s="55"/>
      <c r="X2275" s="56"/>
      <c r="Y2275" s="57"/>
      <c r="Z2275" s="58"/>
    </row>
    <row r="2276" ht="15.75" customHeight="1">
      <c r="C2276" s="48" t="s">
        <v>449</v>
      </c>
      <c r="D2276" s="74"/>
      <c r="E2276" s="11" t="str">
        <f t="shared" si="2"/>
        <v>L01043631</v>
      </c>
      <c r="F2276" s="12" t="str">
        <f t="shared" si="1"/>
        <v>2019</v>
      </c>
      <c r="G2276" s="75">
        <v>43631.0</v>
      </c>
      <c r="H2276" s="72"/>
      <c r="I2276" s="59"/>
      <c r="J2276" s="63"/>
      <c r="K2276" s="51"/>
      <c r="L2276" s="52"/>
      <c r="M2276" s="63"/>
      <c r="N2276" s="51">
        <v>10.63</v>
      </c>
      <c r="O2276" s="64">
        <v>97.5</v>
      </c>
      <c r="R2276" s="59"/>
      <c r="S2276" s="51"/>
      <c r="T2276" s="51"/>
      <c r="U2276" s="51"/>
      <c r="V2276" s="54">
        <v>378.4</v>
      </c>
      <c r="W2276" s="55"/>
      <c r="X2276" s="56"/>
      <c r="Y2276" s="57"/>
      <c r="Z2276" s="58"/>
    </row>
    <row r="2277" ht="15.75" customHeight="1">
      <c r="C2277" s="48" t="s">
        <v>294</v>
      </c>
      <c r="D2277" s="74"/>
      <c r="E2277" s="11" t="str">
        <f t="shared" si="2"/>
        <v>IN01043631</v>
      </c>
      <c r="F2277" s="12" t="str">
        <f t="shared" si="1"/>
        <v>2019</v>
      </c>
      <c r="G2277" s="75">
        <v>43631.0</v>
      </c>
      <c r="H2277" s="72"/>
      <c r="I2277" s="59"/>
      <c r="J2277" s="63"/>
      <c r="K2277" s="51"/>
      <c r="L2277" s="59"/>
      <c r="M2277" s="63"/>
      <c r="N2277" s="51">
        <v>10.22</v>
      </c>
      <c r="O2277" s="64">
        <v>97.6</v>
      </c>
      <c r="R2277" s="59"/>
      <c r="S2277" s="51"/>
      <c r="T2277" s="51"/>
      <c r="U2277" s="51"/>
      <c r="V2277" s="54">
        <v>261.3</v>
      </c>
      <c r="W2277" s="55"/>
      <c r="X2277" s="56"/>
      <c r="Y2277" s="57"/>
      <c r="Z2277" s="58"/>
    </row>
    <row r="2278" ht="15.75" customHeight="1">
      <c r="C2278" s="48" t="s">
        <v>203</v>
      </c>
      <c r="D2278" s="74"/>
      <c r="E2278" s="11" t="str">
        <f t="shared" si="2"/>
        <v>P17043631</v>
      </c>
      <c r="F2278" s="12" t="str">
        <f t="shared" si="1"/>
        <v>2019</v>
      </c>
      <c r="G2278" s="75">
        <v>43631.0</v>
      </c>
      <c r="H2278" s="62"/>
      <c r="I2278" s="51"/>
      <c r="J2278" s="63"/>
      <c r="K2278" s="51"/>
      <c r="L2278" s="52"/>
      <c r="M2278" s="63"/>
      <c r="N2278" s="51">
        <v>10.07</v>
      </c>
      <c r="O2278" s="64">
        <v>100.8</v>
      </c>
      <c r="R2278" s="51"/>
      <c r="S2278" s="51"/>
      <c r="T2278" s="51"/>
      <c r="U2278" s="51"/>
      <c r="V2278" s="54">
        <v>9.8</v>
      </c>
      <c r="W2278" s="55"/>
      <c r="X2278" s="56"/>
      <c r="Y2278" s="57"/>
      <c r="Z2278" s="58"/>
    </row>
    <row r="2279" ht="15.75" customHeight="1">
      <c r="C2279" s="48" t="s">
        <v>91</v>
      </c>
      <c r="D2279" s="74"/>
      <c r="E2279" s="11" t="str">
        <f t="shared" si="2"/>
        <v>OB01043631</v>
      </c>
      <c r="F2279" s="12" t="str">
        <f t="shared" si="1"/>
        <v>2019</v>
      </c>
      <c r="G2279" s="75">
        <v>43631.0</v>
      </c>
      <c r="H2279" s="62"/>
      <c r="I2279" s="51"/>
      <c r="J2279" s="63"/>
      <c r="K2279" s="51"/>
      <c r="L2279" s="52"/>
      <c r="M2279" s="63"/>
      <c r="N2279" s="51">
        <v>5.93</v>
      </c>
      <c r="O2279" s="64">
        <v>54.6</v>
      </c>
      <c r="R2279" s="51"/>
      <c r="S2279" s="51"/>
      <c r="T2279" s="51"/>
      <c r="U2279" s="51"/>
      <c r="V2279" s="54">
        <v>90.6</v>
      </c>
      <c r="W2279" s="55"/>
      <c r="X2279" s="56"/>
      <c r="Y2279" s="57"/>
      <c r="Z2279" s="58"/>
    </row>
    <row r="2280" ht="15.75" customHeight="1">
      <c r="C2280" s="48" t="s">
        <v>197</v>
      </c>
      <c r="D2280" s="74"/>
      <c r="E2280" s="11" t="str">
        <f t="shared" si="2"/>
        <v>P16043631</v>
      </c>
      <c r="F2280" s="12" t="str">
        <f t="shared" si="1"/>
        <v>2019</v>
      </c>
      <c r="G2280" s="75">
        <v>43631.0</v>
      </c>
      <c r="H2280" s="62"/>
      <c r="I2280" s="51"/>
      <c r="J2280" s="63"/>
      <c r="K2280" s="51"/>
      <c r="L2280" s="52"/>
      <c r="M2280" s="63"/>
      <c r="N2280" s="51">
        <v>10.43</v>
      </c>
      <c r="O2280" s="64">
        <v>104.2</v>
      </c>
      <c r="R2280" s="51"/>
      <c r="S2280" s="51"/>
      <c r="T2280" s="51"/>
      <c r="U2280" s="51"/>
      <c r="V2280" s="54">
        <v>19.9</v>
      </c>
      <c r="W2280" s="55"/>
      <c r="X2280" s="56"/>
      <c r="Y2280" s="57"/>
      <c r="Z2280" s="58"/>
    </row>
    <row r="2281" ht="15.75" customHeight="1">
      <c r="C2281" s="48" t="s">
        <v>920</v>
      </c>
      <c r="D2281" s="74"/>
      <c r="E2281" s="11" t="str">
        <f t="shared" si="2"/>
        <v>TA01043631</v>
      </c>
      <c r="F2281" s="12" t="str">
        <f t="shared" si="1"/>
        <v>2019</v>
      </c>
      <c r="G2281" s="75">
        <v>43631.0</v>
      </c>
      <c r="H2281" s="62"/>
      <c r="I2281" s="51"/>
      <c r="J2281" s="63"/>
      <c r="K2281" s="51"/>
      <c r="L2281" s="52"/>
      <c r="M2281" s="63"/>
      <c r="N2281" s="51">
        <v>10.22</v>
      </c>
      <c r="O2281" s="64">
        <v>96.4</v>
      </c>
      <c r="R2281" s="51"/>
      <c r="S2281" s="51"/>
      <c r="T2281" s="51"/>
      <c r="U2281" s="51"/>
      <c r="V2281" s="54">
        <v>52.9</v>
      </c>
      <c r="W2281" s="55"/>
      <c r="X2281" s="56"/>
      <c r="Y2281" s="57"/>
      <c r="Z2281" s="58"/>
    </row>
    <row r="2282" ht="15.75" customHeight="1">
      <c r="C2282" s="48" t="s">
        <v>931</v>
      </c>
      <c r="D2282" s="74"/>
      <c r="E2282" s="11" t="str">
        <f t="shared" si="2"/>
        <v>TA04043631</v>
      </c>
      <c r="F2282" s="12" t="str">
        <f t="shared" si="1"/>
        <v>2019</v>
      </c>
      <c r="G2282" s="75">
        <v>43631.0</v>
      </c>
      <c r="H2282" s="62"/>
      <c r="I2282" s="51"/>
      <c r="J2282" s="63"/>
      <c r="K2282" s="51"/>
      <c r="L2282" s="52"/>
      <c r="M2282" s="63"/>
      <c r="N2282" s="51">
        <v>10.94</v>
      </c>
      <c r="O2282" s="64">
        <v>101.3</v>
      </c>
      <c r="R2282" s="51"/>
      <c r="S2282" s="51"/>
      <c r="T2282" s="51"/>
      <c r="U2282" s="51"/>
      <c r="V2282" s="54">
        <v>36.4</v>
      </c>
      <c r="W2282" s="55"/>
      <c r="X2282" s="56"/>
      <c r="Y2282" s="57"/>
      <c r="Z2282" s="58"/>
    </row>
    <row r="2283" ht="15.75" customHeight="1">
      <c r="C2283" s="74" t="s">
        <v>909</v>
      </c>
      <c r="D2283" s="74"/>
      <c r="E2283" s="11" t="str">
        <f t="shared" si="2"/>
        <v>P05043631</v>
      </c>
      <c r="F2283" s="12" t="str">
        <f t="shared" si="1"/>
        <v>2019</v>
      </c>
      <c r="G2283" s="75">
        <v>43631.0</v>
      </c>
      <c r="H2283" s="62"/>
      <c r="I2283" s="51"/>
      <c r="J2283" s="63"/>
      <c r="K2283" s="51"/>
      <c r="L2283" s="52"/>
      <c r="M2283" s="63"/>
      <c r="N2283" s="51">
        <v>9.7</v>
      </c>
      <c r="O2283" s="64">
        <v>98.9</v>
      </c>
      <c r="R2283" s="51"/>
      <c r="S2283" s="51"/>
      <c r="T2283" s="51"/>
      <c r="U2283" s="51"/>
      <c r="V2283" s="54">
        <v>137.6</v>
      </c>
      <c r="W2283" s="55"/>
      <c r="X2283" s="56"/>
      <c r="Y2283" s="57"/>
      <c r="Z2283" s="58"/>
    </row>
    <row r="2284" ht="15.75" customHeight="1">
      <c r="C2284" s="74" t="s">
        <v>837</v>
      </c>
      <c r="D2284" s="74"/>
      <c r="E2284" s="11" t="str">
        <f t="shared" si="2"/>
        <v>P06043631</v>
      </c>
      <c r="F2284" s="12" t="str">
        <f t="shared" si="1"/>
        <v>2019</v>
      </c>
      <c r="G2284" s="75">
        <v>43631.0</v>
      </c>
      <c r="H2284" s="62"/>
      <c r="I2284" s="51"/>
      <c r="J2284" s="63"/>
      <c r="K2284" s="51"/>
      <c r="L2284" s="52"/>
      <c r="M2284" s="63"/>
      <c r="N2284" s="51">
        <v>9.8</v>
      </c>
      <c r="O2284" s="64">
        <v>99.7</v>
      </c>
      <c r="R2284" s="51"/>
      <c r="S2284" s="51"/>
      <c r="T2284" s="51"/>
      <c r="U2284" s="51"/>
      <c r="V2284" s="54">
        <v>129.6</v>
      </c>
      <c r="W2284" s="55"/>
      <c r="X2284" s="56"/>
      <c r="Y2284" s="58"/>
      <c r="Z2284" s="60"/>
    </row>
    <row r="2285" ht="15.75" customHeight="1">
      <c r="C2285" s="74" t="s">
        <v>915</v>
      </c>
      <c r="D2285" s="74"/>
      <c r="E2285" s="11" t="str">
        <f t="shared" si="2"/>
        <v>P06543631</v>
      </c>
      <c r="F2285" s="12" t="str">
        <f t="shared" si="1"/>
        <v>2019</v>
      </c>
      <c r="G2285" s="75">
        <v>43631.0</v>
      </c>
      <c r="H2285" s="62"/>
      <c r="I2285" s="51"/>
      <c r="J2285" s="63"/>
      <c r="K2285" s="51"/>
      <c r="L2285" s="52"/>
      <c r="M2285" s="63"/>
      <c r="N2285" s="51">
        <v>9.2</v>
      </c>
      <c r="O2285" s="64">
        <v>94.0</v>
      </c>
      <c r="R2285" s="51"/>
      <c r="S2285" s="51"/>
      <c r="T2285" s="51"/>
      <c r="U2285" s="51"/>
      <c r="V2285" s="54">
        <v>166.4</v>
      </c>
      <c r="W2285" s="55"/>
      <c r="X2285" s="56"/>
      <c r="Y2285" s="57"/>
      <c r="Z2285" s="58"/>
    </row>
    <row r="2286" ht="15.75" customHeight="1">
      <c r="C2286" s="48" t="s">
        <v>755</v>
      </c>
      <c r="D2286" s="74"/>
      <c r="E2286" s="11" t="str">
        <f t="shared" si="2"/>
        <v>P02043631</v>
      </c>
      <c r="F2286" s="12" t="str">
        <f t="shared" si="1"/>
        <v>2019</v>
      </c>
      <c r="G2286" s="75">
        <v>43631.0</v>
      </c>
      <c r="H2286" s="62"/>
      <c r="I2286" s="51"/>
      <c r="J2286" s="63"/>
      <c r="K2286" s="51"/>
      <c r="L2286" s="52"/>
      <c r="M2286" s="63"/>
      <c r="N2286" s="59"/>
      <c r="O2286" s="77"/>
      <c r="R2286" s="59"/>
      <c r="S2286" s="51"/>
      <c r="T2286" s="51"/>
      <c r="U2286" s="51"/>
      <c r="V2286" s="54"/>
      <c r="W2286" s="55"/>
      <c r="X2286" s="56"/>
      <c r="Y2286" s="57"/>
      <c r="Z2286" s="60"/>
    </row>
    <row r="2287" ht="15.75" customHeight="1">
      <c r="C2287" s="48" t="s">
        <v>660</v>
      </c>
      <c r="D2287" s="74"/>
      <c r="E2287" s="11" t="str">
        <f t="shared" si="2"/>
        <v>PI02043631</v>
      </c>
      <c r="F2287" s="12" t="str">
        <f t="shared" si="1"/>
        <v>2019</v>
      </c>
      <c r="G2287" s="75">
        <v>43631.0</v>
      </c>
      <c r="H2287" s="62"/>
      <c r="I2287" s="51"/>
      <c r="J2287" s="63"/>
      <c r="K2287" s="51"/>
      <c r="L2287" s="52"/>
      <c r="M2287" s="63"/>
      <c r="N2287" s="59"/>
      <c r="O2287" s="77"/>
      <c r="R2287" s="59"/>
      <c r="S2287" s="51"/>
      <c r="T2287" s="51"/>
      <c r="U2287" s="51"/>
      <c r="V2287" s="54">
        <v>131.4</v>
      </c>
      <c r="W2287" s="55"/>
      <c r="X2287" s="56"/>
      <c r="Y2287" s="57"/>
      <c r="Z2287" s="58"/>
    </row>
    <row r="2288" ht="15.75" customHeight="1">
      <c r="C2288" s="48" t="s">
        <v>381</v>
      </c>
      <c r="D2288" s="74"/>
      <c r="E2288" s="11" t="str">
        <f t="shared" si="2"/>
        <v>PI01043631</v>
      </c>
      <c r="F2288" s="12" t="str">
        <f t="shared" si="1"/>
        <v>2019</v>
      </c>
      <c r="G2288" s="75">
        <v>43631.0</v>
      </c>
      <c r="H2288" s="62"/>
      <c r="I2288" s="51"/>
      <c r="J2288" s="63"/>
      <c r="K2288" s="51"/>
      <c r="L2288" s="52"/>
      <c r="M2288" s="63"/>
      <c r="N2288" s="59"/>
      <c r="O2288" s="77"/>
      <c r="R2288" s="59"/>
      <c r="S2288" s="51"/>
      <c r="T2288" s="51"/>
      <c r="U2288" s="51"/>
      <c r="V2288" s="54">
        <v>344.1</v>
      </c>
      <c r="W2288" s="55"/>
      <c r="X2288" s="56"/>
      <c r="Y2288" s="57"/>
      <c r="Z2288" s="58"/>
    </row>
    <row r="2289" ht="15.75" customHeight="1">
      <c r="C2289" s="48" t="s">
        <v>736</v>
      </c>
      <c r="D2289" s="74"/>
      <c r="E2289" s="11" t="str">
        <f t="shared" si="2"/>
        <v>P13543631</v>
      </c>
      <c r="F2289" s="12" t="str">
        <f t="shared" si="1"/>
        <v>2019</v>
      </c>
      <c r="G2289" s="75">
        <v>43631.0</v>
      </c>
      <c r="H2289" s="62"/>
      <c r="I2289" s="51"/>
      <c r="J2289" s="63"/>
      <c r="K2289" s="51"/>
      <c r="L2289" s="52"/>
      <c r="M2289" s="63"/>
      <c r="N2289" s="59"/>
      <c r="O2289" s="64">
        <v>103.6</v>
      </c>
      <c r="R2289" s="51"/>
      <c r="S2289" s="51"/>
      <c r="T2289" s="51"/>
      <c r="U2289" s="51"/>
      <c r="V2289" s="54">
        <v>50.4</v>
      </c>
      <c r="W2289" s="55"/>
      <c r="X2289" s="56"/>
      <c r="Y2289" s="57"/>
      <c r="Z2289" s="58"/>
    </row>
    <row r="2290" ht="15.75" customHeight="1">
      <c r="C2290" s="48" t="s">
        <v>184</v>
      </c>
      <c r="D2290" s="74"/>
      <c r="E2290" s="11" t="str">
        <f t="shared" si="2"/>
        <v>P15043631</v>
      </c>
      <c r="F2290" s="12" t="str">
        <f t="shared" si="1"/>
        <v>2019</v>
      </c>
      <c r="G2290" s="75">
        <v>43631.0</v>
      </c>
      <c r="H2290" s="62"/>
      <c r="I2290" s="51"/>
      <c r="J2290" s="63"/>
      <c r="K2290" s="51"/>
      <c r="L2290" s="52"/>
      <c r="M2290" s="63"/>
      <c r="N2290" s="59"/>
      <c r="O2290" s="64">
        <v>101.7</v>
      </c>
      <c r="R2290" s="51"/>
      <c r="S2290" s="51"/>
      <c r="T2290" s="51"/>
      <c r="U2290" s="51"/>
      <c r="V2290" s="54">
        <v>32.3</v>
      </c>
      <c r="W2290" s="55"/>
      <c r="X2290" s="56"/>
      <c r="Y2290" s="57"/>
      <c r="Z2290" s="58"/>
    </row>
    <row r="2291" ht="15.75" customHeight="1">
      <c r="C2291" s="48" t="s">
        <v>105</v>
      </c>
      <c r="D2291" s="74"/>
      <c r="E2291" s="11" t="str">
        <f t="shared" si="2"/>
        <v>PL01043631</v>
      </c>
      <c r="F2291" s="12" t="str">
        <f t="shared" si="1"/>
        <v>2019</v>
      </c>
      <c r="G2291" s="75">
        <v>43631.0</v>
      </c>
      <c r="H2291" s="62"/>
      <c r="I2291" s="51"/>
      <c r="J2291" s="63"/>
      <c r="K2291" s="51"/>
      <c r="L2291" s="52"/>
      <c r="M2291" s="63"/>
      <c r="N2291" s="59"/>
      <c r="O2291" s="64">
        <v>83.6</v>
      </c>
      <c r="R2291" s="51"/>
      <c r="S2291" s="51"/>
      <c r="T2291" s="51"/>
      <c r="U2291" s="51"/>
      <c r="V2291" s="54">
        <v>365.4</v>
      </c>
      <c r="W2291" s="55"/>
      <c r="X2291" s="56"/>
      <c r="Y2291" s="57"/>
      <c r="Z2291" s="58"/>
    </row>
    <row r="2292" ht="15.75" customHeight="1">
      <c r="C2292" s="48" t="s">
        <v>45</v>
      </c>
      <c r="D2292" s="74"/>
      <c r="E2292" s="11" t="str">
        <f t="shared" si="2"/>
        <v>BB01043631</v>
      </c>
      <c r="F2292" s="12" t="str">
        <f t="shared" si="1"/>
        <v>2019</v>
      </c>
      <c r="G2292" s="75">
        <v>43631.0</v>
      </c>
      <c r="H2292" s="62"/>
      <c r="I2292" s="51"/>
      <c r="J2292" s="63"/>
      <c r="K2292" s="51"/>
      <c r="L2292" s="52"/>
      <c r="M2292" s="63"/>
      <c r="N2292" s="51">
        <v>8.7</v>
      </c>
      <c r="O2292" s="64">
        <v>85.0</v>
      </c>
      <c r="R2292" s="51"/>
      <c r="S2292" s="51"/>
      <c r="T2292" s="51"/>
      <c r="U2292" s="51"/>
      <c r="V2292" s="54">
        <v>73.3</v>
      </c>
      <c r="W2292" s="55"/>
      <c r="X2292" s="56"/>
      <c r="Y2292" s="57"/>
      <c r="Z2292" s="58"/>
    </row>
    <row r="2293" ht="15.75" customHeight="1">
      <c r="C2293" s="48" t="s">
        <v>1310</v>
      </c>
      <c r="D2293" s="74"/>
      <c r="E2293" s="11" t="str">
        <f t="shared" si="2"/>
        <v>PL04543631</v>
      </c>
      <c r="F2293" s="12" t="str">
        <f t="shared" si="1"/>
        <v>2019</v>
      </c>
      <c r="G2293" s="75">
        <v>43631.0</v>
      </c>
      <c r="H2293" s="62"/>
      <c r="I2293" s="51"/>
      <c r="J2293" s="63"/>
      <c r="K2293" s="51"/>
      <c r="L2293" s="52"/>
      <c r="M2293" s="63"/>
      <c r="N2293" s="51">
        <v>8.5</v>
      </c>
      <c r="O2293" s="64">
        <v>82.0</v>
      </c>
      <c r="R2293" s="51"/>
      <c r="S2293" s="51"/>
      <c r="T2293" s="51"/>
      <c r="U2293" s="51"/>
      <c r="V2293" s="54">
        <v>275.5</v>
      </c>
      <c r="W2293" s="55"/>
      <c r="X2293" s="56"/>
      <c r="Y2293" s="57"/>
      <c r="Z2293" s="60"/>
    </row>
    <row r="2294" ht="15.75" customHeight="1">
      <c r="C2294" s="48" t="s">
        <v>145</v>
      </c>
      <c r="D2294" s="74"/>
      <c r="E2294" s="11" t="str">
        <f t="shared" si="2"/>
        <v>PL04043631</v>
      </c>
      <c r="F2294" s="12" t="str">
        <f t="shared" si="1"/>
        <v>2019</v>
      </c>
      <c r="G2294" s="75">
        <v>43631.0</v>
      </c>
      <c r="H2294" s="62"/>
      <c r="I2294" s="51"/>
      <c r="J2294" s="63"/>
      <c r="K2294" s="51"/>
      <c r="L2294" s="52"/>
      <c r="M2294" s="63"/>
      <c r="N2294" s="51">
        <v>9.3</v>
      </c>
      <c r="O2294" s="64">
        <v>91.0</v>
      </c>
      <c r="R2294" s="51"/>
      <c r="S2294" s="51"/>
      <c r="T2294" s="51"/>
      <c r="U2294" s="51"/>
      <c r="V2294" s="54">
        <v>410.6</v>
      </c>
      <c r="W2294" s="55"/>
      <c r="X2294" s="56"/>
      <c r="Y2294" s="57"/>
      <c r="Z2294" s="58"/>
    </row>
    <row r="2295" ht="15.75" customHeight="1">
      <c r="C2295" s="48" t="s">
        <v>1245</v>
      </c>
      <c r="D2295" s="74"/>
      <c r="E2295" s="11" t="str">
        <f t="shared" si="2"/>
        <v>SW01043631</v>
      </c>
      <c r="F2295" s="12" t="str">
        <f t="shared" si="1"/>
        <v>2019</v>
      </c>
      <c r="G2295" s="75">
        <v>43631.0</v>
      </c>
      <c r="H2295" s="62"/>
      <c r="I2295" s="51"/>
      <c r="J2295" s="63"/>
      <c r="K2295" s="51"/>
      <c r="L2295" s="52"/>
      <c r="M2295" s="63"/>
      <c r="N2295" s="51">
        <v>10.07</v>
      </c>
      <c r="O2295" s="64">
        <v>96.4</v>
      </c>
      <c r="R2295" s="51"/>
      <c r="S2295" s="51"/>
      <c r="T2295" s="51"/>
      <c r="U2295" s="51"/>
      <c r="V2295" s="54">
        <v>547.5</v>
      </c>
      <c r="W2295" s="55"/>
      <c r="X2295" s="56"/>
      <c r="Y2295" s="57"/>
      <c r="Z2295" s="60"/>
    </row>
    <row r="2296" ht="15.75" customHeight="1">
      <c r="C2296" s="48" t="s">
        <v>1256</v>
      </c>
      <c r="D2296" s="74"/>
      <c r="E2296" s="11" t="str">
        <f t="shared" si="2"/>
        <v>SW02043631</v>
      </c>
      <c r="F2296" s="12" t="str">
        <f t="shared" si="1"/>
        <v>2019</v>
      </c>
      <c r="G2296" s="75">
        <v>43631.0</v>
      </c>
      <c r="H2296" s="62"/>
      <c r="I2296" s="51"/>
      <c r="J2296" s="63"/>
      <c r="K2296" s="51"/>
      <c r="L2296" s="52"/>
      <c r="M2296" s="63"/>
      <c r="N2296" s="51">
        <v>10.36</v>
      </c>
      <c r="O2296" s="64">
        <v>93.8</v>
      </c>
      <c r="R2296" s="51"/>
      <c r="S2296" s="51"/>
      <c r="T2296" s="51"/>
      <c r="U2296" s="51"/>
      <c r="V2296" s="54">
        <v>648.8</v>
      </c>
      <c r="W2296" s="55"/>
      <c r="X2296" s="56"/>
      <c r="Y2296" s="57"/>
      <c r="Z2296" s="58"/>
    </row>
    <row r="2297" ht="15.75" customHeight="1">
      <c r="C2297" s="48" t="s">
        <v>565</v>
      </c>
      <c r="D2297" s="74"/>
      <c r="E2297" s="11" t="str">
        <f t="shared" si="2"/>
        <v>M03043631</v>
      </c>
      <c r="F2297" s="12" t="str">
        <f t="shared" si="1"/>
        <v>2019</v>
      </c>
      <c r="G2297" s="75">
        <v>43631.0</v>
      </c>
      <c r="H2297" s="72"/>
      <c r="I2297" s="51"/>
      <c r="J2297" s="63"/>
      <c r="K2297" s="51"/>
      <c r="L2297" s="52"/>
      <c r="M2297" s="63"/>
      <c r="N2297" s="51">
        <v>8.71</v>
      </c>
      <c r="O2297" s="64">
        <v>89.1</v>
      </c>
      <c r="R2297" s="51"/>
      <c r="S2297" s="51"/>
      <c r="T2297" s="51"/>
      <c r="U2297" s="51"/>
      <c r="V2297" s="54">
        <v>40.4</v>
      </c>
      <c r="W2297" s="55"/>
      <c r="X2297" s="56"/>
      <c r="Y2297" s="57"/>
      <c r="Z2297" s="58"/>
    </row>
    <row r="2298" ht="15.75" customHeight="1">
      <c r="C2298" s="48" t="s">
        <v>759</v>
      </c>
      <c r="D2298" s="74"/>
      <c r="E2298" s="11" t="str">
        <f t="shared" si="2"/>
        <v>P03043631</v>
      </c>
      <c r="F2298" s="12" t="str">
        <f t="shared" si="1"/>
        <v>2019</v>
      </c>
      <c r="G2298" s="75">
        <v>43631.0</v>
      </c>
      <c r="H2298" s="72"/>
      <c r="I2298" s="51"/>
      <c r="J2298" s="63"/>
      <c r="K2298" s="51"/>
      <c r="L2298" s="52"/>
      <c r="M2298" s="63"/>
      <c r="N2298" s="51">
        <v>9.79</v>
      </c>
      <c r="O2298" s="64">
        <v>100.1</v>
      </c>
      <c r="R2298" s="51"/>
      <c r="S2298" s="51"/>
      <c r="T2298" s="51"/>
      <c r="U2298" s="51"/>
      <c r="V2298" s="54">
        <v>203.5</v>
      </c>
      <c r="W2298" s="55"/>
      <c r="X2298" s="56"/>
      <c r="Y2298" s="57"/>
      <c r="Z2298" s="58"/>
    </row>
    <row r="2299" ht="15.75" customHeight="1">
      <c r="C2299" s="48" t="s">
        <v>517</v>
      </c>
      <c r="D2299" s="74"/>
      <c r="E2299" s="11" t="str">
        <f t="shared" si="2"/>
        <v>M01043631</v>
      </c>
      <c r="F2299" s="12" t="str">
        <f t="shared" si="1"/>
        <v>2019</v>
      </c>
      <c r="G2299" s="75">
        <v>43631.0</v>
      </c>
      <c r="H2299" s="72"/>
      <c r="I2299" s="51"/>
      <c r="J2299" s="63"/>
      <c r="K2299" s="51"/>
      <c r="L2299" s="52"/>
      <c r="M2299" s="63"/>
      <c r="N2299" s="51">
        <v>8.9</v>
      </c>
      <c r="O2299" s="64">
        <v>88.3</v>
      </c>
      <c r="R2299" s="51"/>
      <c r="S2299" s="51"/>
      <c r="T2299" s="51"/>
      <c r="U2299" s="51"/>
      <c r="V2299" s="54">
        <v>116.2</v>
      </c>
      <c r="W2299" s="55"/>
      <c r="X2299" s="78"/>
      <c r="Y2299" s="79"/>
      <c r="Z2299" s="58"/>
    </row>
    <row r="2300" ht="15.75" customHeight="1">
      <c r="C2300" s="74" t="s">
        <v>731</v>
      </c>
      <c r="D2300" s="74"/>
      <c r="E2300" s="11" t="str">
        <f t="shared" si="2"/>
        <v>P11043631</v>
      </c>
      <c r="F2300" s="12" t="str">
        <f t="shared" si="1"/>
        <v>2019</v>
      </c>
      <c r="G2300" s="75">
        <v>43631.0</v>
      </c>
      <c r="H2300" s="72"/>
      <c r="I2300" s="51"/>
      <c r="J2300" s="63"/>
      <c r="K2300" s="51"/>
      <c r="L2300" s="52"/>
      <c r="M2300" s="63"/>
      <c r="N2300" s="51">
        <v>10.0</v>
      </c>
      <c r="O2300" s="64">
        <v>101.1</v>
      </c>
      <c r="R2300" s="51"/>
      <c r="S2300" s="51"/>
      <c r="T2300" s="51"/>
      <c r="U2300" s="59"/>
      <c r="V2300" s="54">
        <v>104.3</v>
      </c>
      <c r="W2300" s="55"/>
      <c r="X2300" s="56"/>
      <c r="Y2300" s="57"/>
      <c r="Z2300" s="58"/>
    </row>
    <row r="2301" ht="15.75" customHeight="1">
      <c r="C2301" s="74" t="s">
        <v>175</v>
      </c>
      <c r="D2301" s="74"/>
      <c r="E2301" s="11" t="str">
        <f t="shared" si="2"/>
        <v>P08943631</v>
      </c>
      <c r="F2301" s="12" t="str">
        <f t="shared" si="1"/>
        <v>2019</v>
      </c>
      <c r="G2301" s="75">
        <v>43631.0</v>
      </c>
      <c r="H2301" s="72"/>
      <c r="I2301" s="51"/>
      <c r="J2301" s="63"/>
      <c r="K2301" s="51"/>
      <c r="L2301" s="52"/>
      <c r="M2301" s="63"/>
      <c r="N2301" s="51">
        <v>9.74</v>
      </c>
      <c r="O2301" s="64">
        <v>98.6</v>
      </c>
      <c r="R2301" s="51"/>
      <c r="S2301" s="51"/>
      <c r="T2301" s="51"/>
      <c r="U2301" s="59"/>
      <c r="V2301" s="54">
        <v>107.6</v>
      </c>
      <c r="W2301" s="55"/>
      <c r="X2301" s="56"/>
      <c r="Y2301" s="57"/>
      <c r="Z2301" s="58"/>
    </row>
    <row r="2302" ht="15.75" customHeight="1">
      <c r="C2302" s="48" t="s">
        <v>208</v>
      </c>
      <c r="D2302" s="74"/>
      <c r="E2302" s="11" t="str">
        <f t="shared" si="2"/>
        <v>P20043631</v>
      </c>
      <c r="F2302" s="12" t="str">
        <f t="shared" si="1"/>
        <v>2019</v>
      </c>
      <c r="G2302" s="75">
        <v>43631.0</v>
      </c>
      <c r="H2302" s="62"/>
      <c r="I2302" s="51"/>
      <c r="J2302" s="63"/>
      <c r="K2302" s="51"/>
      <c r="L2302" s="52"/>
      <c r="M2302" s="63"/>
      <c r="N2302" s="51">
        <v>10.1</v>
      </c>
      <c r="O2302" s="64">
        <v>100.97</v>
      </c>
      <c r="R2302" s="51"/>
      <c r="S2302" s="51"/>
      <c r="T2302" s="51"/>
      <c r="U2302" s="51"/>
      <c r="V2302" s="54">
        <v>9.8</v>
      </c>
      <c r="W2302" s="55"/>
      <c r="X2302" s="56"/>
      <c r="Y2302" s="57"/>
      <c r="Z2302" s="58"/>
    </row>
    <row r="2303" ht="15.75" customHeight="1">
      <c r="C2303" s="48" t="s">
        <v>643</v>
      </c>
      <c r="D2303" s="74"/>
      <c r="E2303" s="11" t="str">
        <f t="shared" si="2"/>
        <v>OB02043631</v>
      </c>
      <c r="F2303" s="12" t="str">
        <f t="shared" si="1"/>
        <v>2019</v>
      </c>
      <c r="G2303" s="75">
        <v>43631.0</v>
      </c>
      <c r="H2303" s="62"/>
      <c r="I2303" s="51"/>
      <c r="J2303" s="63"/>
      <c r="K2303" s="51"/>
      <c r="L2303" s="52"/>
      <c r="M2303" s="63"/>
      <c r="N2303" s="51">
        <v>4.08</v>
      </c>
      <c r="O2303" s="64">
        <v>37.8</v>
      </c>
      <c r="R2303" s="51"/>
      <c r="S2303" s="51"/>
      <c r="T2303" s="51"/>
      <c r="U2303" s="51"/>
      <c r="V2303" s="54">
        <v>172.3</v>
      </c>
      <c r="W2303" s="55"/>
      <c r="X2303" s="56"/>
      <c r="Y2303" s="57"/>
      <c r="Z2303" s="58"/>
    </row>
    <row r="2304" ht="15.75" customHeight="1">
      <c r="C2304" s="48" t="s">
        <v>265</v>
      </c>
      <c r="D2304" s="74"/>
      <c r="E2304" s="11" t="str">
        <f t="shared" si="2"/>
        <v>CW01043631</v>
      </c>
      <c r="F2304" s="12" t="str">
        <f t="shared" si="1"/>
        <v>2019</v>
      </c>
      <c r="G2304" s="75">
        <v>43631.0</v>
      </c>
      <c r="H2304" s="62"/>
      <c r="I2304" s="51"/>
      <c r="J2304" s="63"/>
      <c r="K2304" s="51"/>
      <c r="L2304" s="52"/>
      <c r="M2304" s="63"/>
      <c r="N2304" s="51">
        <v>9.84</v>
      </c>
      <c r="O2304" s="64">
        <v>93.6</v>
      </c>
      <c r="R2304" s="51"/>
      <c r="S2304" s="51"/>
      <c r="T2304" s="51"/>
      <c r="U2304" s="51"/>
      <c r="V2304" s="54">
        <v>209.8</v>
      </c>
      <c r="W2304" s="55"/>
      <c r="X2304" s="56"/>
      <c r="Y2304" s="57"/>
      <c r="Z2304" s="58"/>
    </row>
    <row r="2305" ht="15.75" customHeight="1">
      <c r="C2305" s="48" t="s">
        <v>276</v>
      </c>
      <c r="D2305" s="74"/>
      <c r="E2305" s="11" t="str">
        <f t="shared" si="2"/>
        <v>CW02043631</v>
      </c>
      <c r="F2305" s="12" t="str">
        <f t="shared" si="1"/>
        <v>2019</v>
      </c>
      <c r="G2305" s="75">
        <v>43631.0</v>
      </c>
      <c r="H2305" s="72"/>
      <c r="I2305" s="59"/>
      <c r="J2305" s="63"/>
      <c r="K2305" s="51"/>
      <c r="L2305" s="52"/>
      <c r="M2305" s="63"/>
      <c r="N2305" s="51">
        <v>9.8</v>
      </c>
      <c r="O2305" s="64">
        <v>93.0</v>
      </c>
      <c r="R2305" s="51"/>
      <c r="S2305" s="51"/>
      <c r="T2305" s="51"/>
      <c r="U2305" s="51"/>
      <c r="V2305" s="54">
        <v>235.9</v>
      </c>
      <c r="W2305" s="55"/>
      <c r="X2305" s="56"/>
      <c r="Y2305" s="57"/>
      <c r="Z2305" s="58"/>
    </row>
    <row r="2306" ht="15.75" customHeight="1">
      <c r="C2306" s="48" t="s">
        <v>45</v>
      </c>
      <c r="D2306" s="74"/>
      <c r="E2306" s="11" t="str">
        <f t="shared" si="2"/>
        <v>BB01043631</v>
      </c>
      <c r="F2306" s="12" t="str">
        <f t="shared" si="1"/>
        <v>2019</v>
      </c>
      <c r="G2306" s="75">
        <v>43631.0</v>
      </c>
      <c r="H2306" s="72"/>
      <c r="I2306" s="59"/>
      <c r="J2306" s="63"/>
      <c r="K2306" s="51"/>
      <c r="L2306" s="52"/>
      <c r="M2306" s="63"/>
      <c r="N2306" s="51">
        <v>10.1</v>
      </c>
      <c r="O2306" s="64">
        <v>95.5</v>
      </c>
      <c r="R2306" s="51"/>
      <c r="S2306" s="51"/>
      <c r="T2306" s="51"/>
      <c r="U2306" s="51"/>
      <c r="V2306" s="54">
        <v>73.3</v>
      </c>
      <c r="W2306" s="55"/>
      <c r="X2306" s="56"/>
      <c r="Y2306" s="57"/>
      <c r="Z2306" s="58"/>
    </row>
    <row r="2307" ht="15.75" customHeight="1">
      <c r="C2307" s="48" t="s">
        <v>324</v>
      </c>
      <c r="D2307" s="74"/>
      <c r="E2307" s="11" t="str">
        <f t="shared" si="2"/>
        <v>DG01043631</v>
      </c>
      <c r="F2307" s="12" t="str">
        <f t="shared" si="1"/>
        <v>2019</v>
      </c>
      <c r="G2307" s="75">
        <v>43631.0</v>
      </c>
      <c r="H2307" s="62"/>
      <c r="I2307" s="51"/>
      <c r="J2307" s="63"/>
      <c r="K2307" s="51"/>
      <c r="L2307" s="52"/>
      <c r="M2307" s="63"/>
      <c r="N2307" s="51">
        <v>10.58</v>
      </c>
      <c r="O2307" s="64">
        <v>101.6</v>
      </c>
      <c r="R2307" s="51"/>
      <c r="S2307" s="51"/>
      <c r="T2307" s="51"/>
      <c r="U2307" s="51"/>
      <c r="V2307" s="54">
        <v>172.3</v>
      </c>
      <c r="W2307" s="55"/>
      <c r="X2307" s="56"/>
      <c r="Y2307" s="57"/>
      <c r="Z2307" s="58"/>
    </row>
    <row r="2308" ht="15.75" customHeight="1">
      <c r="C2308" s="48" t="s">
        <v>1026</v>
      </c>
      <c r="D2308" s="74"/>
      <c r="E2308" s="11" t="str">
        <f t="shared" si="2"/>
        <v>L06043631</v>
      </c>
      <c r="F2308" s="12" t="str">
        <f t="shared" si="1"/>
        <v>2019</v>
      </c>
      <c r="G2308" s="75">
        <v>43631.0</v>
      </c>
      <c r="H2308" s="62"/>
      <c r="I2308" s="51"/>
      <c r="J2308" s="63"/>
      <c r="K2308" s="51"/>
      <c r="L2308" s="52"/>
      <c r="M2308" s="63"/>
      <c r="N2308" s="51">
        <v>10.74</v>
      </c>
      <c r="O2308" s="64">
        <v>102.2</v>
      </c>
      <c r="R2308" s="51"/>
      <c r="S2308" s="51"/>
      <c r="T2308" s="51"/>
      <c r="U2308" s="51"/>
      <c r="V2308" s="54">
        <v>178.2</v>
      </c>
      <c r="W2308" s="55"/>
      <c r="X2308" s="56"/>
      <c r="Y2308" s="57"/>
      <c r="Z2308" s="58"/>
    </row>
    <row r="2309" ht="15.75" customHeight="1">
      <c r="C2309" s="74" t="s">
        <v>801</v>
      </c>
      <c r="D2309" s="74"/>
      <c r="E2309" s="11" t="str">
        <f t="shared" si="2"/>
        <v>BL02043631</v>
      </c>
      <c r="F2309" s="12" t="str">
        <f t="shared" si="1"/>
        <v>2019</v>
      </c>
      <c r="G2309" s="75">
        <v>43631.0</v>
      </c>
      <c r="H2309" s="72"/>
      <c r="I2309" s="59"/>
      <c r="J2309" s="63"/>
      <c r="K2309" s="51"/>
      <c r="L2309" s="52"/>
      <c r="M2309" s="63"/>
      <c r="N2309" s="51">
        <v>9.1</v>
      </c>
      <c r="O2309" s="64">
        <v>84.1</v>
      </c>
      <c r="R2309" s="51"/>
      <c r="S2309" s="51"/>
      <c r="T2309" s="51"/>
      <c r="U2309" s="51"/>
      <c r="V2309" s="54">
        <v>127.4</v>
      </c>
      <c r="W2309" s="55"/>
      <c r="X2309" s="56"/>
      <c r="Y2309" s="57"/>
      <c r="Z2309" s="58"/>
    </row>
    <row r="2310" ht="15.75" customHeight="1">
      <c r="C2310" s="48" t="s">
        <v>121</v>
      </c>
      <c r="D2310" s="74"/>
      <c r="E2310" s="11" t="str">
        <f t="shared" si="2"/>
        <v>PL02043631</v>
      </c>
      <c r="F2310" s="12" t="str">
        <f t="shared" si="1"/>
        <v>2019</v>
      </c>
      <c r="G2310" s="75">
        <v>43631.0</v>
      </c>
      <c r="H2310" s="72"/>
      <c r="I2310" s="59"/>
      <c r="J2310" s="63"/>
      <c r="K2310" s="51"/>
      <c r="L2310" s="52"/>
      <c r="M2310" s="63"/>
      <c r="N2310" s="51">
        <v>9.37</v>
      </c>
      <c r="O2310" s="64">
        <v>94.8</v>
      </c>
      <c r="R2310" s="51"/>
      <c r="S2310" s="51"/>
      <c r="T2310" s="51"/>
      <c r="U2310" s="51"/>
      <c r="V2310" s="54">
        <v>196.8</v>
      </c>
      <c r="W2310" s="55"/>
      <c r="X2310" s="56"/>
      <c r="Y2310" s="57"/>
      <c r="Z2310" s="58"/>
    </row>
    <row r="2311" ht="15.75" customHeight="1">
      <c r="C2311" s="48" t="s">
        <v>134</v>
      </c>
      <c r="D2311" s="74"/>
      <c r="E2311" s="11" t="str">
        <f t="shared" si="2"/>
        <v>PL03043631</v>
      </c>
      <c r="F2311" s="12" t="str">
        <f t="shared" si="1"/>
        <v>2019</v>
      </c>
      <c r="G2311" s="75">
        <v>43631.0</v>
      </c>
      <c r="H2311" s="72"/>
      <c r="I2311" s="59"/>
      <c r="J2311" s="63"/>
      <c r="K2311" s="51"/>
      <c r="L2311" s="52"/>
      <c r="M2311" s="63"/>
      <c r="N2311" s="51">
        <v>9.27</v>
      </c>
      <c r="O2311" s="64">
        <v>93.7</v>
      </c>
      <c r="R2311" s="51"/>
      <c r="S2311" s="51"/>
      <c r="T2311" s="51"/>
      <c r="U2311" s="51"/>
      <c r="V2311" s="54">
        <v>365.4</v>
      </c>
      <c r="W2311" s="55"/>
      <c r="X2311" s="56"/>
      <c r="Y2311" s="57"/>
      <c r="Z2311" s="58"/>
    </row>
    <row r="2312" ht="15.75" customHeight="1">
      <c r="C2312" s="48" t="s">
        <v>1278</v>
      </c>
      <c r="D2312" s="74"/>
      <c r="E2312" s="11" t="str">
        <f t="shared" si="2"/>
        <v>SW04043645</v>
      </c>
      <c r="F2312" s="12" t="str">
        <f t="shared" si="1"/>
        <v>2019</v>
      </c>
      <c r="G2312" s="75">
        <v>43645.0</v>
      </c>
      <c r="H2312" s="62"/>
      <c r="I2312" s="51"/>
      <c r="J2312" s="63"/>
      <c r="K2312" s="51"/>
      <c r="L2312" s="52"/>
      <c r="M2312" s="63"/>
      <c r="N2312" s="51">
        <v>9.07</v>
      </c>
      <c r="O2312" s="64">
        <v>95.3</v>
      </c>
      <c r="R2312" s="51"/>
      <c r="S2312" s="51"/>
      <c r="T2312" s="51"/>
      <c r="U2312" s="51"/>
      <c r="V2312" s="54">
        <v>517.2</v>
      </c>
      <c r="W2312" s="55"/>
      <c r="X2312" s="56"/>
      <c r="Y2312" s="57"/>
      <c r="Z2312" s="60"/>
    </row>
    <row r="2313" ht="15.75" customHeight="1">
      <c r="C2313" s="48" t="s">
        <v>1267</v>
      </c>
      <c r="D2313" s="74"/>
      <c r="E2313" s="11" t="str">
        <f t="shared" si="2"/>
        <v>SW03043645</v>
      </c>
      <c r="F2313" s="12" t="str">
        <f t="shared" si="1"/>
        <v>2019</v>
      </c>
      <c r="G2313" s="75">
        <v>43645.0</v>
      </c>
      <c r="H2313" s="62"/>
      <c r="I2313" s="51"/>
      <c r="J2313" s="63"/>
      <c r="K2313" s="51"/>
      <c r="L2313" s="52"/>
      <c r="M2313" s="63"/>
      <c r="N2313" s="51">
        <v>8.76</v>
      </c>
      <c r="O2313" s="64">
        <v>91.7</v>
      </c>
      <c r="R2313" s="51"/>
      <c r="S2313" s="51"/>
      <c r="T2313" s="51"/>
      <c r="U2313" s="51"/>
      <c r="V2313" s="54">
        <v>344.8</v>
      </c>
      <c r="W2313" s="55"/>
      <c r="X2313" s="56"/>
      <c r="Y2313" s="57"/>
      <c r="Z2313" s="58"/>
    </row>
    <row r="2314" ht="15.75" customHeight="1">
      <c r="C2314" s="48" t="s">
        <v>490</v>
      </c>
      <c r="D2314" s="74"/>
      <c r="E2314" s="11" t="str">
        <f t="shared" si="2"/>
        <v>L02043645</v>
      </c>
      <c r="F2314" s="12" t="str">
        <f t="shared" si="1"/>
        <v>2019</v>
      </c>
      <c r="G2314" s="75">
        <v>43645.0</v>
      </c>
      <c r="H2314" s="62"/>
      <c r="I2314" s="51"/>
      <c r="J2314" s="63"/>
      <c r="K2314" s="51"/>
      <c r="L2314" s="52"/>
      <c r="M2314" s="63"/>
      <c r="N2314" s="51">
        <v>8.25</v>
      </c>
      <c r="O2314" s="64">
        <v>87.6</v>
      </c>
      <c r="R2314" s="51"/>
      <c r="S2314" s="51"/>
      <c r="T2314" s="51"/>
      <c r="U2314" s="51"/>
      <c r="V2314" s="54">
        <v>145.0</v>
      </c>
      <c r="W2314" s="55"/>
      <c r="X2314" s="56"/>
      <c r="Y2314" s="57"/>
      <c r="Z2314" s="58"/>
    </row>
    <row r="2315" ht="15.75" customHeight="1">
      <c r="C2315" s="48" t="s">
        <v>449</v>
      </c>
      <c r="D2315" s="74"/>
      <c r="E2315" s="11" t="str">
        <f t="shared" si="2"/>
        <v>L01043645</v>
      </c>
      <c r="F2315" s="12" t="str">
        <f t="shared" si="1"/>
        <v>2019</v>
      </c>
      <c r="G2315" s="75">
        <v>43645.0</v>
      </c>
      <c r="H2315" s="62"/>
      <c r="I2315" s="51"/>
      <c r="J2315" s="63"/>
      <c r="K2315" s="51"/>
      <c r="L2315" s="52"/>
      <c r="M2315" s="63"/>
      <c r="N2315" s="51">
        <v>7.45</v>
      </c>
      <c r="O2315" s="64">
        <v>80.1</v>
      </c>
      <c r="R2315" s="51"/>
      <c r="S2315" s="51"/>
      <c r="T2315" s="51"/>
      <c r="U2315" s="51"/>
      <c r="V2315" s="54">
        <v>201.4</v>
      </c>
      <c r="W2315" s="55"/>
      <c r="X2315" s="56"/>
      <c r="Y2315" s="57"/>
      <c r="Z2315" s="58"/>
    </row>
    <row r="2316" ht="15.75" customHeight="1">
      <c r="C2316" s="48" t="s">
        <v>294</v>
      </c>
      <c r="D2316" s="74"/>
      <c r="E2316" s="11" t="str">
        <f t="shared" si="2"/>
        <v>IN01043645</v>
      </c>
      <c r="F2316" s="12" t="str">
        <f t="shared" si="1"/>
        <v>2019</v>
      </c>
      <c r="G2316" s="75">
        <v>43645.0</v>
      </c>
      <c r="H2316" s="62"/>
      <c r="I2316" s="51"/>
      <c r="J2316" s="63"/>
      <c r="K2316" s="51"/>
      <c r="L2316" s="52"/>
      <c r="M2316" s="63"/>
      <c r="N2316" s="51">
        <v>5.81</v>
      </c>
      <c r="O2316" s="64">
        <v>64.7</v>
      </c>
      <c r="R2316" s="51"/>
      <c r="S2316" s="51"/>
      <c r="T2316" s="51"/>
      <c r="U2316" s="51"/>
      <c r="V2316" s="54">
        <v>275.5</v>
      </c>
      <c r="W2316" s="55"/>
      <c r="X2316" s="56"/>
      <c r="Y2316" s="57"/>
      <c r="Z2316" s="58"/>
    </row>
    <row r="2317" ht="15.75" customHeight="1">
      <c r="C2317" s="48" t="s">
        <v>203</v>
      </c>
      <c r="D2317" s="74"/>
      <c r="E2317" s="11" t="str">
        <f t="shared" si="2"/>
        <v>P17043645</v>
      </c>
      <c r="F2317" s="12" t="str">
        <f t="shared" si="1"/>
        <v>2019</v>
      </c>
      <c r="G2317" s="75">
        <v>43645.0</v>
      </c>
      <c r="H2317" s="62"/>
      <c r="I2317" s="51"/>
      <c r="J2317" s="63"/>
      <c r="K2317" s="51"/>
      <c r="L2317" s="52"/>
      <c r="M2317" s="63"/>
      <c r="N2317" s="51">
        <v>8.81</v>
      </c>
      <c r="O2317" s="64">
        <v>98.4</v>
      </c>
      <c r="R2317" s="51"/>
      <c r="S2317" s="51"/>
      <c r="T2317" s="51"/>
      <c r="U2317" s="51"/>
      <c r="V2317" s="54">
        <v>9.7</v>
      </c>
      <c r="W2317" s="55"/>
      <c r="X2317" s="56"/>
      <c r="Y2317" s="57"/>
      <c r="Z2317" s="58"/>
    </row>
    <row r="2318" ht="15.75" customHeight="1">
      <c r="C2318" s="48" t="s">
        <v>91</v>
      </c>
      <c r="D2318" s="74"/>
      <c r="E2318" s="11" t="str">
        <f t="shared" si="2"/>
        <v>OB01043645</v>
      </c>
      <c r="F2318" s="12" t="str">
        <f t="shared" si="1"/>
        <v>2019</v>
      </c>
      <c r="G2318" s="75">
        <v>43645.0</v>
      </c>
      <c r="H2318" s="62"/>
      <c r="I2318" s="51"/>
      <c r="J2318" s="63"/>
      <c r="K2318" s="51"/>
      <c r="L2318" s="52"/>
      <c r="M2318" s="63"/>
      <c r="N2318" s="51">
        <v>4.2</v>
      </c>
      <c r="O2318" s="64">
        <v>41.8</v>
      </c>
      <c r="R2318" s="51"/>
      <c r="S2318" s="51"/>
      <c r="T2318" s="51"/>
      <c r="U2318" s="51"/>
      <c r="V2318" s="54">
        <v>103.9</v>
      </c>
      <c r="W2318" s="55"/>
      <c r="X2318" s="56"/>
      <c r="Y2318" s="57"/>
      <c r="Z2318" s="58"/>
    </row>
    <row r="2319" ht="15.75" customHeight="1">
      <c r="C2319" s="48" t="s">
        <v>197</v>
      </c>
      <c r="D2319" s="74"/>
      <c r="E2319" s="11" t="str">
        <f t="shared" si="2"/>
        <v>P16043645</v>
      </c>
      <c r="F2319" s="12" t="str">
        <f t="shared" si="1"/>
        <v>2019</v>
      </c>
      <c r="G2319" s="75">
        <v>43645.0</v>
      </c>
      <c r="H2319" s="62"/>
      <c r="I2319" s="51"/>
      <c r="J2319" s="63"/>
      <c r="K2319" s="51"/>
      <c r="L2319" s="52"/>
      <c r="M2319" s="63"/>
      <c r="N2319" s="51">
        <v>8.66</v>
      </c>
      <c r="O2319" s="64">
        <v>97.2</v>
      </c>
      <c r="R2319" s="51"/>
      <c r="S2319" s="51"/>
      <c r="T2319" s="51"/>
      <c r="U2319" s="51"/>
      <c r="V2319" s="54">
        <v>18.7</v>
      </c>
      <c r="W2319" s="55"/>
      <c r="X2319" s="56"/>
      <c r="Y2319" s="57"/>
      <c r="Z2319" s="58"/>
    </row>
    <row r="2320" ht="15.75" customHeight="1">
      <c r="C2320" s="48" t="s">
        <v>920</v>
      </c>
      <c r="D2320" s="74"/>
      <c r="E2320" s="11" t="str">
        <f t="shared" si="2"/>
        <v>TA01043645</v>
      </c>
      <c r="F2320" s="12" t="str">
        <f t="shared" si="1"/>
        <v>2019</v>
      </c>
      <c r="G2320" s="75">
        <v>43645.0</v>
      </c>
      <c r="H2320" s="62"/>
      <c r="I2320" s="51"/>
      <c r="J2320" s="63"/>
      <c r="K2320" s="51"/>
      <c r="L2320" s="52"/>
      <c r="M2320" s="63"/>
      <c r="N2320" s="51">
        <v>8.33</v>
      </c>
      <c r="O2320" s="64">
        <v>87.6</v>
      </c>
      <c r="R2320" s="51"/>
      <c r="S2320" s="51"/>
      <c r="T2320" s="51"/>
      <c r="U2320" s="59"/>
      <c r="V2320" s="54">
        <v>185.0</v>
      </c>
      <c r="W2320" s="55"/>
      <c r="X2320" s="56"/>
      <c r="Y2320" s="57"/>
      <c r="Z2320" s="58"/>
    </row>
    <row r="2321" ht="15.75" customHeight="1">
      <c r="C2321" s="48" t="s">
        <v>931</v>
      </c>
      <c r="D2321" s="74"/>
      <c r="E2321" s="11" t="str">
        <f t="shared" si="2"/>
        <v>TA04043645</v>
      </c>
      <c r="F2321" s="12" t="str">
        <f t="shared" si="1"/>
        <v>2019</v>
      </c>
      <c r="G2321" s="75">
        <v>43645.0</v>
      </c>
      <c r="H2321" s="62"/>
      <c r="I2321" s="51"/>
      <c r="J2321" s="63"/>
      <c r="K2321" s="51"/>
      <c r="L2321" s="52"/>
      <c r="M2321" s="63"/>
      <c r="N2321" s="51">
        <v>9.74</v>
      </c>
      <c r="O2321" s="64">
        <v>96.5</v>
      </c>
      <c r="R2321" s="51"/>
      <c r="S2321" s="51"/>
      <c r="T2321" s="51"/>
      <c r="U2321" s="59"/>
      <c r="V2321" s="54">
        <v>26.6</v>
      </c>
      <c r="W2321" s="55"/>
      <c r="X2321" s="56"/>
      <c r="Y2321" s="57"/>
      <c r="Z2321" s="58"/>
    </row>
    <row r="2322" ht="15.75" customHeight="1">
      <c r="C2322" s="48" t="s">
        <v>909</v>
      </c>
      <c r="D2322" s="74"/>
      <c r="E2322" s="11" t="str">
        <f t="shared" si="2"/>
        <v>P05043645</v>
      </c>
      <c r="F2322" s="12" t="str">
        <f t="shared" si="1"/>
        <v>2019</v>
      </c>
      <c r="G2322" s="75">
        <v>43645.0</v>
      </c>
      <c r="H2322" s="62"/>
      <c r="I2322" s="51"/>
      <c r="J2322" s="63"/>
      <c r="K2322" s="51"/>
      <c r="L2322" s="52"/>
      <c r="M2322" s="63"/>
      <c r="N2322" s="51">
        <v>8.92</v>
      </c>
      <c r="O2322" s="64">
        <v>99.0</v>
      </c>
      <c r="R2322" s="51"/>
      <c r="S2322" s="51"/>
      <c r="T2322" s="51"/>
      <c r="U2322" s="51"/>
      <c r="V2322" s="54">
        <v>40.4</v>
      </c>
      <c r="W2322" s="55"/>
      <c r="X2322" s="56"/>
      <c r="Y2322" s="57"/>
      <c r="Z2322" s="58"/>
    </row>
    <row r="2323" ht="15.75" customHeight="1">
      <c r="C2323" s="48" t="s">
        <v>837</v>
      </c>
      <c r="D2323" s="74"/>
      <c r="E2323" s="11" t="str">
        <f t="shared" si="2"/>
        <v>P06043645</v>
      </c>
      <c r="F2323" s="12" t="str">
        <f t="shared" si="1"/>
        <v>2019</v>
      </c>
      <c r="G2323" s="75">
        <v>43645.0</v>
      </c>
      <c r="H2323" s="62"/>
      <c r="I2323" s="51"/>
      <c r="J2323" s="63"/>
      <c r="K2323" s="51"/>
      <c r="L2323" s="52"/>
      <c r="M2323" s="63"/>
      <c r="N2323" s="51">
        <v>8.92</v>
      </c>
      <c r="O2323" s="64">
        <v>99.6</v>
      </c>
      <c r="R2323" s="51"/>
      <c r="S2323" s="51"/>
      <c r="T2323" s="51"/>
      <c r="U2323" s="51"/>
      <c r="V2323" s="54">
        <v>30.9</v>
      </c>
      <c r="W2323" s="55"/>
      <c r="X2323" s="56"/>
      <c r="Y2323" s="57"/>
      <c r="Z2323" s="58"/>
    </row>
    <row r="2324" ht="15.75" customHeight="1">
      <c r="C2324" s="48" t="s">
        <v>915</v>
      </c>
      <c r="D2324" s="74"/>
      <c r="E2324" s="11" t="str">
        <f t="shared" si="2"/>
        <v>P06543645</v>
      </c>
      <c r="F2324" s="12" t="str">
        <f t="shared" si="1"/>
        <v>2019</v>
      </c>
      <c r="G2324" s="75">
        <v>43645.0</v>
      </c>
      <c r="H2324" s="62"/>
      <c r="I2324" s="51"/>
      <c r="J2324" s="63"/>
      <c r="K2324" s="51"/>
      <c r="L2324" s="52"/>
      <c r="M2324" s="63"/>
      <c r="N2324" s="51">
        <v>8.3</v>
      </c>
      <c r="O2324" s="64">
        <v>92.5</v>
      </c>
      <c r="R2324" s="51"/>
      <c r="S2324" s="51"/>
      <c r="T2324" s="51"/>
      <c r="U2324" s="51"/>
      <c r="V2324" s="54">
        <v>35.0</v>
      </c>
      <c r="W2324" s="55"/>
      <c r="X2324" s="80"/>
      <c r="Y2324" s="57"/>
      <c r="Z2324" s="58"/>
    </row>
    <row r="2325" ht="15.75" customHeight="1">
      <c r="C2325" s="48" t="s">
        <v>381</v>
      </c>
      <c r="D2325" s="74"/>
      <c r="E2325" s="11" t="str">
        <f t="shared" si="2"/>
        <v>PI01043645</v>
      </c>
      <c r="F2325" s="12" t="str">
        <f t="shared" si="1"/>
        <v>2019</v>
      </c>
      <c r="G2325" s="75">
        <v>43645.0</v>
      </c>
      <c r="H2325" s="62"/>
      <c r="I2325" s="51"/>
      <c r="J2325" s="63"/>
      <c r="K2325" s="51"/>
      <c r="L2325" s="52"/>
      <c r="M2325" s="63"/>
      <c r="N2325" s="51">
        <v>8.4</v>
      </c>
      <c r="O2325" s="64">
        <v>89.5</v>
      </c>
      <c r="R2325" s="51"/>
      <c r="S2325" s="51"/>
      <c r="T2325" s="51"/>
      <c r="U2325" s="51"/>
      <c r="V2325" s="54">
        <v>121.0</v>
      </c>
      <c r="W2325" s="55"/>
      <c r="X2325" s="80"/>
      <c r="Y2325" s="57"/>
      <c r="Z2325" s="58"/>
    </row>
    <row r="2326" ht="15.75" customHeight="1">
      <c r="C2326" s="48" t="s">
        <v>660</v>
      </c>
      <c r="D2326" s="74"/>
      <c r="E2326" s="11" t="str">
        <f t="shared" si="2"/>
        <v>PI02043645</v>
      </c>
      <c r="F2326" s="12" t="str">
        <f t="shared" si="1"/>
        <v>2019</v>
      </c>
      <c r="G2326" s="75">
        <v>43645.0</v>
      </c>
      <c r="H2326" s="62"/>
      <c r="I2326" s="51"/>
      <c r="J2326" s="63"/>
      <c r="K2326" s="51"/>
      <c r="L2326" s="52"/>
      <c r="M2326" s="63"/>
      <c r="N2326" s="51">
        <v>9.3</v>
      </c>
      <c r="O2326" s="64">
        <v>98.0</v>
      </c>
      <c r="R2326" s="51"/>
      <c r="S2326" s="51"/>
      <c r="T2326" s="51"/>
      <c r="U2326" s="51"/>
      <c r="V2326" s="54">
        <v>218.7</v>
      </c>
      <c r="W2326" s="55"/>
      <c r="X2326" s="80"/>
      <c r="Y2326" s="57"/>
      <c r="Z2326" s="58"/>
    </row>
    <row r="2327" ht="15.75" customHeight="1">
      <c r="C2327" s="48" t="s">
        <v>755</v>
      </c>
      <c r="D2327" s="74"/>
      <c r="E2327" s="11" t="str">
        <f t="shared" si="2"/>
        <v>P02043645</v>
      </c>
      <c r="F2327" s="12" t="str">
        <f t="shared" si="1"/>
        <v>2019</v>
      </c>
      <c r="G2327" s="75">
        <v>43645.0</v>
      </c>
      <c r="H2327" s="62"/>
      <c r="I2327" s="51"/>
      <c r="J2327" s="63"/>
      <c r="K2327" s="51"/>
      <c r="L2327" s="52"/>
      <c r="M2327" s="63"/>
      <c r="N2327" s="51">
        <v>9.0</v>
      </c>
      <c r="O2327" s="64">
        <v>100.0</v>
      </c>
      <c r="R2327" s="51"/>
      <c r="S2327" s="51"/>
      <c r="T2327" s="51"/>
      <c r="U2327" s="51"/>
      <c r="V2327" s="54">
        <v>79.4</v>
      </c>
      <c r="W2327" s="55"/>
      <c r="X2327" s="80"/>
      <c r="Y2327" s="57"/>
      <c r="Z2327" s="60"/>
    </row>
    <row r="2328" ht="15.75" customHeight="1">
      <c r="C2328" s="48" t="s">
        <v>736</v>
      </c>
      <c r="D2328" s="74"/>
      <c r="E2328" s="11" t="str">
        <f t="shared" si="2"/>
        <v>P13543645</v>
      </c>
      <c r="F2328" s="12" t="str">
        <f t="shared" si="1"/>
        <v>2019</v>
      </c>
      <c r="G2328" s="75">
        <v>43645.0</v>
      </c>
      <c r="H2328" s="62"/>
      <c r="I2328" s="51"/>
      <c r="J2328" s="63"/>
      <c r="K2328" s="51"/>
      <c r="L2328" s="52"/>
      <c r="M2328" s="63"/>
      <c r="N2328" s="59"/>
      <c r="O2328" s="64">
        <v>93.5</v>
      </c>
      <c r="R2328" s="51"/>
      <c r="S2328" s="51"/>
      <c r="T2328" s="51"/>
      <c r="U2328" s="51"/>
      <c r="V2328" s="54">
        <v>16.0</v>
      </c>
      <c r="W2328" s="55"/>
      <c r="X2328" s="80"/>
      <c r="Y2328" s="57"/>
      <c r="Z2328" s="58"/>
    </row>
    <row r="2329" ht="15.75" customHeight="1">
      <c r="C2329" s="48" t="s">
        <v>184</v>
      </c>
      <c r="D2329" s="74"/>
      <c r="E2329" s="11" t="str">
        <f t="shared" si="2"/>
        <v>P15043645</v>
      </c>
      <c r="F2329" s="12" t="str">
        <f t="shared" si="1"/>
        <v>2019</v>
      </c>
      <c r="G2329" s="75">
        <v>43645.0</v>
      </c>
      <c r="H2329" s="62"/>
      <c r="I2329" s="51"/>
      <c r="J2329" s="63"/>
      <c r="K2329" s="51"/>
      <c r="L2329" s="52"/>
      <c r="M2329" s="63"/>
      <c r="N2329" s="59"/>
      <c r="O2329" s="64">
        <v>97.0</v>
      </c>
      <c r="R2329" s="51"/>
      <c r="S2329" s="51"/>
      <c r="T2329" s="51"/>
      <c r="U2329" s="51"/>
      <c r="V2329" s="54">
        <v>21.3</v>
      </c>
      <c r="W2329" s="55"/>
      <c r="X2329" s="80"/>
      <c r="Y2329" s="57"/>
      <c r="Z2329" s="58"/>
    </row>
    <row r="2330" ht="15.75" customHeight="1">
      <c r="C2330" s="48" t="s">
        <v>105</v>
      </c>
      <c r="D2330" s="74"/>
      <c r="E2330" s="11" t="str">
        <f t="shared" si="2"/>
        <v>PL01043645</v>
      </c>
      <c r="F2330" s="12" t="str">
        <f t="shared" si="1"/>
        <v>2019</v>
      </c>
      <c r="G2330" s="75">
        <v>43645.0</v>
      </c>
      <c r="H2330" s="62"/>
      <c r="I2330" s="51"/>
      <c r="J2330" s="63"/>
      <c r="K2330" s="51"/>
      <c r="L2330" s="52"/>
      <c r="M2330" s="63"/>
      <c r="N2330" s="59"/>
      <c r="O2330" s="64">
        <v>89.1</v>
      </c>
      <c r="R2330" s="51"/>
      <c r="S2330" s="51"/>
      <c r="T2330" s="51"/>
      <c r="U2330" s="51"/>
      <c r="V2330" s="54">
        <v>129.6</v>
      </c>
      <c r="W2330" s="55"/>
      <c r="X2330" s="80"/>
      <c r="Y2330" s="57"/>
      <c r="Z2330" s="58"/>
    </row>
    <row r="2331" ht="15.75" customHeight="1">
      <c r="C2331" s="48" t="s">
        <v>1310</v>
      </c>
      <c r="D2331" s="74"/>
      <c r="E2331" s="11" t="str">
        <f t="shared" si="2"/>
        <v>PL04543645</v>
      </c>
      <c r="F2331" s="12" t="str">
        <f t="shared" si="1"/>
        <v>2019</v>
      </c>
      <c r="G2331" s="75">
        <v>43645.0</v>
      </c>
      <c r="H2331" s="62"/>
      <c r="I2331" s="51"/>
      <c r="J2331" s="63"/>
      <c r="K2331" s="51"/>
      <c r="L2331" s="52"/>
      <c r="M2331" s="63"/>
      <c r="N2331" s="51">
        <v>7.1</v>
      </c>
      <c r="O2331" s="64">
        <v>78.0</v>
      </c>
      <c r="R2331" s="59"/>
      <c r="S2331" s="51"/>
      <c r="T2331" s="51"/>
      <c r="U2331" s="51"/>
      <c r="V2331" s="54">
        <v>261.3</v>
      </c>
      <c r="W2331" s="55"/>
      <c r="X2331" s="80"/>
      <c r="Y2331" s="57"/>
      <c r="Z2331" s="58"/>
    </row>
    <row r="2332" ht="15.75" customHeight="1">
      <c r="C2332" s="48" t="s">
        <v>45</v>
      </c>
      <c r="D2332" s="74"/>
      <c r="E2332" s="11" t="str">
        <f t="shared" si="2"/>
        <v>BB01043645</v>
      </c>
      <c r="F2332" s="12" t="str">
        <f t="shared" si="1"/>
        <v>2019</v>
      </c>
      <c r="G2332" s="75">
        <v>43645.0</v>
      </c>
      <c r="H2332" s="62"/>
      <c r="I2332" s="51"/>
      <c r="J2332" s="63"/>
      <c r="K2332" s="51"/>
      <c r="L2332" s="52"/>
      <c r="M2332" s="76"/>
      <c r="N2332" s="51">
        <v>8.0</v>
      </c>
      <c r="O2332" s="64">
        <v>88.0</v>
      </c>
      <c r="R2332" s="59"/>
      <c r="S2332" s="51"/>
      <c r="T2332" s="51"/>
      <c r="U2332" s="51"/>
      <c r="V2332" s="54">
        <v>365.4</v>
      </c>
      <c r="W2332" s="55"/>
      <c r="X2332" s="80"/>
      <c r="Y2332" s="57"/>
      <c r="Z2332" s="58"/>
    </row>
    <row r="2333" ht="15.75" customHeight="1">
      <c r="C2333" s="48" t="s">
        <v>145</v>
      </c>
      <c r="D2333" s="74"/>
      <c r="E2333" s="11" t="str">
        <f t="shared" si="2"/>
        <v>PL04043645</v>
      </c>
      <c r="F2333" s="12" t="str">
        <f t="shared" si="1"/>
        <v>2019</v>
      </c>
      <c r="G2333" s="75">
        <v>43645.0</v>
      </c>
      <c r="H2333" s="62"/>
      <c r="I2333" s="51"/>
      <c r="J2333" s="63"/>
      <c r="K2333" s="51"/>
      <c r="L2333" s="52"/>
      <c r="M2333" s="63"/>
      <c r="N2333" s="51">
        <v>7.8</v>
      </c>
      <c r="O2333" s="64">
        <v>86.0</v>
      </c>
      <c r="R2333" s="59"/>
      <c r="S2333" s="51"/>
      <c r="T2333" s="51"/>
      <c r="U2333" s="51"/>
      <c r="V2333" s="54">
        <v>435.2</v>
      </c>
      <c r="W2333" s="55"/>
      <c r="X2333" s="80"/>
      <c r="Y2333" s="57"/>
      <c r="Z2333" s="58"/>
    </row>
    <row r="2334" ht="15.75" customHeight="1">
      <c r="C2334" s="48" t="s">
        <v>1245</v>
      </c>
      <c r="D2334" s="74"/>
      <c r="E2334" s="11" t="str">
        <f t="shared" si="2"/>
        <v>SW01043645</v>
      </c>
      <c r="F2334" s="12" t="str">
        <f t="shared" si="1"/>
        <v>2019</v>
      </c>
      <c r="G2334" s="75">
        <v>43645.0</v>
      </c>
      <c r="H2334" s="62"/>
      <c r="I2334" s="51"/>
      <c r="J2334" s="63"/>
      <c r="K2334" s="51"/>
      <c r="L2334" s="52"/>
      <c r="M2334" s="63"/>
      <c r="N2334" s="51">
        <v>8.42</v>
      </c>
      <c r="O2334" s="64">
        <v>91.7</v>
      </c>
      <c r="R2334" s="51"/>
      <c r="S2334" s="51"/>
      <c r="T2334" s="51"/>
      <c r="U2334" s="51"/>
      <c r="V2334" s="54">
        <v>285.1</v>
      </c>
      <c r="W2334" s="55"/>
      <c r="X2334" s="80"/>
      <c r="Y2334" s="57"/>
      <c r="Z2334" s="58"/>
    </row>
    <row r="2335" ht="15.75" customHeight="1">
      <c r="C2335" s="48" t="s">
        <v>1256</v>
      </c>
      <c r="D2335" s="74"/>
      <c r="E2335" s="11" t="str">
        <f t="shared" si="2"/>
        <v>SW02043645</v>
      </c>
      <c r="F2335" s="12" t="str">
        <f t="shared" si="1"/>
        <v>2019</v>
      </c>
      <c r="G2335" s="75">
        <v>43645.0</v>
      </c>
      <c r="H2335" s="62"/>
      <c r="I2335" s="51"/>
      <c r="J2335" s="63"/>
      <c r="K2335" s="51"/>
      <c r="L2335" s="52"/>
      <c r="M2335" s="63"/>
      <c r="N2335" s="51">
        <v>7.76</v>
      </c>
      <c r="O2335" s="64">
        <v>82.7</v>
      </c>
      <c r="R2335" s="51"/>
      <c r="S2335" s="51"/>
      <c r="T2335" s="51"/>
      <c r="U2335" s="51"/>
      <c r="V2335" s="54">
        <v>365.4</v>
      </c>
      <c r="W2335" s="55"/>
      <c r="X2335" s="80"/>
      <c r="Y2335" s="57"/>
      <c r="Z2335" s="58"/>
    </row>
    <row r="2336" ht="15.75" customHeight="1">
      <c r="C2336" s="48" t="s">
        <v>565</v>
      </c>
      <c r="D2336" s="74"/>
      <c r="E2336" s="11" t="str">
        <f t="shared" si="2"/>
        <v>M03043645</v>
      </c>
      <c r="F2336" s="12" t="str">
        <f t="shared" si="1"/>
        <v>2019</v>
      </c>
      <c r="G2336" s="75">
        <v>43645.0</v>
      </c>
      <c r="H2336" s="72"/>
      <c r="I2336" s="51"/>
      <c r="J2336" s="63"/>
      <c r="K2336" s="51"/>
      <c r="L2336" s="52"/>
      <c r="M2336" s="63"/>
      <c r="N2336" s="51">
        <v>7.6</v>
      </c>
      <c r="O2336" s="64">
        <v>88.7</v>
      </c>
      <c r="R2336" s="51"/>
      <c r="S2336" s="51"/>
      <c r="T2336" s="51"/>
      <c r="U2336" s="51"/>
      <c r="V2336" s="54">
        <v>27.2</v>
      </c>
      <c r="W2336" s="55"/>
      <c r="X2336" s="80"/>
      <c r="Y2336" s="57"/>
      <c r="Z2336" s="58"/>
    </row>
    <row r="2337" ht="15.75" customHeight="1">
      <c r="C2337" s="48" t="s">
        <v>759</v>
      </c>
      <c r="D2337" s="74"/>
      <c r="E2337" s="11" t="str">
        <f t="shared" si="2"/>
        <v>P03043645</v>
      </c>
      <c r="F2337" s="12" t="str">
        <f t="shared" si="1"/>
        <v>2019</v>
      </c>
      <c r="G2337" s="75">
        <v>43645.0</v>
      </c>
      <c r="H2337" s="72"/>
      <c r="I2337" s="51"/>
      <c r="J2337" s="63"/>
      <c r="K2337" s="51"/>
      <c r="L2337" s="52"/>
      <c r="M2337" s="63"/>
      <c r="N2337" s="51">
        <v>8.56</v>
      </c>
      <c r="O2337" s="64">
        <v>96.5</v>
      </c>
      <c r="R2337" s="51"/>
      <c r="S2337" s="51"/>
      <c r="T2337" s="51"/>
      <c r="U2337" s="51"/>
      <c r="V2337" s="54">
        <v>46.4</v>
      </c>
      <c r="W2337" s="55"/>
      <c r="X2337" s="80"/>
      <c r="Y2337" s="57"/>
      <c r="Z2337" s="58"/>
    </row>
    <row r="2338" ht="15.75" customHeight="1">
      <c r="C2338" s="48" t="s">
        <v>517</v>
      </c>
      <c r="D2338" s="74"/>
      <c r="E2338" s="11" t="str">
        <f t="shared" si="2"/>
        <v>M01043645</v>
      </c>
      <c r="F2338" s="12" t="str">
        <f t="shared" si="1"/>
        <v>2019</v>
      </c>
      <c r="G2338" s="75">
        <v>43645.0</v>
      </c>
      <c r="H2338" s="72"/>
      <c r="I2338" s="51"/>
      <c r="J2338" s="63"/>
      <c r="K2338" s="51"/>
      <c r="L2338" s="52"/>
      <c r="M2338" s="63"/>
      <c r="N2338" s="51">
        <v>6.57</v>
      </c>
      <c r="O2338" s="64">
        <v>73.2</v>
      </c>
      <c r="R2338" s="51"/>
      <c r="S2338" s="51"/>
      <c r="T2338" s="51"/>
      <c r="U2338" s="51"/>
      <c r="V2338" s="54">
        <v>158.5</v>
      </c>
      <c r="W2338" s="55"/>
      <c r="X2338" s="80"/>
      <c r="Y2338" s="57"/>
      <c r="Z2338" s="58"/>
    </row>
    <row r="2339" ht="15.75" customHeight="1">
      <c r="C2339" s="48" t="s">
        <v>731</v>
      </c>
      <c r="D2339" s="74"/>
      <c r="E2339" s="11" t="str">
        <f t="shared" si="2"/>
        <v>P11043645</v>
      </c>
      <c r="F2339" s="12" t="str">
        <f t="shared" si="1"/>
        <v>2019</v>
      </c>
      <c r="G2339" s="75">
        <v>43645.0</v>
      </c>
      <c r="H2339" s="72"/>
      <c r="I2339" s="59"/>
      <c r="J2339" s="63"/>
      <c r="K2339" s="51"/>
      <c r="L2339" s="52"/>
      <c r="M2339" s="63"/>
      <c r="N2339" s="51">
        <v>8.76</v>
      </c>
      <c r="O2339" s="64">
        <v>97.3</v>
      </c>
      <c r="R2339" s="51"/>
      <c r="S2339" s="51"/>
      <c r="T2339" s="51"/>
      <c r="U2339" s="51"/>
      <c r="V2339" s="54">
        <v>27.5</v>
      </c>
      <c r="W2339" s="55"/>
      <c r="X2339" s="80"/>
      <c r="Y2339" s="57"/>
      <c r="Z2339" s="58"/>
    </row>
    <row r="2340" ht="15.75" customHeight="1">
      <c r="C2340" s="48" t="s">
        <v>175</v>
      </c>
      <c r="D2340" s="74"/>
      <c r="E2340" s="11" t="str">
        <f t="shared" si="2"/>
        <v>P08943645</v>
      </c>
      <c r="F2340" s="12" t="str">
        <f t="shared" si="1"/>
        <v>2019</v>
      </c>
      <c r="G2340" s="75">
        <v>43645.0</v>
      </c>
      <c r="H2340" s="72"/>
      <c r="I2340" s="59"/>
      <c r="J2340" s="63"/>
      <c r="K2340" s="51"/>
      <c r="L2340" s="52"/>
      <c r="M2340" s="63"/>
      <c r="N2340" s="51">
        <v>8.59</v>
      </c>
      <c r="O2340" s="64">
        <v>95.3</v>
      </c>
      <c r="R2340" s="51"/>
      <c r="S2340" s="51"/>
      <c r="T2340" s="51"/>
      <c r="U2340" s="51"/>
      <c r="V2340" s="54">
        <v>20.1</v>
      </c>
      <c r="W2340" s="55"/>
      <c r="X2340" s="80"/>
      <c r="Y2340" s="57"/>
      <c r="Z2340" s="58"/>
    </row>
    <row r="2341" ht="15.75" customHeight="1">
      <c r="C2341" s="48" t="s">
        <v>208</v>
      </c>
      <c r="D2341" s="74"/>
      <c r="E2341" s="11" t="str">
        <f t="shared" si="2"/>
        <v>P20043645</v>
      </c>
      <c r="F2341" s="12" t="str">
        <f t="shared" si="1"/>
        <v>2019</v>
      </c>
      <c r="G2341" s="75">
        <v>43645.0</v>
      </c>
      <c r="H2341" s="62"/>
      <c r="I2341" s="51"/>
      <c r="J2341" s="63"/>
      <c r="K2341" s="51"/>
      <c r="L2341" s="52"/>
      <c r="M2341" s="63"/>
      <c r="N2341" s="51">
        <v>8.67</v>
      </c>
      <c r="O2341" s="64">
        <v>97.0</v>
      </c>
      <c r="R2341" s="51"/>
      <c r="S2341" s="51"/>
      <c r="T2341" s="51"/>
      <c r="U2341" s="51"/>
      <c r="V2341" s="54">
        <v>21.8</v>
      </c>
      <c r="W2341" s="55"/>
      <c r="X2341" s="80"/>
      <c r="Y2341" s="57"/>
      <c r="Z2341" s="58"/>
    </row>
    <row r="2342" ht="15.75" customHeight="1">
      <c r="C2342" s="48" t="s">
        <v>643</v>
      </c>
      <c r="D2342" s="74"/>
      <c r="E2342" s="11" t="str">
        <f t="shared" si="2"/>
        <v>OB02043645</v>
      </c>
      <c r="F2342" s="12" t="str">
        <f t="shared" si="1"/>
        <v>2019</v>
      </c>
      <c r="G2342" s="75">
        <v>43645.0</v>
      </c>
      <c r="H2342" s="62"/>
      <c r="I2342" s="51"/>
      <c r="J2342" s="63"/>
      <c r="K2342" s="51"/>
      <c r="L2342" s="52"/>
      <c r="M2342" s="63"/>
      <c r="N2342" s="51">
        <v>3.24</v>
      </c>
      <c r="O2342" s="64">
        <v>33.2</v>
      </c>
      <c r="R2342" s="51"/>
      <c r="S2342" s="51"/>
      <c r="T2342" s="51"/>
      <c r="U2342" s="51"/>
      <c r="V2342" s="54">
        <v>290.9</v>
      </c>
      <c r="W2342" s="55"/>
      <c r="X2342" s="80"/>
      <c r="Y2342" s="57"/>
      <c r="Z2342" s="58"/>
    </row>
    <row r="2343" ht="15.75" customHeight="1">
      <c r="C2343" s="48" t="s">
        <v>265</v>
      </c>
      <c r="D2343" s="74"/>
      <c r="E2343" s="11" t="str">
        <f t="shared" si="2"/>
        <v>CW01043645</v>
      </c>
      <c r="F2343" s="12" t="str">
        <f t="shared" si="1"/>
        <v>2019</v>
      </c>
      <c r="G2343" s="75">
        <v>43645.0</v>
      </c>
      <c r="H2343" s="62"/>
      <c r="I2343" s="51"/>
      <c r="J2343" s="63"/>
      <c r="K2343" s="51"/>
      <c r="L2343" s="52"/>
      <c r="M2343" s="63"/>
      <c r="N2343" s="51">
        <v>7.9</v>
      </c>
      <c r="O2343" s="64">
        <v>84.2</v>
      </c>
      <c r="R2343" s="51"/>
      <c r="S2343" s="51"/>
      <c r="T2343" s="51"/>
      <c r="U2343" s="51"/>
      <c r="V2343" s="54">
        <v>290.9</v>
      </c>
      <c r="W2343" s="55"/>
      <c r="X2343" s="80"/>
      <c r="Y2343" s="57"/>
      <c r="Z2343" s="58"/>
    </row>
    <row r="2344" ht="15.75" customHeight="1">
      <c r="C2344" s="48" t="s">
        <v>276</v>
      </c>
      <c r="D2344" s="74"/>
      <c r="E2344" s="11" t="str">
        <f t="shared" si="2"/>
        <v>CW02043645</v>
      </c>
      <c r="F2344" s="12" t="str">
        <f t="shared" si="1"/>
        <v>2019</v>
      </c>
      <c r="G2344" s="75">
        <v>43645.0</v>
      </c>
      <c r="H2344" s="62"/>
      <c r="I2344" s="51"/>
      <c r="J2344" s="63"/>
      <c r="K2344" s="51"/>
      <c r="L2344" s="52"/>
      <c r="M2344" s="63"/>
      <c r="N2344" s="51">
        <v>8.0</v>
      </c>
      <c r="O2344" s="64">
        <v>84.9</v>
      </c>
      <c r="R2344" s="51"/>
      <c r="S2344" s="51"/>
      <c r="T2344" s="51"/>
      <c r="U2344" s="51"/>
      <c r="V2344" s="54">
        <v>178.5</v>
      </c>
      <c r="W2344" s="55"/>
      <c r="X2344" s="80"/>
      <c r="Y2344" s="57"/>
      <c r="Z2344" s="58"/>
    </row>
    <row r="2345" ht="15.75" customHeight="1">
      <c r="C2345" s="48" t="s">
        <v>256</v>
      </c>
      <c r="D2345" s="74"/>
      <c r="E2345" s="11" t="str">
        <f t="shared" si="2"/>
        <v>BL01043645</v>
      </c>
      <c r="F2345" s="12" t="str">
        <f t="shared" si="1"/>
        <v>2019</v>
      </c>
      <c r="G2345" s="75">
        <v>43645.0</v>
      </c>
      <c r="H2345" s="62"/>
      <c r="I2345" s="51"/>
      <c r="J2345" s="63"/>
      <c r="K2345" s="51"/>
      <c r="L2345" s="52"/>
      <c r="M2345" s="63"/>
      <c r="N2345" s="51">
        <v>8.5</v>
      </c>
      <c r="O2345" s="64">
        <v>90.1</v>
      </c>
      <c r="R2345" s="51"/>
      <c r="S2345" s="51"/>
      <c r="T2345" s="51"/>
      <c r="U2345" s="51"/>
      <c r="V2345" s="54">
        <v>187.2</v>
      </c>
      <c r="W2345" s="55"/>
      <c r="X2345" s="80"/>
      <c r="Y2345" s="57"/>
      <c r="Z2345" s="58"/>
    </row>
    <row r="2346" ht="15.75" customHeight="1">
      <c r="C2346" s="48" t="s">
        <v>324</v>
      </c>
      <c r="D2346" s="74"/>
      <c r="E2346" s="11" t="str">
        <f t="shared" si="2"/>
        <v>DG01043645</v>
      </c>
      <c r="F2346" s="12" t="str">
        <f t="shared" si="1"/>
        <v>2019</v>
      </c>
      <c r="G2346" s="75">
        <v>43645.0</v>
      </c>
      <c r="H2346" s="62"/>
      <c r="I2346" s="51"/>
      <c r="J2346" s="63"/>
      <c r="K2346" s="51"/>
      <c r="L2346" s="52"/>
      <c r="M2346" s="63"/>
      <c r="N2346" s="51">
        <v>7.61</v>
      </c>
      <c r="O2346" s="64">
        <v>83.5</v>
      </c>
      <c r="R2346" s="51"/>
      <c r="S2346" s="51"/>
      <c r="T2346" s="51"/>
      <c r="U2346" s="51"/>
      <c r="V2346" s="54">
        <v>172.2</v>
      </c>
      <c r="W2346" s="55"/>
      <c r="X2346" s="80"/>
      <c r="Y2346" s="57"/>
      <c r="Z2346" s="58"/>
    </row>
    <row r="2347" ht="15.75" customHeight="1">
      <c r="C2347" s="48" t="s">
        <v>1026</v>
      </c>
      <c r="D2347" s="74"/>
      <c r="E2347" s="11" t="str">
        <f t="shared" si="2"/>
        <v>L06043645</v>
      </c>
      <c r="F2347" s="12" t="str">
        <f t="shared" si="1"/>
        <v>2019</v>
      </c>
      <c r="G2347" s="75">
        <v>43645.0</v>
      </c>
      <c r="H2347" s="62"/>
      <c r="I2347" s="51"/>
      <c r="J2347" s="63"/>
      <c r="K2347" s="51"/>
      <c r="L2347" s="52"/>
      <c r="M2347" s="63"/>
      <c r="N2347" s="51">
        <v>7.74</v>
      </c>
      <c r="O2347" s="64">
        <v>82.3</v>
      </c>
      <c r="R2347" s="51"/>
      <c r="S2347" s="51"/>
      <c r="T2347" s="51"/>
      <c r="U2347" s="51"/>
      <c r="V2347" s="54">
        <v>178.5</v>
      </c>
      <c r="W2347" s="55"/>
      <c r="X2347" s="80"/>
      <c r="Y2347" s="57"/>
      <c r="Z2347" s="58"/>
    </row>
    <row r="2348" ht="15.75" customHeight="1">
      <c r="C2348" s="48" t="s">
        <v>801</v>
      </c>
      <c r="D2348" s="74"/>
      <c r="E2348" s="11" t="str">
        <f t="shared" si="2"/>
        <v>BL02043645</v>
      </c>
      <c r="F2348" s="12" t="str">
        <f t="shared" si="1"/>
        <v>2019</v>
      </c>
      <c r="G2348" s="75">
        <v>43645.0</v>
      </c>
      <c r="H2348" s="62"/>
      <c r="I2348" s="51"/>
      <c r="J2348" s="63"/>
      <c r="K2348" s="51"/>
      <c r="L2348" s="52"/>
      <c r="M2348" s="63"/>
      <c r="N2348" s="51">
        <v>7.75</v>
      </c>
      <c r="O2348" s="64">
        <v>79.9</v>
      </c>
      <c r="R2348" s="51"/>
      <c r="S2348" s="51"/>
      <c r="T2348" s="51"/>
      <c r="U2348" s="51"/>
      <c r="V2348" s="54">
        <v>435.2</v>
      </c>
      <c r="W2348" s="55"/>
      <c r="X2348" s="80"/>
      <c r="Y2348" s="57"/>
      <c r="Z2348" s="58"/>
    </row>
    <row r="2349" ht="15.75" customHeight="1">
      <c r="C2349" s="48" t="s">
        <v>134</v>
      </c>
      <c r="D2349" s="74"/>
      <c r="E2349" s="11" t="str">
        <f t="shared" si="2"/>
        <v>PL03043645</v>
      </c>
      <c r="F2349" s="12" t="str">
        <f t="shared" si="1"/>
        <v>2019</v>
      </c>
      <c r="G2349" s="75">
        <v>43645.0</v>
      </c>
      <c r="H2349" s="62"/>
      <c r="I2349" s="51"/>
      <c r="J2349" s="63"/>
      <c r="K2349" s="51"/>
      <c r="L2349" s="52"/>
      <c r="M2349" s="63"/>
      <c r="N2349" s="51">
        <v>8.23</v>
      </c>
      <c r="O2349" s="64">
        <v>94.5</v>
      </c>
      <c r="R2349" s="51"/>
      <c r="S2349" s="51"/>
      <c r="T2349" s="51"/>
      <c r="U2349" s="51"/>
      <c r="V2349" s="54">
        <v>275.5</v>
      </c>
      <c r="W2349" s="55"/>
      <c r="X2349" s="80"/>
      <c r="Y2349" s="57"/>
      <c r="Z2349" s="58"/>
    </row>
    <row r="2350" ht="15.75" customHeight="1">
      <c r="C2350" s="48" t="s">
        <v>121</v>
      </c>
      <c r="D2350" s="74"/>
      <c r="E2350" s="11" t="str">
        <f t="shared" si="2"/>
        <v>PL02043645</v>
      </c>
      <c r="F2350" s="12" t="str">
        <f t="shared" si="1"/>
        <v>2019</v>
      </c>
      <c r="G2350" s="75">
        <v>43645.0</v>
      </c>
      <c r="H2350" s="62"/>
      <c r="I2350" s="51"/>
      <c r="J2350" s="63"/>
      <c r="K2350" s="51"/>
      <c r="L2350" s="52"/>
      <c r="M2350" s="63"/>
      <c r="N2350" s="51">
        <v>8.3</v>
      </c>
      <c r="O2350" s="64">
        <v>94.8</v>
      </c>
      <c r="R2350" s="51"/>
      <c r="S2350" s="51"/>
      <c r="T2350" s="51"/>
      <c r="U2350" s="51"/>
      <c r="V2350" s="54">
        <v>167.0</v>
      </c>
      <c r="W2350" s="55"/>
      <c r="X2350" s="80"/>
      <c r="Y2350" s="57"/>
      <c r="Z2350" s="58"/>
    </row>
    <row r="2351" ht="15.75" customHeight="1">
      <c r="C2351" s="48" t="s">
        <v>1278</v>
      </c>
      <c r="D2351" s="74"/>
      <c r="E2351" s="11" t="str">
        <f t="shared" si="2"/>
        <v>SW04043659</v>
      </c>
      <c r="F2351" s="12" t="str">
        <f t="shared" si="1"/>
        <v>2019</v>
      </c>
      <c r="G2351" s="75">
        <v>43659.0</v>
      </c>
      <c r="H2351" s="62"/>
      <c r="I2351" s="51"/>
      <c r="J2351" s="63"/>
      <c r="K2351" s="51"/>
      <c r="L2351" s="52"/>
      <c r="M2351" s="63"/>
      <c r="N2351" s="51">
        <v>8.01</v>
      </c>
      <c r="O2351" s="64">
        <v>84.3</v>
      </c>
      <c r="R2351" s="51"/>
      <c r="S2351" s="51"/>
      <c r="T2351" s="51"/>
      <c r="U2351" s="51"/>
      <c r="V2351" s="54" t="s">
        <v>149</v>
      </c>
      <c r="W2351" s="55"/>
      <c r="X2351" s="80"/>
      <c r="Y2351" s="57"/>
      <c r="Z2351" s="60"/>
    </row>
    <row r="2352" ht="15.75" customHeight="1">
      <c r="C2352" s="48" t="s">
        <v>1267</v>
      </c>
      <c r="D2352" s="74"/>
      <c r="E2352" s="11" t="str">
        <f t="shared" si="2"/>
        <v>SW03043659</v>
      </c>
      <c r="F2352" s="12" t="str">
        <f t="shared" si="1"/>
        <v>2019</v>
      </c>
      <c r="G2352" s="75">
        <v>43659.0</v>
      </c>
      <c r="H2352" s="62"/>
      <c r="I2352" s="51"/>
      <c r="J2352" s="63"/>
      <c r="K2352" s="51"/>
      <c r="L2352" s="52"/>
      <c r="M2352" s="63"/>
      <c r="N2352" s="51">
        <v>7.48</v>
      </c>
      <c r="O2352" s="64">
        <v>78.3</v>
      </c>
      <c r="R2352" s="51"/>
      <c r="S2352" s="51"/>
      <c r="T2352" s="51"/>
      <c r="U2352" s="51"/>
      <c r="V2352" s="54">
        <v>1732.9</v>
      </c>
      <c r="W2352" s="55"/>
      <c r="X2352" s="80"/>
      <c r="Y2352" s="57"/>
      <c r="Z2352" s="58"/>
    </row>
    <row r="2353" ht="15.75" customHeight="1">
      <c r="C2353" s="48" t="s">
        <v>490</v>
      </c>
      <c r="D2353" s="49"/>
      <c r="E2353" s="11" t="str">
        <f t="shared" si="2"/>
        <v>L02043659</v>
      </c>
      <c r="F2353" s="12" t="str">
        <f t="shared" si="1"/>
        <v>2019</v>
      </c>
      <c r="G2353" s="75">
        <v>43659.0</v>
      </c>
      <c r="H2353" s="72"/>
      <c r="I2353" s="59"/>
      <c r="J2353" s="63"/>
      <c r="K2353" s="51"/>
      <c r="L2353" s="52"/>
      <c r="M2353" s="63"/>
      <c r="N2353" s="59"/>
      <c r="O2353" s="77"/>
      <c r="R2353" s="51"/>
      <c r="S2353" s="59"/>
      <c r="T2353" s="51"/>
      <c r="U2353" s="51"/>
      <c r="V2353" s="54"/>
      <c r="W2353" s="55"/>
      <c r="X2353" s="80"/>
      <c r="Y2353" s="57"/>
      <c r="Z2353" s="58"/>
    </row>
    <row r="2354" ht="15.75" customHeight="1">
      <c r="C2354" s="48" t="s">
        <v>449</v>
      </c>
      <c r="D2354" s="49"/>
      <c r="E2354" s="11" t="str">
        <f t="shared" si="2"/>
        <v>L01043659</v>
      </c>
      <c r="F2354" s="12" t="str">
        <f t="shared" si="1"/>
        <v>2019</v>
      </c>
      <c r="G2354" s="75">
        <v>43659.0</v>
      </c>
      <c r="H2354" s="72"/>
      <c r="I2354" s="59"/>
      <c r="J2354" s="63"/>
      <c r="K2354" s="51"/>
      <c r="L2354" s="52"/>
      <c r="M2354" s="63"/>
      <c r="N2354" s="59"/>
      <c r="O2354" s="77"/>
      <c r="R2354" s="51"/>
      <c r="S2354" s="59"/>
      <c r="T2354" s="51"/>
      <c r="U2354" s="51"/>
      <c r="V2354" s="54"/>
      <c r="W2354" s="55"/>
      <c r="X2354" s="80"/>
      <c r="Y2354" s="57"/>
      <c r="Z2354" s="58"/>
    </row>
    <row r="2355" ht="15.75" customHeight="1">
      <c r="C2355" s="48" t="s">
        <v>294</v>
      </c>
      <c r="D2355" s="49"/>
      <c r="E2355" s="11" t="str">
        <f t="shared" si="2"/>
        <v>IN01043659</v>
      </c>
      <c r="F2355" s="12" t="str">
        <f t="shared" si="1"/>
        <v>2019</v>
      </c>
      <c r="G2355" s="75">
        <v>43659.0</v>
      </c>
      <c r="H2355" s="72"/>
      <c r="I2355" s="59"/>
      <c r="J2355" s="63"/>
      <c r="K2355" s="51"/>
      <c r="L2355" s="59"/>
      <c r="M2355" s="76"/>
      <c r="N2355" s="59"/>
      <c r="O2355" s="77"/>
      <c r="R2355" s="51"/>
      <c r="S2355" s="59"/>
      <c r="T2355" s="59"/>
      <c r="U2355" s="59"/>
      <c r="V2355" s="54"/>
      <c r="W2355" s="55"/>
      <c r="X2355" s="80"/>
      <c r="Y2355" s="57"/>
      <c r="Z2355" s="58"/>
    </row>
    <row r="2356" ht="15.75" customHeight="1">
      <c r="C2356" s="48" t="s">
        <v>203</v>
      </c>
      <c r="D2356" s="49"/>
      <c r="E2356" s="11" t="str">
        <f t="shared" si="2"/>
        <v>P17043659</v>
      </c>
      <c r="F2356" s="12" t="str">
        <f t="shared" si="1"/>
        <v>2019</v>
      </c>
      <c r="G2356" s="75">
        <v>43659.0</v>
      </c>
      <c r="H2356" s="72"/>
      <c r="I2356" s="51"/>
      <c r="J2356" s="76"/>
      <c r="K2356" s="59"/>
      <c r="L2356" s="59"/>
      <c r="M2356" s="76"/>
      <c r="N2356" s="59"/>
      <c r="O2356" s="77"/>
      <c r="R2356" s="59"/>
      <c r="S2356" s="59"/>
      <c r="T2356" s="59"/>
      <c r="U2356" s="59"/>
      <c r="V2356" s="54">
        <v>60.2</v>
      </c>
      <c r="W2356" s="55"/>
      <c r="X2356" s="80"/>
      <c r="Y2356" s="57"/>
      <c r="Z2356" s="58"/>
    </row>
    <row r="2357" ht="15.75" customHeight="1">
      <c r="C2357" s="48" t="s">
        <v>91</v>
      </c>
      <c r="D2357" s="49"/>
      <c r="E2357" s="11" t="str">
        <f t="shared" si="2"/>
        <v>OB01043659</v>
      </c>
      <c r="F2357" s="12" t="str">
        <f t="shared" si="1"/>
        <v>2019</v>
      </c>
      <c r="G2357" s="75">
        <v>43659.0</v>
      </c>
      <c r="H2357" s="72"/>
      <c r="I2357" s="51"/>
      <c r="J2357" s="76"/>
      <c r="K2357" s="59"/>
      <c r="L2357" s="59"/>
      <c r="M2357" s="76"/>
      <c r="N2357" s="59"/>
      <c r="O2357" s="77"/>
      <c r="R2357" s="59"/>
      <c r="S2357" s="59"/>
      <c r="T2357" s="59"/>
      <c r="U2357" s="59"/>
      <c r="V2357" s="54">
        <v>1119.9</v>
      </c>
      <c r="W2357" s="55"/>
      <c r="X2357" s="80"/>
      <c r="Y2357" s="57"/>
      <c r="Z2357" s="58"/>
    </row>
    <row r="2358" ht="15.75" customHeight="1">
      <c r="C2358" s="48" t="s">
        <v>197</v>
      </c>
      <c r="D2358" s="49"/>
      <c r="E2358" s="11" t="str">
        <f t="shared" si="2"/>
        <v>P16043659</v>
      </c>
      <c r="F2358" s="12" t="str">
        <f t="shared" si="1"/>
        <v>2019</v>
      </c>
      <c r="G2358" s="75">
        <v>43659.0</v>
      </c>
      <c r="H2358" s="72"/>
      <c r="I2358" s="51"/>
      <c r="J2358" s="76"/>
      <c r="K2358" s="59"/>
      <c r="L2358" s="59"/>
      <c r="M2358" s="76"/>
      <c r="N2358" s="59"/>
      <c r="O2358" s="77"/>
      <c r="R2358" s="59"/>
      <c r="S2358" s="59"/>
      <c r="T2358" s="59"/>
      <c r="U2358" s="59"/>
      <c r="V2358" s="54">
        <v>54.5</v>
      </c>
      <c r="W2358" s="55"/>
      <c r="X2358" s="80"/>
      <c r="Y2358" s="57"/>
      <c r="Z2358" s="58"/>
    </row>
    <row r="2359" ht="15.75" customHeight="1">
      <c r="C2359" s="48" t="s">
        <v>920</v>
      </c>
      <c r="D2359" s="49"/>
      <c r="E2359" s="11" t="str">
        <f t="shared" si="2"/>
        <v>TA01043659</v>
      </c>
      <c r="F2359" s="12" t="str">
        <f t="shared" si="1"/>
        <v>2019</v>
      </c>
      <c r="G2359" s="75">
        <v>43659.0</v>
      </c>
      <c r="H2359" s="62"/>
      <c r="I2359" s="59"/>
      <c r="J2359" s="63"/>
      <c r="K2359" s="51"/>
      <c r="L2359" s="52"/>
      <c r="M2359" s="63"/>
      <c r="N2359" s="51">
        <v>8.02</v>
      </c>
      <c r="O2359" s="64">
        <v>85.8</v>
      </c>
      <c r="R2359" s="51"/>
      <c r="S2359" s="51"/>
      <c r="T2359" s="51"/>
      <c r="U2359" s="59"/>
      <c r="V2359" s="54">
        <v>816.4</v>
      </c>
      <c r="W2359" s="55"/>
      <c r="X2359" s="80"/>
      <c r="Y2359" s="57"/>
      <c r="Z2359" s="58"/>
    </row>
    <row r="2360" ht="15.75" customHeight="1">
      <c r="C2360" s="48" t="s">
        <v>931</v>
      </c>
      <c r="D2360" s="49"/>
      <c r="E2360" s="11" t="str">
        <f t="shared" si="2"/>
        <v>TA04043659</v>
      </c>
      <c r="F2360" s="12" t="str">
        <f t="shared" si="1"/>
        <v>2019</v>
      </c>
      <c r="G2360" s="75">
        <v>43659.0</v>
      </c>
      <c r="H2360" s="62"/>
      <c r="I2360" s="59"/>
      <c r="J2360" s="63"/>
      <c r="K2360" s="51"/>
      <c r="L2360" s="52"/>
      <c r="M2360" s="63"/>
      <c r="N2360" s="51">
        <v>9.15</v>
      </c>
      <c r="O2360" s="64">
        <v>94.3</v>
      </c>
      <c r="R2360" s="51"/>
      <c r="S2360" s="51"/>
      <c r="T2360" s="51"/>
      <c r="U2360" s="59"/>
      <c r="V2360" s="54">
        <v>135.4</v>
      </c>
      <c r="W2360" s="55"/>
      <c r="X2360" s="80"/>
      <c r="Y2360" s="57"/>
      <c r="Z2360" s="58"/>
    </row>
    <row r="2361" ht="15.75" customHeight="1">
      <c r="C2361" s="48" t="s">
        <v>909</v>
      </c>
      <c r="D2361" s="49"/>
      <c r="E2361" s="11" t="str">
        <f t="shared" si="2"/>
        <v>P05043659</v>
      </c>
      <c r="F2361" s="12" t="str">
        <f t="shared" si="1"/>
        <v>2019</v>
      </c>
      <c r="G2361" s="75">
        <v>43659.0</v>
      </c>
      <c r="H2361" s="62"/>
      <c r="I2361" s="51"/>
      <c r="J2361" s="63"/>
      <c r="K2361" s="51"/>
      <c r="L2361" s="52"/>
      <c r="M2361" s="63"/>
      <c r="N2361" s="51">
        <v>8.17</v>
      </c>
      <c r="O2361" s="64">
        <v>97.1</v>
      </c>
      <c r="R2361" s="51"/>
      <c r="S2361" s="51"/>
      <c r="T2361" s="51"/>
      <c r="U2361" s="51"/>
      <c r="V2361" s="54">
        <v>214.3</v>
      </c>
      <c r="W2361" s="55"/>
      <c r="X2361" s="80"/>
      <c r="Y2361" s="57"/>
      <c r="Z2361" s="58"/>
    </row>
    <row r="2362" ht="15.75" customHeight="1">
      <c r="C2362" s="48" t="s">
        <v>837</v>
      </c>
      <c r="D2362" s="49"/>
      <c r="E2362" s="11" t="str">
        <f t="shared" si="2"/>
        <v>P06043659</v>
      </c>
      <c r="F2362" s="12" t="str">
        <f t="shared" si="1"/>
        <v>2019</v>
      </c>
      <c r="G2362" s="75">
        <v>43659.0</v>
      </c>
      <c r="H2362" s="62"/>
      <c r="I2362" s="51"/>
      <c r="J2362" s="63"/>
      <c r="K2362" s="51"/>
      <c r="L2362" s="52"/>
      <c r="M2362" s="63"/>
      <c r="N2362" s="51">
        <v>8.31</v>
      </c>
      <c r="O2362" s="64">
        <v>98.8</v>
      </c>
      <c r="R2362" s="51"/>
      <c r="S2362" s="51"/>
      <c r="T2362" s="51"/>
      <c r="U2362" s="51"/>
      <c r="V2362" s="54">
        <v>275.5</v>
      </c>
      <c r="W2362" s="55"/>
      <c r="X2362" s="80"/>
      <c r="Y2362" s="57"/>
      <c r="Z2362" s="58"/>
    </row>
    <row r="2363" ht="15.75" customHeight="1">
      <c r="C2363" s="48" t="s">
        <v>915</v>
      </c>
      <c r="D2363" s="49"/>
      <c r="E2363" s="11" t="str">
        <f t="shared" si="2"/>
        <v>P06543659</v>
      </c>
      <c r="F2363" s="12" t="str">
        <f t="shared" si="1"/>
        <v>2019</v>
      </c>
      <c r="G2363" s="75">
        <v>43659.0</v>
      </c>
      <c r="H2363" s="62"/>
      <c r="I2363" s="51"/>
      <c r="J2363" s="63"/>
      <c r="K2363" s="51"/>
      <c r="L2363" s="52"/>
      <c r="M2363" s="63"/>
      <c r="N2363" s="51">
        <v>7.7</v>
      </c>
      <c r="O2363" s="64">
        <v>91.1</v>
      </c>
      <c r="R2363" s="51"/>
      <c r="S2363" s="51"/>
      <c r="T2363" s="51"/>
      <c r="U2363" s="51"/>
      <c r="V2363" s="54">
        <v>298.7</v>
      </c>
      <c r="W2363" s="55"/>
      <c r="X2363" s="80"/>
      <c r="Y2363" s="57"/>
      <c r="Z2363" s="58"/>
    </row>
    <row r="2364" ht="15.75" customHeight="1">
      <c r="C2364" s="48" t="s">
        <v>381</v>
      </c>
      <c r="D2364" s="49"/>
      <c r="E2364" s="11" t="str">
        <f t="shared" si="2"/>
        <v>PI01043659</v>
      </c>
      <c r="F2364" s="12" t="str">
        <f t="shared" si="1"/>
        <v>2019</v>
      </c>
      <c r="G2364" s="75">
        <v>43659.0</v>
      </c>
      <c r="H2364" s="62"/>
      <c r="I2364" s="51"/>
      <c r="J2364" s="63"/>
      <c r="K2364" s="51"/>
      <c r="L2364" s="52"/>
      <c r="M2364" s="63"/>
      <c r="N2364" s="51">
        <v>8.3</v>
      </c>
      <c r="O2364" s="64">
        <v>90.0</v>
      </c>
      <c r="R2364" s="51"/>
      <c r="S2364" s="51"/>
      <c r="T2364" s="51"/>
      <c r="U2364" s="51"/>
      <c r="V2364" s="54" t="s">
        <v>149</v>
      </c>
      <c r="W2364" s="55"/>
      <c r="X2364" s="80"/>
      <c r="Y2364" s="57"/>
      <c r="Z2364" s="58"/>
    </row>
    <row r="2365" ht="15.75" customHeight="1">
      <c r="C2365" s="48" t="s">
        <v>660</v>
      </c>
      <c r="D2365" s="49"/>
      <c r="E2365" s="11" t="str">
        <f t="shared" si="2"/>
        <v>PI02043659</v>
      </c>
      <c r="F2365" s="12" t="str">
        <f t="shared" si="1"/>
        <v>2019</v>
      </c>
      <c r="G2365" s="75">
        <v>43659.0</v>
      </c>
      <c r="H2365" s="62"/>
      <c r="I2365" s="51"/>
      <c r="J2365" s="63"/>
      <c r="K2365" s="51"/>
      <c r="L2365" s="52"/>
      <c r="M2365" s="63"/>
      <c r="N2365" s="51">
        <v>9.4</v>
      </c>
      <c r="O2365" s="64">
        <v>99.0</v>
      </c>
      <c r="R2365" s="51"/>
      <c r="S2365" s="51"/>
      <c r="T2365" s="51"/>
      <c r="U2365" s="51"/>
      <c r="V2365" s="54">
        <v>1413.6</v>
      </c>
      <c r="W2365" s="55"/>
      <c r="X2365" s="80"/>
      <c r="Y2365" s="57"/>
      <c r="Z2365" s="58"/>
    </row>
    <row r="2366" ht="15.75" customHeight="1">
      <c r="C2366" s="48" t="s">
        <v>755</v>
      </c>
      <c r="D2366" s="49"/>
      <c r="E2366" s="11" t="str">
        <f t="shared" si="2"/>
        <v>P02043659</v>
      </c>
      <c r="F2366" s="12" t="str">
        <f t="shared" si="1"/>
        <v>2019</v>
      </c>
      <c r="G2366" s="75">
        <v>43659.0</v>
      </c>
      <c r="H2366" s="62"/>
      <c r="I2366" s="51"/>
      <c r="J2366" s="63"/>
      <c r="K2366" s="51"/>
      <c r="L2366" s="52"/>
      <c r="M2366" s="63"/>
      <c r="N2366" s="51">
        <v>8.3</v>
      </c>
      <c r="O2366" s="64">
        <v>99.0</v>
      </c>
      <c r="R2366" s="51"/>
      <c r="S2366" s="51"/>
      <c r="T2366" s="51"/>
      <c r="U2366" s="51"/>
      <c r="V2366" s="54">
        <v>1203.3</v>
      </c>
      <c r="W2366" s="55"/>
      <c r="X2366" s="80"/>
      <c r="Y2366" s="57"/>
      <c r="Z2366" s="58"/>
    </row>
    <row r="2367" ht="15.75" customHeight="1">
      <c r="C2367" s="48" t="s">
        <v>736</v>
      </c>
      <c r="D2367" s="49"/>
      <c r="E2367" s="11" t="str">
        <f t="shared" si="2"/>
        <v>P13543659</v>
      </c>
      <c r="F2367" s="12" t="str">
        <f t="shared" si="1"/>
        <v>2019</v>
      </c>
      <c r="G2367" s="75">
        <v>43659.0</v>
      </c>
      <c r="H2367" s="62"/>
      <c r="I2367" s="51"/>
      <c r="J2367" s="63"/>
      <c r="K2367" s="51"/>
      <c r="L2367" s="52"/>
      <c r="M2367" s="63"/>
      <c r="N2367" s="51">
        <v>7.1</v>
      </c>
      <c r="O2367" s="64">
        <v>83.6</v>
      </c>
      <c r="R2367" s="51"/>
      <c r="S2367" s="51"/>
      <c r="T2367" s="51"/>
      <c r="U2367" s="51"/>
      <c r="V2367" s="54">
        <v>344.8</v>
      </c>
      <c r="W2367" s="55"/>
      <c r="X2367" s="80"/>
      <c r="Y2367" s="57"/>
      <c r="Z2367" s="58"/>
    </row>
    <row r="2368" ht="15.75" customHeight="1">
      <c r="C2368" s="48" t="s">
        <v>184</v>
      </c>
      <c r="D2368" s="49"/>
      <c r="E2368" s="11" t="str">
        <f t="shared" si="2"/>
        <v>P15043659</v>
      </c>
      <c r="F2368" s="12" t="str">
        <f t="shared" si="1"/>
        <v>2019</v>
      </c>
      <c r="G2368" s="75">
        <v>43659.0</v>
      </c>
      <c r="H2368" s="62"/>
      <c r="I2368" s="51"/>
      <c r="J2368" s="63"/>
      <c r="K2368" s="51"/>
      <c r="L2368" s="52"/>
      <c r="M2368" s="63"/>
      <c r="N2368" s="51">
        <v>7.59</v>
      </c>
      <c r="O2368" s="64">
        <v>90.3</v>
      </c>
      <c r="R2368" s="51"/>
      <c r="S2368" s="51"/>
      <c r="T2368" s="51"/>
      <c r="U2368" s="51"/>
      <c r="V2368" s="54">
        <v>70.6</v>
      </c>
      <c r="W2368" s="55"/>
      <c r="X2368" s="80"/>
      <c r="Y2368" s="58"/>
      <c r="Z2368" s="58"/>
    </row>
    <row r="2369" ht="15.75" customHeight="1">
      <c r="C2369" s="48" t="s">
        <v>105</v>
      </c>
      <c r="D2369" s="49"/>
      <c r="E2369" s="11" t="str">
        <f t="shared" si="2"/>
        <v>PL01043659</v>
      </c>
      <c r="F2369" s="12" t="str">
        <f t="shared" si="1"/>
        <v>2019</v>
      </c>
      <c r="G2369" s="75">
        <v>43659.0</v>
      </c>
      <c r="H2369" s="62"/>
      <c r="I2369" s="51"/>
      <c r="J2369" s="63"/>
      <c r="K2369" s="51"/>
      <c r="L2369" s="52"/>
      <c r="M2369" s="63"/>
      <c r="N2369" s="51">
        <v>8.11</v>
      </c>
      <c r="O2369" s="64">
        <v>88.0</v>
      </c>
      <c r="R2369" s="51"/>
      <c r="S2369" s="51"/>
      <c r="T2369" s="51"/>
      <c r="U2369" s="51"/>
      <c r="V2369" s="54">
        <v>2419.6</v>
      </c>
      <c r="W2369" s="55"/>
      <c r="X2369" s="80"/>
      <c r="Y2369" s="57"/>
      <c r="Z2369" s="58"/>
    </row>
    <row r="2370" ht="15.75" customHeight="1">
      <c r="C2370" s="48" t="s">
        <v>1310</v>
      </c>
      <c r="D2370" s="49"/>
      <c r="E2370" s="11" t="str">
        <f t="shared" si="2"/>
        <v>PL04543659</v>
      </c>
      <c r="F2370" s="12" t="str">
        <f t="shared" si="1"/>
        <v>2019</v>
      </c>
      <c r="G2370" s="75">
        <v>43659.0</v>
      </c>
      <c r="H2370" s="62"/>
      <c r="I2370" s="59"/>
      <c r="J2370" s="63"/>
      <c r="K2370" s="51"/>
      <c r="L2370" s="52"/>
      <c r="M2370" s="63"/>
      <c r="N2370" s="51">
        <v>7.7</v>
      </c>
      <c r="O2370" s="77"/>
      <c r="R2370" s="51"/>
      <c r="S2370" s="51"/>
      <c r="T2370" s="51"/>
      <c r="U2370" s="51"/>
      <c r="V2370" s="54">
        <v>2419.6</v>
      </c>
      <c r="W2370" s="55"/>
      <c r="X2370" s="80"/>
      <c r="Y2370" s="57"/>
      <c r="Z2370" s="58"/>
    </row>
    <row r="2371" ht="15.75" customHeight="1">
      <c r="C2371" s="48" t="s">
        <v>45</v>
      </c>
      <c r="D2371" s="49"/>
      <c r="E2371" s="11" t="str">
        <f t="shared" si="2"/>
        <v>BB01043659</v>
      </c>
      <c r="F2371" s="12" t="str">
        <f t="shared" si="1"/>
        <v>2019</v>
      </c>
      <c r="G2371" s="75">
        <v>43659.0</v>
      </c>
      <c r="H2371" s="62"/>
      <c r="I2371" s="59"/>
      <c r="J2371" s="63"/>
      <c r="K2371" s="51"/>
      <c r="L2371" s="52"/>
      <c r="M2371" s="63"/>
      <c r="N2371" s="51">
        <v>6.7</v>
      </c>
      <c r="O2371" s="77"/>
      <c r="R2371" s="51"/>
      <c r="S2371" s="51"/>
      <c r="T2371" s="51"/>
      <c r="U2371" s="51"/>
      <c r="V2371" s="54">
        <v>344.8</v>
      </c>
      <c r="W2371" s="55"/>
      <c r="X2371" s="80"/>
      <c r="Y2371" s="57"/>
      <c r="Z2371" s="58"/>
    </row>
    <row r="2372" ht="15.75" customHeight="1">
      <c r="C2372" s="48" t="s">
        <v>145</v>
      </c>
      <c r="D2372" s="49"/>
      <c r="E2372" s="11" t="str">
        <f t="shared" si="2"/>
        <v>PL04043659</v>
      </c>
      <c r="F2372" s="12" t="str">
        <f t="shared" si="1"/>
        <v>2019</v>
      </c>
      <c r="G2372" s="75">
        <v>43659.0</v>
      </c>
      <c r="H2372" s="62"/>
      <c r="I2372" s="59"/>
      <c r="J2372" s="63"/>
      <c r="K2372" s="51"/>
      <c r="L2372" s="52"/>
      <c r="M2372" s="63"/>
      <c r="N2372" s="51">
        <v>8.3</v>
      </c>
      <c r="O2372" s="77"/>
      <c r="R2372" s="51"/>
      <c r="S2372" s="51"/>
      <c r="T2372" s="51"/>
      <c r="U2372" s="51"/>
      <c r="V2372" s="54" t="s">
        <v>149</v>
      </c>
      <c r="W2372" s="55"/>
      <c r="X2372" s="80"/>
      <c r="Y2372" s="57"/>
      <c r="Z2372" s="58"/>
    </row>
    <row r="2373" ht="15.75" customHeight="1">
      <c r="C2373" s="48" t="s">
        <v>1245</v>
      </c>
      <c r="D2373" s="49"/>
      <c r="E2373" s="11" t="str">
        <f t="shared" si="2"/>
        <v>SW01043659</v>
      </c>
      <c r="F2373" s="12" t="str">
        <f t="shared" si="1"/>
        <v>2019</v>
      </c>
      <c r="G2373" s="75">
        <v>43659.0</v>
      </c>
      <c r="H2373" s="62"/>
      <c r="I2373" s="51"/>
      <c r="J2373" s="63"/>
      <c r="K2373" s="51"/>
      <c r="L2373" s="52"/>
      <c r="M2373" s="63"/>
      <c r="N2373" s="59"/>
      <c r="O2373" s="77"/>
      <c r="R2373" s="51"/>
      <c r="S2373" s="59"/>
      <c r="T2373" s="51"/>
      <c r="U2373" s="51"/>
      <c r="V2373" s="54">
        <v>1732.9</v>
      </c>
      <c r="W2373" s="55"/>
      <c r="X2373" s="80"/>
      <c r="Y2373" s="57"/>
      <c r="Z2373" s="58"/>
    </row>
    <row r="2374" ht="15.75" customHeight="1">
      <c r="C2374" s="48" t="s">
        <v>1256</v>
      </c>
      <c r="D2374" s="49"/>
      <c r="E2374" s="11" t="str">
        <f t="shared" si="2"/>
        <v>SW02043659</v>
      </c>
      <c r="F2374" s="12" t="str">
        <f t="shared" si="1"/>
        <v>2019</v>
      </c>
      <c r="G2374" s="75">
        <v>43659.0</v>
      </c>
      <c r="H2374" s="62"/>
      <c r="I2374" s="51"/>
      <c r="J2374" s="63"/>
      <c r="K2374" s="51"/>
      <c r="L2374" s="52"/>
      <c r="M2374" s="63"/>
      <c r="N2374" s="59"/>
      <c r="O2374" s="77"/>
      <c r="R2374" s="51"/>
      <c r="S2374" s="59"/>
      <c r="T2374" s="51"/>
      <c r="U2374" s="51"/>
      <c r="V2374" s="54">
        <v>1299.7</v>
      </c>
      <c r="W2374" s="55"/>
      <c r="X2374" s="80"/>
      <c r="Y2374" s="57"/>
      <c r="Z2374" s="58"/>
    </row>
    <row r="2375" ht="15.75" customHeight="1">
      <c r="C2375" s="48" t="s">
        <v>565</v>
      </c>
      <c r="D2375" s="49"/>
      <c r="E2375" s="11" t="str">
        <f t="shared" si="2"/>
        <v>M03043659</v>
      </c>
      <c r="F2375" s="12" t="str">
        <f t="shared" si="1"/>
        <v>2019</v>
      </c>
      <c r="G2375" s="75">
        <v>43659.0</v>
      </c>
      <c r="H2375" s="62"/>
      <c r="I2375" s="51"/>
      <c r="J2375" s="63"/>
      <c r="K2375" s="51"/>
      <c r="L2375" s="52"/>
      <c r="M2375" s="63"/>
      <c r="N2375" s="51">
        <v>7.16</v>
      </c>
      <c r="O2375" s="64">
        <v>84.7</v>
      </c>
      <c r="R2375" s="51"/>
      <c r="S2375" s="51"/>
      <c r="T2375" s="51"/>
      <c r="U2375" s="51"/>
      <c r="V2375" s="54">
        <v>34.1</v>
      </c>
      <c r="W2375" s="55"/>
      <c r="X2375" s="80"/>
      <c r="Y2375" s="57"/>
      <c r="Z2375" s="58"/>
    </row>
    <row r="2376" ht="15.75" customHeight="1">
      <c r="C2376" s="48" t="s">
        <v>759</v>
      </c>
      <c r="D2376" s="49"/>
      <c r="E2376" s="11" t="str">
        <f t="shared" si="2"/>
        <v>P03043659</v>
      </c>
      <c r="F2376" s="12" t="str">
        <f t="shared" si="1"/>
        <v>2019</v>
      </c>
      <c r="G2376" s="75">
        <v>43659.0</v>
      </c>
      <c r="H2376" s="62"/>
      <c r="I2376" s="51"/>
      <c r="J2376" s="63"/>
      <c r="K2376" s="51"/>
      <c r="L2376" s="52"/>
      <c r="M2376" s="63"/>
      <c r="N2376" s="51">
        <v>8.02</v>
      </c>
      <c r="O2376" s="64">
        <v>94.7</v>
      </c>
      <c r="R2376" s="51"/>
      <c r="S2376" s="51"/>
      <c r="T2376" s="51"/>
      <c r="U2376" s="51"/>
      <c r="V2376" s="54">
        <v>260.3</v>
      </c>
      <c r="W2376" s="55"/>
      <c r="X2376" s="80"/>
      <c r="Y2376" s="57"/>
      <c r="Z2376" s="60"/>
    </row>
    <row r="2377" ht="15.75" customHeight="1">
      <c r="C2377" s="48" t="s">
        <v>517</v>
      </c>
      <c r="D2377" s="49"/>
      <c r="E2377" s="11" t="str">
        <f t="shared" si="2"/>
        <v>M01043659</v>
      </c>
      <c r="F2377" s="12" t="str">
        <f t="shared" si="1"/>
        <v>2019</v>
      </c>
      <c r="G2377" s="75">
        <v>43659.0</v>
      </c>
      <c r="H2377" s="62"/>
      <c r="I2377" s="51"/>
      <c r="J2377" s="63"/>
      <c r="K2377" s="51"/>
      <c r="L2377" s="52"/>
      <c r="M2377" s="63"/>
      <c r="N2377" s="51">
        <v>7.39</v>
      </c>
      <c r="O2377" s="64">
        <v>81.4</v>
      </c>
      <c r="R2377" s="51"/>
      <c r="S2377" s="51"/>
      <c r="T2377" s="51"/>
      <c r="U2377" s="51"/>
      <c r="V2377" s="54">
        <v>387.3</v>
      </c>
      <c r="W2377" s="55"/>
      <c r="X2377" s="80"/>
      <c r="Y2377" s="57"/>
      <c r="Z2377" s="58"/>
    </row>
    <row r="2378" ht="15.75" customHeight="1">
      <c r="C2378" s="48" t="s">
        <v>731</v>
      </c>
      <c r="D2378" s="49"/>
      <c r="E2378" s="11" t="str">
        <f t="shared" si="2"/>
        <v>P11043659</v>
      </c>
      <c r="F2378" s="12" t="str">
        <f t="shared" si="1"/>
        <v>2019</v>
      </c>
      <c r="G2378" s="75">
        <v>43659.0</v>
      </c>
      <c r="H2378" s="72"/>
      <c r="I2378" s="51"/>
      <c r="J2378" s="63"/>
      <c r="K2378" s="51"/>
      <c r="L2378" s="52"/>
      <c r="M2378" s="63"/>
      <c r="N2378" s="51">
        <v>8.21</v>
      </c>
      <c r="O2378" s="64">
        <v>97.2</v>
      </c>
      <c r="R2378" s="51"/>
      <c r="S2378" s="51"/>
      <c r="T2378" s="51"/>
      <c r="U2378" s="51"/>
      <c r="V2378" s="54">
        <v>770.1</v>
      </c>
      <c r="W2378" s="55"/>
      <c r="X2378" s="80"/>
      <c r="Y2378" s="57"/>
      <c r="Z2378" s="58"/>
    </row>
    <row r="2379" ht="15.75" customHeight="1">
      <c r="C2379" s="48" t="s">
        <v>175</v>
      </c>
      <c r="D2379" s="49"/>
      <c r="E2379" s="11" t="str">
        <f t="shared" si="2"/>
        <v>P08943659</v>
      </c>
      <c r="F2379" s="12" t="str">
        <f t="shared" si="1"/>
        <v>2019</v>
      </c>
      <c r="G2379" s="75">
        <v>43659.0</v>
      </c>
      <c r="H2379" s="72"/>
      <c r="I2379" s="51"/>
      <c r="J2379" s="63"/>
      <c r="K2379" s="51"/>
      <c r="L2379" s="52"/>
      <c r="M2379" s="63"/>
      <c r="N2379" s="51">
        <v>8.22</v>
      </c>
      <c r="O2379" s="64">
        <v>97.2</v>
      </c>
      <c r="R2379" s="51"/>
      <c r="S2379" s="51"/>
      <c r="T2379" s="51"/>
      <c r="U2379" s="51"/>
      <c r="V2379" s="54">
        <v>517.2</v>
      </c>
      <c r="W2379" s="55"/>
      <c r="X2379" s="80"/>
      <c r="Y2379" s="57"/>
      <c r="Z2379" s="58"/>
    </row>
    <row r="2380" ht="15.75" customHeight="1">
      <c r="C2380" s="48" t="s">
        <v>208</v>
      </c>
      <c r="D2380" s="49"/>
      <c r="E2380" s="11" t="str">
        <f t="shared" si="2"/>
        <v>P20043659</v>
      </c>
      <c r="F2380" s="12" t="str">
        <f t="shared" si="1"/>
        <v>2019</v>
      </c>
      <c r="G2380" s="75">
        <v>43659.0</v>
      </c>
      <c r="H2380" s="62"/>
      <c r="I2380" s="51"/>
      <c r="J2380" s="63"/>
      <c r="K2380" s="51"/>
      <c r="L2380" s="52"/>
      <c r="M2380" s="63"/>
      <c r="N2380" s="51">
        <v>7.4</v>
      </c>
      <c r="O2380" s="64">
        <v>88.2</v>
      </c>
      <c r="R2380" s="51"/>
      <c r="S2380" s="51"/>
      <c r="T2380" s="51"/>
      <c r="U2380" s="51"/>
      <c r="V2380" s="54">
        <v>18.7</v>
      </c>
      <c r="W2380" s="55"/>
      <c r="X2380" s="80"/>
      <c r="Y2380" s="57"/>
      <c r="Z2380" s="58"/>
    </row>
    <row r="2381" ht="15.75" customHeight="1">
      <c r="C2381" s="48" t="s">
        <v>643</v>
      </c>
      <c r="D2381" s="49"/>
      <c r="E2381" s="11" t="str">
        <f t="shared" si="2"/>
        <v>OB02043659</v>
      </c>
      <c r="F2381" s="12" t="str">
        <f t="shared" si="1"/>
        <v>2019</v>
      </c>
      <c r="G2381" s="75">
        <v>43659.0</v>
      </c>
      <c r="H2381" s="62"/>
      <c r="I2381" s="51"/>
      <c r="J2381" s="63"/>
      <c r="K2381" s="51"/>
      <c r="L2381" s="52"/>
      <c r="M2381" s="63"/>
      <c r="N2381" s="51">
        <v>3.64</v>
      </c>
      <c r="O2381" s="64">
        <v>38.2</v>
      </c>
      <c r="R2381" s="51"/>
      <c r="S2381" s="51"/>
      <c r="T2381" s="51"/>
      <c r="U2381" s="51"/>
      <c r="V2381" s="54">
        <v>648.8</v>
      </c>
      <c r="W2381" s="55"/>
      <c r="X2381" s="80"/>
      <c r="Y2381" s="58"/>
      <c r="Z2381" s="58"/>
    </row>
    <row r="2382" ht="15.75" customHeight="1">
      <c r="C2382" s="48" t="s">
        <v>256</v>
      </c>
      <c r="D2382" s="49"/>
      <c r="E2382" s="11" t="str">
        <f t="shared" si="2"/>
        <v>BL01043659</v>
      </c>
      <c r="F2382" s="12" t="str">
        <f t="shared" si="1"/>
        <v>2019</v>
      </c>
      <c r="G2382" s="75">
        <v>43659.0</v>
      </c>
      <c r="H2382" s="62"/>
      <c r="I2382" s="59"/>
      <c r="J2382" s="63"/>
      <c r="K2382" s="51"/>
      <c r="L2382" s="52"/>
      <c r="M2382" s="63"/>
      <c r="N2382" s="51">
        <v>8.89</v>
      </c>
      <c r="O2382" s="64">
        <v>94.3</v>
      </c>
      <c r="R2382" s="51"/>
      <c r="S2382" s="51"/>
      <c r="T2382" s="51"/>
      <c r="U2382" s="51"/>
      <c r="V2382" s="54">
        <v>770.1</v>
      </c>
      <c r="W2382" s="55"/>
      <c r="X2382" s="80"/>
      <c r="Y2382" s="57"/>
      <c r="Z2382" s="58"/>
    </row>
    <row r="2383" ht="15.75" customHeight="1">
      <c r="C2383" s="48" t="s">
        <v>265</v>
      </c>
      <c r="D2383" s="49"/>
      <c r="E2383" s="11" t="str">
        <f t="shared" si="2"/>
        <v>CW01043659</v>
      </c>
      <c r="F2383" s="12" t="str">
        <f t="shared" si="1"/>
        <v>2019</v>
      </c>
      <c r="G2383" s="75">
        <v>43659.0</v>
      </c>
      <c r="H2383" s="62"/>
      <c r="I2383" s="59"/>
      <c r="J2383" s="63"/>
      <c r="K2383" s="51"/>
      <c r="L2383" s="52"/>
      <c r="M2383" s="63"/>
      <c r="N2383" s="51">
        <v>8.53</v>
      </c>
      <c r="O2383" s="64">
        <v>91.0</v>
      </c>
      <c r="R2383" s="51"/>
      <c r="S2383" s="51"/>
      <c r="T2383" s="51"/>
      <c r="U2383" s="51"/>
      <c r="V2383" s="54">
        <v>1299.7</v>
      </c>
      <c r="W2383" s="55"/>
      <c r="X2383" s="80"/>
      <c r="Y2383" s="57"/>
      <c r="Z2383" s="58"/>
    </row>
    <row r="2384" ht="15.75" customHeight="1">
      <c r="C2384" s="48" t="s">
        <v>276</v>
      </c>
      <c r="D2384" s="49"/>
      <c r="E2384" s="11" t="str">
        <f t="shared" si="2"/>
        <v>CW02043659</v>
      </c>
      <c r="F2384" s="12" t="str">
        <f t="shared" si="1"/>
        <v>2019</v>
      </c>
      <c r="G2384" s="75">
        <v>43659.0</v>
      </c>
      <c r="H2384" s="62"/>
      <c r="I2384" s="59"/>
      <c r="J2384" s="63"/>
      <c r="K2384" s="51"/>
      <c r="L2384" s="52"/>
      <c r="M2384" s="63"/>
      <c r="N2384" s="51">
        <v>8.65</v>
      </c>
      <c r="O2384" s="64">
        <v>92.0</v>
      </c>
      <c r="R2384" s="51"/>
      <c r="S2384" s="51"/>
      <c r="T2384" s="51"/>
      <c r="U2384" s="51"/>
      <c r="V2384" s="54">
        <v>1413.6</v>
      </c>
      <c r="W2384" s="55"/>
      <c r="X2384" s="80"/>
      <c r="Y2384" s="58"/>
      <c r="Z2384" s="58"/>
    </row>
    <row r="2385" ht="15.75" customHeight="1">
      <c r="C2385" s="48" t="s">
        <v>324</v>
      </c>
      <c r="D2385" s="49"/>
      <c r="E2385" s="11" t="str">
        <f t="shared" si="2"/>
        <v>DG01043659</v>
      </c>
      <c r="F2385" s="12" t="str">
        <f t="shared" si="1"/>
        <v>2019</v>
      </c>
      <c r="G2385" s="75">
        <v>43659.0</v>
      </c>
      <c r="H2385" s="62"/>
      <c r="I2385" s="59"/>
      <c r="J2385" s="63"/>
      <c r="K2385" s="51"/>
      <c r="L2385" s="52"/>
      <c r="M2385" s="63"/>
      <c r="N2385" s="51">
        <v>7.57</v>
      </c>
      <c r="O2385" s="64">
        <v>81.5</v>
      </c>
      <c r="R2385" s="51"/>
      <c r="S2385" s="51"/>
      <c r="T2385" s="51"/>
      <c r="U2385" s="51"/>
      <c r="V2385" s="54">
        <v>727.0</v>
      </c>
      <c r="W2385" s="55"/>
      <c r="X2385" s="80"/>
      <c r="Y2385" s="58"/>
      <c r="Z2385" s="58"/>
    </row>
    <row r="2386" ht="15.75" customHeight="1">
      <c r="C2386" s="48" t="s">
        <v>1026</v>
      </c>
      <c r="D2386" s="49"/>
      <c r="E2386" s="11" t="str">
        <f t="shared" si="2"/>
        <v>L06043659</v>
      </c>
      <c r="F2386" s="12" t="str">
        <f t="shared" si="1"/>
        <v>2019</v>
      </c>
      <c r="G2386" s="75">
        <v>43659.0</v>
      </c>
      <c r="H2386" s="62"/>
      <c r="I2386" s="59"/>
      <c r="J2386" s="63"/>
      <c r="K2386" s="51"/>
      <c r="L2386" s="52"/>
      <c r="M2386" s="63"/>
      <c r="N2386" s="51">
        <v>7.78</v>
      </c>
      <c r="O2386" s="64">
        <v>83.7</v>
      </c>
      <c r="R2386" s="51"/>
      <c r="S2386" s="51"/>
      <c r="T2386" s="51"/>
      <c r="U2386" s="51"/>
      <c r="V2386" s="54">
        <v>461.1</v>
      </c>
      <c r="W2386" s="55"/>
      <c r="X2386" s="80"/>
      <c r="Y2386" s="57"/>
      <c r="Z2386" s="58"/>
    </row>
    <row r="2387" ht="15.75" customHeight="1">
      <c r="C2387" s="48" t="s">
        <v>801</v>
      </c>
      <c r="D2387" s="49"/>
      <c r="E2387" s="11" t="str">
        <f t="shared" si="2"/>
        <v>BL02043659</v>
      </c>
      <c r="F2387" s="12" t="str">
        <f t="shared" si="1"/>
        <v>2019</v>
      </c>
      <c r="G2387" s="75">
        <v>43659.0</v>
      </c>
      <c r="H2387" s="72"/>
      <c r="I2387" s="59"/>
      <c r="J2387" s="63"/>
      <c r="K2387" s="51"/>
      <c r="L2387" s="52"/>
      <c r="M2387" s="63"/>
      <c r="N2387" s="51">
        <v>7.1</v>
      </c>
      <c r="O2387" s="64">
        <v>74.0</v>
      </c>
      <c r="R2387" s="51"/>
      <c r="S2387" s="51"/>
      <c r="T2387" s="51"/>
      <c r="U2387" s="51"/>
      <c r="V2387" s="54">
        <v>648.8</v>
      </c>
      <c r="W2387" s="55"/>
      <c r="X2387" s="80"/>
      <c r="Y2387" s="58"/>
      <c r="Z2387" s="58"/>
    </row>
    <row r="2388" ht="15.75" customHeight="1">
      <c r="C2388" s="48" t="s">
        <v>134</v>
      </c>
      <c r="D2388" s="49"/>
      <c r="E2388" s="11" t="str">
        <f t="shared" si="2"/>
        <v>PL03043659</v>
      </c>
      <c r="F2388" s="12" t="str">
        <f t="shared" si="1"/>
        <v>2019</v>
      </c>
      <c r="G2388" s="75">
        <v>43659.0</v>
      </c>
      <c r="H2388" s="72"/>
      <c r="I2388" s="59"/>
      <c r="J2388" s="63"/>
      <c r="K2388" s="51"/>
      <c r="L2388" s="52"/>
      <c r="M2388" s="63"/>
      <c r="N2388" s="51">
        <v>8.44</v>
      </c>
      <c r="O2388" s="64">
        <v>91.5</v>
      </c>
      <c r="R2388" s="51"/>
      <c r="S2388" s="51"/>
      <c r="T2388" s="51"/>
      <c r="U2388" s="51"/>
      <c r="V2388" s="54" t="s">
        <v>149</v>
      </c>
      <c r="W2388" s="55"/>
      <c r="X2388" s="80"/>
      <c r="Y2388" s="57"/>
      <c r="Z2388" s="60"/>
    </row>
    <row r="2389" ht="15.75" customHeight="1">
      <c r="C2389" s="48" t="s">
        <v>121</v>
      </c>
      <c r="D2389" s="49"/>
      <c r="E2389" s="11" t="str">
        <f t="shared" si="2"/>
        <v>PL02043659</v>
      </c>
      <c r="F2389" s="12" t="str">
        <f t="shared" si="1"/>
        <v>2019</v>
      </c>
      <c r="G2389" s="75">
        <v>43659.0</v>
      </c>
      <c r="H2389" s="72"/>
      <c r="I2389" s="59"/>
      <c r="J2389" s="63"/>
      <c r="K2389" s="51"/>
      <c r="L2389" s="52"/>
      <c r="M2389" s="63"/>
      <c r="N2389" s="51">
        <v>8.4</v>
      </c>
      <c r="O2389" s="64">
        <v>91.1</v>
      </c>
      <c r="R2389" s="51"/>
      <c r="S2389" s="51"/>
      <c r="T2389" s="51"/>
      <c r="U2389" s="51"/>
      <c r="V2389" s="54" t="s">
        <v>149</v>
      </c>
      <c r="W2389" s="55"/>
      <c r="X2389" s="80"/>
      <c r="Y2389" s="57"/>
      <c r="Z2389" s="58"/>
    </row>
    <row r="2390" ht="15.75" customHeight="1">
      <c r="B2390" s="20">
        <v>1.0</v>
      </c>
      <c r="C2390" s="48" t="s">
        <v>45</v>
      </c>
      <c r="D2390" s="49"/>
      <c r="E2390" s="11" t="str">
        <f t="shared" si="2"/>
        <v>BB01043673</v>
      </c>
      <c r="F2390" s="12" t="str">
        <f t="shared" si="1"/>
        <v>2019</v>
      </c>
      <c r="G2390" s="75">
        <v>43673.0</v>
      </c>
      <c r="H2390" s="62"/>
      <c r="I2390" s="51"/>
      <c r="J2390" s="63"/>
      <c r="K2390" s="51"/>
      <c r="L2390" s="52"/>
      <c r="M2390" s="63"/>
      <c r="N2390" s="59"/>
      <c r="O2390" s="64">
        <v>90.0</v>
      </c>
      <c r="R2390" s="51"/>
      <c r="S2390" s="59"/>
      <c r="T2390" s="51"/>
      <c r="U2390" s="51"/>
      <c r="V2390" s="54">
        <v>60.5</v>
      </c>
      <c r="W2390" s="55"/>
      <c r="X2390" s="80"/>
      <c r="Y2390" s="57"/>
      <c r="Z2390" s="58"/>
    </row>
    <row r="2391" ht="15.75" customHeight="1">
      <c r="B2391" s="20">
        <v>2.0</v>
      </c>
      <c r="C2391" s="48" t="s">
        <v>256</v>
      </c>
      <c r="D2391" s="49"/>
      <c r="E2391" s="11" t="str">
        <f t="shared" si="2"/>
        <v>BL01043673</v>
      </c>
      <c r="F2391" s="12" t="str">
        <f t="shared" si="1"/>
        <v>2019</v>
      </c>
      <c r="G2391" s="75">
        <v>43673.0</v>
      </c>
      <c r="H2391" s="62"/>
      <c r="I2391" s="51"/>
      <c r="J2391" s="63"/>
      <c r="K2391" s="51"/>
      <c r="L2391" s="52"/>
      <c r="M2391" s="63"/>
      <c r="N2391" s="51">
        <v>6.84</v>
      </c>
      <c r="O2391" s="64">
        <v>72.1</v>
      </c>
      <c r="R2391" s="51"/>
      <c r="S2391" s="51"/>
      <c r="T2391" s="51"/>
      <c r="U2391" s="51"/>
      <c r="V2391" s="54">
        <v>209.8</v>
      </c>
      <c r="W2391" s="55"/>
      <c r="X2391" s="80"/>
      <c r="Y2391" s="57"/>
      <c r="Z2391" s="58"/>
    </row>
    <row r="2392" ht="15.75" customHeight="1">
      <c r="B2392" s="20">
        <v>3.0</v>
      </c>
      <c r="C2392" s="48" t="s">
        <v>801</v>
      </c>
      <c r="D2392" s="49"/>
      <c r="E2392" s="11" t="str">
        <f t="shared" si="2"/>
        <v>BL02043673</v>
      </c>
      <c r="F2392" s="12" t="str">
        <f t="shared" si="1"/>
        <v>2019</v>
      </c>
      <c r="G2392" s="75">
        <v>43673.0</v>
      </c>
      <c r="H2392" s="72"/>
      <c r="I2392" s="51"/>
      <c r="J2392" s="63"/>
      <c r="K2392" s="51"/>
      <c r="L2392" s="52"/>
      <c r="M2392" s="63"/>
      <c r="N2392" s="51">
        <v>5.96</v>
      </c>
      <c r="O2392" s="64">
        <v>61.4</v>
      </c>
      <c r="R2392" s="51"/>
      <c r="S2392" s="51"/>
      <c r="T2392" s="51"/>
      <c r="U2392" s="51"/>
      <c r="V2392" s="54">
        <v>435.2</v>
      </c>
      <c r="W2392" s="55"/>
      <c r="X2392" s="80"/>
      <c r="Y2392" s="57"/>
      <c r="Z2392" s="58"/>
    </row>
    <row r="2393" ht="15.75" customHeight="1">
      <c r="B2393" s="20">
        <v>4.0</v>
      </c>
      <c r="C2393" s="48" t="s">
        <v>265</v>
      </c>
      <c r="D2393" s="49"/>
      <c r="E2393" s="11" t="str">
        <f t="shared" si="2"/>
        <v>CW01043673</v>
      </c>
      <c r="F2393" s="12" t="str">
        <f t="shared" si="1"/>
        <v>2019</v>
      </c>
      <c r="G2393" s="75">
        <v>43673.0</v>
      </c>
      <c r="H2393" s="62"/>
      <c r="I2393" s="51"/>
      <c r="J2393" s="63"/>
      <c r="K2393" s="51"/>
      <c r="L2393" s="52"/>
      <c r="M2393" s="63"/>
      <c r="N2393" s="51">
        <v>6.48</v>
      </c>
      <c r="O2393" s="64">
        <v>70.4</v>
      </c>
      <c r="R2393" s="51"/>
      <c r="S2393" s="51"/>
      <c r="T2393" s="51"/>
      <c r="U2393" s="51"/>
      <c r="V2393" s="54">
        <v>137.4</v>
      </c>
      <c r="W2393" s="55"/>
      <c r="X2393" s="80"/>
      <c r="Y2393" s="57"/>
      <c r="Z2393" s="58"/>
    </row>
    <row r="2394" ht="15.75" customHeight="1">
      <c r="B2394" s="20">
        <v>5.0</v>
      </c>
      <c r="C2394" s="48" t="s">
        <v>276</v>
      </c>
      <c r="D2394" s="49"/>
      <c r="E2394" s="11" t="str">
        <f t="shared" si="2"/>
        <v>CW02043673</v>
      </c>
      <c r="F2394" s="12" t="str">
        <f t="shared" si="1"/>
        <v>2019</v>
      </c>
      <c r="G2394" s="75">
        <v>43673.0</v>
      </c>
      <c r="H2394" s="62"/>
      <c r="I2394" s="51"/>
      <c r="J2394" s="63"/>
      <c r="K2394" s="51"/>
      <c r="L2394" s="52"/>
      <c r="M2394" s="63"/>
      <c r="N2394" s="51">
        <v>6.66</v>
      </c>
      <c r="O2394" s="64">
        <v>71.7</v>
      </c>
      <c r="R2394" s="51"/>
      <c r="S2394" s="51"/>
      <c r="T2394" s="51"/>
      <c r="U2394" s="51"/>
      <c r="V2394" s="54">
        <v>275.5</v>
      </c>
      <c r="W2394" s="55"/>
      <c r="X2394" s="80"/>
      <c r="Y2394" s="57"/>
      <c r="Z2394" s="58"/>
    </row>
    <row r="2395" ht="15.75" customHeight="1">
      <c r="B2395" s="20">
        <v>6.0</v>
      </c>
      <c r="C2395" s="48" t="s">
        <v>324</v>
      </c>
      <c r="D2395" s="49"/>
      <c r="E2395" s="11" t="str">
        <f t="shared" si="2"/>
        <v>DG01043673</v>
      </c>
      <c r="F2395" s="12" t="str">
        <f t="shared" si="1"/>
        <v>2019</v>
      </c>
      <c r="G2395" s="75">
        <v>43673.0</v>
      </c>
      <c r="H2395" s="62"/>
      <c r="I2395" s="59"/>
      <c r="J2395" s="63"/>
      <c r="K2395" s="51"/>
      <c r="L2395" s="52"/>
      <c r="M2395" s="63"/>
      <c r="N2395" s="51">
        <v>7.07</v>
      </c>
      <c r="O2395" s="64">
        <v>74.8</v>
      </c>
      <c r="R2395" s="51"/>
      <c r="S2395" s="51"/>
      <c r="T2395" s="51"/>
      <c r="U2395" s="51"/>
      <c r="V2395" s="54">
        <v>90.9</v>
      </c>
      <c r="W2395" s="55"/>
      <c r="X2395" s="80"/>
      <c r="Y2395" s="57"/>
      <c r="Z2395" s="58"/>
    </row>
    <row r="2396" ht="15.75" customHeight="1">
      <c r="B2396" s="20">
        <v>7.0</v>
      </c>
      <c r="C2396" s="48" t="s">
        <v>294</v>
      </c>
      <c r="D2396" s="49"/>
      <c r="E2396" s="11" t="str">
        <f t="shared" si="2"/>
        <v>IN01043673</v>
      </c>
      <c r="F2396" s="12" t="str">
        <f t="shared" si="1"/>
        <v>2019</v>
      </c>
      <c r="G2396" s="75">
        <v>43673.0</v>
      </c>
      <c r="H2396" s="62"/>
      <c r="I2396" s="51"/>
      <c r="J2396" s="63"/>
      <c r="K2396" s="51"/>
      <c r="L2396" s="52"/>
      <c r="M2396" s="63"/>
      <c r="N2396" s="51">
        <v>5.72</v>
      </c>
      <c r="O2396" s="64">
        <v>64.2</v>
      </c>
      <c r="R2396" s="51"/>
      <c r="S2396" s="51"/>
      <c r="T2396" s="51"/>
      <c r="U2396" s="51"/>
      <c r="V2396" s="54">
        <v>307.6</v>
      </c>
      <c r="W2396" s="55"/>
      <c r="X2396" s="80"/>
      <c r="Y2396" s="57"/>
      <c r="Z2396" s="58"/>
    </row>
    <row r="2397" ht="15.75" customHeight="1">
      <c r="B2397" s="20">
        <v>8.0</v>
      </c>
      <c r="C2397" s="48" t="s">
        <v>449</v>
      </c>
      <c r="D2397" s="49"/>
      <c r="E2397" s="11" t="str">
        <f t="shared" si="2"/>
        <v>L01043673</v>
      </c>
      <c r="F2397" s="12" t="str">
        <f t="shared" si="1"/>
        <v>2019</v>
      </c>
      <c r="G2397" s="75">
        <v>43673.0</v>
      </c>
      <c r="H2397" s="62"/>
      <c r="I2397" s="51"/>
      <c r="J2397" s="63"/>
      <c r="K2397" s="51"/>
      <c r="L2397" s="52"/>
      <c r="M2397" s="63"/>
      <c r="N2397" s="51">
        <v>8.19</v>
      </c>
      <c r="O2397" s="64">
        <v>92.0</v>
      </c>
      <c r="R2397" s="51"/>
      <c r="S2397" s="51"/>
      <c r="T2397" s="51"/>
      <c r="U2397" s="51"/>
      <c r="V2397" s="54">
        <v>325.5</v>
      </c>
      <c r="W2397" s="55"/>
      <c r="X2397" s="80"/>
      <c r="Y2397" s="57"/>
      <c r="Z2397" s="58"/>
    </row>
    <row r="2398" ht="15.75" customHeight="1">
      <c r="B2398" s="20">
        <v>9.0</v>
      </c>
      <c r="C2398" s="48" t="s">
        <v>490</v>
      </c>
      <c r="D2398" s="49"/>
      <c r="E2398" s="11" t="str">
        <f t="shared" si="2"/>
        <v>L02043673</v>
      </c>
      <c r="F2398" s="12" t="str">
        <f t="shared" si="1"/>
        <v>2019</v>
      </c>
      <c r="G2398" s="75">
        <v>43673.0</v>
      </c>
      <c r="H2398" s="62"/>
      <c r="I2398" s="51"/>
      <c r="J2398" s="63"/>
      <c r="K2398" s="51"/>
      <c r="L2398" s="52"/>
      <c r="M2398" s="63"/>
      <c r="N2398" s="51">
        <v>8.58</v>
      </c>
      <c r="O2398" s="64">
        <v>94.8</v>
      </c>
      <c r="R2398" s="51"/>
      <c r="S2398" s="51"/>
      <c r="T2398" s="51"/>
      <c r="U2398" s="51"/>
      <c r="V2398" s="54">
        <v>93.3</v>
      </c>
      <c r="W2398" s="55"/>
      <c r="X2398" s="80"/>
      <c r="Y2398" s="57"/>
      <c r="Z2398" s="58"/>
    </row>
    <row r="2399" ht="15.75" customHeight="1">
      <c r="B2399" s="20">
        <v>10.0</v>
      </c>
      <c r="C2399" s="48" t="s">
        <v>1026</v>
      </c>
      <c r="D2399" s="49"/>
      <c r="E2399" s="11" t="str">
        <f t="shared" si="2"/>
        <v>L06043673</v>
      </c>
      <c r="F2399" s="12" t="str">
        <f t="shared" si="1"/>
        <v>2019</v>
      </c>
      <c r="G2399" s="75">
        <v>43673.0</v>
      </c>
      <c r="H2399" s="62"/>
      <c r="I2399" s="59"/>
      <c r="J2399" s="63"/>
      <c r="K2399" s="51"/>
      <c r="L2399" s="52"/>
      <c r="M2399" s="63"/>
      <c r="N2399" s="59"/>
      <c r="O2399" s="77"/>
      <c r="R2399" s="51"/>
      <c r="S2399" s="51"/>
      <c r="T2399" s="51"/>
      <c r="U2399" s="51"/>
      <c r="V2399" s="54">
        <v>648.8</v>
      </c>
      <c r="W2399" s="55"/>
      <c r="X2399" s="80"/>
      <c r="Y2399" s="57"/>
      <c r="Z2399" s="58"/>
    </row>
    <row r="2400" ht="15.75" customHeight="1">
      <c r="B2400" s="20">
        <v>11.0</v>
      </c>
      <c r="C2400" s="48" t="s">
        <v>517</v>
      </c>
      <c r="D2400" s="49"/>
      <c r="E2400" s="11" t="str">
        <f t="shared" si="2"/>
        <v>M01043673</v>
      </c>
      <c r="F2400" s="12" t="str">
        <f t="shared" si="1"/>
        <v>2019</v>
      </c>
      <c r="G2400" s="75">
        <v>43673.0</v>
      </c>
      <c r="H2400" s="62"/>
      <c r="I2400" s="59"/>
      <c r="J2400" s="63"/>
      <c r="K2400" s="51"/>
      <c r="L2400" s="52"/>
      <c r="M2400" s="63"/>
      <c r="N2400" s="51">
        <v>7.38</v>
      </c>
      <c r="O2400" s="64">
        <v>79.7</v>
      </c>
      <c r="R2400" s="51"/>
      <c r="S2400" s="51"/>
      <c r="T2400" s="51"/>
      <c r="U2400" s="51"/>
      <c r="V2400" s="54">
        <v>20.1</v>
      </c>
      <c r="W2400" s="55"/>
      <c r="X2400" s="80"/>
      <c r="Y2400" s="57"/>
      <c r="Z2400" s="58"/>
    </row>
    <row r="2401" ht="15.75" customHeight="1">
      <c r="B2401" s="20">
        <v>12.0</v>
      </c>
      <c r="C2401" s="48" t="s">
        <v>565</v>
      </c>
      <c r="D2401" s="49"/>
      <c r="E2401" s="11" t="str">
        <f t="shared" si="2"/>
        <v>M03043673</v>
      </c>
      <c r="F2401" s="12" t="str">
        <f t="shared" si="1"/>
        <v>2019</v>
      </c>
      <c r="G2401" s="75">
        <v>43673.0</v>
      </c>
      <c r="H2401" s="62"/>
      <c r="I2401" s="59"/>
      <c r="J2401" s="63"/>
      <c r="K2401" s="51"/>
      <c r="L2401" s="52"/>
      <c r="M2401" s="63"/>
      <c r="N2401" s="51">
        <v>7.34</v>
      </c>
      <c r="O2401" s="64">
        <v>88.1</v>
      </c>
      <c r="R2401" s="51"/>
      <c r="S2401" s="51"/>
      <c r="T2401" s="51"/>
      <c r="U2401" s="51"/>
      <c r="V2401" s="54">
        <v>1203.3</v>
      </c>
      <c r="W2401" s="55"/>
      <c r="X2401" s="80"/>
      <c r="Y2401" s="57"/>
      <c r="Z2401" s="58"/>
    </row>
    <row r="2402" ht="15.75" customHeight="1">
      <c r="B2402" s="20">
        <v>13.0</v>
      </c>
      <c r="C2402" s="48" t="s">
        <v>91</v>
      </c>
      <c r="D2402" s="49"/>
      <c r="E2402" s="11" t="str">
        <f t="shared" si="2"/>
        <v>OB01043673</v>
      </c>
      <c r="F2402" s="12" t="str">
        <f t="shared" si="1"/>
        <v>2019</v>
      </c>
      <c r="G2402" s="75">
        <v>43673.0</v>
      </c>
      <c r="H2402" s="62"/>
      <c r="I2402" s="59"/>
      <c r="J2402" s="63"/>
      <c r="K2402" s="51"/>
      <c r="L2402" s="52"/>
      <c r="M2402" s="63"/>
      <c r="N2402" s="51">
        <v>4.96</v>
      </c>
      <c r="O2402" s="64">
        <v>49.7</v>
      </c>
      <c r="R2402" s="51"/>
      <c r="S2402" s="51"/>
      <c r="T2402" s="51"/>
      <c r="U2402" s="51"/>
      <c r="V2402" s="54">
        <v>67.0</v>
      </c>
      <c r="W2402" s="55"/>
      <c r="X2402" s="80"/>
      <c r="Y2402" s="57"/>
      <c r="Z2402" s="58"/>
    </row>
    <row r="2403" ht="15.75" customHeight="1">
      <c r="B2403" s="20">
        <v>14.0</v>
      </c>
      <c r="C2403" s="48" t="s">
        <v>643</v>
      </c>
      <c r="D2403" s="49"/>
      <c r="E2403" s="11" t="str">
        <f t="shared" si="2"/>
        <v>OB02043673</v>
      </c>
      <c r="F2403" s="12" t="str">
        <f t="shared" si="1"/>
        <v>2019</v>
      </c>
      <c r="G2403" s="75">
        <v>43673.0</v>
      </c>
      <c r="H2403" s="62"/>
      <c r="I2403" s="59"/>
      <c r="J2403" s="63"/>
      <c r="K2403" s="51"/>
      <c r="L2403" s="52"/>
      <c r="M2403" s="63"/>
      <c r="N2403" s="51">
        <v>5.01</v>
      </c>
      <c r="O2403" s="64">
        <v>52.0</v>
      </c>
      <c r="R2403" s="59"/>
      <c r="S2403" s="51"/>
      <c r="T2403" s="51"/>
      <c r="U2403" s="51"/>
      <c r="V2403" s="54">
        <v>53.8</v>
      </c>
      <c r="W2403" s="55"/>
      <c r="X2403" s="80"/>
      <c r="Y2403" s="57"/>
      <c r="Z2403" s="58"/>
    </row>
    <row r="2404" ht="15.75" customHeight="1">
      <c r="B2404" s="20">
        <v>15.0</v>
      </c>
      <c r="C2404" s="48" t="s">
        <v>755</v>
      </c>
      <c r="D2404" s="49"/>
      <c r="E2404" s="11" t="str">
        <f t="shared" si="2"/>
        <v>P02043673</v>
      </c>
      <c r="F2404" s="12" t="str">
        <f t="shared" si="1"/>
        <v>2019</v>
      </c>
      <c r="G2404" s="75">
        <v>43673.0</v>
      </c>
      <c r="H2404" s="62"/>
      <c r="I2404" s="51"/>
      <c r="J2404" s="63"/>
      <c r="K2404" s="51"/>
      <c r="L2404" s="52"/>
      <c r="M2404" s="63"/>
      <c r="N2404" s="51">
        <v>8.2</v>
      </c>
      <c r="O2404" s="64">
        <v>99.0</v>
      </c>
      <c r="R2404" s="51"/>
      <c r="S2404" s="51"/>
      <c r="T2404" s="51"/>
      <c r="U2404" s="51"/>
      <c r="V2404" s="54">
        <v>33.6</v>
      </c>
      <c r="W2404" s="55"/>
      <c r="X2404" s="80"/>
      <c r="Y2404" s="57"/>
      <c r="Z2404" s="58"/>
    </row>
    <row r="2405" ht="15.75" customHeight="1">
      <c r="B2405" s="20">
        <v>16.0</v>
      </c>
      <c r="C2405" s="48" t="s">
        <v>759</v>
      </c>
      <c r="D2405" s="49"/>
      <c r="E2405" s="11" t="str">
        <f t="shared" si="2"/>
        <v>P03043673</v>
      </c>
      <c r="F2405" s="12" t="str">
        <f t="shared" si="1"/>
        <v>2019</v>
      </c>
      <c r="G2405" s="75">
        <v>43673.0</v>
      </c>
      <c r="H2405" s="62"/>
      <c r="I2405" s="59"/>
      <c r="J2405" s="63"/>
      <c r="K2405" s="51"/>
      <c r="L2405" s="52"/>
      <c r="M2405" s="63"/>
      <c r="N2405" s="51">
        <v>7.82</v>
      </c>
      <c r="O2405" s="64">
        <v>96.0</v>
      </c>
      <c r="R2405" s="51"/>
      <c r="S2405" s="51"/>
      <c r="T2405" s="51"/>
      <c r="U2405" s="51"/>
      <c r="V2405" s="54">
        <v>31.5</v>
      </c>
      <c r="W2405" s="55"/>
      <c r="X2405" s="80"/>
      <c r="Y2405" s="57"/>
      <c r="Z2405" s="58"/>
    </row>
    <row r="2406" ht="15.75" customHeight="1">
      <c r="B2406" s="20">
        <v>17.0</v>
      </c>
      <c r="C2406" s="48" t="s">
        <v>759</v>
      </c>
      <c r="D2406" s="49"/>
      <c r="E2406" s="11" t="str">
        <f t="shared" si="2"/>
        <v>P03043673</v>
      </c>
      <c r="F2406" s="12" t="str">
        <f t="shared" si="1"/>
        <v>2019</v>
      </c>
      <c r="G2406" s="75">
        <v>43673.0</v>
      </c>
      <c r="H2406" s="62"/>
      <c r="I2406" s="59"/>
      <c r="J2406" s="63"/>
      <c r="K2406" s="51"/>
      <c r="L2406" s="52"/>
      <c r="M2406" s="63"/>
      <c r="N2406" s="51">
        <v>7.84</v>
      </c>
      <c r="O2406" s="64">
        <v>95.5</v>
      </c>
      <c r="R2406" s="51"/>
      <c r="S2406" s="51"/>
      <c r="T2406" s="51"/>
      <c r="U2406" s="51"/>
      <c r="V2406" s="54">
        <v>31.5</v>
      </c>
      <c r="W2406" s="55"/>
      <c r="X2406" s="80"/>
      <c r="Y2406" s="57"/>
      <c r="Z2406" s="58"/>
    </row>
    <row r="2407" ht="15.75" customHeight="1">
      <c r="B2407" s="20">
        <v>18.0</v>
      </c>
      <c r="C2407" s="48" t="s">
        <v>909</v>
      </c>
      <c r="D2407" s="49"/>
      <c r="E2407" s="11" t="str">
        <f t="shared" si="2"/>
        <v>P05043673</v>
      </c>
      <c r="F2407" s="12" t="str">
        <f t="shared" si="1"/>
        <v>2019</v>
      </c>
      <c r="G2407" s="75">
        <v>43673.0</v>
      </c>
      <c r="H2407" s="62"/>
      <c r="I2407" s="51"/>
      <c r="J2407" s="63"/>
      <c r="K2407" s="51"/>
      <c r="L2407" s="52"/>
      <c r="M2407" s="63"/>
      <c r="N2407" s="51">
        <v>7.9</v>
      </c>
      <c r="O2407" s="64">
        <v>95.0</v>
      </c>
      <c r="R2407" s="51"/>
      <c r="S2407" s="51"/>
      <c r="T2407" s="51"/>
      <c r="U2407" s="51"/>
      <c r="V2407" s="54">
        <v>43.5</v>
      </c>
      <c r="W2407" s="55"/>
      <c r="X2407" s="80"/>
      <c r="Y2407" s="57"/>
      <c r="Z2407" s="58"/>
    </row>
    <row r="2408" ht="15.75" customHeight="1">
      <c r="B2408" s="20">
        <v>19.0</v>
      </c>
      <c r="C2408" s="48" t="s">
        <v>837</v>
      </c>
      <c r="D2408" s="49"/>
      <c r="E2408" s="11" t="str">
        <f t="shared" si="2"/>
        <v>P06043673</v>
      </c>
      <c r="F2408" s="12" t="str">
        <f t="shared" si="1"/>
        <v>2019</v>
      </c>
      <c r="G2408" s="75">
        <v>43673.0</v>
      </c>
      <c r="H2408" s="62"/>
      <c r="I2408" s="51"/>
      <c r="J2408" s="63"/>
      <c r="K2408" s="51"/>
      <c r="L2408" s="52"/>
      <c r="M2408" s="63"/>
      <c r="N2408" s="51">
        <v>8.07</v>
      </c>
      <c r="O2408" s="64">
        <v>97.1</v>
      </c>
      <c r="R2408" s="51"/>
      <c r="S2408" s="51"/>
      <c r="T2408" s="51"/>
      <c r="U2408" s="51"/>
      <c r="V2408" s="54">
        <v>31.8</v>
      </c>
      <c r="W2408" s="55"/>
      <c r="X2408" s="80"/>
      <c r="Y2408" s="57"/>
      <c r="Z2408" s="58"/>
    </row>
    <row r="2409" ht="15.75" customHeight="1">
      <c r="B2409" s="20">
        <v>20.0</v>
      </c>
      <c r="C2409" s="48" t="s">
        <v>915</v>
      </c>
      <c r="D2409" s="49"/>
      <c r="E2409" s="11" t="str">
        <f t="shared" si="2"/>
        <v>P06543673</v>
      </c>
      <c r="F2409" s="12" t="str">
        <f t="shared" si="1"/>
        <v>2019</v>
      </c>
      <c r="G2409" s="75">
        <v>43673.0</v>
      </c>
      <c r="H2409" s="62"/>
      <c r="I2409" s="51"/>
      <c r="J2409" s="63"/>
      <c r="K2409" s="51"/>
      <c r="L2409" s="52"/>
      <c r="M2409" s="63"/>
      <c r="N2409" s="51">
        <v>7.45</v>
      </c>
      <c r="O2409" s="64">
        <v>90.0</v>
      </c>
      <c r="R2409" s="51"/>
      <c r="S2409" s="51"/>
      <c r="T2409" s="51"/>
      <c r="U2409" s="51"/>
      <c r="V2409" s="54">
        <v>55.6</v>
      </c>
      <c r="W2409" s="55"/>
      <c r="X2409" s="80"/>
      <c r="Y2409" s="57"/>
      <c r="Z2409" s="58"/>
    </row>
    <row r="2410" ht="15.75" customHeight="1">
      <c r="B2410" s="20">
        <v>21.0</v>
      </c>
      <c r="C2410" s="48" t="s">
        <v>175</v>
      </c>
      <c r="D2410" s="49"/>
      <c r="E2410" s="11" t="str">
        <f t="shared" si="2"/>
        <v>P08943673</v>
      </c>
      <c r="F2410" s="12" t="str">
        <f t="shared" si="1"/>
        <v>2019</v>
      </c>
      <c r="G2410" s="75">
        <v>43673.0</v>
      </c>
      <c r="H2410" s="72"/>
      <c r="I2410" s="51"/>
      <c r="J2410" s="63"/>
      <c r="K2410" s="51"/>
      <c r="L2410" s="52"/>
      <c r="M2410" s="63"/>
      <c r="N2410" s="51">
        <v>9.75</v>
      </c>
      <c r="O2410" s="64">
        <v>94.0</v>
      </c>
      <c r="R2410" s="51"/>
      <c r="S2410" s="51"/>
      <c r="T2410" s="51"/>
      <c r="U2410" s="51"/>
      <c r="V2410" s="54">
        <v>12.2</v>
      </c>
      <c r="W2410" s="55"/>
      <c r="X2410" s="80"/>
      <c r="Y2410" s="57"/>
      <c r="Z2410" s="58"/>
    </row>
    <row r="2411" ht="15.75" customHeight="1">
      <c r="B2411" s="20">
        <v>22.0</v>
      </c>
      <c r="C2411" s="48" t="s">
        <v>731</v>
      </c>
      <c r="D2411" s="49"/>
      <c r="E2411" s="11" t="str">
        <f t="shared" si="2"/>
        <v>P11043673</v>
      </c>
      <c r="F2411" s="12" t="str">
        <f t="shared" si="1"/>
        <v>2019</v>
      </c>
      <c r="G2411" s="75">
        <v>43673.0</v>
      </c>
      <c r="H2411" s="72"/>
      <c r="I2411" s="51"/>
      <c r="J2411" s="63"/>
      <c r="K2411" s="51"/>
      <c r="L2411" s="52"/>
      <c r="M2411" s="63"/>
      <c r="N2411" s="51">
        <v>7.83</v>
      </c>
      <c r="O2411" s="64">
        <v>95.2</v>
      </c>
      <c r="R2411" s="51"/>
      <c r="S2411" s="51"/>
      <c r="T2411" s="51"/>
      <c r="U2411" s="51"/>
      <c r="V2411" s="54">
        <v>13.2</v>
      </c>
      <c r="W2411" s="55"/>
      <c r="X2411" s="80"/>
      <c r="Y2411" s="57"/>
      <c r="Z2411" s="58"/>
    </row>
    <row r="2412" ht="15.75" customHeight="1">
      <c r="B2412" s="20">
        <v>23.0</v>
      </c>
      <c r="C2412" s="48" t="s">
        <v>736</v>
      </c>
      <c r="D2412" s="49"/>
      <c r="E2412" s="11" t="str">
        <f t="shared" si="2"/>
        <v>P13543673</v>
      </c>
      <c r="F2412" s="12" t="str">
        <f t="shared" si="1"/>
        <v>2019</v>
      </c>
      <c r="G2412" s="75">
        <v>43673.0</v>
      </c>
      <c r="H2412" s="62"/>
      <c r="I2412" s="51"/>
      <c r="J2412" s="63"/>
      <c r="K2412" s="51"/>
      <c r="L2412" s="52"/>
      <c r="M2412" s="63"/>
      <c r="N2412" s="59"/>
      <c r="O2412" s="64">
        <v>86.4</v>
      </c>
      <c r="R2412" s="51"/>
      <c r="S2412" s="51"/>
      <c r="T2412" s="51"/>
      <c r="U2412" s="51"/>
      <c r="V2412" s="54">
        <v>8.5</v>
      </c>
      <c r="W2412" s="55"/>
      <c r="X2412" s="80"/>
      <c r="Y2412" s="57"/>
      <c r="Z2412" s="58"/>
    </row>
    <row r="2413" ht="15.75" customHeight="1">
      <c r="B2413" s="20">
        <v>24.0</v>
      </c>
      <c r="C2413" s="48" t="s">
        <v>184</v>
      </c>
      <c r="D2413" s="49"/>
      <c r="E2413" s="11" t="str">
        <f t="shared" si="2"/>
        <v>P15043673</v>
      </c>
      <c r="F2413" s="12" t="str">
        <f t="shared" si="1"/>
        <v>2019</v>
      </c>
      <c r="G2413" s="75">
        <v>43673.0</v>
      </c>
      <c r="H2413" s="62"/>
      <c r="I2413" s="51"/>
      <c r="J2413" s="63"/>
      <c r="K2413" s="51"/>
      <c r="L2413" s="52"/>
      <c r="M2413" s="63"/>
      <c r="N2413" s="59"/>
      <c r="O2413" s="64">
        <v>91.7</v>
      </c>
      <c r="R2413" s="51"/>
      <c r="S2413" s="51"/>
      <c r="T2413" s="51"/>
      <c r="U2413" s="51"/>
      <c r="V2413" s="54">
        <v>8.5</v>
      </c>
      <c r="W2413" s="55"/>
      <c r="X2413" s="80"/>
      <c r="Y2413" s="57"/>
      <c r="Z2413" s="58"/>
    </row>
    <row r="2414" ht="15.75" customHeight="1">
      <c r="B2414" s="20">
        <v>25.0</v>
      </c>
      <c r="C2414" s="48" t="s">
        <v>197</v>
      </c>
      <c r="D2414" s="49"/>
      <c r="E2414" s="11" t="str">
        <f t="shared" si="2"/>
        <v>P16043673</v>
      </c>
      <c r="F2414" s="12" t="str">
        <f t="shared" si="1"/>
        <v>2019</v>
      </c>
      <c r="G2414" s="75">
        <v>43673.0</v>
      </c>
      <c r="H2414" s="62"/>
      <c r="I2414" s="59"/>
      <c r="J2414" s="63"/>
      <c r="K2414" s="51"/>
      <c r="L2414" s="52"/>
      <c r="M2414" s="63"/>
      <c r="N2414" s="51">
        <v>6.95</v>
      </c>
      <c r="O2414" s="64">
        <v>83.9</v>
      </c>
      <c r="R2414" s="51"/>
      <c r="S2414" s="51"/>
      <c r="T2414" s="51"/>
      <c r="U2414" s="51"/>
      <c r="V2414" s="54">
        <v>8.6</v>
      </c>
      <c r="W2414" s="55"/>
      <c r="X2414" s="80"/>
      <c r="Y2414" s="58"/>
      <c r="Z2414" s="58"/>
    </row>
    <row r="2415" ht="15.75" customHeight="1">
      <c r="B2415" s="20">
        <v>26.0</v>
      </c>
      <c r="C2415" s="48" t="s">
        <v>203</v>
      </c>
      <c r="D2415" s="49"/>
      <c r="E2415" s="11" t="str">
        <f t="shared" si="2"/>
        <v>P17043673</v>
      </c>
      <c r="F2415" s="12" t="str">
        <f t="shared" si="1"/>
        <v>2019</v>
      </c>
      <c r="G2415" s="75">
        <v>43673.0</v>
      </c>
      <c r="H2415" s="62"/>
      <c r="I2415" s="59"/>
      <c r="J2415" s="63"/>
      <c r="K2415" s="51"/>
      <c r="L2415" s="52"/>
      <c r="M2415" s="63"/>
      <c r="N2415" s="51">
        <v>7.14</v>
      </c>
      <c r="O2415" s="64">
        <v>86.6</v>
      </c>
      <c r="R2415" s="51"/>
      <c r="S2415" s="51"/>
      <c r="T2415" s="51"/>
      <c r="U2415" s="51"/>
      <c r="V2415" s="54">
        <v>9.8</v>
      </c>
      <c r="W2415" s="55"/>
      <c r="X2415" s="80"/>
      <c r="Y2415" s="57"/>
      <c r="Z2415" s="58"/>
    </row>
    <row r="2416" ht="15.75" customHeight="1">
      <c r="B2416" s="20">
        <v>27.0</v>
      </c>
      <c r="C2416" s="48" t="s">
        <v>208</v>
      </c>
      <c r="D2416" s="49"/>
      <c r="E2416" s="11" t="str">
        <f t="shared" si="2"/>
        <v>P20043673</v>
      </c>
      <c r="F2416" s="12" t="str">
        <f t="shared" si="1"/>
        <v>2019</v>
      </c>
      <c r="G2416" s="75">
        <v>43673.0</v>
      </c>
      <c r="H2416" s="62"/>
      <c r="I2416" s="59"/>
      <c r="J2416" s="63"/>
      <c r="K2416" s="51"/>
      <c r="L2416" s="52"/>
      <c r="M2416" s="63"/>
      <c r="N2416" s="51">
        <v>7.2</v>
      </c>
      <c r="O2416" s="64">
        <v>87.9</v>
      </c>
      <c r="R2416" s="59"/>
      <c r="S2416" s="51"/>
      <c r="T2416" s="51"/>
      <c r="U2416" s="51"/>
      <c r="V2416" s="54">
        <v>6.3</v>
      </c>
      <c r="W2416" s="55"/>
      <c r="X2416" s="80"/>
      <c r="Y2416" s="57"/>
      <c r="Z2416" s="58"/>
    </row>
    <row r="2417" ht="15.75" customHeight="1">
      <c r="B2417" s="20">
        <v>28.0</v>
      </c>
      <c r="C2417" s="48" t="s">
        <v>381</v>
      </c>
      <c r="D2417" s="49"/>
      <c r="E2417" s="11" t="str">
        <f t="shared" si="2"/>
        <v>PI01043673</v>
      </c>
      <c r="F2417" s="12" t="str">
        <f t="shared" si="1"/>
        <v>2019</v>
      </c>
      <c r="G2417" s="75">
        <v>43673.0</v>
      </c>
      <c r="H2417" s="62"/>
      <c r="I2417" s="51"/>
      <c r="J2417" s="63"/>
      <c r="K2417" s="51"/>
      <c r="L2417" s="52"/>
      <c r="M2417" s="63"/>
      <c r="N2417" s="51">
        <v>6.5</v>
      </c>
      <c r="O2417" s="64">
        <v>72.0</v>
      </c>
      <c r="R2417" s="51"/>
      <c r="S2417" s="51"/>
      <c r="T2417" s="51"/>
      <c r="U2417" s="51"/>
      <c r="V2417" s="54">
        <v>410.6</v>
      </c>
      <c r="W2417" s="55"/>
      <c r="X2417" s="80"/>
      <c r="Y2417" s="57"/>
      <c r="Z2417" s="58"/>
    </row>
    <row r="2418" ht="15.75" customHeight="1">
      <c r="B2418" s="20">
        <v>29.0</v>
      </c>
      <c r="C2418" s="48" t="s">
        <v>660</v>
      </c>
      <c r="D2418" s="49"/>
      <c r="E2418" s="11" t="str">
        <f t="shared" si="2"/>
        <v>PI02043673</v>
      </c>
      <c r="F2418" s="12" t="str">
        <f t="shared" si="1"/>
        <v>2019</v>
      </c>
      <c r="G2418" s="75">
        <v>43673.0</v>
      </c>
      <c r="H2418" s="62"/>
      <c r="I2418" s="51"/>
      <c r="J2418" s="63"/>
      <c r="K2418" s="51"/>
      <c r="L2418" s="52"/>
      <c r="M2418" s="63"/>
      <c r="N2418" s="51">
        <v>9.2</v>
      </c>
      <c r="O2418" s="64">
        <v>96.0</v>
      </c>
      <c r="R2418" s="51"/>
      <c r="S2418" s="51"/>
      <c r="T2418" s="51"/>
      <c r="U2418" s="51"/>
      <c r="V2418" s="54">
        <v>122.3</v>
      </c>
      <c r="W2418" s="55"/>
      <c r="X2418" s="80"/>
      <c r="Y2418" s="57"/>
      <c r="Z2418" s="58"/>
    </row>
    <row r="2419" ht="15.75" customHeight="1">
      <c r="B2419" s="20">
        <v>30.0</v>
      </c>
      <c r="C2419" s="48" t="s">
        <v>105</v>
      </c>
      <c r="D2419" s="49"/>
      <c r="E2419" s="11" t="str">
        <f t="shared" si="2"/>
        <v>PL01043673</v>
      </c>
      <c r="F2419" s="12" t="str">
        <f t="shared" si="1"/>
        <v>2019</v>
      </c>
      <c r="G2419" s="75">
        <v>43673.0</v>
      </c>
      <c r="H2419" s="62"/>
      <c r="I2419" s="51"/>
      <c r="J2419" s="63"/>
      <c r="K2419" s="51"/>
      <c r="L2419" s="52"/>
      <c r="M2419" s="63"/>
      <c r="N2419" s="59"/>
      <c r="O2419" s="64">
        <v>83.5</v>
      </c>
      <c r="R2419" s="51"/>
      <c r="S2419" s="51"/>
      <c r="T2419" s="51"/>
      <c r="U2419" s="51"/>
      <c r="V2419" s="54">
        <v>9.7</v>
      </c>
      <c r="W2419" s="55"/>
      <c r="X2419" s="80"/>
      <c r="Y2419" s="57"/>
      <c r="Z2419" s="58"/>
    </row>
    <row r="2420" ht="15.75" customHeight="1">
      <c r="B2420" s="20">
        <v>31.0</v>
      </c>
      <c r="C2420" s="48" t="s">
        <v>121</v>
      </c>
      <c r="D2420" s="49"/>
      <c r="E2420" s="11" t="str">
        <f t="shared" si="2"/>
        <v>PL02043673</v>
      </c>
      <c r="F2420" s="12" t="str">
        <f t="shared" si="1"/>
        <v>2019</v>
      </c>
      <c r="G2420" s="75">
        <v>43673.0</v>
      </c>
      <c r="H2420" s="72"/>
      <c r="I2420" s="51"/>
      <c r="J2420" s="63"/>
      <c r="K2420" s="51"/>
      <c r="L2420" s="52"/>
      <c r="M2420" s="63"/>
      <c r="N2420" s="51">
        <v>8.1</v>
      </c>
      <c r="O2420" s="64">
        <v>90.0</v>
      </c>
      <c r="R2420" s="51"/>
      <c r="S2420" s="51"/>
      <c r="T2420" s="51"/>
      <c r="U2420" s="51"/>
      <c r="V2420" s="54">
        <v>160.7</v>
      </c>
      <c r="W2420" s="55"/>
      <c r="X2420" s="80"/>
      <c r="Y2420" s="57"/>
      <c r="Z2420" s="58"/>
    </row>
    <row r="2421" ht="15.75" customHeight="1">
      <c r="B2421" s="20">
        <v>32.0</v>
      </c>
      <c r="C2421" s="48" t="s">
        <v>134</v>
      </c>
      <c r="D2421" s="49"/>
      <c r="E2421" s="11" t="str">
        <f t="shared" si="2"/>
        <v>PL03043673</v>
      </c>
      <c r="F2421" s="12" t="str">
        <f t="shared" si="1"/>
        <v>2019</v>
      </c>
      <c r="G2421" s="75">
        <v>43673.0</v>
      </c>
      <c r="H2421" s="72"/>
      <c r="I2421" s="51"/>
      <c r="J2421" s="63"/>
      <c r="K2421" s="51"/>
      <c r="L2421" s="52"/>
      <c r="M2421" s="63"/>
      <c r="N2421" s="51">
        <v>8.01</v>
      </c>
      <c r="O2421" s="64">
        <v>89.2</v>
      </c>
      <c r="R2421" s="51"/>
      <c r="S2421" s="51"/>
      <c r="T2421" s="51"/>
      <c r="U2421" s="51"/>
      <c r="V2421" s="54">
        <v>238.2</v>
      </c>
      <c r="W2421" s="55"/>
      <c r="X2421" s="80"/>
      <c r="Y2421" s="57"/>
      <c r="Z2421" s="58"/>
    </row>
    <row r="2422" ht="15.75" customHeight="1">
      <c r="B2422" s="20">
        <v>33.0</v>
      </c>
      <c r="C2422" s="48" t="s">
        <v>145</v>
      </c>
      <c r="D2422" s="49"/>
      <c r="E2422" s="11" t="str">
        <f t="shared" si="2"/>
        <v>PL04043673</v>
      </c>
      <c r="F2422" s="12" t="str">
        <f t="shared" si="1"/>
        <v>2019</v>
      </c>
      <c r="G2422" s="75">
        <v>43673.0</v>
      </c>
      <c r="H2422" s="62"/>
      <c r="I2422" s="51"/>
      <c r="J2422" s="63"/>
      <c r="K2422" s="51"/>
      <c r="L2422" s="52"/>
      <c r="M2422" s="63"/>
      <c r="N2422" s="59"/>
      <c r="O2422" s="64">
        <v>76.0</v>
      </c>
      <c r="R2422" s="51"/>
      <c r="S2422" s="59"/>
      <c r="T2422" s="51"/>
      <c r="U2422" s="51"/>
      <c r="V2422" s="54">
        <v>547.5</v>
      </c>
      <c r="W2422" s="55"/>
      <c r="X2422" s="80"/>
      <c r="Y2422" s="57"/>
      <c r="Z2422" s="58"/>
    </row>
    <row r="2423" ht="15.75" customHeight="1">
      <c r="B2423" s="20">
        <v>34.0</v>
      </c>
      <c r="C2423" s="48" t="s">
        <v>145</v>
      </c>
      <c r="D2423" s="49"/>
      <c r="E2423" s="11" t="str">
        <f t="shared" si="2"/>
        <v>PL04043673</v>
      </c>
      <c r="F2423" s="12" t="str">
        <f t="shared" si="1"/>
        <v>2019</v>
      </c>
      <c r="G2423" s="75">
        <v>43673.0</v>
      </c>
      <c r="H2423" s="62"/>
      <c r="I2423" s="51"/>
      <c r="J2423" s="63"/>
      <c r="K2423" s="51"/>
      <c r="L2423" s="52"/>
      <c r="M2423" s="63"/>
      <c r="N2423" s="59"/>
      <c r="O2423" s="64">
        <v>76.0</v>
      </c>
      <c r="R2423" s="51"/>
      <c r="S2423" s="59"/>
      <c r="T2423" s="51"/>
      <c r="U2423" s="51"/>
      <c r="V2423" s="54">
        <v>547.5</v>
      </c>
      <c r="W2423" s="55"/>
      <c r="X2423" s="80"/>
      <c r="Y2423" s="57"/>
      <c r="Z2423" s="58"/>
    </row>
    <row r="2424" ht="15.75" customHeight="1">
      <c r="B2424" s="20">
        <v>35.0</v>
      </c>
      <c r="C2424" s="48" t="s">
        <v>1310</v>
      </c>
      <c r="D2424" s="49"/>
      <c r="E2424" s="11" t="str">
        <f t="shared" si="2"/>
        <v>PL04543673</v>
      </c>
      <c r="F2424" s="12" t="str">
        <f t="shared" si="1"/>
        <v>2019</v>
      </c>
      <c r="G2424" s="75">
        <v>43673.0</v>
      </c>
      <c r="H2424" s="62"/>
      <c r="I2424" s="51"/>
      <c r="J2424" s="63"/>
      <c r="K2424" s="51"/>
      <c r="L2424" s="52"/>
      <c r="M2424" s="63"/>
      <c r="N2424" s="59"/>
      <c r="O2424" s="64">
        <v>78.0</v>
      </c>
      <c r="R2424" s="51"/>
      <c r="S2424" s="59"/>
      <c r="T2424" s="51"/>
      <c r="U2424" s="51"/>
      <c r="V2424" s="54">
        <v>137.4</v>
      </c>
      <c r="W2424" s="55"/>
      <c r="X2424" s="80"/>
      <c r="Y2424" s="57"/>
      <c r="Z2424" s="58"/>
    </row>
    <row r="2425" ht="15.75" customHeight="1">
      <c r="B2425" s="20">
        <v>36.0</v>
      </c>
      <c r="C2425" s="48" t="s">
        <v>1245</v>
      </c>
      <c r="D2425" s="49"/>
      <c r="E2425" s="11" t="str">
        <f t="shared" si="2"/>
        <v>SW01043673</v>
      </c>
      <c r="F2425" s="12" t="str">
        <f t="shared" si="1"/>
        <v>2019</v>
      </c>
      <c r="G2425" s="75">
        <v>43673.0</v>
      </c>
      <c r="H2425" s="62"/>
      <c r="I2425" s="51"/>
      <c r="J2425" s="63"/>
      <c r="K2425" s="51"/>
      <c r="L2425" s="52"/>
      <c r="M2425" s="63"/>
      <c r="N2425" s="51">
        <v>6.54</v>
      </c>
      <c r="O2425" s="64">
        <v>73.5</v>
      </c>
      <c r="R2425" s="51"/>
      <c r="S2425" s="51"/>
      <c r="T2425" s="51"/>
      <c r="U2425" s="51"/>
      <c r="V2425" s="54">
        <v>71.7</v>
      </c>
      <c r="W2425" s="55"/>
      <c r="X2425" s="80"/>
      <c r="Y2425" s="57"/>
      <c r="Z2425" s="58"/>
    </row>
    <row r="2426" ht="15.75" customHeight="1">
      <c r="B2426" s="20">
        <v>37.0</v>
      </c>
      <c r="C2426" s="48" t="s">
        <v>1245</v>
      </c>
      <c r="D2426" s="49"/>
      <c r="E2426" s="11" t="str">
        <f t="shared" si="2"/>
        <v>SW01043673</v>
      </c>
      <c r="F2426" s="12" t="str">
        <f t="shared" si="1"/>
        <v>2019</v>
      </c>
      <c r="G2426" s="75">
        <v>43673.0</v>
      </c>
      <c r="H2426" s="62"/>
      <c r="I2426" s="51"/>
      <c r="J2426" s="63"/>
      <c r="K2426" s="51"/>
      <c r="L2426" s="52"/>
      <c r="M2426" s="63"/>
      <c r="N2426" s="51">
        <v>6.67</v>
      </c>
      <c r="O2426" s="64">
        <v>75.1</v>
      </c>
      <c r="R2426" s="51"/>
      <c r="S2426" s="51"/>
      <c r="T2426" s="51"/>
      <c r="U2426" s="51"/>
      <c r="V2426" s="54">
        <v>71.7</v>
      </c>
      <c r="W2426" s="55"/>
      <c r="X2426" s="80"/>
      <c r="Y2426" s="57"/>
      <c r="Z2426" s="58"/>
    </row>
    <row r="2427" ht="15.75" customHeight="1">
      <c r="B2427" s="20">
        <v>38.0</v>
      </c>
      <c r="C2427" s="48" t="s">
        <v>1256</v>
      </c>
      <c r="D2427" s="49"/>
      <c r="E2427" s="11" t="str">
        <f t="shared" si="2"/>
        <v>SW02043673</v>
      </c>
      <c r="F2427" s="12" t="str">
        <f t="shared" si="1"/>
        <v>2019</v>
      </c>
      <c r="G2427" s="75">
        <v>43673.0</v>
      </c>
      <c r="H2427" s="62"/>
      <c r="I2427" s="51"/>
      <c r="J2427" s="63"/>
      <c r="K2427" s="51"/>
      <c r="L2427" s="52"/>
      <c r="M2427" s="63"/>
      <c r="N2427" s="51">
        <v>5.84</v>
      </c>
      <c r="O2427" s="64">
        <v>64.4</v>
      </c>
      <c r="R2427" s="51"/>
      <c r="S2427" s="51"/>
      <c r="T2427" s="51"/>
      <c r="U2427" s="51"/>
      <c r="V2427" s="54">
        <v>151.5</v>
      </c>
      <c r="W2427" s="55"/>
      <c r="X2427" s="80"/>
      <c r="Y2427" s="57"/>
      <c r="Z2427" s="58"/>
    </row>
    <row r="2428" ht="15.75" customHeight="1">
      <c r="B2428" s="20">
        <v>39.0</v>
      </c>
      <c r="C2428" s="48" t="s">
        <v>1267</v>
      </c>
      <c r="D2428" s="49"/>
      <c r="E2428" s="11" t="str">
        <f t="shared" si="2"/>
        <v>SW03043673</v>
      </c>
      <c r="F2428" s="12" t="str">
        <f t="shared" si="1"/>
        <v>2019</v>
      </c>
      <c r="G2428" s="75">
        <v>43673.0</v>
      </c>
      <c r="H2428" s="62"/>
      <c r="I2428" s="51"/>
      <c r="J2428" s="63"/>
      <c r="K2428" s="51"/>
      <c r="L2428" s="52"/>
      <c r="M2428" s="63"/>
      <c r="N2428" s="51">
        <v>8.33</v>
      </c>
      <c r="O2428" s="64">
        <v>88.7</v>
      </c>
      <c r="R2428" s="51"/>
      <c r="S2428" s="51"/>
      <c r="T2428" s="51"/>
      <c r="U2428" s="51"/>
      <c r="V2428" s="54">
        <v>151.5</v>
      </c>
      <c r="W2428" s="55"/>
      <c r="X2428" s="80"/>
      <c r="Y2428" s="57"/>
      <c r="Z2428" s="58"/>
    </row>
    <row r="2429" ht="15.75" customHeight="1">
      <c r="B2429" s="20">
        <v>40.0</v>
      </c>
      <c r="C2429" s="48" t="s">
        <v>1278</v>
      </c>
      <c r="D2429" s="49"/>
      <c r="E2429" s="11" t="str">
        <f t="shared" si="2"/>
        <v>SW04043673</v>
      </c>
      <c r="F2429" s="12" t="str">
        <f t="shared" si="1"/>
        <v>2019</v>
      </c>
      <c r="G2429" s="75">
        <v>43673.0</v>
      </c>
      <c r="H2429" s="62"/>
      <c r="I2429" s="51"/>
      <c r="J2429" s="63"/>
      <c r="K2429" s="51"/>
      <c r="L2429" s="52"/>
      <c r="M2429" s="63"/>
      <c r="N2429" s="51">
        <v>7.65</v>
      </c>
      <c r="O2429" s="64">
        <v>85.3</v>
      </c>
      <c r="R2429" s="51"/>
      <c r="S2429" s="51"/>
      <c r="T2429" s="51"/>
      <c r="U2429" s="51"/>
      <c r="V2429" s="54">
        <v>114.5</v>
      </c>
      <c r="W2429" s="55"/>
      <c r="X2429" s="80"/>
      <c r="Y2429" s="57"/>
      <c r="Z2429" s="58"/>
    </row>
    <row r="2430" ht="15.75" customHeight="1">
      <c r="B2430" s="20">
        <v>41.0</v>
      </c>
      <c r="C2430" s="48" t="s">
        <v>920</v>
      </c>
      <c r="D2430" s="49"/>
      <c r="E2430" s="11" t="str">
        <f t="shared" si="2"/>
        <v>TA01043673</v>
      </c>
      <c r="F2430" s="12" t="str">
        <f t="shared" si="1"/>
        <v>2019</v>
      </c>
      <c r="G2430" s="75">
        <v>43673.0</v>
      </c>
      <c r="H2430" s="62"/>
      <c r="I2430" s="59"/>
      <c r="J2430" s="63"/>
      <c r="K2430" s="51"/>
      <c r="L2430" s="52"/>
      <c r="M2430" s="63"/>
      <c r="N2430" s="51">
        <v>8.95</v>
      </c>
      <c r="O2430" s="64">
        <v>93.5</v>
      </c>
      <c r="R2430" s="51"/>
      <c r="S2430" s="51"/>
      <c r="T2430" s="51"/>
      <c r="U2430" s="59"/>
      <c r="V2430" s="54">
        <v>228.2</v>
      </c>
      <c r="W2430" s="55"/>
      <c r="X2430" s="80"/>
      <c r="Y2430" s="57"/>
      <c r="Z2430" s="58"/>
    </row>
    <row r="2431" ht="15.75" customHeight="1">
      <c r="B2431" s="20">
        <v>42.0</v>
      </c>
      <c r="C2431" s="48" t="s">
        <v>931</v>
      </c>
      <c r="D2431" s="49"/>
      <c r="E2431" s="11" t="str">
        <f t="shared" si="2"/>
        <v>TA04043673</v>
      </c>
      <c r="F2431" s="12" t="str">
        <f t="shared" si="1"/>
        <v>2019</v>
      </c>
      <c r="G2431" s="75">
        <v>43673.0</v>
      </c>
      <c r="H2431" s="62"/>
      <c r="I2431" s="59"/>
      <c r="J2431" s="63"/>
      <c r="K2431" s="51"/>
      <c r="L2431" s="52"/>
      <c r="M2431" s="63"/>
      <c r="N2431" s="51">
        <v>9.77</v>
      </c>
      <c r="O2431" s="64">
        <v>98.4</v>
      </c>
      <c r="R2431" s="51"/>
      <c r="S2431" s="51"/>
      <c r="T2431" s="51"/>
      <c r="U2431" s="59"/>
      <c r="V2431" s="54">
        <v>63.1</v>
      </c>
      <c r="W2431" s="55"/>
      <c r="X2431" s="80"/>
      <c r="Y2431" s="57"/>
      <c r="Z2431" s="58"/>
    </row>
    <row r="2432" ht="15.75" customHeight="1">
      <c r="C2432" s="48" t="s">
        <v>1267</v>
      </c>
      <c r="D2432" s="49"/>
      <c r="E2432" s="11" t="str">
        <f t="shared" si="2"/>
        <v>SW03043687</v>
      </c>
      <c r="F2432" s="12" t="str">
        <f t="shared" si="1"/>
        <v>2019</v>
      </c>
      <c r="G2432" s="75">
        <v>43687.0</v>
      </c>
      <c r="H2432" s="62"/>
      <c r="I2432" s="51"/>
      <c r="J2432" s="63"/>
      <c r="K2432" s="51"/>
      <c r="L2432" s="52"/>
      <c r="M2432" s="63"/>
      <c r="N2432" s="51">
        <v>6.24</v>
      </c>
      <c r="O2432" s="64">
        <v>70.0</v>
      </c>
      <c r="R2432" s="51"/>
      <c r="S2432" s="51"/>
      <c r="T2432" s="51"/>
      <c r="U2432" s="51"/>
      <c r="V2432" s="54">
        <v>90.6</v>
      </c>
      <c r="W2432" s="55"/>
      <c r="X2432" s="80"/>
      <c r="Y2432" s="57"/>
      <c r="Z2432" s="58"/>
    </row>
    <row r="2433" ht="15.75" customHeight="1">
      <c r="C2433" s="48" t="s">
        <v>1278</v>
      </c>
      <c r="D2433" s="49"/>
      <c r="E2433" s="11" t="str">
        <f t="shared" si="2"/>
        <v>SW04043687</v>
      </c>
      <c r="F2433" s="12" t="str">
        <f t="shared" si="1"/>
        <v>2019</v>
      </c>
      <c r="G2433" s="75">
        <v>43687.0</v>
      </c>
      <c r="H2433" s="62"/>
      <c r="I2433" s="51"/>
      <c r="J2433" s="63"/>
      <c r="K2433" s="51"/>
      <c r="L2433" s="52"/>
      <c r="M2433" s="63"/>
      <c r="N2433" s="51">
        <v>6.99</v>
      </c>
      <c r="O2433" s="64">
        <v>75.6</v>
      </c>
      <c r="R2433" s="51"/>
      <c r="S2433" s="51"/>
      <c r="T2433" s="51"/>
      <c r="U2433" s="51"/>
      <c r="V2433" s="54">
        <v>161.6</v>
      </c>
      <c r="W2433" s="55"/>
      <c r="X2433" s="80"/>
      <c r="Y2433" s="57"/>
      <c r="Z2433" s="58"/>
    </row>
    <row r="2434" ht="15.75" customHeight="1">
      <c r="C2434" s="48" t="s">
        <v>490</v>
      </c>
      <c r="D2434" s="49"/>
      <c r="E2434" s="11" t="str">
        <f t="shared" si="2"/>
        <v>L02043687</v>
      </c>
      <c r="F2434" s="12" t="str">
        <f t="shared" si="1"/>
        <v>2019</v>
      </c>
      <c r="G2434" s="75">
        <v>43687.0</v>
      </c>
      <c r="H2434" s="72"/>
      <c r="I2434" s="51"/>
      <c r="J2434" s="63"/>
      <c r="K2434" s="51"/>
      <c r="L2434" s="52"/>
      <c r="M2434" s="63"/>
      <c r="N2434" s="51">
        <v>8.05</v>
      </c>
      <c r="O2434" s="64">
        <v>88.1</v>
      </c>
      <c r="R2434" s="51"/>
      <c r="S2434" s="59"/>
      <c r="T2434" s="51"/>
      <c r="U2434" s="51"/>
      <c r="V2434" s="54">
        <v>69.5</v>
      </c>
      <c r="W2434" s="55"/>
      <c r="X2434" s="80"/>
      <c r="Y2434" s="57"/>
      <c r="Z2434" s="58"/>
    </row>
    <row r="2435" ht="15.75" customHeight="1">
      <c r="C2435" s="48" t="s">
        <v>449</v>
      </c>
      <c r="D2435" s="49"/>
      <c r="E2435" s="11" t="str">
        <f t="shared" si="2"/>
        <v>L01043687</v>
      </c>
      <c r="F2435" s="12" t="str">
        <f t="shared" si="1"/>
        <v>2019</v>
      </c>
      <c r="G2435" s="75">
        <v>43687.0</v>
      </c>
      <c r="H2435" s="72"/>
      <c r="I2435" s="51"/>
      <c r="J2435" s="63"/>
      <c r="K2435" s="51"/>
      <c r="L2435" s="52"/>
      <c r="M2435" s="63"/>
      <c r="N2435" s="51">
        <v>7.93</v>
      </c>
      <c r="O2435" s="64">
        <v>85.8</v>
      </c>
      <c r="R2435" s="51"/>
      <c r="S2435" s="59"/>
      <c r="T2435" s="51"/>
      <c r="U2435" s="51"/>
      <c r="V2435" s="54">
        <v>73.8</v>
      </c>
      <c r="W2435" s="55"/>
      <c r="X2435" s="80"/>
      <c r="Y2435" s="57"/>
      <c r="Z2435" s="58"/>
    </row>
    <row r="2436" ht="15.75" customHeight="1">
      <c r="C2436" s="48" t="s">
        <v>294</v>
      </c>
      <c r="D2436" s="49"/>
      <c r="E2436" s="11" t="str">
        <f t="shared" si="2"/>
        <v>IN01043687</v>
      </c>
      <c r="F2436" s="12" t="str">
        <f t="shared" si="1"/>
        <v>2019</v>
      </c>
      <c r="G2436" s="75">
        <v>43687.0</v>
      </c>
      <c r="H2436" s="72"/>
      <c r="I2436" s="51"/>
      <c r="J2436" s="63"/>
      <c r="K2436" s="51"/>
      <c r="L2436" s="52"/>
      <c r="M2436" s="63"/>
      <c r="N2436" s="51">
        <v>5.01</v>
      </c>
      <c r="O2436" s="64">
        <v>55.4</v>
      </c>
      <c r="R2436" s="51"/>
      <c r="S2436" s="59"/>
      <c r="T2436" s="51"/>
      <c r="U2436" s="51"/>
      <c r="V2436" s="54">
        <v>161.6</v>
      </c>
      <c r="W2436" s="55"/>
      <c r="X2436" s="80"/>
      <c r="Y2436" s="57"/>
      <c r="Z2436" s="60"/>
    </row>
    <row r="2437" ht="15.75" customHeight="1">
      <c r="C2437" s="48" t="s">
        <v>197</v>
      </c>
      <c r="D2437" s="49"/>
      <c r="E2437" s="11" t="str">
        <f t="shared" si="2"/>
        <v>P16043687</v>
      </c>
      <c r="F2437" s="12" t="str">
        <f t="shared" si="1"/>
        <v>2019</v>
      </c>
      <c r="G2437" s="75">
        <v>43687.0</v>
      </c>
      <c r="H2437" s="62"/>
      <c r="I2437" s="51"/>
      <c r="J2437" s="63"/>
      <c r="K2437" s="51"/>
      <c r="L2437" s="52"/>
      <c r="M2437" s="63"/>
      <c r="N2437" s="51">
        <v>7.09</v>
      </c>
      <c r="O2437" s="64">
        <v>86.2</v>
      </c>
      <c r="R2437" s="51"/>
      <c r="S2437" s="51"/>
      <c r="T2437" s="51"/>
      <c r="U2437" s="51"/>
      <c r="V2437" s="54">
        <v>15.6</v>
      </c>
      <c r="W2437" s="55"/>
      <c r="X2437" s="80"/>
      <c r="Y2437" s="57"/>
      <c r="Z2437" s="60"/>
    </row>
    <row r="2438" ht="15.75" customHeight="1">
      <c r="C2438" s="48" t="s">
        <v>91</v>
      </c>
      <c r="D2438" s="49"/>
      <c r="E2438" s="11" t="str">
        <f t="shared" si="2"/>
        <v>OB01043687</v>
      </c>
      <c r="F2438" s="12" t="str">
        <f t="shared" si="1"/>
        <v>2019</v>
      </c>
      <c r="G2438" s="75">
        <v>43687.0</v>
      </c>
      <c r="H2438" s="62"/>
      <c r="I2438" s="51"/>
      <c r="J2438" s="63"/>
      <c r="K2438" s="51"/>
      <c r="L2438" s="52"/>
      <c r="M2438" s="63"/>
      <c r="N2438" s="51">
        <v>4.84</v>
      </c>
      <c r="O2438" s="64">
        <v>48.4</v>
      </c>
      <c r="R2438" s="51"/>
      <c r="S2438" s="51"/>
      <c r="T2438" s="51"/>
      <c r="U2438" s="51"/>
      <c r="V2438" s="54">
        <v>49.5</v>
      </c>
      <c r="W2438" s="55"/>
      <c r="X2438" s="80"/>
      <c r="Y2438" s="57"/>
      <c r="Z2438" s="60"/>
    </row>
    <row r="2439" ht="15.75" customHeight="1">
      <c r="C2439" s="48" t="s">
        <v>203</v>
      </c>
      <c r="D2439" s="49"/>
      <c r="E2439" s="11" t="str">
        <f t="shared" si="2"/>
        <v>P17043687</v>
      </c>
      <c r="F2439" s="12" t="str">
        <f t="shared" si="1"/>
        <v>2019</v>
      </c>
      <c r="G2439" s="75">
        <v>43687.0</v>
      </c>
      <c r="H2439" s="62"/>
      <c r="I2439" s="51"/>
      <c r="J2439" s="63"/>
      <c r="K2439" s="51"/>
      <c r="L2439" s="52"/>
      <c r="M2439" s="63"/>
      <c r="N2439" s="51">
        <v>7.21</v>
      </c>
      <c r="O2439" s="64">
        <v>87.1</v>
      </c>
      <c r="R2439" s="51"/>
      <c r="S2439" s="51"/>
      <c r="T2439" s="59"/>
      <c r="U2439" s="51"/>
      <c r="V2439" s="54">
        <v>14.5</v>
      </c>
      <c r="W2439" s="55"/>
      <c r="X2439" s="80"/>
      <c r="Y2439" s="57"/>
      <c r="Z2439" s="60"/>
    </row>
    <row r="2440" ht="15.75" customHeight="1">
      <c r="C2440" s="48" t="s">
        <v>920</v>
      </c>
      <c r="D2440" s="49"/>
      <c r="E2440" s="11" t="str">
        <f t="shared" si="2"/>
        <v>TA01043687</v>
      </c>
      <c r="F2440" s="12" t="str">
        <f t="shared" si="1"/>
        <v>2019</v>
      </c>
      <c r="G2440" s="75">
        <v>43687.0</v>
      </c>
      <c r="H2440" s="62"/>
      <c r="I2440" s="51"/>
      <c r="J2440" s="63"/>
      <c r="K2440" s="51"/>
      <c r="L2440" s="52"/>
      <c r="M2440" s="63"/>
      <c r="N2440" s="51">
        <v>8.26</v>
      </c>
      <c r="O2440" s="64">
        <v>85.6</v>
      </c>
      <c r="R2440" s="51"/>
      <c r="S2440" s="51"/>
      <c r="T2440" s="51"/>
      <c r="U2440" s="51"/>
      <c r="V2440" s="54">
        <v>107.6</v>
      </c>
      <c r="W2440" s="55"/>
      <c r="X2440" s="80"/>
      <c r="Y2440" s="57"/>
      <c r="Z2440" s="60"/>
    </row>
    <row r="2441" ht="15.75" customHeight="1">
      <c r="C2441" s="48" t="s">
        <v>931</v>
      </c>
      <c r="D2441" s="49"/>
      <c r="E2441" s="11" t="str">
        <f t="shared" si="2"/>
        <v>TA04043687</v>
      </c>
      <c r="F2441" s="12" t="str">
        <f t="shared" si="1"/>
        <v>2019</v>
      </c>
      <c r="G2441" s="75">
        <v>43687.0</v>
      </c>
      <c r="H2441" s="62"/>
      <c r="I2441" s="51"/>
      <c r="J2441" s="63"/>
      <c r="K2441" s="51"/>
      <c r="L2441" s="52"/>
      <c r="M2441" s="63"/>
      <c r="N2441" s="51">
        <v>8.93</v>
      </c>
      <c r="O2441" s="64">
        <v>89.7</v>
      </c>
      <c r="R2441" s="51"/>
      <c r="S2441" s="51"/>
      <c r="T2441" s="51"/>
      <c r="U2441" s="59"/>
      <c r="V2441" s="54">
        <v>36.4</v>
      </c>
      <c r="W2441" s="55"/>
      <c r="X2441" s="80"/>
      <c r="Y2441" s="57"/>
      <c r="Z2441" s="60"/>
    </row>
    <row r="2442" ht="15.75" customHeight="1">
      <c r="C2442" s="48" t="s">
        <v>909</v>
      </c>
      <c r="D2442" s="49"/>
      <c r="E2442" s="11" t="str">
        <f t="shared" si="2"/>
        <v>P05043687</v>
      </c>
      <c r="F2442" s="12" t="str">
        <f t="shared" si="1"/>
        <v>2019</v>
      </c>
      <c r="G2442" s="75">
        <v>43687.0</v>
      </c>
      <c r="H2442" s="62"/>
      <c r="I2442" s="51"/>
      <c r="J2442" s="63"/>
      <c r="K2442" s="51"/>
      <c r="L2442" s="52"/>
      <c r="M2442" s="63"/>
      <c r="N2442" s="51">
        <v>7.64</v>
      </c>
      <c r="O2442" s="64">
        <v>93.9</v>
      </c>
      <c r="R2442" s="51"/>
      <c r="S2442" s="51"/>
      <c r="T2442" s="51"/>
      <c r="U2442" s="51"/>
      <c r="V2442" s="54">
        <v>44.1</v>
      </c>
      <c r="W2442" s="55"/>
      <c r="X2442" s="80"/>
      <c r="Y2442" s="57"/>
      <c r="Z2442" s="60"/>
    </row>
    <row r="2443" ht="15.75" customHeight="1">
      <c r="C2443" s="48" t="s">
        <v>837</v>
      </c>
      <c r="D2443" s="49"/>
      <c r="E2443" s="11" t="str">
        <f t="shared" si="2"/>
        <v>P06043687</v>
      </c>
      <c r="F2443" s="12" t="str">
        <f t="shared" si="1"/>
        <v>2019</v>
      </c>
      <c r="G2443" s="75">
        <v>43687.0</v>
      </c>
      <c r="H2443" s="62"/>
      <c r="I2443" s="51"/>
      <c r="J2443" s="63"/>
      <c r="K2443" s="51"/>
      <c r="L2443" s="52"/>
      <c r="M2443" s="63"/>
      <c r="N2443" s="51">
        <v>7.83</v>
      </c>
      <c r="O2443" s="64">
        <v>95.9</v>
      </c>
      <c r="R2443" s="51"/>
      <c r="S2443" s="51"/>
      <c r="T2443" s="51"/>
      <c r="U2443" s="51"/>
      <c r="V2443" s="54">
        <v>21.1</v>
      </c>
      <c r="W2443" s="55"/>
      <c r="X2443" s="80"/>
      <c r="Y2443" s="57"/>
      <c r="Z2443" s="60"/>
    </row>
    <row r="2444" ht="15.75" customHeight="1">
      <c r="C2444" s="48" t="s">
        <v>915</v>
      </c>
      <c r="D2444" s="49"/>
      <c r="E2444" s="11" t="str">
        <f t="shared" si="2"/>
        <v>P06543687</v>
      </c>
      <c r="F2444" s="12" t="str">
        <f t="shared" si="1"/>
        <v>2019</v>
      </c>
      <c r="G2444" s="75">
        <v>43687.0</v>
      </c>
      <c r="H2444" s="62"/>
      <c r="I2444" s="51"/>
      <c r="J2444" s="63"/>
      <c r="K2444" s="51"/>
      <c r="L2444" s="52"/>
      <c r="M2444" s="63"/>
      <c r="N2444" s="51">
        <v>7.37</v>
      </c>
      <c r="O2444" s="64">
        <v>90.4</v>
      </c>
      <c r="R2444" s="51"/>
      <c r="S2444" s="51"/>
      <c r="T2444" s="51"/>
      <c r="U2444" s="51"/>
      <c r="V2444" s="54">
        <v>17.1</v>
      </c>
      <c r="W2444" s="55"/>
      <c r="X2444" s="80"/>
      <c r="Y2444" s="57"/>
      <c r="Z2444" s="60"/>
    </row>
    <row r="2445" ht="15.75" customHeight="1">
      <c r="C2445" s="48" t="s">
        <v>381</v>
      </c>
      <c r="D2445" s="49"/>
      <c r="E2445" s="11" t="str">
        <f t="shared" si="2"/>
        <v>PI01043687</v>
      </c>
      <c r="F2445" s="12" t="str">
        <f t="shared" si="1"/>
        <v>2019</v>
      </c>
      <c r="G2445" s="75">
        <v>43687.0</v>
      </c>
      <c r="H2445" s="62"/>
      <c r="I2445" s="51"/>
      <c r="J2445" s="63"/>
      <c r="K2445" s="51"/>
      <c r="L2445" s="52"/>
      <c r="M2445" s="63"/>
      <c r="N2445" s="51">
        <v>7.2</v>
      </c>
      <c r="O2445" s="64">
        <v>82.0</v>
      </c>
      <c r="R2445" s="51"/>
      <c r="S2445" s="51"/>
      <c r="T2445" s="51"/>
      <c r="U2445" s="51"/>
      <c r="V2445" s="54">
        <v>209.8</v>
      </c>
      <c r="W2445" s="55"/>
      <c r="X2445" s="80"/>
      <c r="Y2445" s="57"/>
      <c r="Z2445" s="60"/>
    </row>
    <row r="2446" ht="15.75" customHeight="1">
      <c r="C2446" s="48" t="s">
        <v>660</v>
      </c>
      <c r="D2446" s="49"/>
      <c r="E2446" s="11" t="str">
        <f t="shared" si="2"/>
        <v>PI02043687</v>
      </c>
      <c r="F2446" s="12" t="str">
        <f t="shared" si="1"/>
        <v>2019</v>
      </c>
      <c r="G2446" s="75">
        <v>43687.0</v>
      </c>
      <c r="H2446" s="62"/>
      <c r="I2446" s="51"/>
      <c r="J2446" s="63"/>
      <c r="K2446" s="51"/>
      <c r="L2446" s="52"/>
      <c r="M2446" s="63"/>
      <c r="N2446" s="51">
        <v>9.6</v>
      </c>
      <c r="O2446" s="64">
        <v>103.0</v>
      </c>
      <c r="R2446" s="51"/>
      <c r="S2446" s="51"/>
      <c r="T2446" s="51"/>
      <c r="U2446" s="51"/>
      <c r="V2446" s="54">
        <v>61.3</v>
      </c>
      <c r="W2446" s="55"/>
      <c r="X2446" s="80"/>
      <c r="Y2446" s="57"/>
      <c r="Z2446" s="60"/>
    </row>
    <row r="2447" ht="15.75" customHeight="1">
      <c r="C2447" s="48" t="s">
        <v>755</v>
      </c>
      <c r="D2447" s="49"/>
      <c r="E2447" s="11" t="str">
        <f t="shared" si="2"/>
        <v>P02043687</v>
      </c>
      <c r="F2447" s="12" t="str">
        <f t="shared" si="1"/>
        <v>2019</v>
      </c>
      <c r="G2447" s="75">
        <v>43687.0</v>
      </c>
      <c r="H2447" s="62"/>
      <c r="I2447" s="51"/>
      <c r="J2447" s="63"/>
      <c r="K2447" s="51"/>
      <c r="L2447" s="52"/>
      <c r="M2447" s="63"/>
      <c r="N2447" s="51">
        <v>8.9</v>
      </c>
      <c r="O2447" s="64">
        <v>110.0</v>
      </c>
      <c r="R2447" s="51"/>
      <c r="S2447" s="51"/>
      <c r="T2447" s="51"/>
      <c r="U2447" s="51"/>
      <c r="V2447" s="54">
        <v>45.7</v>
      </c>
      <c r="W2447" s="55"/>
      <c r="X2447" s="80"/>
      <c r="Y2447" s="57"/>
      <c r="Z2447" s="60"/>
    </row>
    <row r="2448" ht="15.75" customHeight="1">
      <c r="C2448" s="48" t="s">
        <v>736</v>
      </c>
      <c r="D2448" s="49"/>
      <c r="E2448" s="11" t="str">
        <f t="shared" si="2"/>
        <v>P13543687</v>
      </c>
      <c r="F2448" s="12" t="str">
        <f t="shared" si="1"/>
        <v>2019</v>
      </c>
      <c r="G2448" s="75">
        <v>43687.0</v>
      </c>
      <c r="H2448" s="62"/>
      <c r="I2448" s="51"/>
      <c r="J2448" s="63"/>
      <c r="K2448" s="51"/>
      <c r="L2448" s="52"/>
      <c r="M2448" s="63"/>
      <c r="N2448" s="59"/>
      <c r="O2448" s="64">
        <v>82.8</v>
      </c>
      <c r="R2448" s="51"/>
      <c r="S2448" s="51"/>
      <c r="T2448" s="51"/>
      <c r="U2448" s="51"/>
      <c r="V2448" s="54">
        <v>10.9</v>
      </c>
      <c r="W2448" s="55"/>
      <c r="X2448" s="80"/>
      <c r="Y2448" s="57"/>
      <c r="Z2448" s="60"/>
    </row>
    <row r="2449" ht="15.75" customHeight="1">
      <c r="C2449" s="48" t="s">
        <v>184</v>
      </c>
      <c r="D2449" s="49"/>
      <c r="E2449" s="11" t="str">
        <f t="shared" si="2"/>
        <v>P15043687</v>
      </c>
      <c r="F2449" s="12" t="str">
        <f t="shared" si="1"/>
        <v>2019</v>
      </c>
      <c r="G2449" s="75">
        <v>43687.0</v>
      </c>
      <c r="H2449" s="62"/>
      <c r="I2449" s="51"/>
      <c r="J2449" s="63"/>
      <c r="K2449" s="51"/>
      <c r="L2449" s="52"/>
      <c r="M2449" s="63"/>
      <c r="N2449" s="59"/>
      <c r="O2449" s="64">
        <v>85.6</v>
      </c>
      <c r="R2449" s="51"/>
      <c r="S2449" s="51"/>
      <c r="T2449" s="51"/>
      <c r="U2449" s="51"/>
      <c r="V2449" s="54">
        <v>12.1</v>
      </c>
      <c r="W2449" s="55"/>
      <c r="X2449" s="80"/>
      <c r="Y2449" s="57"/>
      <c r="Z2449" s="60"/>
    </row>
    <row r="2450" ht="15.75" customHeight="1">
      <c r="C2450" s="48" t="s">
        <v>105</v>
      </c>
      <c r="D2450" s="49"/>
      <c r="E2450" s="11" t="str">
        <f t="shared" si="2"/>
        <v>PL01043687</v>
      </c>
      <c r="F2450" s="12" t="str">
        <f t="shared" si="1"/>
        <v>2019</v>
      </c>
      <c r="G2450" s="75">
        <v>43687.0</v>
      </c>
      <c r="H2450" s="62"/>
      <c r="I2450" s="51"/>
      <c r="J2450" s="63"/>
      <c r="K2450" s="51"/>
      <c r="L2450" s="52"/>
      <c r="M2450" s="63"/>
      <c r="N2450" s="59"/>
      <c r="O2450" s="64">
        <v>87.2</v>
      </c>
      <c r="R2450" s="51"/>
      <c r="S2450" s="51"/>
      <c r="T2450" s="51"/>
      <c r="U2450" s="51"/>
      <c r="V2450" s="54">
        <v>12.1</v>
      </c>
      <c r="W2450" s="55"/>
      <c r="X2450" s="80"/>
      <c r="Y2450" s="57"/>
      <c r="Z2450" s="60"/>
    </row>
    <row r="2451" ht="15.75" customHeight="1">
      <c r="C2451" s="48" t="s">
        <v>45</v>
      </c>
      <c r="D2451" s="49"/>
      <c r="E2451" s="11" t="str">
        <f t="shared" si="2"/>
        <v>BB01043687</v>
      </c>
      <c r="F2451" s="12" t="str">
        <f t="shared" si="1"/>
        <v>2019</v>
      </c>
      <c r="G2451" s="75">
        <v>43687.0</v>
      </c>
      <c r="H2451" s="62"/>
      <c r="I2451" s="51"/>
      <c r="J2451" s="63"/>
      <c r="K2451" s="51"/>
      <c r="L2451" s="52"/>
      <c r="M2451" s="63"/>
      <c r="N2451" s="51">
        <v>8.2</v>
      </c>
      <c r="O2451" s="77"/>
      <c r="R2451" s="51"/>
      <c r="S2451" s="51"/>
      <c r="T2451" s="51"/>
      <c r="U2451" s="51"/>
      <c r="V2451" s="54">
        <v>178.5</v>
      </c>
      <c r="W2451" s="55"/>
      <c r="X2451" s="80"/>
      <c r="Y2451" s="58"/>
      <c r="Z2451" s="60"/>
    </row>
    <row r="2452" ht="15.75" customHeight="1">
      <c r="C2452" s="48" t="s">
        <v>1310</v>
      </c>
      <c r="D2452" s="49"/>
      <c r="E2452" s="11" t="str">
        <f t="shared" si="2"/>
        <v>PL04543687</v>
      </c>
      <c r="F2452" s="12" t="str">
        <f t="shared" si="1"/>
        <v>2019</v>
      </c>
      <c r="G2452" s="75">
        <v>43687.0</v>
      </c>
      <c r="H2452" s="62"/>
      <c r="I2452" s="51"/>
      <c r="J2452" s="63"/>
      <c r="K2452" s="51"/>
      <c r="L2452" s="52"/>
      <c r="M2452" s="63"/>
      <c r="N2452" s="51">
        <v>6.7</v>
      </c>
      <c r="O2452" s="77"/>
      <c r="R2452" s="51"/>
      <c r="S2452" s="51"/>
      <c r="T2452" s="51"/>
      <c r="U2452" s="51"/>
      <c r="V2452" s="54">
        <v>218.7</v>
      </c>
      <c r="W2452" s="55"/>
      <c r="X2452" s="80"/>
      <c r="Y2452" s="57"/>
      <c r="Z2452" s="58"/>
    </row>
    <row r="2453" ht="15.75" customHeight="1">
      <c r="C2453" s="48" t="s">
        <v>145</v>
      </c>
      <c r="D2453" s="49"/>
      <c r="E2453" s="11" t="str">
        <f t="shared" si="2"/>
        <v>PL04043687</v>
      </c>
      <c r="F2453" s="12" t="str">
        <f t="shared" si="1"/>
        <v>2019</v>
      </c>
      <c r="G2453" s="75">
        <v>43687.0</v>
      </c>
      <c r="H2453" s="62"/>
      <c r="I2453" s="51"/>
      <c r="J2453" s="63"/>
      <c r="K2453" s="51"/>
      <c r="L2453" s="52"/>
      <c r="M2453" s="63"/>
      <c r="N2453" s="51">
        <v>6.4</v>
      </c>
      <c r="O2453" s="77"/>
      <c r="R2453" s="51"/>
      <c r="S2453" s="51"/>
      <c r="T2453" s="51"/>
      <c r="U2453" s="51"/>
      <c r="V2453" s="54">
        <v>160.7</v>
      </c>
      <c r="W2453" s="55"/>
      <c r="X2453" s="80"/>
      <c r="Y2453" s="57"/>
      <c r="Z2453" s="58"/>
    </row>
    <row r="2454" ht="15.75" customHeight="1">
      <c r="C2454" s="48" t="s">
        <v>1245</v>
      </c>
      <c r="D2454" s="49"/>
      <c r="E2454" s="11" t="str">
        <f t="shared" si="2"/>
        <v>SW01043687</v>
      </c>
      <c r="F2454" s="12" t="str">
        <f t="shared" si="1"/>
        <v>2019</v>
      </c>
      <c r="G2454" s="75">
        <v>43687.0</v>
      </c>
      <c r="H2454" s="62"/>
      <c r="I2454" s="51"/>
      <c r="J2454" s="63"/>
      <c r="K2454" s="51"/>
      <c r="L2454" s="52"/>
      <c r="M2454" s="63"/>
      <c r="N2454" s="51">
        <v>5.7</v>
      </c>
      <c r="O2454" s="64">
        <v>69.3</v>
      </c>
      <c r="R2454" s="51"/>
      <c r="S2454" s="51"/>
      <c r="T2454" s="51"/>
      <c r="U2454" s="51"/>
      <c r="V2454" s="54">
        <v>259.5</v>
      </c>
      <c r="W2454" s="55"/>
      <c r="X2454" s="80"/>
      <c r="Y2454" s="57"/>
      <c r="Z2454" s="58"/>
    </row>
    <row r="2455" ht="15.75" customHeight="1">
      <c r="C2455" s="48" t="s">
        <v>1256</v>
      </c>
      <c r="D2455" s="49"/>
      <c r="E2455" s="11" t="str">
        <f t="shared" si="2"/>
        <v>SW02043687</v>
      </c>
      <c r="F2455" s="12" t="str">
        <f t="shared" si="1"/>
        <v>2019</v>
      </c>
      <c r="G2455" s="75">
        <v>43687.0</v>
      </c>
      <c r="H2455" s="62"/>
      <c r="I2455" s="51"/>
      <c r="J2455" s="63"/>
      <c r="K2455" s="51"/>
      <c r="L2455" s="52"/>
      <c r="M2455" s="63"/>
      <c r="N2455" s="51">
        <v>5.28</v>
      </c>
      <c r="O2455" s="64">
        <v>60.7</v>
      </c>
      <c r="R2455" s="51"/>
      <c r="S2455" s="59"/>
      <c r="T2455" s="51"/>
      <c r="U2455" s="51"/>
      <c r="V2455" s="54">
        <v>61.3</v>
      </c>
      <c r="W2455" s="55"/>
      <c r="X2455" s="80"/>
      <c r="Y2455" s="57"/>
      <c r="Z2455" s="58"/>
    </row>
    <row r="2456" ht="15.75" customHeight="1">
      <c r="C2456" s="48" t="s">
        <v>565</v>
      </c>
      <c r="D2456" s="49"/>
      <c r="E2456" s="11" t="str">
        <f t="shared" si="2"/>
        <v>M03043687</v>
      </c>
      <c r="F2456" s="12" t="str">
        <f t="shared" si="1"/>
        <v>2019</v>
      </c>
      <c r="G2456" s="75">
        <v>43687.0</v>
      </c>
      <c r="H2456" s="62"/>
      <c r="I2456" s="51"/>
      <c r="J2456" s="63"/>
      <c r="K2456" s="51"/>
      <c r="L2456" s="52"/>
      <c r="M2456" s="63"/>
      <c r="N2456" s="51">
        <v>6.73</v>
      </c>
      <c r="O2456" s="64">
        <v>77.6</v>
      </c>
      <c r="R2456" s="51"/>
      <c r="S2456" s="51"/>
      <c r="T2456" s="51"/>
      <c r="U2456" s="51"/>
      <c r="V2456" s="54">
        <v>10.9</v>
      </c>
      <c r="W2456" s="55"/>
      <c r="X2456" s="80"/>
      <c r="Y2456" s="57"/>
      <c r="Z2456" s="58"/>
    </row>
    <row r="2457" ht="15.75" customHeight="1">
      <c r="C2457" s="48" t="s">
        <v>517</v>
      </c>
      <c r="D2457" s="49"/>
      <c r="E2457" s="11" t="str">
        <f t="shared" si="2"/>
        <v>M01043687</v>
      </c>
      <c r="F2457" s="12" t="str">
        <f t="shared" si="1"/>
        <v>2019</v>
      </c>
      <c r="G2457" s="75">
        <v>43687.0</v>
      </c>
      <c r="H2457" s="62"/>
      <c r="I2457" s="51"/>
      <c r="J2457" s="63"/>
      <c r="K2457" s="51"/>
      <c r="L2457" s="52"/>
      <c r="M2457" s="63"/>
      <c r="N2457" s="51">
        <v>7.25</v>
      </c>
      <c r="O2457" s="64">
        <v>78.7</v>
      </c>
      <c r="R2457" s="51"/>
      <c r="S2457" s="51"/>
      <c r="T2457" s="51"/>
      <c r="U2457" s="51"/>
      <c r="V2457" s="54">
        <v>579.4</v>
      </c>
      <c r="W2457" s="55"/>
      <c r="X2457" s="80"/>
      <c r="Y2457" s="57"/>
      <c r="Z2457" s="58"/>
    </row>
    <row r="2458" ht="15.75" customHeight="1">
      <c r="C2458" s="48" t="s">
        <v>759</v>
      </c>
      <c r="D2458" s="49"/>
      <c r="E2458" s="11" t="str">
        <f t="shared" si="2"/>
        <v>P03043687</v>
      </c>
      <c r="F2458" s="12" t="str">
        <f t="shared" si="1"/>
        <v>2019</v>
      </c>
      <c r="G2458" s="75">
        <v>43687.0</v>
      </c>
      <c r="H2458" s="62"/>
      <c r="I2458" s="51"/>
      <c r="J2458" s="63"/>
      <c r="K2458" s="51"/>
      <c r="L2458" s="52"/>
      <c r="M2458" s="63"/>
      <c r="N2458" s="51">
        <v>7.22</v>
      </c>
      <c r="O2458" s="64">
        <v>87.6</v>
      </c>
      <c r="R2458" s="51"/>
      <c r="S2458" s="51"/>
      <c r="T2458" s="59"/>
      <c r="U2458" s="59"/>
      <c r="V2458" s="54">
        <v>29.2</v>
      </c>
      <c r="W2458" s="55"/>
      <c r="X2458" s="80"/>
      <c r="Y2458" s="57"/>
      <c r="Z2458" s="58"/>
    </row>
    <row r="2459" ht="15.75" customHeight="1">
      <c r="C2459" s="48" t="s">
        <v>731</v>
      </c>
      <c r="D2459" s="49"/>
      <c r="E2459" s="11" t="str">
        <f t="shared" si="2"/>
        <v>P11043687</v>
      </c>
      <c r="F2459" s="12" t="str">
        <f t="shared" si="1"/>
        <v>2019</v>
      </c>
      <c r="G2459" s="75">
        <v>43687.0</v>
      </c>
      <c r="H2459" s="72"/>
      <c r="I2459" s="51"/>
      <c r="J2459" s="63"/>
      <c r="K2459" s="51"/>
      <c r="L2459" s="52"/>
      <c r="M2459" s="63"/>
      <c r="N2459" s="51">
        <v>7.64</v>
      </c>
      <c r="O2459" s="64">
        <v>92.0</v>
      </c>
      <c r="R2459" s="51"/>
      <c r="S2459" s="51"/>
      <c r="T2459" s="51"/>
      <c r="U2459" s="51"/>
      <c r="V2459" s="54">
        <v>15.8</v>
      </c>
      <c r="W2459" s="55"/>
      <c r="X2459" s="80"/>
      <c r="Y2459" s="57"/>
      <c r="Z2459" s="58"/>
    </row>
    <row r="2460" ht="15.75" customHeight="1">
      <c r="C2460" s="48" t="s">
        <v>175</v>
      </c>
      <c r="D2460" s="49"/>
      <c r="E2460" s="11" t="str">
        <f t="shared" si="2"/>
        <v>P08943687</v>
      </c>
      <c r="F2460" s="12" t="str">
        <f t="shared" si="1"/>
        <v>2019</v>
      </c>
      <c r="G2460" s="75">
        <v>43687.0</v>
      </c>
      <c r="H2460" s="72"/>
      <c r="I2460" s="51"/>
      <c r="J2460" s="63"/>
      <c r="K2460" s="51"/>
      <c r="L2460" s="52"/>
      <c r="M2460" s="63"/>
      <c r="N2460" s="51">
        <v>7.49</v>
      </c>
      <c r="O2460" s="64">
        <v>91.7</v>
      </c>
      <c r="R2460" s="51"/>
      <c r="S2460" s="51"/>
      <c r="T2460" s="51"/>
      <c r="U2460" s="51"/>
      <c r="V2460" s="54">
        <v>13.2</v>
      </c>
      <c r="W2460" s="55"/>
      <c r="X2460" s="80"/>
      <c r="Y2460" s="57"/>
      <c r="Z2460" s="58"/>
    </row>
    <row r="2461" ht="15.75" customHeight="1">
      <c r="C2461" s="48" t="s">
        <v>208</v>
      </c>
      <c r="D2461" s="49"/>
      <c r="E2461" s="11" t="str">
        <f t="shared" si="2"/>
        <v>P20043687</v>
      </c>
      <c r="F2461" s="12" t="str">
        <f t="shared" si="1"/>
        <v>2019</v>
      </c>
      <c r="G2461" s="75">
        <v>43687.0</v>
      </c>
      <c r="H2461" s="62"/>
      <c r="I2461" s="51"/>
      <c r="J2461" s="63"/>
      <c r="K2461" s="51"/>
      <c r="L2461" s="52"/>
      <c r="M2461" s="63"/>
      <c r="N2461" s="51">
        <v>7.14</v>
      </c>
      <c r="O2461" s="64">
        <v>86.3</v>
      </c>
      <c r="R2461" s="51"/>
      <c r="S2461" s="51"/>
      <c r="T2461" s="51"/>
      <c r="U2461" s="51"/>
      <c r="V2461" s="54">
        <v>9.7</v>
      </c>
      <c r="W2461" s="55"/>
      <c r="X2461" s="80"/>
      <c r="Y2461" s="57"/>
      <c r="Z2461" s="58"/>
    </row>
    <row r="2462" ht="15.75" customHeight="1">
      <c r="C2462" s="48" t="s">
        <v>91</v>
      </c>
      <c r="D2462" s="49"/>
      <c r="E2462" s="11" t="str">
        <f t="shared" si="2"/>
        <v>OB01043687</v>
      </c>
      <c r="F2462" s="12" t="str">
        <f t="shared" si="1"/>
        <v>2019</v>
      </c>
      <c r="G2462" s="75">
        <v>43687.0</v>
      </c>
      <c r="H2462" s="62"/>
      <c r="I2462" s="51"/>
      <c r="J2462" s="63"/>
      <c r="K2462" s="51"/>
      <c r="L2462" s="52"/>
      <c r="M2462" s="63"/>
      <c r="N2462" s="51">
        <v>5.02</v>
      </c>
      <c r="O2462" s="64">
        <v>48.6</v>
      </c>
      <c r="R2462" s="51"/>
      <c r="S2462" s="51"/>
      <c r="T2462" s="51"/>
      <c r="U2462" s="59"/>
      <c r="V2462" s="54">
        <v>49.5</v>
      </c>
      <c r="W2462" s="55"/>
      <c r="X2462" s="80"/>
      <c r="Y2462" s="57"/>
      <c r="Z2462" s="60"/>
    </row>
    <row r="2463" ht="15.75" customHeight="1">
      <c r="C2463" s="48" t="s">
        <v>265</v>
      </c>
      <c r="D2463" s="49"/>
      <c r="E2463" s="11" t="str">
        <f t="shared" si="2"/>
        <v>CW01043687</v>
      </c>
      <c r="F2463" s="12" t="str">
        <f t="shared" si="1"/>
        <v>2019</v>
      </c>
      <c r="G2463" s="75">
        <v>43687.0</v>
      </c>
      <c r="H2463" s="62"/>
      <c r="I2463" s="51"/>
      <c r="J2463" s="63"/>
      <c r="K2463" s="51"/>
      <c r="L2463" s="52"/>
      <c r="M2463" s="63"/>
      <c r="N2463" s="51">
        <v>6.19</v>
      </c>
      <c r="O2463" s="64">
        <v>68.0</v>
      </c>
      <c r="R2463" s="51"/>
      <c r="S2463" s="51"/>
      <c r="T2463" s="51"/>
      <c r="U2463" s="51"/>
      <c r="V2463" s="54">
        <v>410.6</v>
      </c>
      <c r="W2463" s="55"/>
      <c r="X2463" s="80"/>
      <c r="Y2463" s="57"/>
      <c r="Z2463" s="58"/>
    </row>
    <row r="2464" ht="15.75" customHeight="1">
      <c r="C2464" s="48" t="s">
        <v>276</v>
      </c>
      <c r="D2464" s="49"/>
      <c r="E2464" s="11" t="str">
        <f t="shared" si="2"/>
        <v>CW02043687</v>
      </c>
      <c r="F2464" s="12" t="str">
        <f t="shared" si="1"/>
        <v>2019</v>
      </c>
      <c r="G2464" s="75">
        <v>43687.0</v>
      </c>
      <c r="H2464" s="62"/>
      <c r="I2464" s="51"/>
      <c r="J2464" s="63"/>
      <c r="K2464" s="51"/>
      <c r="L2464" s="52"/>
      <c r="M2464" s="63"/>
      <c r="N2464" s="51">
        <v>6.27</v>
      </c>
      <c r="O2464" s="64">
        <v>67.4</v>
      </c>
      <c r="R2464" s="51"/>
      <c r="S2464" s="51"/>
      <c r="T2464" s="51"/>
      <c r="U2464" s="51"/>
      <c r="V2464" s="54">
        <v>313.0</v>
      </c>
      <c r="W2464" s="55"/>
      <c r="X2464" s="81"/>
      <c r="Y2464" s="57"/>
      <c r="Z2464" s="58"/>
    </row>
    <row r="2465" ht="15.75" customHeight="1">
      <c r="C2465" s="48" t="s">
        <v>256</v>
      </c>
      <c r="D2465" s="49"/>
      <c r="E2465" s="11" t="str">
        <f t="shared" si="2"/>
        <v>BL01043687</v>
      </c>
      <c r="F2465" s="12" t="str">
        <f t="shared" si="1"/>
        <v>2019</v>
      </c>
      <c r="G2465" s="75">
        <v>43687.0</v>
      </c>
      <c r="H2465" s="62"/>
      <c r="I2465" s="51"/>
      <c r="J2465" s="63"/>
      <c r="K2465" s="51"/>
      <c r="L2465" s="52"/>
      <c r="M2465" s="63"/>
      <c r="N2465" s="51">
        <v>7.11</v>
      </c>
      <c r="O2465" s="64">
        <v>73.8</v>
      </c>
      <c r="R2465" s="51"/>
      <c r="S2465" s="51"/>
      <c r="T2465" s="51"/>
      <c r="U2465" s="51"/>
      <c r="V2465" s="54">
        <v>648.8</v>
      </c>
      <c r="W2465" s="55"/>
      <c r="X2465" s="81"/>
      <c r="Y2465" s="57"/>
      <c r="Z2465" s="58"/>
    </row>
    <row r="2466" ht="15.75" customHeight="1">
      <c r="C2466" s="48" t="s">
        <v>324</v>
      </c>
      <c r="D2466" s="49"/>
      <c r="E2466" s="11" t="str">
        <f t="shared" si="2"/>
        <v>DG01043687</v>
      </c>
      <c r="F2466" s="12" t="str">
        <f t="shared" si="1"/>
        <v>2019</v>
      </c>
      <c r="G2466" s="75">
        <v>43687.0</v>
      </c>
      <c r="H2466" s="62"/>
      <c r="I2466" s="51"/>
      <c r="J2466" s="63"/>
      <c r="K2466" s="51"/>
      <c r="L2466" s="52"/>
      <c r="M2466" s="63"/>
      <c r="N2466" s="51">
        <v>6.3</v>
      </c>
      <c r="O2466" s="64">
        <v>67.7</v>
      </c>
      <c r="R2466" s="59"/>
      <c r="S2466" s="59"/>
      <c r="T2466" s="51"/>
      <c r="U2466" s="51"/>
      <c r="V2466" s="54">
        <v>37.3</v>
      </c>
      <c r="W2466" s="55"/>
      <c r="X2466" s="81"/>
      <c r="Y2466" s="57"/>
      <c r="Z2466" s="58"/>
    </row>
    <row r="2467" ht="15.75" customHeight="1">
      <c r="C2467" s="48" t="s">
        <v>1267</v>
      </c>
      <c r="D2467" s="49"/>
      <c r="E2467" s="11" t="str">
        <f t="shared" si="2"/>
        <v>SW03043701</v>
      </c>
      <c r="F2467" s="12" t="str">
        <f t="shared" si="1"/>
        <v>2019</v>
      </c>
      <c r="G2467" s="75">
        <v>43701.0</v>
      </c>
      <c r="H2467" s="62"/>
      <c r="I2467" s="51"/>
      <c r="J2467" s="63"/>
      <c r="K2467" s="51"/>
      <c r="L2467" s="52"/>
      <c r="M2467" s="63"/>
      <c r="N2467" s="51">
        <v>6.82</v>
      </c>
      <c r="O2467" s="64">
        <v>76.8</v>
      </c>
      <c r="R2467" s="59"/>
      <c r="S2467" s="59"/>
      <c r="T2467" s="51"/>
      <c r="U2467" s="51"/>
      <c r="V2467" s="54">
        <v>153.9</v>
      </c>
      <c r="W2467" s="55"/>
      <c r="X2467" s="81"/>
      <c r="Y2467" s="57"/>
      <c r="Z2467" s="58"/>
    </row>
    <row r="2468" ht="15.75" customHeight="1">
      <c r="C2468" s="48" t="s">
        <v>1278</v>
      </c>
      <c r="D2468" s="49"/>
      <c r="E2468" s="11" t="str">
        <f t="shared" si="2"/>
        <v>SW04043701</v>
      </c>
      <c r="F2468" s="12" t="str">
        <f t="shared" si="1"/>
        <v>2019</v>
      </c>
      <c r="G2468" s="75">
        <v>43701.0</v>
      </c>
      <c r="H2468" s="62"/>
      <c r="I2468" s="51"/>
      <c r="J2468" s="63"/>
      <c r="K2468" s="51"/>
      <c r="L2468" s="52"/>
      <c r="M2468" s="63"/>
      <c r="N2468" s="51">
        <v>7.32</v>
      </c>
      <c r="O2468" s="64">
        <v>73.0</v>
      </c>
      <c r="R2468" s="59"/>
      <c r="S2468" s="59"/>
      <c r="T2468" s="51"/>
      <c r="U2468" s="51"/>
      <c r="V2468" s="54">
        <v>159.7</v>
      </c>
      <c r="W2468" s="55"/>
      <c r="X2468" s="81"/>
      <c r="Y2468" s="57"/>
      <c r="Z2468" s="58"/>
    </row>
    <row r="2469" ht="15.75" customHeight="1">
      <c r="C2469" s="48" t="s">
        <v>490</v>
      </c>
      <c r="D2469" s="49"/>
      <c r="E2469" s="11" t="str">
        <f t="shared" si="2"/>
        <v>L02043701</v>
      </c>
      <c r="F2469" s="12" t="str">
        <f t="shared" si="1"/>
        <v>2019</v>
      </c>
      <c r="G2469" s="75">
        <v>43701.0</v>
      </c>
      <c r="H2469" s="72"/>
      <c r="I2469" s="51"/>
      <c r="J2469" s="63"/>
      <c r="K2469" s="51"/>
      <c r="L2469" s="52"/>
      <c r="M2469" s="63"/>
      <c r="N2469" s="51">
        <v>7.82</v>
      </c>
      <c r="O2469" s="64">
        <v>85.1</v>
      </c>
      <c r="R2469" s="51"/>
      <c r="S2469" s="51"/>
      <c r="T2469" s="51"/>
      <c r="U2469" s="51"/>
      <c r="V2469" s="54">
        <v>65.0</v>
      </c>
      <c r="W2469" s="55"/>
      <c r="X2469" s="81"/>
      <c r="Y2469" s="57"/>
      <c r="Z2469" s="58"/>
    </row>
    <row r="2470" ht="15.75" customHeight="1">
      <c r="C2470" s="48" t="s">
        <v>449</v>
      </c>
      <c r="D2470" s="49"/>
      <c r="E2470" s="11" t="str">
        <f t="shared" si="2"/>
        <v>L01043701</v>
      </c>
      <c r="F2470" s="12" t="str">
        <f t="shared" si="1"/>
        <v>2019</v>
      </c>
      <c r="G2470" s="75">
        <v>43701.0</v>
      </c>
      <c r="H2470" s="72"/>
      <c r="I2470" s="51"/>
      <c r="J2470" s="63"/>
      <c r="K2470" s="51"/>
      <c r="L2470" s="52"/>
      <c r="M2470" s="63"/>
      <c r="N2470" s="51">
        <v>7.55</v>
      </c>
      <c r="O2470" s="64">
        <v>78.2</v>
      </c>
      <c r="R2470" s="51"/>
      <c r="S2470" s="51"/>
      <c r="T2470" s="51"/>
      <c r="U2470" s="51"/>
      <c r="V2470" s="54">
        <v>133.3</v>
      </c>
      <c r="W2470" s="55"/>
      <c r="X2470" s="81"/>
      <c r="Y2470" s="57"/>
      <c r="Z2470" s="58"/>
    </row>
    <row r="2471" ht="15.75" customHeight="1">
      <c r="C2471" s="48" t="s">
        <v>294</v>
      </c>
      <c r="D2471" s="49"/>
      <c r="E2471" s="11" t="str">
        <f t="shared" si="2"/>
        <v>IN01043701</v>
      </c>
      <c r="F2471" s="12" t="str">
        <f t="shared" si="1"/>
        <v>2019</v>
      </c>
      <c r="G2471" s="75">
        <v>43701.0</v>
      </c>
      <c r="H2471" s="72"/>
      <c r="I2471" s="51"/>
      <c r="J2471" s="63"/>
      <c r="K2471" s="51"/>
      <c r="L2471" s="52"/>
      <c r="M2471" s="63"/>
      <c r="N2471" s="51">
        <v>5.31</v>
      </c>
      <c r="O2471" s="64">
        <v>55.9</v>
      </c>
      <c r="R2471" s="51"/>
      <c r="S2471" s="51"/>
      <c r="T2471" s="51"/>
      <c r="U2471" s="51"/>
      <c r="V2471" s="54">
        <v>290.9</v>
      </c>
      <c r="W2471" s="55"/>
      <c r="X2471" s="81"/>
      <c r="Y2471" s="57"/>
      <c r="Z2471" s="58"/>
    </row>
    <row r="2472" ht="15.75" customHeight="1">
      <c r="C2472" s="48" t="s">
        <v>197</v>
      </c>
      <c r="D2472" s="49"/>
      <c r="E2472" s="11" t="str">
        <f t="shared" si="2"/>
        <v>P16043701</v>
      </c>
      <c r="F2472" s="12" t="str">
        <f t="shared" si="1"/>
        <v>2019</v>
      </c>
      <c r="G2472" s="75">
        <v>43701.0</v>
      </c>
      <c r="H2472" s="62"/>
      <c r="I2472" s="59"/>
      <c r="J2472" s="63"/>
      <c r="K2472" s="51"/>
      <c r="L2472" s="52"/>
      <c r="M2472" s="63"/>
      <c r="N2472" s="51">
        <v>6.87</v>
      </c>
      <c r="O2472" s="64">
        <v>81.5</v>
      </c>
      <c r="R2472" s="51"/>
      <c r="S2472" s="51"/>
      <c r="T2472" s="51"/>
      <c r="U2472" s="51"/>
      <c r="V2472" s="54">
        <v>6.3</v>
      </c>
      <c r="W2472" s="55"/>
      <c r="X2472" s="81"/>
      <c r="Y2472" s="57"/>
      <c r="Z2472" s="58"/>
    </row>
    <row r="2473" ht="15.75" customHeight="1">
      <c r="C2473" s="48" t="s">
        <v>91</v>
      </c>
      <c r="D2473" s="49"/>
      <c r="E2473" s="11" t="str">
        <f t="shared" si="2"/>
        <v>OB01043701</v>
      </c>
      <c r="F2473" s="12" t="str">
        <f t="shared" si="1"/>
        <v>2019</v>
      </c>
      <c r="G2473" s="75">
        <v>43701.0</v>
      </c>
      <c r="H2473" s="62"/>
      <c r="I2473" s="59"/>
      <c r="J2473" s="63"/>
      <c r="K2473" s="51"/>
      <c r="L2473" s="52"/>
      <c r="M2473" s="63"/>
      <c r="N2473" s="51">
        <v>5.03</v>
      </c>
      <c r="O2473" s="64">
        <v>47.7</v>
      </c>
      <c r="R2473" s="51"/>
      <c r="S2473" s="51"/>
      <c r="T2473" s="51"/>
      <c r="U2473" s="51"/>
      <c r="V2473" s="54">
        <v>93.2</v>
      </c>
      <c r="W2473" s="55"/>
      <c r="X2473" s="81"/>
      <c r="Y2473" s="57"/>
      <c r="Z2473" s="60"/>
    </row>
    <row r="2474" ht="15.75" customHeight="1">
      <c r="C2474" s="48" t="s">
        <v>203</v>
      </c>
      <c r="D2474" s="49"/>
      <c r="E2474" s="11" t="str">
        <f t="shared" si="2"/>
        <v>P17043701</v>
      </c>
      <c r="F2474" s="12" t="str">
        <f t="shared" si="1"/>
        <v>2019</v>
      </c>
      <c r="G2474" s="75">
        <v>43701.0</v>
      </c>
      <c r="H2474" s="62"/>
      <c r="I2474" s="59"/>
      <c r="J2474" s="63"/>
      <c r="K2474" s="51"/>
      <c r="L2474" s="52"/>
      <c r="M2474" s="63"/>
      <c r="N2474" s="51">
        <v>6.62</v>
      </c>
      <c r="O2474" s="64">
        <v>77.9</v>
      </c>
      <c r="R2474" s="51"/>
      <c r="S2474" s="51"/>
      <c r="T2474" s="51"/>
      <c r="U2474" s="51"/>
      <c r="V2474" s="54">
        <v>78.9</v>
      </c>
      <c r="W2474" s="55"/>
      <c r="X2474" s="81"/>
      <c r="Y2474" s="57"/>
      <c r="Z2474" s="58"/>
    </row>
    <row r="2475" ht="15.75" customHeight="1">
      <c r="C2475" s="48" t="s">
        <v>920</v>
      </c>
      <c r="D2475" s="49"/>
      <c r="E2475" s="11" t="str">
        <f t="shared" si="2"/>
        <v>TA01043701</v>
      </c>
      <c r="F2475" s="12" t="str">
        <f t="shared" si="1"/>
        <v>2019</v>
      </c>
      <c r="G2475" s="75">
        <v>43701.0</v>
      </c>
      <c r="H2475" s="62"/>
      <c r="I2475" s="51"/>
      <c r="J2475" s="63"/>
      <c r="K2475" s="51"/>
      <c r="L2475" s="52"/>
      <c r="M2475" s="63"/>
      <c r="N2475" s="51">
        <v>8.56</v>
      </c>
      <c r="O2475" s="64">
        <v>86.2</v>
      </c>
      <c r="R2475" s="51"/>
      <c r="S2475" s="51"/>
      <c r="T2475" s="51"/>
      <c r="U2475" s="51"/>
      <c r="V2475" s="54">
        <v>27.2</v>
      </c>
      <c r="W2475" s="55"/>
      <c r="X2475" s="81"/>
      <c r="Y2475" s="57"/>
      <c r="Z2475" s="58"/>
    </row>
    <row r="2476" ht="15.75" customHeight="1">
      <c r="C2476" s="48" t="s">
        <v>931</v>
      </c>
      <c r="D2476" s="49"/>
      <c r="E2476" s="11" t="str">
        <f t="shared" si="2"/>
        <v>TA04043701</v>
      </c>
      <c r="F2476" s="12" t="str">
        <f t="shared" si="1"/>
        <v>2019</v>
      </c>
      <c r="G2476" s="75">
        <v>43701.0</v>
      </c>
      <c r="H2476" s="62"/>
      <c r="I2476" s="51"/>
      <c r="J2476" s="63"/>
      <c r="K2476" s="51"/>
      <c r="L2476" s="52"/>
      <c r="M2476" s="63"/>
      <c r="N2476" s="51">
        <v>9.1</v>
      </c>
      <c r="O2476" s="64">
        <v>81.8</v>
      </c>
      <c r="R2476" s="51"/>
      <c r="S2476" s="51"/>
      <c r="T2476" s="51"/>
      <c r="U2476" s="51"/>
      <c r="V2476" s="54">
        <v>307.6</v>
      </c>
      <c r="W2476" s="55"/>
      <c r="X2476" s="81"/>
      <c r="Y2476" s="57"/>
      <c r="Z2476" s="58"/>
    </row>
    <row r="2477" ht="15.75" customHeight="1">
      <c r="C2477" s="48" t="s">
        <v>909</v>
      </c>
      <c r="D2477" s="49"/>
      <c r="E2477" s="11" t="str">
        <f t="shared" si="2"/>
        <v>P05043701</v>
      </c>
      <c r="F2477" s="12" t="str">
        <f t="shared" si="1"/>
        <v>2019</v>
      </c>
      <c r="G2477" s="75">
        <v>43701.0</v>
      </c>
      <c r="H2477" s="62"/>
      <c r="I2477" s="51"/>
      <c r="J2477" s="63"/>
      <c r="K2477" s="51"/>
      <c r="L2477" s="52"/>
      <c r="M2477" s="63"/>
      <c r="N2477" s="51">
        <v>7.35</v>
      </c>
      <c r="O2477" s="64">
        <v>56.0</v>
      </c>
      <c r="R2477" s="51"/>
      <c r="S2477" s="51"/>
      <c r="T2477" s="51"/>
      <c r="U2477" s="51"/>
      <c r="V2477" s="54">
        <v>39.3</v>
      </c>
      <c r="W2477" s="55"/>
      <c r="X2477" s="81"/>
      <c r="Y2477" s="57"/>
      <c r="Z2477" s="58"/>
    </row>
    <row r="2478" ht="15.75" customHeight="1">
      <c r="C2478" s="48" t="s">
        <v>837</v>
      </c>
      <c r="D2478" s="49"/>
      <c r="E2478" s="11" t="str">
        <f t="shared" si="2"/>
        <v>P06043701</v>
      </c>
      <c r="F2478" s="12" t="str">
        <f t="shared" si="1"/>
        <v>2019</v>
      </c>
      <c r="G2478" s="75">
        <v>43701.0</v>
      </c>
      <c r="H2478" s="62"/>
      <c r="I2478" s="51"/>
      <c r="J2478" s="63"/>
      <c r="K2478" s="51"/>
      <c r="L2478" s="52"/>
      <c r="M2478" s="63"/>
      <c r="N2478" s="51">
        <v>8.0</v>
      </c>
      <c r="O2478" s="64">
        <v>94.5</v>
      </c>
      <c r="R2478" s="51"/>
      <c r="S2478" s="51"/>
      <c r="T2478" s="51"/>
      <c r="U2478" s="51"/>
      <c r="V2478" s="54">
        <v>26.9</v>
      </c>
      <c r="W2478" s="55"/>
      <c r="X2478" s="81"/>
      <c r="Y2478" s="57"/>
      <c r="Z2478" s="58"/>
    </row>
    <row r="2479" ht="15.75" customHeight="1">
      <c r="C2479" s="48" t="s">
        <v>915</v>
      </c>
      <c r="D2479" s="49"/>
      <c r="E2479" s="11" t="str">
        <f t="shared" si="2"/>
        <v>P06543701</v>
      </c>
      <c r="F2479" s="12" t="str">
        <f t="shared" si="1"/>
        <v>2019</v>
      </c>
      <c r="G2479" s="75">
        <v>43701.0</v>
      </c>
      <c r="H2479" s="62"/>
      <c r="I2479" s="51"/>
      <c r="J2479" s="63"/>
      <c r="K2479" s="51"/>
      <c r="L2479" s="52"/>
      <c r="M2479" s="63"/>
      <c r="N2479" s="51">
        <v>7.56</v>
      </c>
      <c r="O2479" s="64">
        <v>89.0</v>
      </c>
      <c r="R2479" s="51"/>
      <c r="S2479" s="51"/>
      <c r="T2479" s="51"/>
      <c r="U2479" s="51"/>
      <c r="V2479" s="54">
        <v>27.2</v>
      </c>
      <c r="W2479" s="55"/>
      <c r="X2479" s="81"/>
      <c r="Y2479" s="57"/>
      <c r="Z2479" s="58"/>
    </row>
    <row r="2480" ht="15.75" customHeight="1">
      <c r="C2480" s="48" t="s">
        <v>381</v>
      </c>
      <c r="D2480" s="49"/>
      <c r="E2480" s="11" t="str">
        <f t="shared" si="2"/>
        <v>PI01043701</v>
      </c>
      <c r="F2480" s="12" t="str">
        <f t="shared" si="1"/>
        <v>2019</v>
      </c>
      <c r="G2480" s="75">
        <v>43701.0</v>
      </c>
      <c r="H2480" s="62"/>
      <c r="I2480" s="51"/>
      <c r="J2480" s="63"/>
      <c r="K2480" s="51"/>
      <c r="L2480" s="52"/>
      <c r="M2480" s="63"/>
      <c r="N2480" s="51">
        <v>7.0</v>
      </c>
      <c r="O2480" s="64">
        <v>74.0</v>
      </c>
      <c r="R2480" s="51"/>
      <c r="S2480" s="51"/>
      <c r="T2480" s="51"/>
      <c r="U2480" s="51"/>
      <c r="V2480" s="54">
        <v>172.2</v>
      </c>
      <c r="W2480" s="55"/>
      <c r="X2480" s="81"/>
      <c r="Y2480" s="57"/>
      <c r="Z2480" s="58"/>
    </row>
    <row r="2481" ht="15.75" customHeight="1">
      <c r="C2481" s="48" t="s">
        <v>660</v>
      </c>
      <c r="D2481" s="49"/>
      <c r="E2481" s="11" t="str">
        <f t="shared" si="2"/>
        <v>PI02043701</v>
      </c>
      <c r="F2481" s="12" t="str">
        <f t="shared" si="1"/>
        <v>2019</v>
      </c>
      <c r="G2481" s="75">
        <v>43701.0</v>
      </c>
      <c r="H2481" s="62"/>
      <c r="I2481" s="51"/>
      <c r="J2481" s="63"/>
      <c r="K2481" s="51"/>
      <c r="L2481" s="52"/>
      <c r="M2481" s="63"/>
      <c r="N2481" s="51">
        <v>9.0</v>
      </c>
      <c r="O2481" s="64">
        <v>92.0</v>
      </c>
      <c r="R2481" s="51"/>
      <c r="S2481" s="51"/>
      <c r="T2481" s="51"/>
      <c r="U2481" s="51"/>
      <c r="V2481" s="54">
        <v>133.3</v>
      </c>
      <c r="W2481" s="55"/>
      <c r="X2481" s="81"/>
      <c r="Y2481" s="57"/>
      <c r="Z2481" s="58"/>
    </row>
    <row r="2482" ht="15.75" customHeight="1">
      <c r="C2482" s="48" t="s">
        <v>755</v>
      </c>
      <c r="D2482" s="49"/>
      <c r="E2482" s="11" t="str">
        <f t="shared" si="2"/>
        <v>P02043701</v>
      </c>
      <c r="F2482" s="12" t="str">
        <f t="shared" si="1"/>
        <v>2019</v>
      </c>
      <c r="G2482" s="75">
        <v>43701.0</v>
      </c>
      <c r="H2482" s="62"/>
      <c r="I2482" s="51"/>
      <c r="J2482" s="63"/>
      <c r="K2482" s="51"/>
      <c r="L2482" s="52"/>
      <c r="M2482" s="63"/>
      <c r="N2482" s="51">
        <v>8.4</v>
      </c>
      <c r="O2482" s="64">
        <v>99.0</v>
      </c>
      <c r="R2482" s="51"/>
      <c r="S2482" s="51"/>
      <c r="T2482" s="51"/>
      <c r="U2482" s="51"/>
      <c r="V2482" s="54">
        <v>43.7</v>
      </c>
      <c r="W2482" s="55"/>
      <c r="X2482" s="81"/>
      <c r="Y2482" s="57"/>
      <c r="Z2482" s="58"/>
    </row>
    <row r="2483" ht="15.75" customHeight="1">
      <c r="C2483" s="48" t="s">
        <v>736</v>
      </c>
      <c r="D2483" s="49"/>
      <c r="E2483" s="11" t="str">
        <f t="shared" si="2"/>
        <v>P13543701</v>
      </c>
      <c r="F2483" s="12" t="str">
        <f t="shared" si="1"/>
        <v>2019</v>
      </c>
      <c r="G2483" s="75">
        <v>43701.0</v>
      </c>
      <c r="H2483" s="62"/>
      <c r="I2483" s="51"/>
      <c r="J2483" s="63"/>
      <c r="K2483" s="51"/>
      <c r="L2483" s="52"/>
      <c r="M2483" s="63"/>
      <c r="N2483" s="59"/>
      <c r="O2483" s="64">
        <v>81.2</v>
      </c>
      <c r="R2483" s="59"/>
      <c r="S2483" s="51"/>
      <c r="T2483" s="51"/>
      <c r="U2483" s="51"/>
      <c r="V2483" s="54">
        <v>20.1</v>
      </c>
      <c r="W2483" s="55"/>
      <c r="X2483" s="81"/>
      <c r="Y2483" s="57"/>
      <c r="Z2483" s="58"/>
    </row>
    <row r="2484" ht="15.75" customHeight="1">
      <c r="C2484" s="48" t="s">
        <v>184</v>
      </c>
      <c r="D2484" s="49"/>
      <c r="E2484" s="11" t="str">
        <f t="shared" si="2"/>
        <v>P15043701</v>
      </c>
      <c r="F2484" s="12" t="str">
        <f t="shared" si="1"/>
        <v>2019</v>
      </c>
      <c r="G2484" s="75">
        <v>43701.0</v>
      </c>
      <c r="H2484" s="62"/>
      <c r="I2484" s="51"/>
      <c r="J2484" s="63"/>
      <c r="K2484" s="51"/>
      <c r="L2484" s="52"/>
      <c r="M2484" s="63"/>
      <c r="N2484" s="59"/>
      <c r="O2484" s="64">
        <v>83.0</v>
      </c>
      <c r="R2484" s="59"/>
      <c r="S2484" s="51"/>
      <c r="T2484" s="51"/>
      <c r="U2484" s="51"/>
      <c r="V2484" s="54">
        <v>18.5</v>
      </c>
      <c r="W2484" s="55"/>
      <c r="X2484" s="81"/>
      <c r="Y2484" s="57"/>
      <c r="Z2484" s="60"/>
    </row>
    <row r="2485" ht="15.75" customHeight="1">
      <c r="C2485" s="48" t="s">
        <v>105</v>
      </c>
      <c r="D2485" s="49"/>
      <c r="E2485" s="11" t="str">
        <f t="shared" si="2"/>
        <v>PL01043701</v>
      </c>
      <c r="F2485" s="12" t="str">
        <f t="shared" si="1"/>
        <v>2019</v>
      </c>
      <c r="G2485" s="75">
        <v>43701.0</v>
      </c>
      <c r="H2485" s="62"/>
      <c r="I2485" s="51"/>
      <c r="J2485" s="63"/>
      <c r="K2485" s="51"/>
      <c r="L2485" s="52"/>
      <c r="M2485" s="63"/>
      <c r="N2485" s="59"/>
      <c r="O2485" s="64">
        <v>75.0</v>
      </c>
      <c r="R2485" s="59"/>
      <c r="S2485" s="51"/>
      <c r="T2485" s="51"/>
      <c r="U2485" s="51"/>
      <c r="V2485" s="54">
        <v>88.0</v>
      </c>
      <c r="W2485" s="55"/>
      <c r="X2485" s="81"/>
      <c r="Y2485" s="57"/>
      <c r="Z2485" s="58"/>
    </row>
    <row r="2486" ht="15.75" customHeight="1">
      <c r="C2486" s="48" t="s">
        <v>1310</v>
      </c>
      <c r="D2486" s="49"/>
      <c r="E2486" s="11" t="str">
        <f t="shared" si="2"/>
        <v>PL04543701</v>
      </c>
      <c r="F2486" s="12" t="str">
        <f t="shared" si="1"/>
        <v>2019</v>
      </c>
      <c r="G2486" s="75">
        <v>43701.0</v>
      </c>
      <c r="H2486" s="62"/>
      <c r="I2486" s="51"/>
      <c r="J2486" s="63"/>
      <c r="K2486" s="51"/>
      <c r="L2486" s="52"/>
      <c r="M2486" s="63"/>
      <c r="N2486" s="51">
        <v>7.9</v>
      </c>
      <c r="O2486" s="64">
        <v>81.0</v>
      </c>
      <c r="R2486" s="51"/>
      <c r="S2486" s="51"/>
      <c r="T2486" s="51"/>
      <c r="U2486" s="51"/>
      <c r="V2486" s="54">
        <v>461.1</v>
      </c>
      <c r="W2486" s="55"/>
      <c r="X2486" s="81"/>
      <c r="Y2486" s="57"/>
      <c r="Z2486" s="58"/>
    </row>
    <row r="2487" ht="15.75" customHeight="1">
      <c r="C2487" s="48" t="s">
        <v>45</v>
      </c>
      <c r="D2487" s="49"/>
      <c r="E2487" s="11" t="str">
        <f t="shared" si="2"/>
        <v>BB01043701</v>
      </c>
      <c r="F2487" s="12" t="str">
        <f t="shared" si="1"/>
        <v>2019</v>
      </c>
      <c r="G2487" s="75">
        <v>43701.0</v>
      </c>
      <c r="H2487" s="62"/>
      <c r="I2487" s="51"/>
      <c r="J2487" s="63"/>
      <c r="K2487" s="51"/>
      <c r="L2487" s="52"/>
      <c r="M2487" s="63"/>
      <c r="N2487" s="51">
        <v>9.1</v>
      </c>
      <c r="O2487" s="64">
        <v>91.0</v>
      </c>
      <c r="R2487" s="51"/>
      <c r="S2487" s="51"/>
      <c r="T2487" s="51"/>
      <c r="U2487" s="51"/>
      <c r="V2487" s="54">
        <v>58.3</v>
      </c>
      <c r="W2487" s="55"/>
      <c r="X2487" s="81"/>
      <c r="Y2487" s="57"/>
      <c r="Z2487" s="58"/>
    </row>
    <row r="2488" ht="15.75" customHeight="1">
      <c r="C2488" s="48" t="s">
        <v>145</v>
      </c>
      <c r="D2488" s="49"/>
      <c r="E2488" s="11" t="str">
        <f t="shared" si="2"/>
        <v>PL04043701</v>
      </c>
      <c r="F2488" s="12" t="str">
        <f t="shared" si="1"/>
        <v>2019</v>
      </c>
      <c r="G2488" s="75">
        <v>43701.0</v>
      </c>
      <c r="H2488" s="62"/>
      <c r="I2488" s="51"/>
      <c r="J2488" s="63"/>
      <c r="K2488" s="51"/>
      <c r="L2488" s="52"/>
      <c r="M2488" s="63"/>
      <c r="N2488" s="51">
        <v>7.4</v>
      </c>
      <c r="O2488" s="64">
        <v>78.0</v>
      </c>
      <c r="R2488" s="51"/>
      <c r="S2488" s="51"/>
      <c r="T2488" s="51"/>
      <c r="U2488" s="51"/>
      <c r="V2488" s="54">
        <v>307.6</v>
      </c>
      <c r="W2488" s="55"/>
      <c r="X2488" s="81"/>
      <c r="Y2488" s="57"/>
      <c r="Z2488" s="60"/>
    </row>
    <row r="2489" ht="15.75" customHeight="1">
      <c r="C2489" s="48" t="s">
        <v>1245</v>
      </c>
      <c r="D2489" s="49"/>
      <c r="E2489" s="11" t="str">
        <f t="shared" si="2"/>
        <v>SW01043701</v>
      </c>
      <c r="F2489" s="12" t="str">
        <f t="shared" si="1"/>
        <v>2019</v>
      </c>
      <c r="G2489" s="75">
        <v>43701.0</v>
      </c>
      <c r="H2489" s="62"/>
      <c r="I2489" s="51"/>
      <c r="J2489" s="63"/>
      <c r="K2489" s="51"/>
      <c r="L2489" s="52"/>
      <c r="M2489" s="63"/>
      <c r="N2489" s="51">
        <v>7.15</v>
      </c>
      <c r="O2489" s="64">
        <v>78.0</v>
      </c>
      <c r="R2489" s="51"/>
      <c r="S2489" s="51"/>
      <c r="T2489" s="59"/>
      <c r="U2489" s="51"/>
      <c r="V2489" s="54">
        <v>135.4</v>
      </c>
      <c r="W2489" s="55"/>
      <c r="X2489" s="81"/>
      <c r="Y2489" s="57"/>
      <c r="Z2489" s="58"/>
    </row>
    <row r="2490" ht="15.75" customHeight="1">
      <c r="C2490" s="48" t="s">
        <v>1256</v>
      </c>
      <c r="D2490" s="49"/>
      <c r="E2490" s="11" t="str">
        <f t="shared" si="2"/>
        <v>SW02043701</v>
      </c>
      <c r="F2490" s="12" t="str">
        <f t="shared" si="1"/>
        <v>2019</v>
      </c>
      <c r="G2490" s="75">
        <v>43701.0</v>
      </c>
      <c r="H2490" s="62"/>
      <c r="I2490" s="51"/>
      <c r="J2490" s="63"/>
      <c r="K2490" s="51"/>
      <c r="L2490" s="52"/>
      <c r="M2490" s="63"/>
      <c r="N2490" s="51">
        <v>6.38</v>
      </c>
      <c r="O2490" s="64">
        <v>69.9</v>
      </c>
      <c r="R2490" s="51"/>
      <c r="S2490" s="51"/>
      <c r="T2490" s="59"/>
      <c r="U2490" s="51"/>
      <c r="V2490" s="54">
        <v>10.9</v>
      </c>
      <c r="W2490" s="55"/>
      <c r="X2490" s="81"/>
      <c r="Y2490" s="58"/>
      <c r="Z2490" s="60"/>
    </row>
    <row r="2491" ht="15.75" customHeight="1">
      <c r="C2491" s="48" t="s">
        <v>565</v>
      </c>
      <c r="D2491" s="49"/>
      <c r="E2491" s="11" t="str">
        <f t="shared" si="2"/>
        <v>M03043701</v>
      </c>
      <c r="F2491" s="12" t="str">
        <f t="shared" si="1"/>
        <v>2019</v>
      </c>
      <c r="G2491" s="75">
        <v>43701.0</v>
      </c>
      <c r="H2491" s="62"/>
      <c r="I2491" s="59"/>
      <c r="J2491" s="63"/>
      <c r="K2491" s="51"/>
      <c r="L2491" s="52"/>
      <c r="M2491" s="63"/>
      <c r="N2491" s="51">
        <v>6.84</v>
      </c>
      <c r="O2491" s="64">
        <v>78.9</v>
      </c>
      <c r="R2491" s="51"/>
      <c r="S2491" s="51"/>
      <c r="T2491" s="51"/>
      <c r="U2491" s="51"/>
      <c r="V2491" s="54">
        <v>4.1</v>
      </c>
      <c r="W2491" s="55"/>
      <c r="X2491" s="81"/>
      <c r="Y2491" s="57"/>
      <c r="Z2491" s="58"/>
    </row>
    <row r="2492" ht="15.75" customHeight="1">
      <c r="C2492" s="48" t="s">
        <v>517</v>
      </c>
      <c r="D2492" s="49"/>
      <c r="E2492" s="11" t="str">
        <f t="shared" si="2"/>
        <v>M01043701</v>
      </c>
      <c r="F2492" s="12" t="str">
        <f t="shared" si="1"/>
        <v>2019</v>
      </c>
      <c r="G2492" s="75">
        <v>43701.0</v>
      </c>
      <c r="H2492" s="62"/>
      <c r="I2492" s="59"/>
      <c r="J2492" s="63"/>
      <c r="K2492" s="51"/>
      <c r="L2492" s="52"/>
      <c r="M2492" s="63"/>
      <c r="N2492" s="51">
        <v>7.34</v>
      </c>
      <c r="O2492" s="64">
        <v>76.4</v>
      </c>
      <c r="R2492" s="51"/>
      <c r="S2492" s="51"/>
      <c r="T2492" s="51"/>
      <c r="U2492" s="51"/>
      <c r="V2492" s="54">
        <v>866.4</v>
      </c>
      <c r="W2492" s="55"/>
      <c r="X2492" s="81"/>
      <c r="Y2492" s="57"/>
      <c r="Z2492" s="58"/>
    </row>
    <row r="2493" ht="15.75" customHeight="1">
      <c r="C2493" s="48" t="s">
        <v>759</v>
      </c>
      <c r="D2493" s="49"/>
      <c r="E2493" s="11" t="str">
        <f t="shared" si="2"/>
        <v>P03043701</v>
      </c>
      <c r="F2493" s="12" t="str">
        <f t="shared" si="1"/>
        <v>2019</v>
      </c>
      <c r="G2493" s="75">
        <v>43701.0</v>
      </c>
      <c r="H2493" s="62"/>
      <c r="I2493" s="59"/>
      <c r="J2493" s="63"/>
      <c r="K2493" s="51"/>
      <c r="L2493" s="52"/>
      <c r="M2493" s="63"/>
      <c r="N2493" s="51">
        <v>7.6</v>
      </c>
      <c r="O2493" s="64">
        <v>88.5</v>
      </c>
      <c r="R2493" s="51"/>
      <c r="S2493" s="51"/>
      <c r="T2493" s="51"/>
      <c r="U2493" s="51"/>
      <c r="V2493" s="54">
        <v>45.0</v>
      </c>
      <c r="W2493" s="55"/>
      <c r="X2493" s="81"/>
      <c r="Y2493" s="57"/>
      <c r="Z2493" s="58"/>
    </row>
    <row r="2494" ht="15.75" customHeight="1">
      <c r="C2494" s="48" t="s">
        <v>731</v>
      </c>
      <c r="D2494" s="49"/>
      <c r="E2494" s="11" t="str">
        <f t="shared" si="2"/>
        <v>P11043701</v>
      </c>
      <c r="F2494" s="12" t="str">
        <f t="shared" si="1"/>
        <v>2019</v>
      </c>
      <c r="G2494" s="75">
        <v>43701.0</v>
      </c>
      <c r="H2494" s="72"/>
      <c r="I2494" s="51"/>
      <c r="J2494" s="63"/>
      <c r="K2494" s="51"/>
      <c r="L2494" s="52"/>
      <c r="M2494" s="63"/>
      <c r="N2494" s="51">
        <v>7.8</v>
      </c>
      <c r="O2494" s="64">
        <v>93.6</v>
      </c>
      <c r="R2494" s="51"/>
      <c r="S2494" s="51"/>
      <c r="T2494" s="51"/>
      <c r="U2494" s="51"/>
      <c r="V2494" s="54">
        <v>18.7</v>
      </c>
      <c r="W2494" s="55"/>
      <c r="X2494" s="81"/>
      <c r="Y2494" s="58"/>
      <c r="Z2494" s="60"/>
    </row>
    <row r="2495" ht="15.75" customHeight="1">
      <c r="C2495" s="48" t="s">
        <v>175</v>
      </c>
      <c r="D2495" s="49"/>
      <c r="E2495" s="11" t="str">
        <f t="shared" si="2"/>
        <v>P08943701</v>
      </c>
      <c r="F2495" s="12" t="str">
        <f t="shared" si="1"/>
        <v>2019</v>
      </c>
      <c r="G2495" s="75">
        <v>43701.0</v>
      </c>
      <c r="H2495" s="72"/>
      <c r="I2495" s="51"/>
      <c r="J2495" s="63"/>
      <c r="K2495" s="51"/>
      <c r="L2495" s="52"/>
      <c r="M2495" s="63"/>
      <c r="N2495" s="51">
        <v>7.7</v>
      </c>
      <c r="O2495" s="64">
        <v>91.7</v>
      </c>
      <c r="R2495" s="51"/>
      <c r="S2495" s="51"/>
      <c r="T2495" s="51"/>
      <c r="U2495" s="51"/>
      <c r="V2495" s="54">
        <v>17.5</v>
      </c>
      <c r="W2495" s="55"/>
      <c r="X2495" s="81"/>
      <c r="Y2495" s="57"/>
      <c r="Z2495" s="58"/>
    </row>
    <row r="2496" ht="15.75" customHeight="1">
      <c r="C2496" s="48" t="s">
        <v>208</v>
      </c>
      <c r="D2496" s="49"/>
      <c r="E2496" s="11" t="str">
        <f t="shared" si="2"/>
        <v>P20043701</v>
      </c>
      <c r="F2496" s="12" t="str">
        <f t="shared" si="1"/>
        <v>2019</v>
      </c>
      <c r="G2496" s="75">
        <v>43701.0</v>
      </c>
      <c r="H2496" s="62"/>
      <c r="I2496" s="51"/>
      <c r="J2496" s="76"/>
      <c r="K2496" s="51"/>
      <c r="L2496" s="52"/>
      <c r="M2496" s="63"/>
      <c r="N2496" s="51">
        <v>8.35</v>
      </c>
      <c r="O2496" s="64">
        <v>97.4</v>
      </c>
      <c r="R2496" s="59"/>
      <c r="S2496" s="51"/>
      <c r="T2496" s="51"/>
      <c r="U2496" s="51"/>
      <c r="V2496" s="54">
        <v>12.0</v>
      </c>
      <c r="W2496" s="55"/>
      <c r="X2496" s="81"/>
      <c r="Y2496" s="57"/>
      <c r="Z2496" s="58"/>
    </row>
    <row r="2497" ht="15.75" customHeight="1">
      <c r="C2497" s="48" t="s">
        <v>91</v>
      </c>
      <c r="D2497" s="49"/>
      <c r="E2497" s="11" t="str">
        <f t="shared" si="2"/>
        <v>OB01043701</v>
      </c>
      <c r="F2497" s="12" t="str">
        <f t="shared" si="1"/>
        <v>2019</v>
      </c>
      <c r="G2497" s="75">
        <v>43701.0</v>
      </c>
      <c r="H2497" s="62"/>
      <c r="I2497" s="51"/>
      <c r="J2497" s="76"/>
      <c r="K2497" s="51"/>
      <c r="L2497" s="52"/>
      <c r="M2497" s="63"/>
      <c r="N2497" s="51">
        <v>6.41</v>
      </c>
      <c r="O2497" s="64">
        <v>64.8</v>
      </c>
      <c r="R2497" s="59"/>
      <c r="S2497" s="51"/>
      <c r="T2497" s="51"/>
      <c r="U2497" s="59"/>
      <c r="V2497" s="54">
        <v>93.2</v>
      </c>
      <c r="W2497" s="55"/>
      <c r="X2497" s="81"/>
      <c r="Y2497" s="57"/>
      <c r="Z2497" s="58"/>
    </row>
    <row r="2498" ht="15.75" customHeight="1">
      <c r="C2498" s="48" t="s">
        <v>265</v>
      </c>
      <c r="D2498" s="49"/>
      <c r="E2498" s="11" t="str">
        <f t="shared" si="2"/>
        <v>CW01043701</v>
      </c>
      <c r="F2498" s="12" t="str">
        <f t="shared" si="1"/>
        <v>2019</v>
      </c>
      <c r="G2498" s="75">
        <v>43701.0</v>
      </c>
      <c r="H2498" s="72"/>
      <c r="I2498" s="51"/>
      <c r="J2498" s="63"/>
      <c r="K2498" s="51"/>
      <c r="L2498" s="52"/>
      <c r="M2498" s="63"/>
      <c r="N2498" s="51">
        <v>8.3</v>
      </c>
      <c r="O2498" s="64">
        <v>87.4</v>
      </c>
      <c r="R2498" s="51"/>
      <c r="S2498" s="51"/>
      <c r="T2498" s="51"/>
      <c r="U2498" s="51"/>
      <c r="V2498" s="54">
        <v>187.2</v>
      </c>
      <c r="W2498" s="55"/>
      <c r="X2498" s="81"/>
      <c r="Y2498" s="57"/>
      <c r="Z2498" s="60"/>
    </row>
    <row r="2499" ht="15.75" customHeight="1">
      <c r="C2499" s="48" t="s">
        <v>276</v>
      </c>
      <c r="D2499" s="49"/>
      <c r="E2499" s="11" t="str">
        <f t="shared" si="2"/>
        <v>CW02043701</v>
      </c>
      <c r="F2499" s="12" t="str">
        <f t="shared" si="1"/>
        <v>2019</v>
      </c>
      <c r="G2499" s="75">
        <v>43701.0</v>
      </c>
      <c r="H2499" s="72"/>
      <c r="I2499" s="51"/>
      <c r="J2499" s="63"/>
      <c r="K2499" s="51"/>
      <c r="L2499" s="52"/>
      <c r="M2499" s="63"/>
      <c r="N2499" s="51">
        <v>8.66</v>
      </c>
      <c r="O2499" s="64">
        <v>88.8</v>
      </c>
      <c r="R2499" s="51"/>
      <c r="S2499" s="51"/>
      <c r="T2499" s="51"/>
      <c r="U2499" s="51"/>
      <c r="V2499" s="54">
        <v>218.7</v>
      </c>
      <c r="W2499" s="55"/>
      <c r="X2499" s="81"/>
      <c r="Y2499" s="57"/>
      <c r="Z2499" s="58"/>
    </row>
    <row r="2500" ht="15.75" customHeight="1">
      <c r="C2500" s="48" t="s">
        <v>256</v>
      </c>
      <c r="D2500" s="49"/>
      <c r="E2500" s="11" t="str">
        <f t="shared" si="2"/>
        <v>BL01043701</v>
      </c>
      <c r="F2500" s="12" t="str">
        <f t="shared" si="1"/>
        <v>2019</v>
      </c>
      <c r="G2500" s="75">
        <v>43701.0</v>
      </c>
      <c r="H2500" s="72"/>
      <c r="I2500" s="51"/>
      <c r="J2500" s="63"/>
      <c r="K2500" s="51"/>
      <c r="L2500" s="52"/>
      <c r="M2500" s="63"/>
      <c r="N2500" s="51">
        <v>9.62</v>
      </c>
      <c r="O2500" s="64">
        <v>97.9</v>
      </c>
      <c r="R2500" s="51"/>
      <c r="S2500" s="51"/>
      <c r="T2500" s="51"/>
      <c r="U2500" s="51"/>
      <c r="V2500" s="54">
        <v>135.4</v>
      </c>
      <c r="W2500" s="55"/>
      <c r="X2500" s="81"/>
      <c r="Y2500" s="57"/>
      <c r="Z2500" s="58"/>
    </row>
    <row r="2501" ht="15.75" customHeight="1">
      <c r="C2501" s="48" t="s">
        <v>324</v>
      </c>
      <c r="D2501" s="49"/>
      <c r="E2501" s="11" t="str">
        <f t="shared" si="2"/>
        <v>DG01043701</v>
      </c>
      <c r="F2501" s="12" t="str">
        <f t="shared" si="1"/>
        <v>2019</v>
      </c>
      <c r="G2501" s="75">
        <v>43701.0</v>
      </c>
      <c r="H2501" s="62"/>
      <c r="I2501" s="59"/>
      <c r="J2501" s="63"/>
      <c r="K2501" s="51"/>
      <c r="L2501" s="59"/>
      <c r="M2501" s="63"/>
      <c r="N2501" s="51">
        <v>6.81</v>
      </c>
      <c r="O2501" s="64">
        <v>72.5</v>
      </c>
      <c r="R2501" s="51"/>
      <c r="S2501" s="51"/>
      <c r="T2501" s="51"/>
      <c r="U2501" s="51"/>
      <c r="V2501" s="54">
        <v>185.0</v>
      </c>
      <c r="W2501" s="55"/>
      <c r="X2501" s="81"/>
      <c r="Y2501" s="57"/>
      <c r="Z2501" s="58"/>
    </row>
    <row r="2502" ht="15.75" customHeight="1">
      <c r="C2502" s="48" t="s">
        <v>1026</v>
      </c>
      <c r="D2502" s="49"/>
      <c r="E2502" s="11" t="str">
        <f t="shared" si="2"/>
        <v>L06043701</v>
      </c>
      <c r="F2502" s="12" t="str">
        <f t="shared" si="1"/>
        <v>2019</v>
      </c>
      <c r="G2502" s="75">
        <v>43701.0</v>
      </c>
      <c r="H2502" s="62"/>
      <c r="I2502" s="59"/>
      <c r="J2502" s="63"/>
      <c r="K2502" s="51"/>
      <c r="L2502" s="59"/>
      <c r="M2502" s="63"/>
      <c r="N2502" s="51">
        <v>7.26</v>
      </c>
      <c r="O2502" s="64">
        <v>74.6</v>
      </c>
      <c r="R2502" s="51"/>
      <c r="S2502" s="51"/>
      <c r="T2502" s="51"/>
      <c r="U2502" s="51"/>
      <c r="V2502" s="54">
        <v>387.3</v>
      </c>
      <c r="W2502" s="55"/>
      <c r="X2502" s="81"/>
      <c r="Y2502" s="57"/>
      <c r="Z2502" s="58"/>
    </row>
    <row r="2503" ht="15.75" customHeight="1">
      <c r="C2503" s="48" t="s">
        <v>801</v>
      </c>
      <c r="D2503" s="49"/>
      <c r="E2503" s="11" t="str">
        <f t="shared" si="2"/>
        <v>BL02043701</v>
      </c>
      <c r="F2503" s="12" t="str">
        <f t="shared" si="1"/>
        <v>2019</v>
      </c>
      <c r="G2503" s="75">
        <v>43701.0</v>
      </c>
      <c r="H2503" s="62"/>
      <c r="I2503" s="51"/>
      <c r="J2503" s="63"/>
      <c r="K2503" s="51"/>
      <c r="L2503" s="52"/>
      <c r="M2503" s="63"/>
      <c r="N2503" s="51">
        <v>6.12</v>
      </c>
      <c r="O2503" s="64">
        <v>61.2</v>
      </c>
      <c r="R2503" s="51"/>
      <c r="S2503" s="51"/>
      <c r="T2503" s="51"/>
      <c r="U2503" s="51"/>
      <c r="V2503" s="54">
        <v>307.6</v>
      </c>
      <c r="W2503" s="55"/>
      <c r="X2503" s="81"/>
      <c r="Y2503" s="57"/>
      <c r="Z2503" s="58"/>
    </row>
    <row r="2504" ht="15.75" customHeight="1">
      <c r="C2504" s="48" t="s">
        <v>121</v>
      </c>
      <c r="D2504" s="49"/>
      <c r="E2504" s="11" t="str">
        <f t="shared" si="2"/>
        <v>PL02043701</v>
      </c>
      <c r="F2504" s="12" t="str">
        <f t="shared" si="1"/>
        <v>2019</v>
      </c>
      <c r="G2504" s="75">
        <v>43701.0</v>
      </c>
      <c r="H2504" s="62"/>
      <c r="I2504" s="51"/>
      <c r="J2504" s="63"/>
      <c r="K2504" s="51"/>
      <c r="L2504" s="52"/>
      <c r="M2504" s="63"/>
      <c r="N2504" s="51">
        <v>7.95</v>
      </c>
      <c r="O2504" s="64">
        <v>85.0</v>
      </c>
      <c r="R2504" s="51"/>
      <c r="S2504" s="51"/>
      <c r="T2504" s="51"/>
      <c r="U2504" s="51"/>
      <c r="V2504" s="54">
        <v>198.9</v>
      </c>
      <c r="W2504" s="55"/>
      <c r="X2504" s="81"/>
      <c r="Y2504" s="57"/>
      <c r="Z2504" s="58"/>
    </row>
    <row r="2505" ht="15.75" customHeight="1">
      <c r="C2505" s="48" t="s">
        <v>134</v>
      </c>
      <c r="D2505" s="49"/>
      <c r="E2505" s="11" t="str">
        <f t="shared" si="2"/>
        <v>PL03043701</v>
      </c>
      <c r="F2505" s="12" t="str">
        <f t="shared" si="1"/>
        <v>2019</v>
      </c>
      <c r="G2505" s="75">
        <v>43701.0</v>
      </c>
      <c r="H2505" s="62"/>
      <c r="I2505" s="51"/>
      <c r="J2505" s="63"/>
      <c r="K2505" s="51"/>
      <c r="L2505" s="52"/>
      <c r="M2505" s="63"/>
      <c r="N2505" s="51">
        <v>7.89</v>
      </c>
      <c r="O2505" s="64">
        <v>84.3</v>
      </c>
      <c r="R2505" s="51"/>
      <c r="S2505" s="51"/>
      <c r="T2505" s="51"/>
      <c r="U2505" s="51"/>
      <c r="V2505" s="54">
        <v>238.2</v>
      </c>
      <c r="W2505" s="55"/>
      <c r="X2505" s="81"/>
      <c r="Y2505" s="57"/>
      <c r="Z2505" s="60"/>
    </row>
    <row r="2506" ht="15.75" customHeight="1">
      <c r="C2506" s="48" t="s">
        <v>1278</v>
      </c>
      <c r="D2506" s="49"/>
      <c r="E2506" s="11" t="str">
        <f t="shared" si="2"/>
        <v>SW04043715</v>
      </c>
      <c r="F2506" s="12" t="str">
        <f t="shared" si="1"/>
        <v>2019</v>
      </c>
      <c r="G2506" s="75">
        <v>43715.0</v>
      </c>
      <c r="H2506" s="62"/>
      <c r="I2506" s="51"/>
      <c r="J2506" s="63"/>
      <c r="K2506" s="51"/>
      <c r="L2506" s="52"/>
      <c r="M2506" s="63"/>
      <c r="N2506" s="51">
        <v>8.33</v>
      </c>
      <c r="O2506" s="64">
        <v>82.8</v>
      </c>
      <c r="R2506" s="51"/>
      <c r="S2506" s="51"/>
      <c r="T2506" s="51"/>
      <c r="U2506" s="51"/>
      <c r="V2506" s="54">
        <v>131.7</v>
      </c>
      <c r="W2506" s="55"/>
      <c r="X2506" s="81"/>
      <c r="Y2506" s="57"/>
      <c r="Z2506" s="58"/>
    </row>
    <row r="2507" ht="15.75" customHeight="1">
      <c r="C2507" s="48" t="s">
        <v>1267</v>
      </c>
      <c r="D2507" s="49"/>
      <c r="E2507" s="11" t="str">
        <f t="shared" si="2"/>
        <v>SW03043715</v>
      </c>
      <c r="F2507" s="12" t="str">
        <f t="shared" si="1"/>
        <v>2019</v>
      </c>
      <c r="G2507" s="75">
        <v>43715.0</v>
      </c>
      <c r="H2507" s="62"/>
      <c r="I2507" s="51"/>
      <c r="J2507" s="63"/>
      <c r="K2507" s="51"/>
      <c r="L2507" s="52"/>
      <c r="M2507" s="63"/>
      <c r="N2507" s="51">
        <v>8.16</v>
      </c>
      <c r="O2507" s="64">
        <v>82.5</v>
      </c>
      <c r="R2507" s="51"/>
      <c r="S2507" s="51"/>
      <c r="T2507" s="51"/>
      <c r="U2507" s="51"/>
      <c r="V2507" s="54">
        <v>108.1</v>
      </c>
      <c r="W2507" s="55"/>
      <c r="X2507" s="81"/>
      <c r="Y2507" s="57"/>
      <c r="Z2507" s="58"/>
    </row>
    <row r="2508" ht="15.75" customHeight="1">
      <c r="C2508" s="48" t="s">
        <v>490</v>
      </c>
      <c r="D2508" s="49"/>
      <c r="E2508" s="11" t="str">
        <f t="shared" si="2"/>
        <v>L02043715</v>
      </c>
      <c r="F2508" s="12" t="str">
        <f t="shared" si="1"/>
        <v>2019</v>
      </c>
      <c r="G2508" s="75">
        <v>43715.0</v>
      </c>
      <c r="H2508" s="72"/>
      <c r="I2508" s="51"/>
      <c r="J2508" s="63"/>
      <c r="K2508" s="51"/>
      <c r="L2508" s="52"/>
      <c r="M2508" s="63"/>
      <c r="N2508" s="51">
        <v>8.4</v>
      </c>
      <c r="O2508" s="64">
        <v>85.5</v>
      </c>
      <c r="R2508" s="51"/>
      <c r="S2508" s="51"/>
      <c r="T2508" s="51"/>
      <c r="U2508" s="51"/>
      <c r="V2508" s="54">
        <v>71.7</v>
      </c>
      <c r="W2508" s="55"/>
      <c r="X2508" s="81"/>
      <c r="Y2508" s="57"/>
      <c r="Z2508" s="58"/>
    </row>
    <row r="2509" ht="15.75" customHeight="1">
      <c r="C2509" s="48" t="s">
        <v>449</v>
      </c>
      <c r="D2509" s="49"/>
      <c r="E2509" s="11" t="str">
        <f t="shared" si="2"/>
        <v>L01043715</v>
      </c>
      <c r="F2509" s="12" t="str">
        <f t="shared" si="1"/>
        <v>2019</v>
      </c>
      <c r="G2509" s="75">
        <v>43715.0</v>
      </c>
      <c r="H2509" s="72"/>
      <c r="I2509" s="51"/>
      <c r="J2509" s="63"/>
      <c r="K2509" s="51"/>
      <c r="L2509" s="52"/>
      <c r="M2509" s="63"/>
      <c r="N2509" s="51">
        <v>9.12</v>
      </c>
      <c r="O2509" s="64">
        <v>90.5</v>
      </c>
      <c r="R2509" s="51"/>
      <c r="S2509" s="51"/>
      <c r="T2509" s="51"/>
      <c r="U2509" s="51"/>
      <c r="V2509" s="54">
        <v>62.0</v>
      </c>
      <c r="W2509" s="55"/>
      <c r="X2509" s="81"/>
      <c r="Y2509" s="57"/>
      <c r="Z2509" s="58"/>
    </row>
    <row r="2510" ht="15.75" customHeight="1">
      <c r="C2510" s="48" t="s">
        <v>294</v>
      </c>
      <c r="D2510" s="49"/>
      <c r="E2510" s="11" t="str">
        <f t="shared" si="2"/>
        <v>IN01043715</v>
      </c>
      <c r="F2510" s="12" t="str">
        <f t="shared" si="1"/>
        <v>2019</v>
      </c>
      <c r="G2510" s="75">
        <v>43715.0</v>
      </c>
      <c r="H2510" s="72"/>
      <c r="I2510" s="51"/>
      <c r="J2510" s="63"/>
      <c r="K2510" s="51"/>
      <c r="L2510" s="52"/>
      <c r="M2510" s="63"/>
      <c r="N2510" s="51">
        <v>6.08</v>
      </c>
      <c r="O2510" s="64">
        <v>61.6</v>
      </c>
      <c r="R2510" s="51"/>
      <c r="S2510" s="51"/>
      <c r="T2510" s="51"/>
      <c r="U2510" s="51"/>
      <c r="V2510" s="54">
        <v>79.4</v>
      </c>
      <c r="W2510" s="55"/>
      <c r="X2510" s="81"/>
      <c r="Y2510" s="57"/>
      <c r="Z2510" s="60"/>
    </row>
    <row r="2511" ht="15.75" customHeight="1">
      <c r="C2511" s="48" t="s">
        <v>197</v>
      </c>
      <c r="D2511" s="49"/>
      <c r="E2511" s="11" t="str">
        <f t="shared" si="2"/>
        <v>P16043715</v>
      </c>
      <c r="F2511" s="12" t="str">
        <f t="shared" si="1"/>
        <v>2019</v>
      </c>
      <c r="G2511" s="75">
        <v>43715.0</v>
      </c>
      <c r="H2511" s="72"/>
      <c r="I2511" s="51"/>
      <c r="J2511" s="63"/>
      <c r="K2511" s="51"/>
      <c r="L2511" s="52"/>
      <c r="M2511" s="63"/>
      <c r="N2511" s="51">
        <v>7.34</v>
      </c>
      <c r="O2511" s="64">
        <v>81.8</v>
      </c>
      <c r="R2511" s="51"/>
      <c r="S2511" s="51"/>
      <c r="T2511" s="51"/>
      <c r="U2511" s="51"/>
      <c r="V2511" s="54"/>
      <c r="W2511" s="55"/>
      <c r="X2511" s="81"/>
      <c r="Y2511" s="57"/>
      <c r="Z2511" s="58"/>
    </row>
    <row r="2512" ht="15.75" customHeight="1">
      <c r="C2512" s="48" t="s">
        <v>91</v>
      </c>
      <c r="D2512" s="49"/>
      <c r="E2512" s="11" t="str">
        <f t="shared" si="2"/>
        <v>OB01043715</v>
      </c>
      <c r="F2512" s="12" t="str">
        <f t="shared" si="1"/>
        <v>2019</v>
      </c>
      <c r="G2512" s="75">
        <v>43715.0</v>
      </c>
      <c r="H2512" s="72"/>
      <c r="I2512" s="51"/>
      <c r="J2512" s="63"/>
      <c r="K2512" s="51"/>
      <c r="L2512" s="52"/>
      <c r="M2512" s="63"/>
      <c r="N2512" s="51">
        <v>5.42</v>
      </c>
      <c r="O2512" s="64">
        <v>51.4</v>
      </c>
      <c r="R2512" s="51"/>
      <c r="S2512" s="51"/>
      <c r="T2512" s="51"/>
      <c r="U2512" s="51"/>
      <c r="V2512" s="54">
        <v>46.4</v>
      </c>
      <c r="W2512" s="55"/>
      <c r="X2512" s="81"/>
      <c r="Y2512" s="57"/>
      <c r="Z2512" s="58"/>
    </row>
    <row r="2513" ht="15.75" customHeight="1">
      <c r="C2513" s="48" t="s">
        <v>203</v>
      </c>
      <c r="D2513" s="49"/>
      <c r="E2513" s="11" t="str">
        <f t="shared" si="2"/>
        <v>P17043715</v>
      </c>
      <c r="F2513" s="12" t="str">
        <f t="shared" si="1"/>
        <v>2019</v>
      </c>
      <c r="G2513" s="75">
        <v>43715.0</v>
      </c>
      <c r="H2513" s="72"/>
      <c r="I2513" s="51"/>
      <c r="J2513" s="63"/>
      <c r="K2513" s="51"/>
      <c r="L2513" s="52"/>
      <c r="M2513" s="63"/>
      <c r="N2513" s="51">
        <v>7.38</v>
      </c>
      <c r="O2513" s="64">
        <v>82.2</v>
      </c>
      <c r="R2513" s="51"/>
      <c r="S2513" s="51"/>
      <c r="T2513" s="51"/>
      <c r="U2513" s="51"/>
      <c r="V2513" s="54">
        <v>54.6</v>
      </c>
      <c r="W2513" s="55"/>
      <c r="X2513" s="81"/>
      <c r="Y2513" s="57"/>
      <c r="Z2513" s="58"/>
    </row>
    <row r="2514" ht="15.75" customHeight="1">
      <c r="C2514" s="48" t="s">
        <v>920</v>
      </c>
      <c r="D2514" s="49"/>
      <c r="E2514" s="11" t="str">
        <f t="shared" si="2"/>
        <v>TA01043715</v>
      </c>
      <c r="F2514" s="12" t="str">
        <f t="shared" si="1"/>
        <v>2019</v>
      </c>
      <c r="G2514" s="75">
        <v>43715.0</v>
      </c>
      <c r="H2514" s="62"/>
      <c r="I2514" s="51"/>
      <c r="J2514" s="63"/>
      <c r="K2514" s="51"/>
      <c r="L2514" s="52"/>
      <c r="M2514" s="63"/>
      <c r="N2514" s="51">
        <v>9.92</v>
      </c>
      <c r="O2514" s="64">
        <v>95.4</v>
      </c>
      <c r="R2514" s="51"/>
      <c r="S2514" s="51"/>
      <c r="T2514" s="51"/>
      <c r="U2514" s="59"/>
      <c r="V2514" s="54">
        <v>77.6</v>
      </c>
      <c r="W2514" s="55"/>
      <c r="X2514" s="81"/>
      <c r="Y2514" s="57"/>
      <c r="Z2514" s="58"/>
    </row>
    <row r="2515" ht="15.75" customHeight="1">
      <c r="C2515" s="48" t="s">
        <v>931</v>
      </c>
      <c r="D2515" s="49"/>
      <c r="E2515" s="11" t="str">
        <f t="shared" si="2"/>
        <v>TA04043715</v>
      </c>
      <c r="F2515" s="12" t="str">
        <f t="shared" si="1"/>
        <v>2019</v>
      </c>
      <c r="G2515" s="75">
        <v>43715.0</v>
      </c>
      <c r="H2515" s="62"/>
      <c r="I2515" s="51"/>
      <c r="J2515" s="63"/>
      <c r="K2515" s="51"/>
      <c r="L2515" s="52"/>
      <c r="M2515" s="63"/>
      <c r="N2515" s="51">
        <v>10.08</v>
      </c>
      <c r="O2515" s="64">
        <v>95.9</v>
      </c>
      <c r="R2515" s="51"/>
      <c r="S2515" s="51"/>
      <c r="T2515" s="51"/>
      <c r="U2515" s="59"/>
      <c r="V2515" s="54">
        <v>15.8</v>
      </c>
      <c r="W2515" s="55"/>
      <c r="X2515" s="81"/>
      <c r="Y2515" s="57"/>
      <c r="Z2515" s="58"/>
    </row>
    <row r="2516" ht="15.75" customHeight="1">
      <c r="C2516" s="48" t="s">
        <v>909</v>
      </c>
      <c r="D2516" s="49"/>
      <c r="E2516" s="11" t="str">
        <f t="shared" si="2"/>
        <v>P05043715</v>
      </c>
      <c r="F2516" s="12" t="str">
        <f t="shared" si="1"/>
        <v>2019</v>
      </c>
      <c r="G2516" s="75">
        <v>43715.0</v>
      </c>
      <c r="H2516" s="62"/>
      <c r="I2516" s="51"/>
      <c r="J2516" s="63"/>
      <c r="K2516" s="51"/>
      <c r="L2516" s="52"/>
      <c r="M2516" s="63"/>
      <c r="N2516" s="51">
        <v>8.56</v>
      </c>
      <c r="O2516" s="64">
        <v>96.1</v>
      </c>
      <c r="R2516" s="51"/>
      <c r="S2516" s="51"/>
      <c r="T2516" s="51"/>
      <c r="U2516" s="51"/>
      <c r="V2516" s="54">
        <v>46.4</v>
      </c>
      <c r="W2516" s="55"/>
      <c r="X2516" s="81"/>
      <c r="Y2516" s="57"/>
      <c r="Z2516" s="58"/>
    </row>
    <row r="2517" ht="15.75" customHeight="1">
      <c r="C2517" s="48" t="s">
        <v>837</v>
      </c>
      <c r="D2517" s="49"/>
      <c r="E2517" s="11" t="str">
        <f t="shared" si="2"/>
        <v>P06043715</v>
      </c>
      <c r="F2517" s="12" t="str">
        <f t="shared" si="1"/>
        <v>2019</v>
      </c>
      <c r="G2517" s="75">
        <v>43715.0</v>
      </c>
      <c r="H2517" s="62"/>
      <c r="I2517" s="51"/>
      <c r="J2517" s="63"/>
      <c r="K2517" s="51"/>
      <c r="L2517" s="52"/>
      <c r="M2517" s="63"/>
      <c r="N2517" s="51">
        <v>8.59</v>
      </c>
      <c r="O2517" s="64">
        <v>97.0</v>
      </c>
      <c r="R2517" s="51"/>
      <c r="S2517" s="51"/>
      <c r="T2517" s="51"/>
      <c r="U2517" s="51"/>
      <c r="V2517" s="54">
        <v>24.6</v>
      </c>
      <c r="W2517" s="55"/>
      <c r="X2517" s="81"/>
      <c r="Y2517" s="57"/>
      <c r="Z2517" s="58"/>
    </row>
    <row r="2518" ht="15.75" customHeight="1">
      <c r="C2518" s="48" t="s">
        <v>915</v>
      </c>
      <c r="D2518" s="49"/>
      <c r="E2518" s="11" t="str">
        <f t="shared" si="2"/>
        <v>P06543715</v>
      </c>
      <c r="F2518" s="12" t="str">
        <f t="shared" si="1"/>
        <v>2019</v>
      </c>
      <c r="G2518" s="75">
        <v>43715.0</v>
      </c>
      <c r="H2518" s="62"/>
      <c r="I2518" s="51"/>
      <c r="J2518" s="63"/>
      <c r="K2518" s="51"/>
      <c r="L2518" s="52"/>
      <c r="M2518" s="63"/>
      <c r="N2518" s="51">
        <v>8.43</v>
      </c>
      <c r="O2518" s="64">
        <v>95.3</v>
      </c>
      <c r="R2518" s="51"/>
      <c r="S2518" s="51"/>
      <c r="T2518" s="51"/>
      <c r="U2518" s="51"/>
      <c r="V2518" s="54">
        <v>17.5</v>
      </c>
      <c r="W2518" s="55"/>
      <c r="X2518" s="81"/>
      <c r="Y2518" s="57"/>
      <c r="Z2518" s="58"/>
    </row>
    <row r="2519" ht="15.75" customHeight="1">
      <c r="C2519" s="48" t="s">
        <v>381</v>
      </c>
      <c r="D2519" s="49"/>
      <c r="E2519" s="11" t="str">
        <f t="shared" si="2"/>
        <v>PI01043715</v>
      </c>
      <c r="F2519" s="12" t="str">
        <f t="shared" si="1"/>
        <v>2019</v>
      </c>
      <c r="G2519" s="75">
        <v>43715.0</v>
      </c>
      <c r="H2519" s="62"/>
      <c r="I2519" s="51"/>
      <c r="J2519" s="63"/>
      <c r="K2519" s="51"/>
      <c r="L2519" s="52"/>
      <c r="M2519" s="63"/>
      <c r="N2519" s="51">
        <v>8.2</v>
      </c>
      <c r="O2519" s="64">
        <v>86.0</v>
      </c>
      <c r="R2519" s="51"/>
      <c r="S2519" s="51"/>
      <c r="T2519" s="51"/>
      <c r="U2519" s="51"/>
      <c r="V2519" s="54">
        <v>110.0</v>
      </c>
      <c r="W2519" s="55"/>
      <c r="X2519" s="81"/>
      <c r="Y2519" s="57"/>
      <c r="Z2519" s="58"/>
    </row>
    <row r="2520" ht="15.75" customHeight="1">
      <c r="C2520" s="48" t="s">
        <v>660</v>
      </c>
      <c r="D2520" s="49"/>
      <c r="E2520" s="11" t="str">
        <f t="shared" si="2"/>
        <v>PI02043715</v>
      </c>
      <c r="F2520" s="12" t="str">
        <f t="shared" si="1"/>
        <v>2019</v>
      </c>
      <c r="G2520" s="75">
        <v>43715.0</v>
      </c>
      <c r="H2520" s="62"/>
      <c r="I2520" s="51"/>
      <c r="J2520" s="63"/>
      <c r="K2520" s="51"/>
      <c r="L2520" s="52"/>
      <c r="M2520" s="63"/>
      <c r="N2520" s="51">
        <v>9.6</v>
      </c>
      <c r="O2520" s="64">
        <v>94.0</v>
      </c>
      <c r="R2520" s="51"/>
      <c r="S2520" s="51"/>
      <c r="T2520" s="51"/>
      <c r="U2520" s="51"/>
      <c r="V2520" s="54">
        <v>201.4</v>
      </c>
      <c r="W2520" s="55"/>
      <c r="X2520" s="81"/>
      <c r="Y2520" s="57"/>
      <c r="Z2520" s="58"/>
    </row>
    <row r="2521" ht="15.75" customHeight="1">
      <c r="C2521" s="48" t="s">
        <v>755</v>
      </c>
      <c r="D2521" s="49"/>
      <c r="E2521" s="11" t="str">
        <f t="shared" si="2"/>
        <v>P02043715</v>
      </c>
      <c r="F2521" s="12" t="str">
        <f t="shared" si="1"/>
        <v>2019</v>
      </c>
      <c r="G2521" s="75">
        <v>43715.0</v>
      </c>
      <c r="H2521" s="62"/>
      <c r="I2521" s="51"/>
      <c r="J2521" s="63"/>
      <c r="K2521" s="51"/>
      <c r="L2521" s="52"/>
      <c r="M2521" s="63"/>
      <c r="N2521" s="51">
        <v>9.0</v>
      </c>
      <c r="O2521" s="64">
        <v>100.0</v>
      </c>
      <c r="R2521" s="51"/>
      <c r="S2521" s="51"/>
      <c r="T2521" s="51"/>
      <c r="U2521" s="51"/>
      <c r="V2521" s="54">
        <v>26.9</v>
      </c>
      <c r="W2521" s="55"/>
      <c r="X2521" s="81"/>
      <c r="Y2521" s="57"/>
      <c r="Z2521" s="58"/>
    </row>
    <row r="2522" ht="15.75" customHeight="1">
      <c r="C2522" s="48" t="s">
        <v>736</v>
      </c>
      <c r="D2522" s="49"/>
      <c r="E2522" s="11" t="str">
        <f t="shared" si="2"/>
        <v>P13543715</v>
      </c>
      <c r="F2522" s="12" t="str">
        <f t="shared" si="1"/>
        <v>2019</v>
      </c>
      <c r="G2522" s="75">
        <v>43715.0</v>
      </c>
      <c r="H2522" s="62"/>
      <c r="I2522" s="51"/>
      <c r="J2522" s="63"/>
      <c r="K2522" s="51"/>
      <c r="L2522" s="52"/>
      <c r="M2522" s="63"/>
      <c r="N2522" s="51">
        <v>7.82</v>
      </c>
      <c r="O2522" s="64">
        <v>87.5</v>
      </c>
      <c r="R2522" s="51"/>
      <c r="S2522" s="51"/>
      <c r="T2522" s="51"/>
      <c r="U2522" s="51"/>
      <c r="V2522" s="54">
        <v>7.4</v>
      </c>
      <c r="W2522" s="55"/>
      <c r="X2522" s="81"/>
      <c r="Y2522" s="57"/>
      <c r="Z2522" s="58"/>
    </row>
    <row r="2523" ht="15.75" customHeight="1">
      <c r="C2523" s="48" t="s">
        <v>184</v>
      </c>
      <c r="D2523" s="49"/>
      <c r="E2523" s="11" t="str">
        <f t="shared" si="2"/>
        <v>P15043715</v>
      </c>
      <c r="F2523" s="12" t="str">
        <f t="shared" si="1"/>
        <v>2019</v>
      </c>
      <c r="G2523" s="75">
        <v>43715.0</v>
      </c>
      <c r="H2523" s="62"/>
      <c r="I2523" s="51"/>
      <c r="J2523" s="63"/>
      <c r="K2523" s="51"/>
      <c r="L2523" s="52"/>
      <c r="M2523" s="63"/>
      <c r="N2523" s="51">
        <v>8.07</v>
      </c>
      <c r="O2523" s="64">
        <v>89.9</v>
      </c>
      <c r="R2523" s="51"/>
      <c r="S2523" s="51"/>
      <c r="T2523" s="51"/>
      <c r="U2523" s="51"/>
      <c r="V2523" s="54">
        <v>9.5</v>
      </c>
      <c r="W2523" s="55"/>
      <c r="X2523" s="81"/>
      <c r="Y2523" s="57"/>
      <c r="Z2523" s="58"/>
    </row>
    <row r="2524" ht="15.75" customHeight="1">
      <c r="C2524" s="48" t="s">
        <v>105</v>
      </c>
      <c r="D2524" s="49"/>
      <c r="E2524" s="11" t="str">
        <f t="shared" si="2"/>
        <v>PL01043715</v>
      </c>
      <c r="F2524" s="12" t="str">
        <f t="shared" si="1"/>
        <v>2019</v>
      </c>
      <c r="G2524" s="75">
        <v>43715.0</v>
      </c>
      <c r="H2524" s="62"/>
      <c r="I2524" s="51"/>
      <c r="J2524" s="63"/>
      <c r="K2524" s="51"/>
      <c r="L2524" s="52"/>
      <c r="M2524" s="63"/>
      <c r="N2524" s="51">
        <v>7.15</v>
      </c>
      <c r="O2524" s="64">
        <v>74.4</v>
      </c>
      <c r="R2524" s="51"/>
      <c r="S2524" s="51"/>
      <c r="T2524" s="51"/>
      <c r="U2524" s="51"/>
      <c r="V2524" s="54">
        <v>23.1</v>
      </c>
      <c r="W2524" s="55"/>
      <c r="X2524" s="81"/>
      <c r="Y2524" s="57"/>
      <c r="Z2524" s="58"/>
    </row>
    <row r="2525" ht="15.75" customHeight="1">
      <c r="C2525" s="48" t="s">
        <v>1310</v>
      </c>
      <c r="D2525" s="49"/>
      <c r="E2525" s="11" t="str">
        <f t="shared" si="2"/>
        <v>PL04543715</v>
      </c>
      <c r="F2525" s="12" t="str">
        <f t="shared" si="1"/>
        <v>2019</v>
      </c>
      <c r="G2525" s="75">
        <v>43715.0</v>
      </c>
      <c r="H2525" s="62"/>
      <c r="I2525" s="51"/>
      <c r="J2525" s="63"/>
      <c r="K2525" s="51"/>
      <c r="L2525" s="52"/>
      <c r="M2525" s="63"/>
      <c r="N2525" s="51">
        <v>8.8</v>
      </c>
      <c r="O2525" s="64">
        <v>87.0</v>
      </c>
      <c r="R2525" s="51"/>
      <c r="S2525" s="51"/>
      <c r="T2525" s="51"/>
      <c r="U2525" s="51"/>
      <c r="V2525" s="54">
        <v>261.3</v>
      </c>
      <c r="W2525" s="55"/>
      <c r="X2525" s="81"/>
      <c r="Y2525" s="57"/>
      <c r="Z2525" s="58"/>
    </row>
    <row r="2526" ht="15.75" customHeight="1">
      <c r="C2526" s="48" t="s">
        <v>45</v>
      </c>
      <c r="D2526" s="49"/>
      <c r="E2526" s="11" t="str">
        <f t="shared" si="2"/>
        <v>BB01043715</v>
      </c>
      <c r="F2526" s="12" t="str">
        <f t="shared" si="1"/>
        <v>2019</v>
      </c>
      <c r="G2526" s="75">
        <v>43715.0</v>
      </c>
      <c r="H2526" s="62"/>
      <c r="I2526" s="51"/>
      <c r="J2526" s="63"/>
      <c r="K2526" s="51"/>
      <c r="L2526" s="52"/>
      <c r="M2526" s="63"/>
      <c r="N2526" s="51">
        <v>9.8</v>
      </c>
      <c r="O2526" s="64">
        <v>94.0</v>
      </c>
      <c r="R2526" s="51"/>
      <c r="S2526" s="59"/>
      <c r="T2526" s="51"/>
      <c r="U2526" s="51"/>
      <c r="V2526" s="54">
        <v>24.1</v>
      </c>
      <c r="W2526" s="55"/>
      <c r="X2526" s="81"/>
      <c r="Y2526" s="57"/>
      <c r="Z2526" s="58"/>
    </row>
    <row r="2527" ht="15.75" customHeight="1">
      <c r="C2527" s="48" t="s">
        <v>145</v>
      </c>
      <c r="D2527" s="49"/>
      <c r="E2527" s="11" t="str">
        <f t="shared" si="2"/>
        <v>PL04043715</v>
      </c>
      <c r="F2527" s="12" t="str">
        <f t="shared" si="1"/>
        <v>2019</v>
      </c>
      <c r="G2527" s="75">
        <v>43715.0</v>
      </c>
      <c r="H2527" s="62"/>
      <c r="I2527" s="51"/>
      <c r="J2527" s="63"/>
      <c r="K2527" s="51"/>
      <c r="L2527" s="52"/>
      <c r="M2527" s="63"/>
      <c r="N2527" s="51">
        <v>8.3</v>
      </c>
      <c r="O2527" s="64">
        <v>85.0</v>
      </c>
      <c r="R2527" s="51"/>
      <c r="S2527" s="51"/>
      <c r="T2527" s="51"/>
      <c r="U2527" s="51"/>
      <c r="V2527" s="54">
        <v>435.2</v>
      </c>
      <c r="W2527" s="55"/>
      <c r="X2527" s="81"/>
      <c r="Y2527" s="57"/>
      <c r="Z2527" s="58"/>
    </row>
    <row r="2528" ht="15.75" customHeight="1">
      <c r="C2528" s="48" t="s">
        <v>1245</v>
      </c>
      <c r="D2528" s="49"/>
      <c r="E2528" s="11" t="str">
        <f t="shared" si="2"/>
        <v>SW01043715</v>
      </c>
      <c r="F2528" s="12" t="str">
        <f t="shared" si="1"/>
        <v>2019</v>
      </c>
      <c r="G2528" s="75">
        <v>43715.0</v>
      </c>
      <c r="H2528" s="62"/>
      <c r="I2528" s="51"/>
      <c r="J2528" s="63"/>
      <c r="K2528" s="51"/>
      <c r="L2528" s="52"/>
      <c r="M2528" s="63"/>
      <c r="N2528" s="51">
        <v>7.97</v>
      </c>
      <c r="O2528" s="64">
        <v>80.7</v>
      </c>
      <c r="R2528" s="51"/>
      <c r="S2528" s="59"/>
      <c r="T2528" s="51"/>
      <c r="U2528" s="51"/>
      <c r="V2528" s="54">
        <v>178.9</v>
      </c>
      <c r="W2528" s="55"/>
      <c r="X2528" s="81"/>
      <c r="Y2528" s="57"/>
      <c r="Z2528" s="58"/>
    </row>
    <row r="2529" ht="15.75" customHeight="1">
      <c r="C2529" s="48" t="s">
        <v>1256</v>
      </c>
      <c r="D2529" s="49"/>
      <c r="E2529" s="11" t="str">
        <f t="shared" si="2"/>
        <v>SW02043715</v>
      </c>
      <c r="F2529" s="12" t="str">
        <f t="shared" si="1"/>
        <v>2019</v>
      </c>
      <c r="G2529" s="75">
        <v>43715.0</v>
      </c>
      <c r="H2529" s="62"/>
      <c r="I2529" s="51"/>
      <c r="J2529" s="63"/>
      <c r="K2529" s="51"/>
      <c r="L2529" s="52"/>
      <c r="M2529" s="63"/>
      <c r="N2529" s="51">
        <v>6.95</v>
      </c>
      <c r="O2529" s="64">
        <v>72.2</v>
      </c>
      <c r="R2529" s="51"/>
      <c r="S2529" s="59"/>
      <c r="T2529" s="51"/>
      <c r="U2529" s="51"/>
      <c r="V2529" s="54">
        <v>131.4</v>
      </c>
      <c r="W2529" s="55"/>
      <c r="X2529" s="81"/>
      <c r="Y2529" s="57"/>
      <c r="Z2529" s="58"/>
    </row>
    <row r="2530" ht="15.75" customHeight="1">
      <c r="C2530" s="48" t="s">
        <v>565</v>
      </c>
      <c r="D2530" s="49"/>
      <c r="E2530" s="11" t="str">
        <f t="shared" si="2"/>
        <v>M03043715</v>
      </c>
      <c r="F2530" s="12" t="str">
        <f t="shared" si="1"/>
        <v>2019</v>
      </c>
      <c r="G2530" s="75">
        <v>43715.0</v>
      </c>
      <c r="H2530" s="62"/>
      <c r="I2530" s="51"/>
      <c r="J2530" s="63"/>
      <c r="K2530" s="51"/>
      <c r="L2530" s="52"/>
      <c r="M2530" s="63"/>
      <c r="N2530" s="51">
        <v>6.42</v>
      </c>
      <c r="O2530" s="64">
        <v>71.3</v>
      </c>
      <c r="R2530" s="51"/>
      <c r="S2530" s="51"/>
      <c r="T2530" s="51"/>
      <c r="U2530" s="51"/>
      <c r="V2530" s="54">
        <v>5.2</v>
      </c>
      <c r="W2530" s="55"/>
      <c r="X2530" s="81"/>
      <c r="Y2530" s="57"/>
      <c r="Z2530" s="58"/>
    </row>
    <row r="2531" ht="15.75" customHeight="1">
      <c r="C2531" s="48" t="s">
        <v>517</v>
      </c>
      <c r="D2531" s="49"/>
      <c r="E2531" s="11" t="str">
        <f t="shared" si="2"/>
        <v>M01043715</v>
      </c>
      <c r="F2531" s="12" t="str">
        <f t="shared" si="1"/>
        <v>2019</v>
      </c>
      <c r="G2531" s="75">
        <v>43715.0</v>
      </c>
      <c r="H2531" s="62"/>
      <c r="I2531" s="51"/>
      <c r="J2531" s="63"/>
      <c r="K2531" s="51"/>
      <c r="L2531" s="52"/>
      <c r="M2531" s="63"/>
      <c r="N2531" s="51">
        <v>8.7</v>
      </c>
      <c r="O2531" s="64">
        <v>85.3</v>
      </c>
      <c r="R2531" s="51"/>
      <c r="S2531" s="51"/>
      <c r="T2531" s="51"/>
      <c r="U2531" s="51"/>
      <c r="V2531" s="54">
        <v>547.5</v>
      </c>
      <c r="W2531" s="55"/>
      <c r="X2531" s="81"/>
      <c r="Y2531" s="57"/>
      <c r="Z2531" s="58"/>
    </row>
    <row r="2532" ht="15.75" customHeight="1">
      <c r="C2532" s="48" t="s">
        <v>759</v>
      </c>
      <c r="D2532" s="49"/>
      <c r="E2532" s="11" t="str">
        <f t="shared" si="2"/>
        <v>P03043715</v>
      </c>
      <c r="F2532" s="12" t="str">
        <f t="shared" si="1"/>
        <v>2019</v>
      </c>
      <c r="G2532" s="75">
        <v>43715.0</v>
      </c>
      <c r="H2532" s="62"/>
      <c r="I2532" s="51"/>
      <c r="J2532" s="63"/>
      <c r="K2532" s="51"/>
      <c r="L2532" s="52"/>
      <c r="M2532" s="63"/>
      <c r="N2532" s="51">
        <v>8.41</v>
      </c>
      <c r="O2532" s="64">
        <v>91.1</v>
      </c>
      <c r="R2532" s="51"/>
      <c r="S2532" s="51"/>
      <c r="T2532" s="51"/>
      <c r="U2532" s="51"/>
      <c r="V2532" s="54">
        <v>24.6</v>
      </c>
      <c r="W2532" s="55"/>
      <c r="X2532" s="81"/>
      <c r="Y2532" s="57"/>
      <c r="Z2532" s="58"/>
    </row>
    <row r="2533" ht="15.75" customHeight="1">
      <c r="C2533" s="48" t="s">
        <v>731</v>
      </c>
      <c r="D2533" s="49"/>
      <c r="E2533" s="11" t="str">
        <f t="shared" si="2"/>
        <v>P11043715</v>
      </c>
      <c r="F2533" s="12" t="str">
        <f t="shared" si="1"/>
        <v>2019</v>
      </c>
      <c r="G2533" s="75">
        <v>43715.0</v>
      </c>
      <c r="H2533" s="72"/>
      <c r="I2533" s="59"/>
      <c r="J2533" s="63"/>
      <c r="K2533" s="51"/>
      <c r="L2533" s="52"/>
      <c r="M2533" s="63"/>
      <c r="N2533" s="51">
        <v>8.49</v>
      </c>
      <c r="O2533" s="64">
        <v>95.3</v>
      </c>
      <c r="R2533" s="51"/>
      <c r="S2533" s="51"/>
      <c r="T2533" s="51"/>
      <c r="U2533" s="51"/>
      <c r="V2533" s="54">
        <v>22.1</v>
      </c>
      <c r="W2533" s="55"/>
      <c r="X2533" s="81"/>
      <c r="Y2533" s="57"/>
      <c r="Z2533" s="58"/>
    </row>
    <row r="2534" ht="15.75" customHeight="1">
      <c r="C2534" s="48" t="s">
        <v>175</v>
      </c>
      <c r="D2534" s="49"/>
      <c r="E2534" s="11" t="str">
        <f t="shared" si="2"/>
        <v>P08943715</v>
      </c>
      <c r="F2534" s="12" t="str">
        <f t="shared" si="1"/>
        <v>2019</v>
      </c>
      <c r="G2534" s="75">
        <v>43715.0</v>
      </c>
      <c r="H2534" s="72"/>
      <c r="I2534" s="59"/>
      <c r="J2534" s="63"/>
      <c r="K2534" s="51"/>
      <c r="L2534" s="52"/>
      <c r="M2534" s="63"/>
      <c r="N2534" s="51">
        <v>9.47</v>
      </c>
      <c r="O2534" s="64">
        <v>95.7</v>
      </c>
      <c r="R2534" s="51"/>
      <c r="S2534" s="51"/>
      <c r="T2534" s="51"/>
      <c r="U2534" s="51"/>
      <c r="V2534" s="54">
        <v>24.1</v>
      </c>
      <c r="W2534" s="55"/>
      <c r="X2534" s="81"/>
      <c r="Y2534" s="57"/>
      <c r="Z2534" s="58"/>
    </row>
    <row r="2535" ht="15.75" customHeight="1">
      <c r="C2535" s="48" t="s">
        <v>208</v>
      </c>
      <c r="D2535" s="49"/>
      <c r="E2535" s="11" t="str">
        <f t="shared" si="2"/>
        <v>P20043715</v>
      </c>
      <c r="F2535" s="12" t="str">
        <f t="shared" si="1"/>
        <v>2019</v>
      </c>
      <c r="G2535" s="75">
        <v>43715.0</v>
      </c>
      <c r="H2535" s="62"/>
      <c r="I2535" s="59"/>
      <c r="J2535" s="63"/>
      <c r="K2535" s="51"/>
      <c r="L2535" s="52"/>
      <c r="M2535" s="63"/>
      <c r="N2535" s="51">
        <v>7.39</v>
      </c>
      <c r="O2535" s="64">
        <v>83.9</v>
      </c>
      <c r="R2535" s="51"/>
      <c r="S2535" s="51"/>
      <c r="T2535" s="51"/>
      <c r="U2535" s="51"/>
      <c r="V2535" s="54">
        <v>15.8</v>
      </c>
      <c r="W2535" s="55"/>
      <c r="X2535" s="81"/>
      <c r="Y2535" s="57"/>
      <c r="Z2535" s="58"/>
    </row>
    <row r="2536" ht="15.75" customHeight="1">
      <c r="C2536" s="48" t="s">
        <v>91</v>
      </c>
      <c r="D2536" s="49"/>
      <c r="E2536" s="11" t="str">
        <f t="shared" si="2"/>
        <v>OB01043715</v>
      </c>
      <c r="F2536" s="12" t="str">
        <f t="shared" si="1"/>
        <v>2019</v>
      </c>
      <c r="G2536" s="75">
        <v>43715.0</v>
      </c>
      <c r="H2536" s="62"/>
      <c r="I2536" s="59"/>
      <c r="J2536" s="63"/>
      <c r="K2536" s="51"/>
      <c r="L2536" s="52"/>
      <c r="M2536" s="63"/>
      <c r="N2536" s="51">
        <v>6.32</v>
      </c>
      <c r="O2536" s="64">
        <v>83.2</v>
      </c>
      <c r="R2536" s="51"/>
      <c r="S2536" s="51"/>
      <c r="T2536" s="51"/>
      <c r="U2536" s="51"/>
      <c r="V2536" s="54">
        <v>46.4</v>
      </c>
      <c r="W2536" s="55"/>
      <c r="X2536" s="81"/>
      <c r="Y2536" s="57"/>
      <c r="Z2536" s="58"/>
    </row>
    <row r="2537" ht="15.75" customHeight="1">
      <c r="C2537" s="48" t="s">
        <v>265</v>
      </c>
      <c r="D2537" s="49"/>
      <c r="E2537" s="11" t="str">
        <f t="shared" si="2"/>
        <v>CW01043715</v>
      </c>
      <c r="F2537" s="12" t="str">
        <f t="shared" si="1"/>
        <v>2019</v>
      </c>
      <c r="G2537" s="75">
        <v>43715.0</v>
      </c>
      <c r="H2537" s="72"/>
      <c r="I2537" s="51"/>
      <c r="J2537" s="63"/>
      <c r="K2537" s="51"/>
      <c r="L2537" s="52"/>
      <c r="M2537" s="63"/>
      <c r="N2537" s="51">
        <v>8.4</v>
      </c>
      <c r="O2537" s="64">
        <v>83.8</v>
      </c>
      <c r="R2537" s="51"/>
      <c r="S2537" s="51"/>
      <c r="T2537" s="51"/>
      <c r="U2537" s="51"/>
      <c r="V2537" s="54">
        <v>116.9</v>
      </c>
      <c r="W2537" s="55"/>
      <c r="X2537" s="81"/>
      <c r="Y2537" s="57"/>
      <c r="Z2537" s="60"/>
    </row>
    <row r="2538" ht="15.75" customHeight="1">
      <c r="C2538" s="48" t="s">
        <v>276</v>
      </c>
      <c r="D2538" s="49"/>
      <c r="E2538" s="11" t="str">
        <f t="shared" si="2"/>
        <v>CW02043715</v>
      </c>
      <c r="F2538" s="12" t="str">
        <f t="shared" si="1"/>
        <v>2019</v>
      </c>
      <c r="G2538" s="75">
        <v>43715.0</v>
      </c>
      <c r="H2538" s="72"/>
      <c r="I2538" s="51"/>
      <c r="J2538" s="63"/>
      <c r="K2538" s="51"/>
      <c r="L2538" s="52"/>
      <c r="M2538" s="63"/>
      <c r="N2538" s="51">
        <v>8.32</v>
      </c>
      <c r="O2538" s="64">
        <v>81.4</v>
      </c>
      <c r="R2538" s="51"/>
      <c r="S2538" s="51"/>
      <c r="T2538" s="51"/>
      <c r="U2538" s="51"/>
      <c r="V2538" s="54">
        <v>461.1</v>
      </c>
      <c r="W2538" s="55"/>
      <c r="X2538" s="81"/>
      <c r="Y2538" s="57"/>
      <c r="Z2538" s="58"/>
    </row>
    <row r="2539" ht="15.75" customHeight="1">
      <c r="C2539" s="48" t="s">
        <v>256</v>
      </c>
      <c r="D2539" s="49"/>
      <c r="E2539" s="11" t="str">
        <f t="shared" si="2"/>
        <v>BL01043715</v>
      </c>
      <c r="F2539" s="12" t="str">
        <f t="shared" si="1"/>
        <v>2019</v>
      </c>
      <c r="G2539" s="75">
        <v>43715.0</v>
      </c>
      <c r="H2539" s="72"/>
      <c r="I2539" s="51"/>
      <c r="J2539" s="63"/>
      <c r="K2539" s="51"/>
      <c r="L2539" s="52"/>
      <c r="M2539" s="63"/>
      <c r="N2539" s="51">
        <v>8.15</v>
      </c>
      <c r="O2539" s="64">
        <v>80.3</v>
      </c>
      <c r="R2539" s="51"/>
      <c r="S2539" s="51"/>
      <c r="T2539" s="51"/>
      <c r="U2539" s="51"/>
      <c r="V2539" s="54">
        <v>129.6</v>
      </c>
      <c r="W2539" s="55"/>
      <c r="X2539" s="81"/>
      <c r="Y2539" s="57"/>
      <c r="Z2539" s="60"/>
    </row>
    <row r="2540" ht="15.75" customHeight="1">
      <c r="C2540" s="48" t="s">
        <v>324</v>
      </c>
      <c r="D2540" s="49"/>
      <c r="E2540" s="11" t="str">
        <f t="shared" si="2"/>
        <v>DG01043715</v>
      </c>
      <c r="F2540" s="12" t="str">
        <f t="shared" si="1"/>
        <v>2019</v>
      </c>
      <c r="G2540" s="75">
        <v>43715.0</v>
      </c>
      <c r="H2540" s="62"/>
      <c r="I2540" s="59"/>
      <c r="J2540" s="63"/>
      <c r="K2540" s="51"/>
      <c r="L2540" s="52"/>
      <c r="M2540" s="63"/>
      <c r="N2540" s="51">
        <v>8.77</v>
      </c>
      <c r="O2540" s="64">
        <v>78.6</v>
      </c>
      <c r="R2540" s="51"/>
      <c r="S2540" s="51"/>
      <c r="T2540" s="51"/>
      <c r="U2540" s="51"/>
      <c r="V2540" s="54">
        <v>214.3</v>
      </c>
      <c r="W2540" s="55"/>
      <c r="X2540" s="81"/>
      <c r="Y2540" s="57"/>
      <c r="Z2540" s="58"/>
    </row>
    <row r="2541" ht="15.75" customHeight="1">
      <c r="C2541" s="48" t="s">
        <v>1026</v>
      </c>
      <c r="D2541" s="49"/>
      <c r="E2541" s="11" t="str">
        <f t="shared" si="2"/>
        <v>L06043715</v>
      </c>
      <c r="F2541" s="12" t="str">
        <f t="shared" si="1"/>
        <v>2019</v>
      </c>
      <c r="G2541" s="75">
        <v>43715.0</v>
      </c>
      <c r="H2541" s="62"/>
      <c r="I2541" s="59"/>
      <c r="J2541" s="63"/>
      <c r="K2541" s="51"/>
      <c r="L2541" s="52"/>
      <c r="M2541" s="63"/>
      <c r="N2541" s="51">
        <v>8.15</v>
      </c>
      <c r="O2541" s="64">
        <v>79.7</v>
      </c>
      <c r="R2541" s="51"/>
      <c r="S2541" s="51"/>
      <c r="T2541" s="51"/>
      <c r="U2541" s="51"/>
      <c r="V2541" s="54">
        <v>151.5</v>
      </c>
      <c r="W2541" s="55"/>
      <c r="X2541" s="81"/>
      <c r="Y2541" s="57"/>
      <c r="Z2541" s="58"/>
    </row>
    <row r="2542" ht="15.75" customHeight="1">
      <c r="C2542" s="48" t="s">
        <v>801</v>
      </c>
      <c r="D2542" s="49"/>
      <c r="E2542" s="11" t="str">
        <f t="shared" si="2"/>
        <v>BL02043715</v>
      </c>
      <c r="F2542" s="12" t="str">
        <f t="shared" si="1"/>
        <v>2019</v>
      </c>
      <c r="G2542" s="75">
        <v>43715.0</v>
      </c>
      <c r="H2542" s="62"/>
      <c r="I2542" s="51"/>
      <c r="J2542" s="63"/>
      <c r="K2542" s="51"/>
      <c r="L2542" s="52"/>
      <c r="M2542" s="63"/>
      <c r="N2542" s="51">
        <v>6.7</v>
      </c>
      <c r="O2542" s="64">
        <v>65.2</v>
      </c>
      <c r="R2542" s="51"/>
      <c r="S2542" s="51"/>
      <c r="T2542" s="51"/>
      <c r="U2542" s="51"/>
      <c r="V2542" s="54">
        <v>270.0</v>
      </c>
      <c r="W2542" s="55"/>
      <c r="X2542" s="82"/>
      <c r="Y2542" s="57"/>
      <c r="Z2542" s="58"/>
    </row>
    <row r="2543" ht="15.75" customHeight="1">
      <c r="C2543" s="48" t="s">
        <v>121</v>
      </c>
      <c r="D2543" s="49"/>
      <c r="E2543" s="11" t="str">
        <f t="shared" si="2"/>
        <v>PL02043715</v>
      </c>
      <c r="F2543" s="12" t="str">
        <f t="shared" si="1"/>
        <v>2019</v>
      </c>
      <c r="G2543" s="75">
        <v>43715.0</v>
      </c>
      <c r="H2543" s="62"/>
      <c r="I2543" s="51"/>
      <c r="J2543" s="63"/>
      <c r="K2543" s="51"/>
      <c r="L2543" s="52"/>
      <c r="M2543" s="63"/>
      <c r="N2543" s="51">
        <v>8.97</v>
      </c>
      <c r="O2543" s="64">
        <v>89.7</v>
      </c>
      <c r="R2543" s="51"/>
      <c r="S2543" s="51"/>
      <c r="T2543" s="51"/>
      <c r="U2543" s="51"/>
      <c r="V2543" s="54">
        <v>146.7</v>
      </c>
      <c r="W2543" s="55"/>
      <c r="X2543" s="82"/>
      <c r="Y2543" s="57"/>
      <c r="Z2543" s="58"/>
    </row>
    <row r="2544" ht="15.75" customHeight="1">
      <c r="C2544" s="48" t="s">
        <v>134</v>
      </c>
      <c r="D2544" s="49"/>
      <c r="E2544" s="11" t="str">
        <f t="shared" si="2"/>
        <v>PL03043715</v>
      </c>
      <c r="F2544" s="12" t="str">
        <f t="shared" si="1"/>
        <v>2019</v>
      </c>
      <c r="G2544" s="75">
        <v>43715.0</v>
      </c>
      <c r="H2544" s="62"/>
      <c r="I2544" s="51"/>
      <c r="J2544" s="63"/>
      <c r="K2544" s="51"/>
      <c r="L2544" s="52"/>
      <c r="M2544" s="63"/>
      <c r="N2544" s="51">
        <v>8.93</v>
      </c>
      <c r="O2544" s="64">
        <v>89.5</v>
      </c>
      <c r="R2544" s="51"/>
      <c r="S2544" s="51"/>
      <c r="T2544" s="51"/>
      <c r="U2544" s="51"/>
      <c r="V2544" s="54">
        <v>387.3</v>
      </c>
      <c r="W2544" s="55"/>
      <c r="X2544" s="82"/>
      <c r="Y2544" s="57"/>
      <c r="Z2544" s="58"/>
    </row>
    <row r="2545" ht="15.75" customHeight="1">
      <c r="C2545" s="48" t="s">
        <v>1278</v>
      </c>
      <c r="D2545" s="49"/>
      <c r="E2545" s="11" t="str">
        <f t="shared" si="2"/>
        <v>SW04043729</v>
      </c>
      <c r="F2545" s="12" t="str">
        <f t="shared" si="1"/>
        <v>2019</v>
      </c>
      <c r="G2545" s="75">
        <v>43729.0</v>
      </c>
      <c r="H2545" s="62"/>
      <c r="I2545" s="51"/>
      <c r="J2545" s="63"/>
      <c r="K2545" s="51"/>
      <c r="L2545" s="52"/>
      <c r="M2545" s="63"/>
      <c r="N2545" s="51">
        <v>8.71</v>
      </c>
      <c r="O2545" s="64">
        <v>83.8</v>
      </c>
      <c r="R2545" s="51"/>
      <c r="S2545" s="51"/>
      <c r="T2545" s="51"/>
      <c r="U2545" s="51"/>
      <c r="V2545" s="54">
        <v>71.7</v>
      </c>
      <c r="W2545" s="55"/>
      <c r="X2545" s="82"/>
      <c r="Y2545" s="57"/>
      <c r="Z2545" s="58"/>
    </row>
    <row r="2546" ht="15.75" customHeight="1">
      <c r="C2546" s="48" t="s">
        <v>1267</v>
      </c>
      <c r="D2546" s="49"/>
      <c r="E2546" s="11" t="str">
        <f t="shared" si="2"/>
        <v>SW03043729</v>
      </c>
      <c r="F2546" s="12" t="str">
        <f t="shared" si="1"/>
        <v>2019</v>
      </c>
      <c r="G2546" s="75">
        <v>43729.0</v>
      </c>
      <c r="H2546" s="62"/>
      <c r="I2546" s="51"/>
      <c r="J2546" s="63"/>
      <c r="K2546" s="51"/>
      <c r="L2546" s="52"/>
      <c r="M2546" s="63"/>
      <c r="N2546" s="51">
        <v>7.46</v>
      </c>
      <c r="O2546" s="64">
        <v>89.6</v>
      </c>
      <c r="R2546" s="51"/>
      <c r="S2546" s="51"/>
      <c r="T2546" s="51"/>
      <c r="U2546" s="51"/>
      <c r="V2546" s="54">
        <v>43.9</v>
      </c>
      <c r="W2546" s="55"/>
      <c r="X2546" s="82"/>
      <c r="Y2546" s="57"/>
      <c r="Z2546" s="58"/>
    </row>
    <row r="2547" ht="15.75" customHeight="1">
      <c r="C2547" s="48" t="s">
        <v>490</v>
      </c>
      <c r="D2547" s="49"/>
      <c r="E2547" s="11" t="str">
        <f t="shared" si="2"/>
        <v>L02043729</v>
      </c>
      <c r="F2547" s="12" t="str">
        <f t="shared" si="1"/>
        <v>2019</v>
      </c>
      <c r="G2547" s="75">
        <v>43729.0</v>
      </c>
      <c r="H2547" s="72"/>
      <c r="I2547" s="51"/>
      <c r="J2547" s="63"/>
      <c r="K2547" s="51"/>
      <c r="L2547" s="52"/>
      <c r="M2547" s="63"/>
      <c r="N2547" s="51">
        <v>10.01</v>
      </c>
      <c r="O2547" s="64">
        <v>91.5</v>
      </c>
      <c r="R2547" s="51"/>
      <c r="S2547" s="51"/>
      <c r="T2547" s="51"/>
      <c r="U2547" s="51"/>
      <c r="V2547" s="54">
        <v>27.9</v>
      </c>
      <c r="W2547" s="55"/>
      <c r="X2547" s="82"/>
      <c r="Y2547" s="57"/>
      <c r="Z2547" s="58"/>
    </row>
    <row r="2548" ht="15.75" customHeight="1">
      <c r="C2548" s="48" t="s">
        <v>449</v>
      </c>
      <c r="D2548" s="49"/>
      <c r="E2548" s="11" t="str">
        <f t="shared" si="2"/>
        <v>L01043729</v>
      </c>
      <c r="F2548" s="12" t="str">
        <f t="shared" si="1"/>
        <v>2019</v>
      </c>
      <c r="G2548" s="75">
        <v>43729.0</v>
      </c>
      <c r="H2548" s="72"/>
      <c r="I2548" s="51"/>
      <c r="J2548" s="63"/>
      <c r="K2548" s="51"/>
      <c r="L2548" s="52"/>
      <c r="M2548" s="63"/>
      <c r="N2548" s="51">
        <v>9.12</v>
      </c>
      <c r="O2548" s="64">
        <v>84.7</v>
      </c>
      <c r="R2548" s="51"/>
      <c r="S2548" s="51"/>
      <c r="T2548" s="51"/>
      <c r="U2548" s="51"/>
      <c r="V2548" s="54">
        <v>76.7</v>
      </c>
      <c r="W2548" s="55"/>
      <c r="X2548" s="82"/>
      <c r="Y2548" s="57"/>
      <c r="Z2548" s="58"/>
    </row>
    <row r="2549" ht="15.75" customHeight="1">
      <c r="C2549" s="48" t="s">
        <v>294</v>
      </c>
      <c r="D2549" s="49"/>
      <c r="E2549" s="11" t="str">
        <f t="shared" si="2"/>
        <v>IN01043729</v>
      </c>
      <c r="F2549" s="12" t="str">
        <f t="shared" si="1"/>
        <v>2019</v>
      </c>
      <c r="G2549" s="75">
        <v>43729.0</v>
      </c>
      <c r="H2549" s="72"/>
      <c r="I2549" s="51"/>
      <c r="J2549" s="63"/>
      <c r="K2549" s="51"/>
      <c r="L2549" s="52"/>
      <c r="M2549" s="63"/>
      <c r="N2549" s="51">
        <v>6.3</v>
      </c>
      <c r="O2549" s="64">
        <v>57.0</v>
      </c>
      <c r="R2549" s="51"/>
      <c r="S2549" s="51"/>
      <c r="T2549" s="51"/>
      <c r="U2549" s="51"/>
      <c r="V2549" s="54">
        <v>66.3</v>
      </c>
      <c r="W2549" s="55"/>
      <c r="X2549" s="82"/>
      <c r="Y2549" s="57"/>
      <c r="Z2549" s="60"/>
    </row>
    <row r="2550" ht="15.75" customHeight="1">
      <c r="C2550" s="48" t="s">
        <v>197</v>
      </c>
      <c r="D2550" s="49"/>
      <c r="E2550" s="11" t="str">
        <f t="shared" si="2"/>
        <v>P16043729</v>
      </c>
      <c r="F2550" s="12" t="str">
        <f t="shared" si="1"/>
        <v>2019</v>
      </c>
      <c r="G2550" s="75">
        <v>43729.0</v>
      </c>
      <c r="H2550" s="62"/>
      <c r="I2550" s="59"/>
      <c r="J2550" s="63"/>
      <c r="K2550" s="51"/>
      <c r="L2550" s="52"/>
      <c r="M2550" s="63"/>
      <c r="N2550" s="51">
        <v>8.63</v>
      </c>
      <c r="O2550" s="64">
        <v>90.8</v>
      </c>
      <c r="R2550" s="51"/>
      <c r="S2550" s="51"/>
      <c r="T2550" s="59"/>
      <c r="U2550" s="51"/>
      <c r="V2550" s="54">
        <v>10.8</v>
      </c>
      <c r="W2550" s="55"/>
      <c r="X2550" s="82"/>
      <c r="Y2550" s="57"/>
      <c r="Z2550" s="58"/>
    </row>
    <row r="2551" ht="15.75" customHeight="1">
      <c r="C2551" s="48" t="s">
        <v>91</v>
      </c>
      <c r="D2551" s="49"/>
      <c r="E2551" s="11" t="str">
        <f t="shared" si="2"/>
        <v>OB01043729</v>
      </c>
      <c r="F2551" s="12" t="str">
        <f t="shared" si="1"/>
        <v>2019</v>
      </c>
      <c r="G2551" s="75">
        <v>43729.0</v>
      </c>
      <c r="H2551" s="62"/>
      <c r="I2551" s="59"/>
      <c r="J2551" s="63"/>
      <c r="K2551" s="51"/>
      <c r="L2551" s="52"/>
      <c r="M2551" s="63"/>
      <c r="N2551" s="51">
        <v>6.85</v>
      </c>
      <c r="O2551" s="64">
        <v>61.3</v>
      </c>
      <c r="R2551" s="51"/>
      <c r="S2551" s="51"/>
      <c r="T2551" s="59"/>
      <c r="U2551" s="51"/>
      <c r="V2551" s="54">
        <v>30.9</v>
      </c>
      <c r="W2551" s="55"/>
      <c r="X2551" s="82"/>
      <c r="Y2551" s="57"/>
      <c r="Z2551" s="58"/>
    </row>
    <row r="2552" ht="15.75" customHeight="1">
      <c r="C2552" s="48" t="s">
        <v>203</v>
      </c>
      <c r="D2552" s="49"/>
      <c r="E2552" s="11" t="str">
        <f t="shared" si="2"/>
        <v>P17043729</v>
      </c>
      <c r="F2552" s="12" t="str">
        <f t="shared" si="1"/>
        <v>2019</v>
      </c>
      <c r="G2552" s="75">
        <v>43729.0</v>
      </c>
      <c r="H2552" s="62"/>
      <c r="I2552" s="59"/>
      <c r="J2552" s="63"/>
      <c r="K2552" s="51"/>
      <c r="L2552" s="52"/>
      <c r="M2552" s="63"/>
      <c r="N2552" s="51">
        <v>8.76</v>
      </c>
      <c r="O2552" s="64">
        <v>91.4</v>
      </c>
      <c r="R2552" s="51"/>
      <c r="S2552" s="51"/>
      <c r="T2552" s="59"/>
      <c r="U2552" s="51"/>
      <c r="V2552" s="54">
        <v>12.1</v>
      </c>
      <c r="W2552" s="55"/>
      <c r="X2552" s="82"/>
      <c r="Y2552" s="57"/>
      <c r="Z2552" s="58"/>
    </row>
    <row r="2553" ht="15.75" customHeight="1">
      <c r="C2553" s="48" t="s">
        <v>920</v>
      </c>
      <c r="D2553" s="49"/>
      <c r="E2553" s="11" t="str">
        <f t="shared" si="2"/>
        <v>TA01043729</v>
      </c>
      <c r="F2553" s="12" t="str">
        <f t="shared" si="1"/>
        <v>2019</v>
      </c>
      <c r="G2553" s="75">
        <v>43729.0</v>
      </c>
      <c r="H2553" s="62"/>
      <c r="I2553" s="59"/>
      <c r="J2553" s="63"/>
      <c r="K2553" s="51"/>
      <c r="L2553" s="52"/>
      <c r="M2553" s="63"/>
      <c r="N2553" s="51">
        <v>9.56</v>
      </c>
      <c r="O2553" s="64">
        <v>88.7</v>
      </c>
      <c r="R2553" s="51"/>
      <c r="S2553" s="51"/>
      <c r="T2553" s="51"/>
      <c r="U2553" s="59"/>
      <c r="V2553" s="54">
        <v>67.0</v>
      </c>
      <c r="W2553" s="55"/>
      <c r="X2553" s="82"/>
      <c r="Y2553" s="57"/>
      <c r="Z2553" s="58"/>
    </row>
    <row r="2554" ht="15.75" customHeight="1">
      <c r="C2554" s="48" t="s">
        <v>931</v>
      </c>
      <c r="D2554" s="49"/>
      <c r="E2554" s="11" t="str">
        <f t="shared" si="2"/>
        <v>TA04043729</v>
      </c>
      <c r="F2554" s="12" t="str">
        <f t="shared" si="1"/>
        <v>2019</v>
      </c>
      <c r="G2554" s="75">
        <v>43729.0</v>
      </c>
      <c r="H2554" s="62"/>
      <c r="I2554" s="59"/>
      <c r="J2554" s="63"/>
      <c r="K2554" s="51"/>
      <c r="L2554" s="52"/>
      <c r="M2554" s="63"/>
      <c r="N2554" s="51">
        <v>9.37</v>
      </c>
      <c r="O2554" s="64">
        <v>87.2</v>
      </c>
      <c r="R2554" s="51"/>
      <c r="S2554" s="51"/>
      <c r="T2554" s="51"/>
      <c r="U2554" s="59"/>
      <c r="V2554" s="54">
        <v>26.2</v>
      </c>
      <c r="W2554" s="55"/>
      <c r="X2554" s="82"/>
      <c r="Y2554" s="57"/>
      <c r="Z2554" s="58"/>
    </row>
    <row r="2555" ht="15.75" customHeight="1">
      <c r="C2555" s="48" t="s">
        <v>909</v>
      </c>
      <c r="D2555" s="49"/>
      <c r="E2555" s="11" t="str">
        <f t="shared" si="2"/>
        <v>P05043729</v>
      </c>
      <c r="F2555" s="12" t="str">
        <f t="shared" si="1"/>
        <v>2019</v>
      </c>
      <c r="G2555" s="75">
        <v>43729.0</v>
      </c>
      <c r="H2555" s="62"/>
      <c r="I2555" s="51"/>
      <c r="J2555" s="63"/>
      <c r="K2555" s="51"/>
      <c r="L2555" s="52"/>
      <c r="M2555" s="63"/>
      <c r="N2555" s="51">
        <v>9.8</v>
      </c>
      <c r="O2555" s="64">
        <v>101.6</v>
      </c>
      <c r="R2555" s="51"/>
      <c r="S2555" s="51"/>
      <c r="T2555" s="51"/>
      <c r="U2555" s="51"/>
      <c r="V2555" s="54">
        <v>21.6</v>
      </c>
      <c r="W2555" s="55"/>
      <c r="X2555" s="82"/>
      <c r="Y2555" s="57"/>
      <c r="Z2555" s="58"/>
    </row>
    <row r="2556" ht="15.75" customHeight="1">
      <c r="C2556" s="48" t="s">
        <v>837</v>
      </c>
      <c r="D2556" s="49"/>
      <c r="E2556" s="11" t="str">
        <f t="shared" si="2"/>
        <v>P06043729</v>
      </c>
      <c r="F2556" s="12" t="str">
        <f t="shared" si="1"/>
        <v>2019</v>
      </c>
      <c r="G2556" s="75">
        <v>43729.0</v>
      </c>
      <c r="H2556" s="62"/>
      <c r="I2556" s="51"/>
      <c r="J2556" s="63"/>
      <c r="K2556" s="51"/>
      <c r="L2556" s="52"/>
      <c r="M2556" s="63"/>
      <c r="N2556" s="51">
        <v>9.78</v>
      </c>
      <c r="O2556" s="64">
        <v>102.1</v>
      </c>
      <c r="R2556" s="51"/>
      <c r="S2556" s="51"/>
      <c r="T2556" s="51"/>
      <c r="U2556" s="51"/>
      <c r="V2556" s="54">
        <v>23.5</v>
      </c>
      <c r="W2556" s="55"/>
      <c r="X2556" s="82"/>
      <c r="Y2556" s="57"/>
      <c r="Z2556" s="58"/>
    </row>
    <row r="2557" ht="15.75" customHeight="1">
      <c r="C2557" s="48" t="s">
        <v>915</v>
      </c>
      <c r="D2557" s="49"/>
      <c r="E2557" s="11" t="str">
        <f t="shared" si="2"/>
        <v>P06543729</v>
      </c>
      <c r="F2557" s="12" t="str">
        <f t="shared" si="1"/>
        <v>2019</v>
      </c>
      <c r="G2557" s="75">
        <v>43729.0</v>
      </c>
      <c r="H2557" s="62"/>
      <c r="I2557" s="51"/>
      <c r="J2557" s="63"/>
      <c r="K2557" s="51"/>
      <c r="L2557" s="52"/>
      <c r="M2557" s="63"/>
      <c r="N2557" s="51">
        <v>9.66</v>
      </c>
      <c r="O2557" s="64">
        <v>101.6</v>
      </c>
      <c r="R2557" s="51"/>
      <c r="S2557" s="51"/>
      <c r="T2557" s="51"/>
      <c r="U2557" s="51"/>
      <c r="V2557" s="54">
        <v>8.5</v>
      </c>
      <c r="W2557" s="55"/>
      <c r="X2557" s="82"/>
      <c r="Y2557" s="57"/>
      <c r="Z2557" s="58"/>
    </row>
    <row r="2558" ht="15.75" customHeight="1">
      <c r="C2558" s="48" t="s">
        <v>381</v>
      </c>
      <c r="D2558" s="49"/>
      <c r="E2558" s="11" t="str">
        <f t="shared" si="2"/>
        <v>PI01043729</v>
      </c>
      <c r="F2558" s="12" t="str">
        <f t="shared" si="1"/>
        <v>2019</v>
      </c>
      <c r="G2558" s="75">
        <v>43729.0</v>
      </c>
      <c r="H2558" s="62"/>
      <c r="I2558" s="51"/>
      <c r="J2558" s="63"/>
      <c r="K2558" s="51"/>
      <c r="L2558" s="52"/>
      <c r="M2558" s="63"/>
      <c r="N2558" s="51">
        <v>9.7</v>
      </c>
      <c r="O2558" s="64">
        <v>91.0</v>
      </c>
      <c r="R2558" s="51"/>
      <c r="S2558" s="51"/>
      <c r="T2558" s="51"/>
      <c r="U2558" s="51"/>
      <c r="V2558" s="54">
        <v>101.7</v>
      </c>
      <c r="W2558" s="55"/>
      <c r="X2558" s="82"/>
      <c r="Y2558" s="57"/>
      <c r="Z2558" s="58"/>
    </row>
    <row r="2559" ht="15.75" customHeight="1">
      <c r="C2559" s="48" t="s">
        <v>660</v>
      </c>
      <c r="D2559" s="49"/>
      <c r="E2559" s="11" t="str">
        <f t="shared" si="2"/>
        <v>PI02043729</v>
      </c>
      <c r="F2559" s="12" t="str">
        <f t="shared" si="1"/>
        <v>2019</v>
      </c>
      <c r="G2559" s="75">
        <v>43729.0</v>
      </c>
      <c r="H2559" s="62"/>
      <c r="I2559" s="51"/>
      <c r="J2559" s="63"/>
      <c r="K2559" s="51"/>
      <c r="L2559" s="52"/>
      <c r="M2559" s="63"/>
      <c r="N2559" s="51">
        <v>12.2</v>
      </c>
      <c r="O2559" s="64">
        <v>94.0</v>
      </c>
      <c r="R2559" s="51"/>
      <c r="S2559" s="51"/>
      <c r="T2559" s="51"/>
      <c r="U2559" s="51"/>
      <c r="V2559" s="54">
        <v>90.8</v>
      </c>
      <c r="W2559" s="55"/>
      <c r="X2559" s="82"/>
      <c r="Y2559" s="57"/>
      <c r="Z2559" s="58"/>
    </row>
    <row r="2560" ht="15.75" customHeight="1">
      <c r="C2560" s="48" t="s">
        <v>755</v>
      </c>
      <c r="D2560" s="49"/>
      <c r="E2560" s="11" t="str">
        <f t="shared" si="2"/>
        <v>P02043729</v>
      </c>
      <c r="F2560" s="12" t="str">
        <f t="shared" si="1"/>
        <v>2019</v>
      </c>
      <c r="G2560" s="75">
        <v>43729.0</v>
      </c>
      <c r="H2560" s="62"/>
      <c r="I2560" s="51"/>
      <c r="J2560" s="63"/>
      <c r="K2560" s="51"/>
      <c r="L2560" s="52"/>
      <c r="M2560" s="63"/>
      <c r="N2560" s="51">
        <v>9.1</v>
      </c>
      <c r="O2560" s="64">
        <v>95.0</v>
      </c>
      <c r="R2560" s="51"/>
      <c r="S2560" s="51"/>
      <c r="T2560" s="51"/>
      <c r="U2560" s="51"/>
      <c r="V2560" s="54">
        <v>14.6</v>
      </c>
      <c r="W2560" s="55"/>
      <c r="X2560" s="82"/>
      <c r="Y2560" s="57"/>
      <c r="Z2560" s="58"/>
    </row>
    <row r="2561" ht="15.75" customHeight="1">
      <c r="C2561" s="48" t="s">
        <v>736</v>
      </c>
      <c r="D2561" s="49"/>
      <c r="E2561" s="11" t="str">
        <f t="shared" si="2"/>
        <v>P13543729</v>
      </c>
      <c r="F2561" s="12" t="str">
        <f t="shared" si="1"/>
        <v>2019</v>
      </c>
      <c r="G2561" s="75">
        <v>43729.0</v>
      </c>
      <c r="H2561" s="62"/>
      <c r="I2561" s="51"/>
      <c r="J2561" s="63"/>
      <c r="K2561" s="51"/>
      <c r="L2561" s="52"/>
      <c r="M2561" s="63"/>
      <c r="N2561" s="51">
        <v>8.49</v>
      </c>
      <c r="O2561" s="64">
        <v>90.4</v>
      </c>
      <c r="R2561" s="51"/>
      <c r="S2561" s="51"/>
      <c r="T2561" s="51"/>
      <c r="U2561" s="51"/>
      <c r="V2561" s="54">
        <v>1.0</v>
      </c>
      <c r="W2561" s="55"/>
      <c r="X2561" s="82"/>
      <c r="Y2561" s="57"/>
      <c r="Z2561" s="58"/>
    </row>
    <row r="2562" ht="15.75" customHeight="1">
      <c r="C2562" s="48" t="s">
        <v>184</v>
      </c>
      <c r="D2562" s="49"/>
      <c r="E2562" s="11" t="str">
        <f t="shared" si="2"/>
        <v>P15043729</v>
      </c>
      <c r="F2562" s="12" t="str">
        <f t="shared" si="1"/>
        <v>2019</v>
      </c>
      <c r="G2562" s="75">
        <v>43729.0</v>
      </c>
      <c r="H2562" s="62"/>
      <c r="I2562" s="51"/>
      <c r="J2562" s="63"/>
      <c r="K2562" s="51"/>
      <c r="L2562" s="52"/>
      <c r="M2562" s="63"/>
      <c r="N2562" s="51">
        <v>8.41</v>
      </c>
      <c r="O2562" s="64">
        <v>87.9</v>
      </c>
      <c r="R2562" s="51"/>
      <c r="S2562" s="51"/>
      <c r="T2562" s="51"/>
      <c r="U2562" s="51"/>
      <c r="V2562" s="54">
        <v>8.6</v>
      </c>
      <c r="W2562" s="55"/>
      <c r="X2562" s="82"/>
      <c r="Y2562" s="57"/>
      <c r="Z2562" s="58"/>
    </row>
    <row r="2563" ht="15.75" customHeight="1">
      <c r="C2563" s="48" t="s">
        <v>105</v>
      </c>
      <c r="D2563" s="49"/>
      <c r="E2563" s="11" t="str">
        <f t="shared" si="2"/>
        <v>PL01043729</v>
      </c>
      <c r="F2563" s="12" t="str">
        <f t="shared" si="1"/>
        <v>2019</v>
      </c>
      <c r="G2563" s="75">
        <v>43729.0</v>
      </c>
      <c r="H2563" s="62"/>
      <c r="I2563" s="51"/>
      <c r="J2563" s="63"/>
      <c r="K2563" s="51"/>
      <c r="L2563" s="52"/>
      <c r="M2563" s="63"/>
      <c r="N2563" s="51">
        <v>8.42</v>
      </c>
      <c r="O2563" s="64">
        <v>86.3</v>
      </c>
      <c r="R2563" s="51"/>
      <c r="S2563" s="51"/>
      <c r="T2563" s="51"/>
      <c r="U2563" s="51"/>
      <c r="V2563" s="54">
        <v>14.6</v>
      </c>
      <c r="W2563" s="55"/>
      <c r="X2563" s="82"/>
      <c r="Y2563" s="57"/>
      <c r="Z2563" s="58"/>
    </row>
    <row r="2564" ht="15.75" customHeight="1">
      <c r="C2564" s="48" t="s">
        <v>45</v>
      </c>
      <c r="D2564" s="49"/>
      <c r="E2564" s="11" t="str">
        <f t="shared" si="2"/>
        <v>BB01043729</v>
      </c>
      <c r="F2564" s="12" t="str">
        <f t="shared" si="1"/>
        <v>2019</v>
      </c>
      <c r="G2564" s="75">
        <v>43729.0</v>
      </c>
      <c r="H2564" s="62"/>
      <c r="I2564" s="51"/>
      <c r="J2564" s="63"/>
      <c r="K2564" s="51"/>
      <c r="L2564" s="52"/>
      <c r="M2564" s="63"/>
      <c r="N2564" s="51">
        <v>10.3</v>
      </c>
      <c r="O2564" s="64">
        <v>95.0</v>
      </c>
      <c r="R2564" s="51"/>
      <c r="S2564" s="51"/>
      <c r="T2564" s="51"/>
      <c r="U2564" s="51"/>
      <c r="V2564" s="54">
        <v>160.7</v>
      </c>
      <c r="W2564" s="55"/>
      <c r="X2564" s="82"/>
      <c r="Y2564" s="57"/>
      <c r="Z2564" s="58"/>
    </row>
    <row r="2565" ht="15.75" customHeight="1">
      <c r="C2565" s="48" t="s">
        <v>1310</v>
      </c>
      <c r="D2565" s="49"/>
      <c r="E2565" s="11" t="str">
        <f t="shared" si="2"/>
        <v>PL04543729</v>
      </c>
      <c r="F2565" s="12" t="str">
        <f t="shared" si="1"/>
        <v>2019</v>
      </c>
      <c r="G2565" s="75">
        <v>43729.0</v>
      </c>
      <c r="H2565" s="62"/>
      <c r="I2565" s="51"/>
      <c r="J2565" s="63"/>
      <c r="K2565" s="51"/>
      <c r="L2565" s="52"/>
      <c r="M2565" s="63"/>
      <c r="N2565" s="51">
        <v>8.5</v>
      </c>
      <c r="O2565" s="64">
        <v>79.0</v>
      </c>
      <c r="R2565" s="51"/>
      <c r="S2565" s="51"/>
      <c r="T2565" s="51"/>
      <c r="U2565" s="51"/>
      <c r="V2565" s="54">
        <v>156.5</v>
      </c>
      <c r="W2565" s="55"/>
      <c r="X2565" s="82"/>
      <c r="Y2565" s="57"/>
      <c r="Z2565" s="58"/>
    </row>
    <row r="2566" ht="15.75" customHeight="1">
      <c r="C2566" s="48" t="s">
        <v>145</v>
      </c>
      <c r="D2566" s="49"/>
      <c r="E2566" s="11" t="str">
        <f t="shared" si="2"/>
        <v>PL04043729</v>
      </c>
      <c r="F2566" s="12" t="str">
        <f t="shared" si="1"/>
        <v>2019</v>
      </c>
      <c r="G2566" s="75">
        <v>43729.0</v>
      </c>
      <c r="H2566" s="62"/>
      <c r="I2566" s="51"/>
      <c r="J2566" s="63"/>
      <c r="K2566" s="51"/>
      <c r="L2566" s="52"/>
      <c r="M2566" s="63"/>
      <c r="N2566" s="51">
        <v>9.8</v>
      </c>
      <c r="O2566" s="64">
        <v>91.0</v>
      </c>
      <c r="R2566" s="51"/>
      <c r="S2566" s="51"/>
      <c r="T2566" s="51"/>
      <c r="U2566" s="51"/>
      <c r="V2566" s="54">
        <v>143.9</v>
      </c>
      <c r="W2566" s="55"/>
      <c r="X2566" s="82"/>
      <c r="Y2566" s="57"/>
      <c r="Z2566" s="58"/>
    </row>
    <row r="2567" ht="15.75" customHeight="1">
      <c r="C2567" s="48" t="s">
        <v>1245</v>
      </c>
      <c r="D2567" s="49"/>
      <c r="E2567" s="11" t="str">
        <f t="shared" si="2"/>
        <v>SW01043729</v>
      </c>
      <c r="F2567" s="12" t="str">
        <f t="shared" si="1"/>
        <v>2019</v>
      </c>
      <c r="G2567" s="75">
        <v>43729.0</v>
      </c>
      <c r="H2567" s="62"/>
      <c r="I2567" s="51"/>
      <c r="J2567" s="63"/>
      <c r="K2567" s="51"/>
      <c r="L2567" s="52"/>
      <c r="M2567" s="63"/>
      <c r="N2567" s="51">
        <v>8.95</v>
      </c>
      <c r="O2567" s="64">
        <v>87.8</v>
      </c>
      <c r="R2567" s="51"/>
      <c r="S2567" s="51"/>
      <c r="T2567" s="51"/>
      <c r="U2567" s="51"/>
      <c r="V2567" s="54">
        <v>162.4</v>
      </c>
      <c r="W2567" s="55"/>
      <c r="X2567" s="82"/>
      <c r="Y2567" s="57"/>
      <c r="Z2567" s="58"/>
    </row>
    <row r="2568" ht="15.75" customHeight="1">
      <c r="C2568" s="48" t="s">
        <v>1256</v>
      </c>
      <c r="D2568" s="49"/>
      <c r="E2568" s="11" t="str">
        <f t="shared" si="2"/>
        <v>SW02043729</v>
      </c>
      <c r="F2568" s="12" t="str">
        <f t="shared" si="1"/>
        <v>2019</v>
      </c>
      <c r="G2568" s="75">
        <v>43729.0</v>
      </c>
      <c r="H2568" s="62"/>
      <c r="I2568" s="51"/>
      <c r="J2568" s="63"/>
      <c r="K2568" s="51"/>
      <c r="L2568" s="52"/>
      <c r="M2568" s="63"/>
      <c r="N2568" s="51">
        <v>8.02</v>
      </c>
      <c r="O2568" s="64">
        <v>78.4</v>
      </c>
      <c r="R2568" s="51"/>
      <c r="S2568" s="51"/>
      <c r="T2568" s="51"/>
      <c r="U2568" s="51"/>
      <c r="V2568" s="54">
        <v>33.1</v>
      </c>
      <c r="W2568" s="55"/>
      <c r="X2568" s="82"/>
      <c r="Y2568" s="57"/>
      <c r="Z2568" s="58"/>
    </row>
    <row r="2569" ht="15.75" customHeight="1">
      <c r="C2569" s="48" t="s">
        <v>565</v>
      </c>
      <c r="D2569" s="49"/>
      <c r="E2569" s="11" t="str">
        <f t="shared" si="2"/>
        <v>M03043729</v>
      </c>
      <c r="F2569" s="12" t="str">
        <f t="shared" si="1"/>
        <v>2019</v>
      </c>
      <c r="G2569" s="75">
        <v>43729.0</v>
      </c>
      <c r="H2569" s="62"/>
      <c r="I2569" s="51"/>
      <c r="J2569" s="63"/>
      <c r="K2569" s="51"/>
      <c r="L2569" s="52"/>
      <c r="M2569" s="63"/>
      <c r="N2569" s="51">
        <v>8.55</v>
      </c>
      <c r="O2569" s="64">
        <v>82.1</v>
      </c>
      <c r="R2569" s="51"/>
      <c r="S2569" s="51"/>
      <c r="T2569" s="51"/>
      <c r="U2569" s="51"/>
      <c r="V2569" s="54">
        <v>7.5</v>
      </c>
      <c r="W2569" s="55"/>
      <c r="X2569" s="82"/>
      <c r="Y2569" s="57"/>
      <c r="Z2569" s="58"/>
    </row>
    <row r="2570" ht="15.75" customHeight="1">
      <c r="C2570" s="48" t="s">
        <v>517</v>
      </c>
      <c r="D2570" s="49"/>
      <c r="E2570" s="11" t="str">
        <f t="shared" si="2"/>
        <v>M01043729</v>
      </c>
      <c r="F2570" s="12" t="str">
        <f t="shared" si="1"/>
        <v>2019</v>
      </c>
      <c r="G2570" s="75">
        <v>43729.0</v>
      </c>
      <c r="H2570" s="62"/>
      <c r="I2570" s="51"/>
      <c r="J2570" s="63"/>
      <c r="K2570" s="51"/>
      <c r="L2570" s="52"/>
      <c r="M2570" s="63"/>
      <c r="N2570" s="51">
        <v>9.34</v>
      </c>
      <c r="O2570" s="64">
        <v>89.5</v>
      </c>
      <c r="R2570" s="51"/>
      <c r="S2570" s="51"/>
      <c r="T2570" s="51"/>
      <c r="U2570" s="51"/>
      <c r="V2570" s="54">
        <v>387.3</v>
      </c>
      <c r="W2570" s="55"/>
      <c r="X2570" s="82"/>
      <c r="Y2570" s="57"/>
      <c r="Z2570" s="58"/>
    </row>
    <row r="2571" ht="15.75" customHeight="1">
      <c r="C2571" s="48" t="s">
        <v>759</v>
      </c>
      <c r="D2571" s="49"/>
      <c r="E2571" s="11" t="str">
        <f t="shared" si="2"/>
        <v>P03043729</v>
      </c>
      <c r="F2571" s="12" t="str">
        <f t="shared" si="1"/>
        <v>2019</v>
      </c>
      <c r="G2571" s="75">
        <v>43729.0</v>
      </c>
      <c r="H2571" s="62"/>
      <c r="I2571" s="51"/>
      <c r="J2571" s="63"/>
      <c r="K2571" s="51"/>
      <c r="L2571" s="52"/>
      <c r="M2571" s="63"/>
      <c r="N2571" s="51">
        <v>8.99</v>
      </c>
      <c r="O2571" s="64">
        <v>93.8</v>
      </c>
      <c r="R2571" s="51"/>
      <c r="S2571" s="51"/>
      <c r="T2571" s="51"/>
      <c r="U2571" s="51"/>
      <c r="V2571" s="54">
        <v>18.7</v>
      </c>
      <c r="W2571" s="55"/>
      <c r="X2571" s="82"/>
      <c r="Y2571" s="57"/>
      <c r="Z2571" s="58"/>
    </row>
    <row r="2572" ht="15.75" customHeight="1">
      <c r="C2572" s="48" t="s">
        <v>731</v>
      </c>
      <c r="D2572" s="49"/>
      <c r="E2572" s="11" t="str">
        <f t="shared" si="2"/>
        <v>P11043729</v>
      </c>
      <c r="F2572" s="12" t="str">
        <f t="shared" si="1"/>
        <v>2019</v>
      </c>
      <c r="G2572" s="75">
        <v>43729.0</v>
      </c>
      <c r="H2572" s="72"/>
      <c r="I2572" s="59"/>
      <c r="J2572" s="63"/>
      <c r="K2572" s="51"/>
      <c r="L2572" s="52"/>
      <c r="M2572" s="63"/>
      <c r="N2572" s="51">
        <v>9.01</v>
      </c>
      <c r="O2572" s="64">
        <v>95.3</v>
      </c>
      <c r="R2572" s="51"/>
      <c r="S2572" s="51"/>
      <c r="T2572" s="51"/>
      <c r="U2572" s="51"/>
      <c r="V2572" s="54">
        <v>29.2</v>
      </c>
      <c r="W2572" s="55"/>
      <c r="X2572" s="82"/>
      <c r="Y2572" s="57"/>
      <c r="Z2572" s="58"/>
    </row>
    <row r="2573" ht="15.75" customHeight="1">
      <c r="C2573" s="48" t="s">
        <v>175</v>
      </c>
      <c r="D2573" s="49"/>
      <c r="E2573" s="11" t="str">
        <f t="shared" si="2"/>
        <v>P08943729</v>
      </c>
      <c r="F2573" s="12" t="str">
        <f t="shared" si="1"/>
        <v>2019</v>
      </c>
      <c r="G2573" s="75">
        <v>43729.0</v>
      </c>
      <c r="H2573" s="72"/>
      <c r="I2573" s="59"/>
      <c r="J2573" s="63"/>
      <c r="K2573" s="51"/>
      <c r="L2573" s="52"/>
      <c r="M2573" s="63"/>
      <c r="N2573" s="51">
        <v>8.81</v>
      </c>
      <c r="O2573" s="64">
        <v>92.8</v>
      </c>
      <c r="R2573" s="51"/>
      <c r="S2573" s="51"/>
      <c r="T2573" s="51"/>
      <c r="U2573" s="51"/>
      <c r="V2573" s="54">
        <v>38.8</v>
      </c>
      <c r="W2573" s="55"/>
      <c r="X2573" s="82"/>
      <c r="Y2573" s="57"/>
      <c r="Z2573" s="58"/>
    </row>
    <row r="2574" ht="15.75" customHeight="1">
      <c r="C2574" s="48" t="s">
        <v>208</v>
      </c>
      <c r="D2574" s="49"/>
      <c r="E2574" s="11" t="str">
        <f t="shared" si="2"/>
        <v>P20043729</v>
      </c>
      <c r="F2574" s="12" t="str">
        <f t="shared" si="1"/>
        <v>2019</v>
      </c>
      <c r="G2574" s="75">
        <v>43729.0</v>
      </c>
      <c r="H2574" s="72"/>
      <c r="I2574" s="51"/>
      <c r="J2574" s="63"/>
      <c r="K2574" s="51"/>
      <c r="L2574" s="52"/>
      <c r="M2574" s="63"/>
      <c r="N2574" s="51">
        <v>10.08</v>
      </c>
      <c r="O2574" s="64">
        <v>105.5</v>
      </c>
      <c r="R2574" s="51"/>
      <c r="S2574" s="51"/>
      <c r="T2574" s="51"/>
      <c r="U2574" s="51"/>
      <c r="V2574" s="54">
        <v>6.3</v>
      </c>
      <c r="W2574" s="55"/>
      <c r="X2574" s="82"/>
      <c r="Y2574" s="57"/>
      <c r="Z2574" s="58"/>
    </row>
    <row r="2575" ht="15.75" customHeight="1">
      <c r="C2575" s="48" t="s">
        <v>91</v>
      </c>
      <c r="D2575" s="49"/>
      <c r="E2575" s="11" t="str">
        <f t="shared" si="2"/>
        <v>OB01043729</v>
      </c>
      <c r="F2575" s="12" t="str">
        <f t="shared" si="1"/>
        <v>2019</v>
      </c>
      <c r="G2575" s="75">
        <v>43729.0</v>
      </c>
      <c r="H2575" s="72"/>
      <c r="I2575" s="51"/>
      <c r="J2575" s="63"/>
      <c r="K2575" s="51"/>
      <c r="L2575" s="52"/>
      <c r="M2575" s="63"/>
      <c r="N2575" s="51">
        <v>8.5</v>
      </c>
      <c r="O2575" s="64">
        <v>74.3</v>
      </c>
      <c r="R2575" s="51"/>
      <c r="S2575" s="51"/>
      <c r="T2575" s="51"/>
      <c r="U2575" s="59"/>
      <c r="V2575" s="54">
        <v>30.9</v>
      </c>
      <c r="W2575" s="55"/>
      <c r="X2575" s="82"/>
      <c r="Y2575" s="57"/>
      <c r="Z2575" s="58"/>
    </row>
    <row r="2576" ht="15.75" customHeight="1">
      <c r="C2576" s="48" t="s">
        <v>265</v>
      </c>
      <c r="D2576" s="49"/>
      <c r="E2576" s="11" t="str">
        <f t="shared" si="2"/>
        <v>CW01043729</v>
      </c>
      <c r="F2576" s="12" t="str">
        <f t="shared" si="1"/>
        <v>2019</v>
      </c>
      <c r="G2576" s="75">
        <v>43729.0</v>
      </c>
      <c r="H2576" s="62"/>
      <c r="I2576" s="51"/>
      <c r="J2576" s="63"/>
      <c r="K2576" s="51"/>
      <c r="L2576" s="52"/>
      <c r="M2576" s="63"/>
      <c r="N2576" s="51">
        <v>8.46</v>
      </c>
      <c r="O2576" s="64">
        <v>78.0</v>
      </c>
      <c r="R2576" s="51"/>
      <c r="S2576" s="51"/>
      <c r="T2576" s="51"/>
      <c r="U2576" s="51"/>
      <c r="V2576" s="54">
        <v>31.5</v>
      </c>
      <c r="W2576" s="55"/>
      <c r="X2576" s="82"/>
      <c r="Y2576" s="58"/>
      <c r="Z2576" s="60"/>
    </row>
    <row r="2577" ht="15.75" customHeight="1">
      <c r="C2577" s="48" t="s">
        <v>276</v>
      </c>
      <c r="D2577" s="49"/>
      <c r="E2577" s="11" t="str">
        <f t="shared" si="2"/>
        <v>CW02043729</v>
      </c>
      <c r="F2577" s="12" t="str">
        <f t="shared" si="1"/>
        <v>2019</v>
      </c>
      <c r="G2577" s="75">
        <v>43729.0</v>
      </c>
      <c r="H2577" s="62"/>
      <c r="I2577" s="51"/>
      <c r="J2577" s="63"/>
      <c r="K2577" s="51"/>
      <c r="L2577" s="52"/>
      <c r="M2577" s="63"/>
      <c r="N2577" s="51">
        <v>9.14</v>
      </c>
      <c r="O2577" s="64">
        <v>84.0</v>
      </c>
      <c r="R2577" s="51"/>
      <c r="S2577" s="51"/>
      <c r="T2577" s="51"/>
      <c r="U2577" s="51"/>
      <c r="V2577" s="54">
        <v>547.5</v>
      </c>
      <c r="W2577" s="83"/>
      <c r="X2577" s="82"/>
      <c r="Y2577" s="57"/>
      <c r="Z2577" s="58"/>
    </row>
    <row r="2578" ht="15.75" customHeight="1">
      <c r="C2578" s="48" t="s">
        <v>256</v>
      </c>
      <c r="D2578" s="49"/>
      <c r="E2578" s="11" t="str">
        <f t="shared" si="2"/>
        <v>BL01043729</v>
      </c>
      <c r="F2578" s="12" t="str">
        <f t="shared" si="1"/>
        <v>2019</v>
      </c>
      <c r="G2578" s="75">
        <v>43729.0</v>
      </c>
      <c r="H2578" s="62"/>
      <c r="I2578" s="51"/>
      <c r="J2578" s="63"/>
      <c r="K2578" s="51"/>
      <c r="L2578" s="52"/>
      <c r="M2578" s="63"/>
      <c r="N2578" s="51">
        <v>7.36</v>
      </c>
      <c r="O2578" s="64">
        <v>68.1</v>
      </c>
      <c r="R2578" s="51"/>
      <c r="S2578" s="51"/>
      <c r="T2578" s="51"/>
      <c r="U2578" s="51"/>
      <c r="V2578" s="54">
        <v>185.0</v>
      </c>
      <c r="W2578" s="55"/>
      <c r="X2578" s="82"/>
      <c r="Y2578" s="57"/>
      <c r="Z2578" s="58"/>
    </row>
    <row r="2579" ht="15.75" customHeight="1">
      <c r="C2579" s="48" t="s">
        <v>324</v>
      </c>
      <c r="D2579" s="49"/>
      <c r="E2579" s="11" t="str">
        <f t="shared" si="2"/>
        <v>DG01043729</v>
      </c>
      <c r="F2579" s="12" t="str">
        <f t="shared" si="1"/>
        <v>2019</v>
      </c>
      <c r="G2579" s="75">
        <v>43729.0</v>
      </c>
      <c r="H2579" s="62"/>
      <c r="I2579" s="51"/>
      <c r="J2579" s="63"/>
      <c r="K2579" s="51"/>
      <c r="L2579" s="52"/>
      <c r="M2579" s="63"/>
      <c r="N2579" s="51">
        <v>8.91</v>
      </c>
      <c r="O2579" s="64">
        <v>82.6</v>
      </c>
      <c r="R2579" s="51"/>
      <c r="S2579" s="51"/>
      <c r="T2579" s="51"/>
      <c r="U2579" s="51"/>
      <c r="V2579" s="54">
        <v>325.5</v>
      </c>
      <c r="W2579" s="55"/>
      <c r="X2579" s="82"/>
      <c r="Y2579" s="57"/>
      <c r="Z2579" s="58"/>
    </row>
    <row r="2580" ht="15.75" customHeight="1">
      <c r="C2580" s="48" t="s">
        <v>1026</v>
      </c>
      <c r="D2580" s="49"/>
      <c r="E2580" s="11" t="str">
        <f t="shared" si="2"/>
        <v>L06043729</v>
      </c>
      <c r="F2580" s="12" t="str">
        <f t="shared" si="1"/>
        <v>2019</v>
      </c>
      <c r="G2580" s="75">
        <v>43729.0</v>
      </c>
      <c r="H2580" s="62"/>
      <c r="I2580" s="51"/>
      <c r="J2580" s="63"/>
      <c r="K2580" s="51"/>
      <c r="L2580" s="52"/>
      <c r="M2580" s="63"/>
      <c r="N2580" s="51">
        <v>9.02</v>
      </c>
      <c r="O2580" s="64">
        <v>84.4</v>
      </c>
      <c r="R2580" s="51"/>
      <c r="S2580" s="51"/>
      <c r="T2580" s="51"/>
      <c r="U2580" s="51"/>
      <c r="V2580" s="54">
        <v>64.5</v>
      </c>
      <c r="W2580" s="55"/>
      <c r="X2580" s="82"/>
      <c r="Y2580" s="57"/>
      <c r="Z2580" s="58"/>
    </row>
    <row r="2581" ht="15.75" customHeight="1">
      <c r="C2581" s="48" t="s">
        <v>801</v>
      </c>
      <c r="D2581" s="49"/>
      <c r="E2581" s="11" t="str">
        <f t="shared" si="2"/>
        <v>BL02043729</v>
      </c>
      <c r="F2581" s="12" t="str">
        <f t="shared" si="1"/>
        <v>2019</v>
      </c>
      <c r="G2581" s="75">
        <v>43729.0</v>
      </c>
      <c r="H2581" s="72"/>
      <c r="I2581" s="51"/>
      <c r="J2581" s="63"/>
      <c r="K2581" s="51"/>
      <c r="L2581" s="52"/>
      <c r="M2581" s="63"/>
      <c r="N2581" s="51">
        <v>5.6</v>
      </c>
      <c r="O2581" s="64">
        <v>50.9</v>
      </c>
      <c r="R2581" s="51"/>
      <c r="S2581" s="51"/>
      <c r="T2581" s="51"/>
      <c r="U2581" s="51"/>
      <c r="V2581" s="54">
        <v>461.1</v>
      </c>
      <c r="W2581" s="55"/>
      <c r="X2581" s="82"/>
      <c r="Y2581" s="57"/>
      <c r="Z2581" s="58"/>
    </row>
    <row r="2582" ht="15.75" customHeight="1">
      <c r="C2582" s="48" t="s">
        <v>121</v>
      </c>
      <c r="D2582" s="49"/>
      <c r="E2582" s="11" t="str">
        <f t="shared" si="2"/>
        <v>PL02043729</v>
      </c>
      <c r="F2582" s="12" t="str">
        <f t="shared" si="1"/>
        <v>2019</v>
      </c>
      <c r="G2582" s="75">
        <v>43729.0</v>
      </c>
      <c r="H2582" s="72"/>
      <c r="I2582" s="51"/>
      <c r="J2582" s="63"/>
      <c r="K2582" s="51"/>
      <c r="L2582" s="52"/>
      <c r="M2582" s="63"/>
      <c r="N2582" s="51">
        <v>9.47</v>
      </c>
      <c r="O2582" s="64">
        <v>89.0</v>
      </c>
      <c r="R2582" s="51"/>
      <c r="S2582" s="51"/>
      <c r="T2582" s="51"/>
      <c r="U2582" s="51"/>
      <c r="V2582" s="54">
        <v>43.5</v>
      </c>
      <c r="W2582" s="55"/>
      <c r="X2582" s="82"/>
      <c r="Y2582" s="57"/>
      <c r="Z2582" s="58"/>
    </row>
    <row r="2583" ht="15.75" customHeight="1">
      <c r="C2583" s="48" t="s">
        <v>134</v>
      </c>
      <c r="D2583" s="49"/>
      <c r="E2583" s="11" t="str">
        <f t="shared" si="2"/>
        <v>PL03043729</v>
      </c>
      <c r="F2583" s="12" t="str">
        <f t="shared" si="1"/>
        <v>2019</v>
      </c>
      <c r="G2583" s="75">
        <v>43729.0</v>
      </c>
      <c r="H2583" s="72"/>
      <c r="I2583" s="51"/>
      <c r="J2583" s="63"/>
      <c r="K2583" s="51"/>
      <c r="L2583" s="52"/>
      <c r="M2583" s="63"/>
      <c r="N2583" s="51">
        <v>9.54</v>
      </c>
      <c r="O2583" s="64">
        <v>90.6</v>
      </c>
      <c r="R2583" s="51"/>
      <c r="S2583" s="51"/>
      <c r="T2583" s="51"/>
      <c r="U2583" s="51"/>
      <c r="V2583" s="54">
        <v>52.1</v>
      </c>
      <c r="W2583" s="55"/>
      <c r="X2583" s="82"/>
      <c r="Y2583" s="57"/>
      <c r="Z2583" s="60"/>
    </row>
    <row r="2584" ht="15.75" customHeight="1">
      <c r="C2584" s="84"/>
      <c r="D2584" s="85"/>
      <c r="E2584" s="84"/>
      <c r="F2584" s="86"/>
      <c r="G2584" s="87"/>
      <c r="H2584" s="72"/>
      <c r="I2584" s="59"/>
      <c r="J2584" s="76"/>
      <c r="K2584" s="59"/>
      <c r="L2584" s="59"/>
      <c r="M2584" s="76"/>
      <c r="N2584" s="88"/>
      <c r="O2584" s="88"/>
      <c r="P2584" s="59"/>
      <c r="Q2584" s="77"/>
      <c r="R2584" s="59"/>
      <c r="S2584" s="59"/>
      <c r="T2584" s="59"/>
      <c r="U2584" s="59"/>
      <c r="V2584" s="54"/>
      <c r="W2584" s="55"/>
      <c r="X2584" s="82"/>
      <c r="Y2584" s="57"/>
      <c r="Z2584" s="58"/>
    </row>
    <row r="2585" ht="15.75" customHeight="1">
      <c r="C2585" s="84"/>
      <c r="D2585" s="85"/>
      <c r="E2585" s="84"/>
      <c r="F2585" s="86"/>
      <c r="G2585" s="87"/>
      <c r="H2585" s="72"/>
      <c r="I2585" s="59"/>
      <c r="J2585" s="76"/>
      <c r="K2585" s="59"/>
      <c r="L2585" s="59"/>
      <c r="M2585" s="76"/>
      <c r="N2585" s="88"/>
      <c r="O2585" s="88"/>
      <c r="P2585" s="59"/>
      <c r="Q2585" s="77"/>
      <c r="R2585" s="59"/>
      <c r="S2585" s="59"/>
      <c r="T2585" s="59"/>
      <c r="U2585" s="59"/>
      <c r="V2585" s="54"/>
      <c r="W2585" s="55"/>
      <c r="X2585" s="82"/>
      <c r="Y2585" s="57"/>
      <c r="Z2585" s="58"/>
    </row>
    <row r="2586" ht="15.75" customHeight="1">
      <c r="C2586" s="84"/>
      <c r="D2586" s="85"/>
      <c r="E2586" s="84"/>
      <c r="F2586" s="86"/>
      <c r="G2586" s="87"/>
      <c r="H2586" s="72"/>
      <c r="I2586" s="59"/>
      <c r="J2586" s="76"/>
      <c r="K2586" s="59"/>
      <c r="L2586" s="59"/>
      <c r="M2586" s="76"/>
      <c r="N2586" s="88"/>
      <c r="O2586" s="88"/>
      <c r="P2586" s="59"/>
      <c r="Q2586" s="77"/>
      <c r="R2586" s="59"/>
      <c r="S2586" s="59"/>
      <c r="T2586" s="59"/>
      <c r="U2586" s="59"/>
      <c r="V2586" s="54"/>
      <c r="W2586" s="58"/>
      <c r="X2586" s="82"/>
      <c r="Y2586" s="57"/>
      <c r="Z2586" s="58"/>
    </row>
    <row r="2587" ht="15.75" customHeight="1">
      <c r="C2587" s="84"/>
      <c r="D2587" s="85"/>
      <c r="E2587" s="84"/>
      <c r="F2587" s="86"/>
      <c r="G2587" s="87"/>
      <c r="H2587" s="72"/>
      <c r="I2587" s="59"/>
      <c r="J2587" s="76"/>
      <c r="K2587" s="59"/>
      <c r="L2587" s="59"/>
      <c r="M2587" s="76"/>
      <c r="N2587" s="88"/>
      <c r="O2587" s="88"/>
      <c r="P2587" s="59"/>
      <c r="Q2587" s="77"/>
      <c r="R2587" s="59"/>
      <c r="S2587" s="59"/>
      <c r="T2587" s="59"/>
      <c r="U2587" s="59"/>
      <c r="V2587" s="54"/>
      <c r="W2587" s="55"/>
      <c r="X2587" s="82"/>
      <c r="Y2587" s="57"/>
      <c r="Z2587" s="58"/>
    </row>
    <row r="2588" ht="15.75" customHeight="1">
      <c r="C2588" s="84"/>
      <c r="D2588" s="85"/>
      <c r="E2588" s="84"/>
      <c r="F2588" s="86"/>
      <c r="G2588" s="87"/>
      <c r="H2588" s="72"/>
      <c r="I2588" s="59"/>
      <c r="J2588" s="76"/>
      <c r="K2588" s="59"/>
      <c r="L2588" s="59"/>
      <c r="M2588" s="76"/>
      <c r="N2588" s="88"/>
      <c r="O2588" s="88"/>
      <c r="P2588" s="59"/>
      <c r="Q2588" s="77"/>
      <c r="R2588" s="59"/>
      <c r="S2588" s="59"/>
      <c r="T2588" s="59"/>
      <c r="U2588" s="59"/>
      <c r="V2588" s="54"/>
      <c r="W2588" s="55"/>
      <c r="X2588" s="82"/>
      <c r="Y2588" s="57"/>
      <c r="Z2588" s="58"/>
    </row>
    <row r="2589" ht="15.75" customHeight="1">
      <c r="C2589" s="84"/>
      <c r="D2589" s="85"/>
      <c r="E2589" s="84"/>
      <c r="F2589" s="86"/>
      <c r="G2589" s="87"/>
      <c r="H2589" s="72"/>
      <c r="I2589" s="59"/>
      <c r="J2589" s="76"/>
      <c r="K2589" s="59"/>
      <c r="L2589" s="59"/>
      <c r="M2589" s="76"/>
      <c r="N2589" s="88"/>
      <c r="O2589" s="88"/>
      <c r="P2589" s="59"/>
      <c r="Q2589" s="77"/>
      <c r="R2589" s="59"/>
      <c r="S2589" s="59"/>
      <c r="T2589" s="59"/>
      <c r="U2589" s="59"/>
      <c r="V2589" s="54"/>
      <c r="W2589" s="55"/>
      <c r="X2589" s="82"/>
      <c r="Y2589" s="57"/>
      <c r="Z2589" s="58"/>
    </row>
    <row r="2590" ht="15.75" customHeight="1">
      <c r="C2590" s="84"/>
      <c r="D2590" s="85"/>
      <c r="E2590" s="84"/>
      <c r="F2590" s="86"/>
      <c r="G2590" s="87"/>
      <c r="H2590" s="72"/>
      <c r="I2590" s="59"/>
      <c r="J2590" s="76"/>
      <c r="K2590" s="59"/>
      <c r="L2590" s="59"/>
      <c r="M2590" s="76"/>
      <c r="N2590" s="88"/>
      <c r="O2590" s="88"/>
      <c r="P2590" s="59"/>
      <c r="Q2590" s="77"/>
      <c r="R2590" s="59"/>
      <c r="S2590" s="59"/>
      <c r="T2590" s="59"/>
      <c r="U2590" s="59"/>
      <c r="V2590" s="54"/>
      <c r="W2590" s="55"/>
      <c r="X2590" s="82"/>
      <c r="Y2590" s="57"/>
      <c r="Z2590" s="58"/>
    </row>
    <row r="2591" ht="15.75" customHeight="1">
      <c r="C2591" s="84"/>
      <c r="D2591" s="85"/>
      <c r="E2591" s="84"/>
      <c r="F2591" s="86"/>
      <c r="G2591" s="87"/>
      <c r="H2591" s="72"/>
      <c r="I2591" s="59"/>
      <c r="J2591" s="76"/>
      <c r="K2591" s="59"/>
      <c r="L2591" s="59"/>
      <c r="M2591" s="76"/>
      <c r="N2591" s="88"/>
      <c r="O2591" s="88"/>
      <c r="P2591" s="59"/>
      <c r="Q2591" s="77"/>
      <c r="R2591" s="59"/>
      <c r="S2591" s="59"/>
      <c r="T2591" s="59"/>
      <c r="U2591" s="59"/>
      <c r="V2591" s="54"/>
      <c r="W2591" s="83"/>
      <c r="X2591" s="82"/>
      <c r="Y2591" s="57"/>
      <c r="Z2591" s="58"/>
    </row>
    <row r="2592" ht="15.75" customHeight="1">
      <c r="C2592" s="84"/>
      <c r="D2592" s="85"/>
      <c r="E2592" s="84"/>
      <c r="F2592" s="86"/>
      <c r="G2592" s="87"/>
      <c r="H2592" s="72"/>
      <c r="I2592" s="59"/>
      <c r="J2592" s="76"/>
      <c r="K2592" s="59"/>
      <c r="L2592" s="59"/>
      <c r="M2592" s="76"/>
      <c r="N2592" s="88"/>
      <c r="O2592" s="88"/>
      <c r="P2592" s="59"/>
      <c r="Q2592" s="77"/>
      <c r="R2592" s="59"/>
      <c r="S2592" s="59"/>
      <c r="T2592" s="59"/>
      <c r="U2592" s="59"/>
      <c r="V2592" s="54"/>
      <c r="W2592" s="55"/>
      <c r="X2592" s="82"/>
      <c r="Y2592" s="57"/>
      <c r="Z2592" s="58"/>
    </row>
    <row r="2593" ht="15.75" customHeight="1">
      <c r="C2593" s="84"/>
      <c r="D2593" s="85"/>
      <c r="E2593" s="84"/>
      <c r="F2593" s="86"/>
      <c r="G2593" s="87"/>
      <c r="H2593" s="72"/>
      <c r="I2593" s="59"/>
      <c r="J2593" s="76"/>
      <c r="K2593" s="59"/>
      <c r="L2593" s="59"/>
      <c r="M2593" s="76"/>
      <c r="N2593" s="88"/>
      <c r="O2593" s="88"/>
      <c r="P2593" s="59"/>
      <c r="Q2593" s="77"/>
      <c r="R2593" s="59"/>
      <c r="S2593" s="59"/>
      <c r="T2593" s="59"/>
      <c r="U2593" s="59"/>
      <c r="V2593" s="54"/>
      <c r="W2593" s="55"/>
      <c r="X2593" s="82"/>
      <c r="Y2593" s="57"/>
      <c r="Z2593" s="60"/>
    </row>
    <row r="2594" ht="15.75" customHeight="1">
      <c r="C2594" s="84"/>
      <c r="D2594" s="85"/>
      <c r="E2594" s="84"/>
      <c r="F2594" s="86"/>
      <c r="G2594" s="87"/>
      <c r="H2594" s="72"/>
      <c r="I2594" s="59"/>
      <c r="J2594" s="76"/>
      <c r="K2594" s="59"/>
      <c r="L2594" s="59"/>
      <c r="M2594" s="76"/>
      <c r="N2594" s="88"/>
      <c r="O2594" s="88"/>
      <c r="P2594" s="59"/>
      <c r="Q2594" s="77"/>
      <c r="R2594" s="59"/>
      <c r="S2594" s="59"/>
      <c r="T2594" s="59"/>
      <c r="U2594" s="59"/>
      <c r="V2594" s="54"/>
      <c r="W2594" s="55"/>
      <c r="X2594" s="82"/>
      <c r="Y2594" s="57"/>
      <c r="Z2594" s="58"/>
    </row>
    <row r="2595" ht="15.75" customHeight="1">
      <c r="C2595" s="84"/>
      <c r="D2595" s="85"/>
      <c r="E2595" s="84"/>
      <c r="F2595" s="86"/>
      <c r="G2595" s="87"/>
      <c r="H2595" s="72"/>
      <c r="I2595" s="59"/>
      <c r="J2595" s="76"/>
      <c r="K2595" s="59"/>
      <c r="L2595" s="59"/>
      <c r="M2595" s="76"/>
      <c r="N2595" s="88"/>
      <c r="O2595" s="88"/>
      <c r="P2595" s="59"/>
      <c r="Q2595" s="77"/>
      <c r="R2595" s="59"/>
      <c r="S2595" s="59"/>
      <c r="T2595" s="59"/>
      <c r="U2595" s="59"/>
      <c r="V2595" s="54"/>
      <c r="W2595" s="58"/>
      <c r="X2595" s="82"/>
      <c r="Y2595" s="57"/>
      <c r="Z2595" s="58"/>
    </row>
    <row r="2596" ht="15.75" customHeight="1">
      <c r="C2596" s="84"/>
      <c r="D2596" s="85"/>
      <c r="E2596" s="84"/>
      <c r="F2596" s="86"/>
      <c r="G2596" s="87"/>
      <c r="H2596" s="72"/>
      <c r="I2596" s="59"/>
      <c r="J2596" s="76"/>
      <c r="K2596" s="59"/>
      <c r="L2596" s="59"/>
      <c r="M2596" s="76"/>
      <c r="N2596" s="88"/>
      <c r="O2596" s="88"/>
      <c r="P2596" s="59"/>
      <c r="Q2596" s="77"/>
      <c r="R2596" s="59"/>
      <c r="S2596" s="59"/>
      <c r="T2596" s="59"/>
      <c r="U2596" s="59"/>
      <c r="V2596" s="88"/>
      <c r="W2596" s="55"/>
      <c r="X2596" s="82"/>
      <c r="Y2596" s="57"/>
      <c r="Z2596" s="58"/>
    </row>
    <row r="2597" ht="15.75" customHeight="1">
      <c r="C2597" s="84"/>
      <c r="D2597" s="85"/>
      <c r="E2597" s="84"/>
      <c r="F2597" s="86"/>
      <c r="G2597" s="87"/>
      <c r="H2597" s="72"/>
      <c r="I2597" s="59"/>
      <c r="J2597" s="76"/>
      <c r="K2597" s="59"/>
      <c r="L2597" s="59"/>
      <c r="M2597" s="76"/>
      <c r="N2597" s="88"/>
      <c r="O2597" s="88"/>
      <c r="P2597" s="59"/>
      <c r="Q2597" s="77"/>
      <c r="R2597" s="59"/>
      <c r="S2597" s="59"/>
      <c r="T2597" s="59"/>
      <c r="U2597" s="59"/>
      <c r="V2597" s="88"/>
      <c r="W2597" s="55"/>
      <c r="X2597" s="82"/>
      <c r="Y2597" s="57"/>
      <c r="Z2597" s="58"/>
    </row>
    <row r="2598" ht="15.75" customHeight="1">
      <c r="C2598" s="84"/>
      <c r="D2598" s="85"/>
      <c r="E2598" s="84"/>
      <c r="F2598" s="86"/>
      <c r="G2598" s="87"/>
      <c r="H2598" s="72"/>
      <c r="I2598" s="59"/>
      <c r="J2598" s="76"/>
      <c r="K2598" s="59"/>
      <c r="L2598" s="59"/>
      <c r="M2598" s="76"/>
      <c r="N2598" s="88"/>
      <c r="O2598" s="88"/>
      <c r="P2598" s="59"/>
      <c r="Q2598" s="77"/>
      <c r="R2598" s="59"/>
      <c r="S2598" s="59"/>
      <c r="T2598" s="59"/>
      <c r="U2598" s="59"/>
      <c r="V2598" s="88"/>
      <c r="W2598" s="55"/>
      <c r="X2598" s="82"/>
      <c r="Y2598" s="57"/>
      <c r="Z2598" s="58"/>
    </row>
    <row r="2599" ht="15.75" customHeight="1">
      <c r="C2599" s="84"/>
      <c r="D2599" s="85"/>
      <c r="E2599" s="84"/>
      <c r="F2599" s="86"/>
      <c r="G2599" s="87"/>
      <c r="H2599" s="72"/>
      <c r="I2599" s="59"/>
      <c r="J2599" s="76"/>
      <c r="K2599" s="59"/>
      <c r="L2599" s="59"/>
      <c r="M2599" s="76"/>
      <c r="N2599" s="88"/>
      <c r="O2599" s="88"/>
      <c r="P2599" s="59"/>
      <c r="Q2599" s="77"/>
      <c r="R2599" s="59"/>
      <c r="S2599" s="59"/>
      <c r="T2599" s="59"/>
      <c r="U2599" s="59"/>
      <c r="V2599" s="88"/>
      <c r="W2599" s="55"/>
      <c r="X2599" s="82"/>
      <c r="Y2599" s="57"/>
      <c r="Z2599" s="58"/>
    </row>
    <row r="2600" ht="15.75" customHeight="1">
      <c r="C2600" s="84"/>
      <c r="D2600" s="85"/>
      <c r="E2600" s="84"/>
      <c r="F2600" s="86"/>
      <c r="G2600" s="87"/>
      <c r="H2600" s="72"/>
      <c r="I2600" s="59"/>
      <c r="J2600" s="76"/>
      <c r="K2600" s="59"/>
      <c r="L2600" s="59"/>
      <c r="M2600" s="76"/>
      <c r="N2600" s="88"/>
      <c r="O2600" s="88"/>
      <c r="P2600" s="59"/>
      <c r="Q2600" s="77"/>
      <c r="R2600" s="59"/>
      <c r="S2600" s="59"/>
      <c r="T2600" s="59"/>
      <c r="U2600" s="59"/>
      <c r="V2600" s="88"/>
      <c r="W2600" s="55"/>
      <c r="X2600" s="82"/>
      <c r="Y2600" s="57"/>
      <c r="Z2600" s="58"/>
    </row>
    <row r="2601" ht="15.75" customHeight="1">
      <c r="C2601" s="84"/>
      <c r="D2601" s="85"/>
      <c r="E2601" s="84"/>
      <c r="F2601" s="86"/>
      <c r="G2601" s="87"/>
      <c r="H2601" s="72"/>
      <c r="I2601" s="59"/>
      <c r="J2601" s="76"/>
      <c r="K2601" s="59"/>
      <c r="L2601" s="59"/>
      <c r="M2601" s="76"/>
      <c r="N2601" s="88"/>
      <c r="O2601" s="88"/>
      <c r="P2601" s="59"/>
      <c r="Q2601" s="77"/>
      <c r="R2601" s="59"/>
      <c r="S2601" s="59"/>
      <c r="T2601" s="59"/>
      <c r="U2601" s="59"/>
      <c r="V2601" s="88"/>
      <c r="W2601" s="55"/>
      <c r="X2601" s="82"/>
      <c r="Y2601" s="57"/>
      <c r="Z2601" s="58"/>
    </row>
    <row r="2602" ht="15.75" customHeight="1">
      <c r="C2602" s="84"/>
      <c r="D2602" s="85"/>
      <c r="E2602" s="84"/>
      <c r="F2602" s="86"/>
      <c r="G2602" s="87"/>
      <c r="H2602" s="72"/>
      <c r="I2602" s="59"/>
      <c r="J2602" s="76"/>
      <c r="K2602" s="59"/>
      <c r="L2602" s="59"/>
      <c r="M2602" s="76"/>
      <c r="N2602" s="88"/>
      <c r="O2602" s="88"/>
      <c r="P2602" s="59"/>
      <c r="Q2602" s="77"/>
      <c r="R2602" s="59"/>
      <c r="S2602" s="59"/>
      <c r="T2602" s="59"/>
      <c r="U2602" s="59"/>
      <c r="V2602" s="88"/>
      <c r="W2602" s="55"/>
      <c r="X2602" s="82"/>
      <c r="Y2602" s="57"/>
      <c r="Z2602" s="58"/>
    </row>
    <row r="2603" ht="15.75" customHeight="1">
      <c r="C2603" s="84"/>
      <c r="D2603" s="85"/>
      <c r="E2603" s="84"/>
      <c r="F2603" s="86"/>
      <c r="G2603" s="87"/>
      <c r="H2603" s="72"/>
      <c r="I2603" s="59"/>
      <c r="J2603" s="76"/>
      <c r="K2603" s="59"/>
      <c r="L2603" s="59"/>
      <c r="M2603" s="76"/>
      <c r="N2603" s="88"/>
      <c r="O2603" s="88"/>
      <c r="P2603" s="59"/>
      <c r="Q2603" s="77"/>
      <c r="R2603" s="59"/>
      <c r="S2603" s="59"/>
      <c r="T2603" s="59"/>
      <c r="U2603" s="59"/>
      <c r="V2603" s="88"/>
      <c r="W2603" s="55"/>
      <c r="X2603" s="82"/>
      <c r="Y2603" s="57"/>
      <c r="Z2603" s="58"/>
    </row>
    <row r="2604" ht="15.75" customHeight="1">
      <c r="C2604" s="84"/>
      <c r="D2604" s="85"/>
      <c r="E2604" s="84"/>
      <c r="F2604" s="86"/>
      <c r="G2604" s="87"/>
      <c r="H2604" s="72"/>
      <c r="I2604" s="59"/>
      <c r="J2604" s="76"/>
      <c r="K2604" s="59"/>
      <c r="L2604" s="59"/>
      <c r="M2604" s="76"/>
      <c r="N2604" s="88"/>
      <c r="O2604" s="88"/>
      <c r="P2604" s="59"/>
      <c r="Q2604" s="77"/>
      <c r="R2604" s="59"/>
      <c r="S2604" s="59"/>
      <c r="T2604" s="59"/>
      <c r="U2604" s="59"/>
      <c r="V2604" s="88"/>
      <c r="W2604" s="55"/>
      <c r="X2604" s="82"/>
      <c r="Y2604" s="57"/>
      <c r="Z2604" s="58"/>
    </row>
    <row r="2605" ht="15.75" customHeight="1">
      <c r="C2605" s="84"/>
      <c r="D2605" s="85"/>
      <c r="E2605" s="84"/>
      <c r="F2605" s="86"/>
      <c r="G2605" s="87"/>
      <c r="H2605" s="72"/>
      <c r="I2605" s="59"/>
      <c r="J2605" s="76"/>
      <c r="K2605" s="59"/>
      <c r="L2605" s="59"/>
      <c r="M2605" s="76"/>
      <c r="N2605" s="88"/>
      <c r="O2605" s="88"/>
      <c r="P2605" s="59"/>
      <c r="Q2605" s="77"/>
      <c r="R2605" s="59"/>
      <c r="S2605" s="59"/>
      <c r="T2605" s="59"/>
      <c r="U2605" s="59"/>
      <c r="V2605" s="88"/>
      <c r="W2605" s="55"/>
      <c r="X2605" s="82"/>
      <c r="Y2605" s="57"/>
      <c r="Z2605" s="60"/>
    </row>
    <row r="2606" ht="15.75" customHeight="1">
      <c r="C2606" s="84"/>
      <c r="D2606" s="85"/>
      <c r="E2606" s="84"/>
      <c r="F2606" s="86"/>
      <c r="G2606" s="87"/>
      <c r="H2606" s="72"/>
      <c r="I2606" s="59"/>
      <c r="J2606" s="76"/>
      <c r="K2606" s="59"/>
      <c r="L2606" s="59"/>
      <c r="M2606" s="76"/>
      <c r="N2606" s="88"/>
      <c r="O2606" s="88"/>
      <c r="P2606" s="59"/>
      <c r="Q2606" s="77"/>
      <c r="R2606" s="59"/>
      <c r="S2606" s="59"/>
      <c r="T2606" s="59"/>
      <c r="U2606" s="59"/>
      <c r="V2606" s="88"/>
      <c r="W2606" s="55"/>
      <c r="X2606" s="82"/>
      <c r="Y2606" s="57"/>
      <c r="Z2606" s="58"/>
    </row>
    <row r="2607" ht="15.75" customHeight="1">
      <c r="C2607" s="84"/>
      <c r="D2607" s="85"/>
      <c r="E2607" s="84"/>
      <c r="F2607" s="86"/>
      <c r="G2607" s="87"/>
      <c r="H2607" s="72"/>
      <c r="I2607" s="59"/>
      <c r="J2607" s="76"/>
      <c r="K2607" s="59"/>
      <c r="L2607" s="59"/>
      <c r="M2607" s="76"/>
      <c r="N2607" s="88"/>
      <c r="O2607" s="88"/>
      <c r="P2607" s="59"/>
      <c r="Q2607" s="77"/>
      <c r="R2607" s="59"/>
      <c r="S2607" s="59"/>
      <c r="T2607" s="59"/>
      <c r="U2607" s="59"/>
      <c r="V2607" s="88"/>
      <c r="W2607" s="55"/>
      <c r="X2607" s="82"/>
      <c r="Y2607" s="57"/>
      <c r="Z2607" s="58"/>
    </row>
    <row r="2608" ht="15.75" customHeight="1">
      <c r="C2608" s="84"/>
      <c r="D2608" s="85"/>
      <c r="E2608" s="84"/>
      <c r="F2608" s="86"/>
      <c r="G2608" s="87"/>
      <c r="H2608" s="72"/>
      <c r="I2608" s="59"/>
      <c r="J2608" s="76"/>
      <c r="K2608" s="59"/>
      <c r="L2608" s="59"/>
      <c r="M2608" s="76"/>
      <c r="N2608" s="88"/>
      <c r="O2608" s="88"/>
      <c r="P2608" s="59"/>
      <c r="Q2608" s="77"/>
      <c r="R2608" s="59"/>
      <c r="S2608" s="59"/>
      <c r="T2608" s="59"/>
      <c r="U2608" s="59"/>
      <c r="V2608" s="88"/>
      <c r="W2608" s="55"/>
      <c r="X2608" s="82"/>
      <c r="Y2608" s="57"/>
      <c r="Z2608" s="58"/>
    </row>
    <row r="2609" ht="15.75" customHeight="1">
      <c r="C2609" s="84"/>
      <c r="D2609" s="85"/>
      <c r="E2609" s="84"/>
      <c r="F2609" s="86"/>
      <c r="G2609" s="87"/>
      <c r="H2609" s="72"/>
      <c r="I2609" s="59"/>
      <c r="J2609" s="76"/>
      <c r="K2609" s="59"/>
      <c r="L2609" s="59"/>
      <c r="M2609" s="76"/>
      <c r="N2609" s="88"/>
      <c r="O2609" s="88"/>
      <c r="P2609" s="59"/>
      <c r="Q2609" s="77"/>
      <c r="R2609" s="59"/>
      <c r="S2609" s="59"/>
      <c r="T2609" s="59"/>
      <c r="U2609" s="59"/>
      <c r="V2609" s="88"/>
      <c r="W2609" s="55"/>
      <c r="X2609" s="82"/>
      <c r="Y2609" s="57"/>
      <c r="Z2609" s="58"/>
    </row>
    <row r="2610" ht="15.75" customHeight="1">
      <c r="C2610" s="84"/>
      <c r="D2610" s="85"/>
      <c r="E2610" s="84"/>
      <c r="F2610" s="86"/>
      <c r="G2610" s="87"/>
      <c r="H2610" s="72"/>
      <c r="I2610" s="59"/>
      <c r="J2610" s="76"/>
      <c r="K2610" s="59"/>
      <c r="L2610" s="59"/>
      <c r="M2610" s="76"/>
      <c r="N2610" s="88"/>
      <c r="O2610" s="88"/>
      <c r="P2610" s="59"/>
      <c r="Q2610" s="77"/>
      <c r="R2610" s="59"/>
      <c r="S2610" s="59"/>
      <c r="T2610" s="59"/>
      <c r="U2610" s="59"/>
      <c r="V2610" s="88"/>
      <c r="W2610" s="55"/>
      <c r="X2610" s="82"/>
      <c r="Y2610" s="57"/>
      <c r="Z2610" s="58"/>
    </row>
    <row r="2611" ht="15.75" customHeight="1">
      <c r="C2611" s="84"/>
      <c r="D2611" s="85"/>
      <c r="E2611" s="84"/>
      <c r="F2611" s="86"/>
      <c r="G2611" s="87"/>
      <c r="H2611" s="72"/>
      <c r="I2611" s="59"/>
      <c r="J2611" s="76"/>
      <c r="K2611" s="59"/>
      <c r="L2611" s="59"/>
      <c r="M2611" s="76"/>
      <c r="N2611" s="88"/>
      <c r="O2611" s="88"/>
      <c r="P2611" s="59"/>
      <c r="Q2611" s="77"/>
      <c r="R2611" s="59"/>
      <c r="S2611" s="59"/>
      <c r="T2611" s="59"/>
      <c r="U2611" s="59"/>
      <c r="V2611" s="88"/>
      <c r="W2611" s="55"/>
      <c r="X2611" s="82"/>
      <c r="Y2611" s="57"/>
      <c r="Z2611" s="58"/>
    </row>
    <row r="2612" ht="15.75" customHeight="1">
      <c r="C2612" s="84"/>
      <c r="D2612" s="85"/>
      <c r="E2612" s="84"/>
      <c r="F2612" s="86"/>
      <c r="G2612" s="87"/>
      <c r="H2612" s="72"/>
      <c r="I2612" s="59"/>
      <c r="J2612" s="76"/>
      <c r="K2612" s="59"/>
      <c r="L2612" s="59"/>
      <c r="M2612" s="76"/>
      <c r="N2612" s="88"/>
      <c r="O2612" s="88"/>
      <c r="P2612" s="59"/>
      <c r="Q2612" s="77"/>
      <c r="R2612" s="59"/>
      <c r="S2612" s="59"/>
      <c r="T2612" s="59"/>
      <c r="U2612" s="59"/>
      <c r="V2612" s="88"/>
      <c r="W2612" s="55"/>
      <c r="X2612" s="82"/>
      <c r="Y2612" s="57"/>
      <c r="Z2612" s="58"/>
    </row>
    <row r="2613" ht="15.75" customHeight="1">
      <c r="C2613" s="84"/>
      <c r="D2613" s="85"/>
      <c r="E2613" s="84"/>
      <c r="F2613" s="86"/>
      <c r="G2613" s="87"/>
      <c r="H2613" s="72"/>
      <c r="I2613" s="59"/>
      <c r="J2613" s="76"/>
      <c r="K2613" s="59"/>
      <c r="L2613" s="59"/>
      <c r="M2613" s="76"/>
      <c r="N2613" s="88"/>
      <c r="O2613" s="88"/>
      <c r="P2613" s="59"/>
      <c r="Q2613" s="77"/>
      <c r="R2613" s="59"/>
      <c r="S2613" s="59"/>
      <c r="T2613" s="59"/>
      <c r="U2613" s="59"/>
      <c r="V2613" s="88"/>
      <c r="W2613" s="55"/>
      <c r="X2613" s="82"/>
      <c r="Y2613" s="57"/>
      <c r="Z2613" s="58"/>
    </row>
    <row r="2614" ht="15.75" customHeight="1">
      <c r="C2614" s="84"/>
      <c r="D2614" s="85"/>
      <c r="E2614" s="84"/>
      <c r="F2614" s="86"/>
      <c r="G2614" s="87"/>
      <c r="H2614" s="72"/>
      <c r="I2614" s="59"/>
      <c r="J2614" s="76"/>
      <c r="K2614" s="59"/>
      <c r="L2614" s="59"/>
      <c r="M2614" s="76"/>
      <c r="N2614" s="88"/>
      <c r="O2614" s="88"/>
      <c r="P2614" s="59"/>
      <c r="Q2614" s="77"/>
      <c r="R2614" s="59"/>
      <c r="S2614" s="59"/>
      <c r="T2614" s="59"/>
      <c r="U2614" s="59"/>
      <c r="V2614" s="88"/>
      <c r="W2614" s="55"/>
      <c r="X2614" s="82"/>
      <c r="Y2614" s="57"/>
      <c r="Z2614" s="58"/>
    </row>
    <row r="2615" ht="15.75" customHeight="1">
      <c r="C2615" s="84"/>
      <c r="D2615" s="85"/>
      <c r="E2615" s="84"/>
      <c r="F2615" s="86"/>
      <c r="G2615" s="87"/>
      <c r="H2615" s="72"/>
      <c r="I2615" s="59"/>
      <c r="J2615" s="76"/>
      <c r="K2615" s="59"/>
      <c r="L2615" s="59"/>
      <c r="M2615" s="76"/>
      <c r="N2615" s="88"/>
      <c r="O2615" s="88"/>
      <c r="P2615" s="59"/>
      <c r="Q2615" s="77"/>
      <c r="R2615" s="59"/>
      <c r="S2615" s="59"/>
      <c r="T2615" s="59"/>
      <c r="U2615" s="59"/>
      <c r="V2615" s="88"/>
      <c r="W2615" s="58"/>
      <c r="X2615" s="82"/>
      <c r="Y2615" s="57"/>
      <c r="Z2615" s="60"/>
    </row>
    <row r="2616" ht="15.75" customHeight="1">
      <c r="C2616" s="84"/>
      <c r="D2616" s="85"/>
      <c r="E2616" s="84"/>
      <c r="F2616" s="86"/>
      <c r="G2616" s="87"/>
      <c r="H2616" s="72"/>
      <c r="I2616" s="59"/>
      <c r="J2616" s="76"/>
      <c r="K2616" s="59"/>
      <c r="L2616" s="59"/>
      <c r="M2616" s="76"/>
      <c r="N2616" s="88"/>
      <c r="O2616" s="88"/>
      <c r="P2616" s="59"/>
      <c r="Q2616" s="77"/>
      <c r="R2616" s="59"/>
      <c r="S2616" s="59"/>
      <c r="T2616" s="59"/>
      <c r="U2616" s="59"/>
      <c r="V2616" s="88"/>
      <c r="W2616" s="55"/>
      <c r="X2616" s="82"/>
      <c r="Y2616" s="57"/>
      <c r="Z2616" s="58"/>
    </row>
    <row r="2617" ht="15.75" customHeight="1">
      <c r="C2617" s="84"/>
      <c r="D2617" s="85"/>
      <c r="E2617" s="84"/>
      <c r="F2617" s="86"/>
      <c r="G2617" s="87"/>
      <c r="H2617" s="72"/>
      <c r="I2617" s="59"/>
      <c r="J2617" s="76"/>
      <c r="K2617" s="59"/>
      <c r="L2617" s="59"/>
      <c r="M2617" s="76"/>
      <c r="N2617" s="88"/>
      <c r="O2617" s="88"/>
      <c r="P2617" s="59"/>
      <c r="Q2617" s="77"/>
      <c r="R2617" s="59"/>
      <c r="S2617" s="59"/>
      <c r="T2617" s="59"/>
      <c r="U2617" s="59"/>
      <c r="V2617" s="88"/>
      <c r="W2617" s="55"/>
      <c r="X2617" s="82"/>
      <c r="Y2617" s="57"/>
      <c r="Z2617" s="58"/>
    </row>
    <row r="2618" ht="15.75" customHeight="1">
      <c r="C2618" s="84"/>
      <c r="D2618" s="85"/>
      <c r="E2618" s="84"/>
      <c r="F2618" s="86"/>
      <c r="G2618" s="87"/>
      <c r="H2618" s="72"/>
      <c r="I2618" s="59"/>
      <c r="J2618" s="76"/>
      <c r="K2618" s="59"/>
      <c r="L2618" s="59"/>
      <c r="M2618" s="76"/>
      <c r="N2618" s="88"/>
      <c r="O2618" s="88"/>
      <c r="P2618" s="59"/>
      <c r="Q2618" s="77"/>
      <c r="R2618" s="59"/>
      <c r="S2618" s="59"/>
      <c r="T2618" s="59"/>
      <c r="U2618" s="59"/>
      <c r="V2618" s="88"/>
      <c r="W2618" s="55"/>
      <c r="X2618" s="82"/>
      <c r="Y2618" s="57"/>
      <c r="Z2618" s="58"/>
    </row>
    <row r="2619" ht="15.75" customHeight="1">
      <c r="C2619" s="84"/>
      <c r="D2619" s="85"/>
      <c r="E2619" s="84"/>
      <c r="F2619" s="86"/>
      <c r="G2619" s="87"/>
      <c r="H2619" s="72"/>
      <c r="I2619" s="59"/>
      <c r="J2619" s="76"/>
      <c r="K2619" s="59"/>
      <c r="L2619" s="59"/>
      <c r="M2619" s="76"/>
      <c r="N2619" s="88"/>
      <c r="O2619" s="88"/>
      <c r="P2619" s="59"/>
      <c r="Q2619" s="77"/>
      <c r="R2619" s="59"/>
      <c r="S2619" s="59"/>
      <c r="T2619" s="59"/>
      <c r="U2619" s="59"/>
      <c r="V2619" s="88"/>
      <c r="W2619" s="55"/>
      <c r="X2619" s="82"/>
      <c r="Y2619" s="57"/>
      <c r="Z2619" s="58"/>
    </row>
    <row r="2620" ht="15.75" customHeight="1">
      <c r="C2620" s="84"/>
      <c r="D2620" s="85"/>
      <c r="E2620" s="84"/>
      <c r="F2620" s="86"/>
      <c r="G2620" s="87"/>
      <c r="H2620" s="72"/>
      <c r="I2620" s="59"/>
      <c r="J2620" s="76"/>
      <c r="K2620" s="59"/>
      <c r="L2620" s="59"/>
      <c r="M2620" s="76"/>
      <c r="N2620" s="88"/>
      <c r="O2620" s="88"/>
      <c r="P2620" s="59"/>
      <c r="Q2620" s="77"/>
      <c r="R2620" s="59"/>
      <c r="S2620" s="59"/>
      <c r="T2620" s="59"/>
      <c r="U2620" s="59"/>
      <c r="V2620" s="88"/>
      <c r="W2620" s="55"/>
      <c r="X2620" s="82"/>
      <c r="Y2620" s="57"/>
      <c r="Z2620" s="58"/>
    </row>
    <row r="2621" ht="15.75" customHeight="1">
      <c r="C2621" s="84"/>
      <c r="D2621" s="85"/>
      <c r="E2621" s="84"/>
      <c r="F2621" s="86"/>
      <c r="G2621" s="87"/>
      <c r="H2621" s="72"/>
      <c r="I2621" s="59"/>
      <c r="J2621" s="76"/>
      <c r="K2621" s="59"/>
      <c r="L2621" s="59"/>
      <c r="M2621" s="76"/>
      <c r="N2621" s="88"/>
      <c r="O2621" s="88"/>
      <c r="P2621" s="59"/>
      <c r="Q2621" s="77"/>
      <c r="R2621" s="59"/>
      <c r="S2621" s="59"/>
      <c r="T2621" s="59"/>
      <c r="U2621" s="59"/>
      <c r="V2621" s="88"/>
      <c r="W2621" s="89"/>
      <c r="X2621" s="82"/>
      <c r="Y2621" s="58"/>
      <c r="Z2621" s="58"/>
    </row>
    <row r="2622" ht="15.75" customHeight="1">
      <c r="C2622" s="84"/>
      <c r="D2622" s="85"/>
      <c r="E2622" s="84"/>
      <c r="F2622" s="86"/>
      <c r="G2622" s="87"/>
      <c r="H2622" s="72"/>
      <c r="I2622" s="59"/>
      <c r="J2622" s="76"/>
      <c r="K2622" s="59"/>
      <c r="L2622" s="59"/>
      <c r="M2622" s="76"/>
      <c r="N2622" s="88"/>
      <c r="O2622" s="88"/>
      <c r="P2622" s="59"/>
      <c r="Q2622" s="77"/>
      <c r="R2622" s="59"/>
      <c r="S2622" s="59"/>
      <c r="T2622" s="59"/>
      <c r="U2622" s="59"/>
      <c r="V2622" s="88"/>
      <c r="W2622" s="89"/>
      <c r="X2622" s="82"/>
      <c r="Y2622" s="58"/>
      <c r="Z2622" s="58"/>
    </row>
    <row r="2623" ht="15.75" customHeight="1">
      <c r="C2623" s="84"/>
      <c r="D2623" s="85"/>
      <c r="E2623" s="84"/>
      <c r="F2623" s="86"/>
      <c r="G2623" s="87"/>
      <c r="H2623" s="72"/>
      <c r="I2623" s="59"/>
      <c r="J2623" s="76"/>
      <c r="K2623" s="59"/>
      <c r="L2623" s="59"/>
      <c r="M2623" s="76"/>
      <c r="N2623" s="88"/>
      <c r="O2623" s="88"/>
      <c r="P2623" s="59"/>
      <c r="Q2623" s="77"/>
      <c r="R2623" s="59"/>
      <c r="S2623" s="59"/>
      <c r="T2623" s="59"/>
      <c r="U2623" s="59"/>
      <c r="V2623" s="88"/>
      <c r="W2623" s="59"/>
      <c r="X2623" s="59"/>
    </row>
    <row r="2624" ht="15.75" customHeight="1">
      <c r="C2624" s="84"/>
      <c r="D2624" s="85"/>
      <c r="E2624" s="84"/>
      <c r="F2624" s="86"/>
      <c r="G2624" s="87"/>
      <c r="H2624" s="72"/>
      <c r="I2624" s="59"/>
      <c r="J2624" s="76"/>
      <c r="K2624" s="59"/>
      <c r="L2624" s="59"/>
      <c r="M2624" s="76"/>
      <c r="N2624" s="88"/>
      <c r="O2624" s="88"/>
      <c r="P2624" s="59"/>
      <c r="Q2624" s="77"/>
      <c r="R2624" s="59"/>
      <c r="S2624" s="59"/>
      <c r="T2624" s="59"/>
      <c r="U2624" s="59"/>
      <c r="V2624" s="88"/>
      <c r="W2624" s="59"/>
      <c r="X2624" s="59"/>
    </row>
    <row r="2625" ht="15.75" customHeight="1">
      <c r="C2625" s="84"/>
      <c r="D2625" s="85"/>
      <c r="E2625" s="84"/>
      <c r="F2625" s="86"/>
      <c r="G2625" s="87"/>
      <c r="H2625" s="72"/>
      <c r="I2625" s="59"/>
      <c r="J2625" s="76"/>
      <c r="K2625" s="59"/>
      <c r="L2625" s="59"/>
      <c r="M2625" s="76"/>
      <c r="N2625" s="88"/>
      <c r="O2625" s="88"/>
      <c r="P2625" s="59"/>
      <c r="Q2625" s="77"/>
      <c r="R2625" s="59"/>
      <c r="S2625" s="59"/>
      <c r="T2625" s="59"/>
      <c r="U2625" s="59"/>
      <c r="V2625" s="88"/>
      <c r="W2625" s="59"/>
      <c r="X2625" s="59"/>
    </row>
    <row r="2626" ht="15.75" customHeight="1">
      <c r="C2626" s="84"/>
      <c r="D2626" s="85"/>
      <c r="E2626" s="84"/>
      <c r="F2626" s="86"/>
      <c r="G2626" s="87"/>
      <c r="H2626" s="72"/>
      <c r="I2626" s="59"/>
      <c r="J2626" s="76"/>
      <c r="K2626" s="59"/>
      <c r="L2626" s="59"/>
      <c r="M2626" s="76"/>
      <c r="N2626" s="88"/>
      <c r="O2626" s="88"/>
      <c r="P2626" s="59"/>
      <c r="Q2626" s="77"/>
      <c r="R2626" s="59"/>
      <c r="S2626" s="59"/>
      <c r="T2626" s="59"/>
      <c r="U2626" s="59"/>
      <c r="V2626" s="88"/>
      <c r="W2626" s="59"/>
      <c r="X2626" s="59"/>
    </row>
    <row r="2627" ht="15.75" customHeight="1">
      <c r="C2627" s="84"/>
      <c r="D2627" s="85"/>
      <c r="E2627" s="84"/>
      <c r="F2627" s="86"/>
      <c r="G2627" s="87"/>
      <c r="H2627" s="72"/>
      <c r="I2627" s="59"/>
      <c r="J2627" s="76"/>
      <c r="K2627" s="59"/>
      <c r="L2627" s="59"/>
      <c r="M2627" s="76"/>
      <c r="N2627" s="88"/>
      <c r="O2627" s="88"/>
      <c r="P2627" s="59"/>
      <c r="Q2627" s="77"/>
      <c r="R2627" s="59"/>
      <c r="S2627" s="59"/>
      <c r="T2627" s="59"/>
      <c r="U2627" s="59"/>
      <c r="V2627" s="88"/>
      <c r="W2627" s="59"/>
      <c r="X2627" s="59"/>
    </row>
    <row r="2628" ht="15.75" customHeight="1">
      <c r="C2628" s="84"/>
      <c r="D2628" s="85"/>
      <c r="E2628" s="84"/>
      <c r="F2628" s="86"/>
      <c r="G2628" s="87"/>
      <c r="H2628" s="72"/>
      <c r="I2628" s="59"/>
      <c r="J2628" s="76"/>
      <c r="K2628" s="59"/>
      <c r="L2628" s="59"/>
      <c r="M2628" s="76"/>
      <c r="N2628" s="88"/>
      <c r="O2628" s="88"/>
      <c r="P2628" s="59"/>
      <c r="Q2628" s="77"/>
      <c r="R2628" s="59"/>
      <c r="S2628" s="59"/>
      <c r="T2628" s="59"/>
      <c r="U2628" s="59"/>
      <c r="V2628" s="88"/>
      <c r="W2628" s="59"/>
      <c r="X2628" s="59"/>
    </row>
    <row r="2629" ht="15.75" customHeight="1">
      <c r="C2629" s="84"/>
      <c r="D2629" s="85"/>
      <c r="E2629" s="84"/>
      <c r="F2629" s="86"/>
      <c r="G2629" s="87"/>
      <c r="H2629" s="72"/>
      <c r="I2629" s="59"/>
      <c r="J2629" s="76"/>
      <c r="K2629" s="59"/>
      <c r="L2629" s="59"/>
      <c r="M2629" s="76"/>
      <c r="N2629" s="88"/>
      <c r="O2629" s="88"/>
      <c r="P2629" s="59"/>
      <c r="Q2629" s="77"/>
      <c r="R2629" s="59"/>
      <c r="S2629" s="59"/>
      <c r="T2629" s="59"/>
      <c r="U2629" s="59"/>
      <c r="V2629" s="88"/>
      <c r="W2629" s="59"/>
      <c r="X2629" s="59"/>
    </row>
    <row r="2630" ht="15.75" customHeight="1">
      <c r="C2630" s="84"/>
      <c r="D2630" s="85"/>
      <c r="E2630" s="84"/>
      <c r="F2630" s="86"/>
      <c r="G2630" s="87"/>
      <c r="H2630" s="72"/>
      <c r="I2630" s="59"/>
      <c r="J2630" s="76"/>
      <c r="K2630" s="59"/>
      <c r="L2630" s="59"/>
      <c r="M2630" s="76"/>
      <c r="N2630" s="88"/>
      <c r="O2630" s="88"/>
      <c r="P2630" s="59"/>
      <c r="Q2630" s="77"/>
      <c r="R2630" s="59"/>
      <c r="S2630" s="59"/>
      <c r="T2630" s="59"/>
      <c r="U2630" s="59"/>
      <c r="V2630" s="88"/>
      <c r="W2630" s="59"/>
      <c r="X2630" s="59"/>
    </row>
    <row r="2631" ht="15.75" customHeight="1">
      <c r="C2631" s="84"/>
      <c r="D2631" s="85"/>
      <c r="E2631" s="84"/>
      <c r="F2631" s="86"/>
      <c r="G2631" s="87"/>
      <c r="H2631" s="72"/>
      <c r="I2631" s="59"/>
      <c r="J2631" s="76"/>
      <c r="K2631" s="59"/>
      <c r="L2631" s="59"/>
      <c r="M2631" s="76"/>
      <c r="N2631" s="88"/>
      <c r="O2631" s="88"/>
      <c r="P2631" s="59"/>
      <c r="Q2631" s="77"/>
      <c r="R2631" s="59"/>
      <c r="S2631" s="59"/>
      <c r="T2631" s="59"/>
      <c r="U2631" s="59"/>
      <c r="V2631" s="88"/>
      <c r="W2631" s="59"/>
      <c r="X2631" s="59"/>
    </row>
    <row r="2632" ht="15.75" customHeight="1">
      <c r="C2632" s="84"/>
      <c r="D2632" s="84"/>
      <c r="E2632" s="84"/>
      <c r="F2632" s="86"/>
      <c r="G2632" s="87"/>
      <c r="H2632" s="72"/>
      <c r="I2632" s="59"/>
      <c r="J2632" s="76"/>
      <c r="K2632" s="59"/>
      <c r="L2632" s="59"/>
      <c r="M2632" s="76"/>
      <c r="N2632" s="88"/>
      <c r="O2632" s="88"/>
      <c r="P2632" s="59"/>
      <c r="Q2632" s="77"/>
      <c r="R2632" s="59"/>
      <c r="S2632" s="59"/>
      <c r="T2632" s="59"/>
      <c r="U2632" s="59"/>
      <c r="V2632" s="88"/>
      <c r="W2632" s="59"/>
      <c r="X2632" s="59"/>
    </row>
    <row r="2633" ht="15.75" customHeight="1">
      <c r="C2633" s="84"/>
      <c r="D2633" s="84"/>
      <c r="E2633" s="84"/>
      <c r="F2633" s="86"/>
      <c r="G2633" s="87"/>
      <c r="H2633" s="72"/>
      <c r="I2633" s="59"/>
      <c r="J2633" s="76"/>
      <c r="K2633" s="59"/>
      <c r="L2633" s="59"/>
      <c r="M2633" s="76"/>
      <c r="N2633" s="88"/>
      <c r="O2633" s="88"/>
      <c r="P2633" s="59"/>
      <c r="Q2633" s="77"/>
      <c r="R2633" s="59"/>
      <c r="S2633" s="59"/>
      <c r="T2633" s="59"/>
      <c r="U2633" s="59"/>
      <c r="V2633" s="88"/>
      <c r="W2633" s="59"/>
      <c r="X2633" s="59"/>
    </row>
    <row r="2634" ht="15.75" customHeight="1">
      <c r="C2634" s="84"/>
      <c r="D2634" s="84"/>
      <c r="E2634" s="84"/>
      <c r="F2634" s="86"/>
      <c r="G2634" s="87"/>
      <c r="H2634" s="72"/>
      <c r="I2634" s="59"/>
      <c r="J2634" s="76"/>
      <c r="K2634" s="59"/>
      <c r="L2634" s="59"/>
      <c r="M2634" s="76"/>
      <c r="N2634" s="88"/>
      <c r="O2634" s="88"/>
      <c r="P2634" s="59"/>
      <c r="Q2634" s="77"/>
      <c r="R2634" s="59"/>
      <c r="S2634" s="59"/>
      <c r="T2634" s="59"/>
      <c r="U2634" s="59"/>
      <c r="V2634" s="88"/>
      <c r="W2634" s="59"/>
      <c r="X2634" s="59"/>
    </row>
    <row r="2635" ht="15.75" customHeight="1">
      <c r="C2635" s="84"/>
      <c r="D2635" s="84"/>
      <c r="E2635" s="84"/>
      <c r="F2635" s="86"/>
      <c r="G2635" s="87"/>
      <c r="H2635" s="72"/>
      <c r="I2635" s="59"/>
      <c r="J2635" s="76"/>
      <c r="K2635" s="59"/>
      <c r="L2635" s="59"/>
      <c r="M2635" s="76"/>
      <c r="N2635" s="88"/>
      <c r="O2635" s="88"/>
      <c r="P2635" s="59"/>
      <c r="Q2635" s="77"/>
      <c r="R2635" s="59"/>
      <c r="S2635" s="59"/>
      <c r="T2635" s="59"/>
      <c r="U2635" s="59"/>
      <c r="V2635" s="88"/>
      <c r="W2635" s="59"/>
      <c r="X2635" s="59"/>
    </row>
    <row r="2636" ht="15.75" customHeight="1">
      <c r="C2636" s="84"/>
      <c r="D2636" s="84"/>
      <c r="E2636" s="84"/>
      <c r="F2636" s="86"/>
      <c r="G2636" s="87"/>
      <c r="H2636" s="72"/>
      <c r="I2636" s="59"/>
      <c r="J2636" s="76"/>
      <c r="K2636" s="59"/>
      <c r="L2636" s="59"/>
      <c r="M2636" s="76"/>
      <c r="N2636" s="88"/>
      <c r="O2636" s="88"/>
      <c r="P2636" s="59"/>
      <c r="Q2636" s="77"/>
      <c r="R2636" s="59"/>
      <c r="S2636" s="59"/>
      <c r="T2636" s="59"/>
      <c r="U2636" s="59"/>
      <c r="V2636" s="88"/>
      <c r="W2636" s="59"/>
      <c r="X2636" s="59"/>
    </row>
    <row r="2637" ht="15.75" customHeight="1">
      <c r="C2637" s="84"/>
      <c r="D2637" s="84"/>
      <c r="E2637" s="84"/>
      <c r="F2637" s="86"/>
      <c r="G2637" s="87"/>
      <c r="H2637" s="72"/>
      <c r="I2637" s="59"/>
      <c r="J2637" s="76"/>
      <c r="K2637" s="59"/>
      <c r="L2637" s="59"/>
      <c r="M2637" s="76"/>
      <c r="N2637" s="88"/>
      <c r="O2637" s="88"/>
      <c r="P2637" s="59"/>
      <c r="Q2637" s="77"/>
      <c r="R2637" s="59"/>
      <c r="S2637" s="59"/>
      <c r="T2637" s="59"/>
      <c r="U2637" s="59"/>
      <c r="V2637" s="88"/>
      <c r="W2637" s="59"/>
      <c r="X2637" s="59"/>
    </row>
    <row r="2638" ht="15.75" customHeight="1">
      <c r="C2638" s="84"/>
      <c r="D2638" s="84"/>
      <c r="E2638" s="84"/>
      <c r="F2638" s="86"/>
      <c r="G2638" s="87"/>
      <c r="H2638" s="72"/>
      <c r="I2638" s="59"/>
      <c r="J2638" s="76"/>
      <c r="K2638" s="59"/>
      <c r="L2638" s="59"/>
      <c r="M2638" s="76"/>
      <c r="N2638" s="88"/>
      <c r="O2638" s="88"/>
      <c r="P2638" s="59"/>
      <c r="Q2638" s="77"/>
      <c r="R2638" s="59"/>
      <c r="S2638" s="59"/>
      <c r="T2638" s="59"/>
      <c r="U2638" s="59"/>
      <c r="V2638" s="88"/>
      <c r="W2638" s="59"/>
      <c r="X2638" s="59"/>
    </row>
    <row r="2639" ht="15.75" customHeight="1">
      <c r="C2639" s="84"/>
      <c r="D2639" s="84"/>
      <c r="E2639" s="84"/>
      <c r="F2639" s="86"/>
      <c r="G2639" s="87"/>
      <c r="H2639" s="72"/>
      <c r="I2639" s="59"/>
      <c r="J2639" s="76"/>
      <c r="K2639" s="59"/>
      <c r="L2639" s="59"/>
      <c r="M2639" s="76"/>
      <c r="N2639" s="88"/>
      <c r="O2639" s="88"/>
      <c r="P2639" s="59"/>
      <c r="Q2639" s="77"/>
      <c r="R2639" s="59"/>
      <c r="S2639" s="59"/>
      <c r="T2639" s="59"/>
      <c r="U2639" s="59"/>
      <c r="V2639" s="88"/>
      <c r="W2639" s="59"/>
      <c r="X2639" s="59"/>
    </row>
    <row r="2640" ht="15.75" customHeight="1">
      <c r="C2640" s="84"/>
      <c r="D2640" s="84"/>
      <c r="E2640" s="84"/>
      <c r="F2640" s="86"/>
      <c r="G2640" s="87"/>
      <c r="H2640" s="72"/>
      <c r="I2640" s="59"/>
      <c r="J2640" s="76"/>
      <c r="K2640" s="59"/>
      <c r="L2640" s="59"/>
      <c r="M2640" s="76"/>
      <c r="N2640" s="88"/>
      <c r="O2640" s="88"/>
      <c r="P2640" s="59"/>
      <c r="Q2640" s="77"/>
      <c r="R2640" s="59"/>
      <c r="S2640" s="59"/>
      <c r="T2640" s="59"/>
      <c r="U2640" s="59"/>
      <c r="V2640" s="88"/>
      <c r="W2640" s="59"/>
      <c r="X2640" s="59"/>
    </row>
    <row r="2641" ht="15.75" customHeight="1">
      <c r="C2641" s="84"/>
      <c r="D2641" s="84"/>
      <c r="E2641" s="84"/>
      <c r="F2641" s="86"/>
      <c r="G2641" s="87"/>
      <c r="H2641" s="72"/>
      <c r="I2641" s="59"/>
      <c r="J2641" s="76"/>
      <c r="K2641" s="59"/>
      <c r="L2641" s="59"/>
      <c r="M2641" s="76"/>
      <c r="N2641" s="88"/>
      <c r="O2641" s="88"/>
      <c r="P2641" s="59"/>
      <c r="Q2641" s="77"/>
      <c r="R2641" s="59"/>
      <c r="S2641" s="59"/>
      <c r="T2641" s="59"/>
      <c r="U2641" s="59"/>
      <c r="V2641" s="88"/>
      <c r="W2641" s="59"/>
      <c r="X2641" s="59"/>
    </row>
    <row r="2642" ht="15.75" customHeight="1">
      <c r="C2642" s="84"/>
      <c r="D2642" s="84"/>
      <c r="E2642" s="84"/>
      <c r="F2642" s="86"/>
      <c r="G2642" s="87"/>
      <c r="H2642" s="72"/>
      <c r="I2642" s="59"/>
      <c r="J2642" s="76"/>
      <c r="K2642" s="59"/>
      <c r="L2642" s="59"/>
      <c r="M2642" s="76"/>
      <c r="N2642" s="88"/>
      <c r="O2642" s="88"/>
      <c r="P2642" s="59"/>
      <c r="Q2642" s="77"/>
      <c r="R2642" s="59"/>
      <c r="S2642" s="59"/>
      <c r="T2642" s="59"/>
      <c r="U2642" s="59"/>
      <c r="V2642" s="88"/>
      <c r="W2642" s="59"/>
      <c r="X2642" s="59"/>
    </row>
    <row r="2643" ht="15.75" customHeight="1">
      <c r="C2643" s="84"/>
      <c r="D2643" s="84"/>
      <c r="E2643" s="84"/>
      <c r="F2643" s="86"/>
      <c r="G2643" s="87"/>
      <c r="H2643" s="72"/>
      <c r="I2643" s="59"/>
      <c r="J2643" s="76"/>
      <c r="K2643" s="59"/>
      <c r="L2643" s="59"/>
      <c r="M2643" s="76"/>
      <c r="N2643" s="88"/>
      <c r="O2643" s="88"/>
      <c r="P2643" s="59"/>
      <c r="Q2643" s="77"/>
      <c r="R2643" s="59"/>
      <c r="S2643" s="59"/>
      <c r="T2643" s="59"/>
      <c r="U2643" s="59"/>
      <c r="V2643" s="88"/>
      <c r="W2643" s="59"/>
      <c r="X2643" s="59"/>
    </row>
    <row r="2644" ht="15.75" customHeight="1">
      <c r="C2644" s="84"/>
      <c r="D2644" s="84"/>
      <c r="E2644" s="84"/>
      <c r="F2644" s="86"/>
      <c r="G2644" s="87"/>
      <c r="H2644" s="72"/>
      <c r="I2644" s="59"/>
      <c r="J2644" s="76"/>
      <c r="K2644" s="59"/>
      <c r="L2644" s="59"/>
      <c r="M2644" s="76"/>
      <c r="N2644" s="88"/>
      <c r="O2644" s="88"/>
      <c r="P2644" s="59"/>
      <c r="Q2644" s="77"/>
      <c r="R2644" s="59"/>
      <c r="S2644" s="59"/>
      <c r="T2644" s="59"/>
      <c r="U2644" s="59"/>
      <c r="V2644" s="88"/>
      <c r="W2644" s="59"/>
      <c r="X2644" s="59"/>
    </row>
    <row r="2645" ht="15.75" customHeight="1">
      <c r="C2645" s="84"/>
      <c r="D2645" s="84"/>
      <c r="E2645" s="84"/>
      <c r="F2645" s="86"/>
      <c r="G2645" s="87"/>
      <c r="H2645" s="72"/>
      <c r="I2645" s="59"/>
      <c r="J2645" s="76"/>
      <c r="K2645" s="59"/>
      <c r="L2645" s="59"/>
      <c r="M2645" s="76"/>
      <c r="N2645" s="88"/>
      <c r="O2645" s="88"/>
      <c r="P2645" s="59"/>
      <c r="Q2645" s="77"/>
      <c r="R2645" s="59"/>
      <c r="S2645" s="59"/>
      <c r="T2645" s="59"/>
      <c r="U2645" s="59"/>
      <c r="V2645" s="88"/>
      <c r="W2645" s="59"/>
      <c r="X2645" s="59"/>
    </row>
    <row r="2646" ht="15.75" customHeight="1">
      <c r="C2646" s="84"/>
      <c r="D2646" s="84"/>
      <c r="E2646" s="84"/>
      <c r="F2646" s="86"/>
      <c r="G2646" s="87"/>
      <c r="H2646" s="72"/>
      <c r="I2646" s="59"/>
      <c r="J2646" s="76"/>
      <c r="K2646" s="59"/>
      <c r="L2646" s="59"/>
      <c r="M2646" s="76"/>
      <c r="N2646" s="88"/>
      <c r="O2646" s="88"/>
      <c r="P2646" s="59"/>
      <c r="Q2646" s="77"/>
      <c r="R2646" s="59"/>
      <c r="S2646" s="59"/>
      <c r="T2646" s="59"/>
      <c r="U2646" s="59"/>
      <c r="V2646" s="88"/>
      <c r="W2646" s="59"/>
      <c r="X2646" s="59"/>
    </row>
    <row r="2647" ht="15.75" customHeight="1">
      <c r="C2647" s="84"/>
      <c r="D2647" s="84"/>
      <c r="E2647" s="84"/>
      <c r="F2647" s="86"/>
      <c r="G2647" s="87"/>
      <c r="H2647" s="72"/>
      <c r="I2647" s="59"/>
      <c r="J2647" s="76"/>
      <c r="K2647" s="59"/>
      <c r="L2647" s="59"/>
      <c r="M2647" s="76"/>
      <c r="N2647" s="88"/>
      <c r="O2647" s="88"/>
      <c r="P2647" s="59"/>
      <c r="Q2647" s="77"/>
      <c r="R2647" s="59"/>
      <c r="S2647" s="59"/>
      <c r="T2647" s="59"/>
      <c r="U2647" s="59"/>
      <c r="V2647" s="88"/>
      <c r="W2647" s="59"/>
      <c r="X2647" s="59"/>
    </row>
    <row r="2648" ht="15.75" customHeight="1">
      <c r="C2648" s="84"/>
      <c r="D2648" s="84"/>
      <c r="E2648" s="84"/>
      <c r="F2648" s="86"/>
      <c r="G2648" s="87"/>
      <c r="H2648" s="72"/>
      <c r="I2648" s="59"/>
      <c r="J2648" s="76"/>
      <c r="K2648" s="59"/>
      <c r="L2648" s="59"/>
      <c r="M2648" s="76"/>
      <c r="N2648" s="88"/>
      <c r="O2648" s="88"/>
      <c r="P2648" s="59"/>
      <c r="Q2648" s="77"/>
      <c r="R2648" s="59"/>
      <c r="S2648" s="59"/>
      <c r="T2648" s="59"/>
      <c r="U2648" s="59"/>
      <c r="V2648" s="88"/>
      <c r="W2648" s="59"/>
      <c r="X2648" s="59"/>
    </row>
    <row r="2649" ht="15.75" customHeight="1">
      <c r="C2649" s="84"/>
      <c r="D2649" s="84"/>
      <c r="E2649" s="84"/>
      <c r="F2649" s="86"/>
      <c r="G2649" s="87"/>
      <c r="H2649" s="72"/>
      <c r="I2649" s="59"/>
      <c r="J2649" s="76"/>
      <c r="K2649" s="59"/>
      <c r="L2649" s="59"/>
      <c r="M2649" s="76"/>
      <c r="N2649" s="88"/>
      <c r="O2649" s="88"/>
      <c r="P2649" s="59"/>
      <c r="Q2649" s="77"/>
      <c r="R2649" s="59"/>
      <c r="S2649" s="59"/>
      <c r="T2649" s="59"/>
      <c r="U2649" s="59"/>
      <c r="V2649" s="88"/>
      <c r="W2649" s="59"/>
      <c r="X2649" s="59"/>
    </row>
    <row r="2650" ht="15.75" customHeight="1">
      <c r="C2650" s="84"/>
      <c r="D2650" s="84"/>
      <c r="E2650" s="84"/>
      <c r="F2650" s="86"/>
      <c r="G2650" s="87"/>
      <c r="H2650" s="72"/>
      <c r="I2650" s="59"/>
      <c r="J2650" s="76"/>
      <c r="K2650" s="59"/>
      <c r="L2650" s="59"/>
      <c r="M2650" s="76"/>
      <c r="N2650" s="88"/>
      <c r="O2650" s="88"/>
      <c r="P2650" s="59"/>
      <c r="Q2650" s="77"/>
      <c r="R2650" s="59"/>
      <c r="S2650" s="59"/>
      <c r="T2650" s="59"/>
      <c r="U2650" s="59"/>
      <c r="V2650" s="88"/>
      <c r="W2650" s="59"/>
      <c r="X2650" s="59"/>
    </row>
    <row r="2651" ht="15.75" customHeight="1">
      <c r="C2651" s="84"/>
      <c r="D2651" s="84"/>
      <c r="E2651" s="84"/>
      <c r="F2651" s="86"/>
      <c r="G2651" s="87"/>
      <c r="H2651" s="72"/>
      <c r="I2651" s="59"/>
      <c r="J2651" s="76"/>
      <c r="K2651" s="59"/>
      <c r="L2651" s="59"/>
      <c r="M2651" s="76"/>
      <c r="N2651" s="88"/>
      <c r="O2651" s="88"/>
      <c r="P2651" s="59"/>
      <c r="Q2651" s="77"/>
      <c r="R2651" s="59"/>
      <c r="S2651" s="59"/>
      <c r="T2651" s="59"/>
      <c r="U2651" s="59"/>
      <c r="V2651" s="88"/>
      <c r="W2651" s="59"/>
      <c r="X2651" s="59"/>
    </row>
    <row r="2652" ht="15.75" customHeight="1">
      <c r="C2652" s="84"/>
      <c r="D2652" s="84"/>
      <c r="E2652" s="84"/>
      <c r="F2652" s="86"/>
      <c r="G2652" s="87"/>
      <c r="H2652" s="72"/>
      <c r="I2652" s="59"/>
      <c r="J2652" s="76"/>
      <c r="K2652" s="59"/>
      <c r="L2652" s="59"/>
      <c r="M2652" s="76"/>
      <c r="N2652" s="88"/>
      <c r="O2652" s="88"/>
      <c r="P2652" s="59"/>
      <c r="Q2652" s="77"/>
      <c r="R2652" s="59"/>
      <c r="S2652" s="59"/>
      <c r="T2652" s="59"/>
      <c r="U2652" s="59"/>
      <c r="V2652" s="88"/>
      <c r="W2652" s="59"/>
      <c r="X2652" s="59"/>
    </row>
    <row r="2653" ht="15.75" customHeight="1">
      <c r="C2653" s="84"/>
      <c r="D2653" s="84"/>
      <c r="E2653" s="84"/>
      <c r="F2653" s="86"/>
      <c r="G2653" s="87"/>
      <c r="H2653" s="72"/>
      <c r="I2653" s="59"/>
      <c r="J2653" s="76"/>
      <c r="K2653" s="59"/>
      <c r="L2653" s="59"/>
      <c r="M2653" s="76"/>
      <c r="N2653" s="88"/>
      <c r="O2653" s="88"/>
      <c r="P2653" s="59"/>
      <c r="Q2653" s="77"/>
      <c r="R2653" s="59"/>
      <c r="S2653" s="59"/>
      <c r="T2653" s="59"/>
      <c r="U2653" s="59"/>
      <c r="V2653" s="88"/>
      <c r="W2653" s="59"/>
      <c r="X2653" s="59"/>
    </row>
    <row r="2654" ht="15.75" customHeight="1">
      <c r="C2654" s="84"/>
      <c r="D2654" s="84"/>
      <c r="E2654" s="84"/>
      <c r="F2654" s="86"/>
      <c r="G2654" s="87"/>
      <c r="H2654" s="72"/>
      <c r="I2654" s="59"/>
      <c r="J2654" s="76"/>
      <c r="K2654" s="59"/>
      <c r="L2654" s="59"/>
      <c r="M2654" s="76"/>
      <c r="N2654" s="88"/>
      <c r="O2654" s="88"/>
      <c r="P2654" s="59"/>
      <c r="Q2654" s="77"/>
      <c r="R2654" s="59"/>
      <c r="S2654" s="59"/>
      <c r="T2654" s="59"/>
      <c r="U2654" s="59"/>
      <c r="V2654" s="88"/>
      <c r="W2654" s="59"/>
      <c r="X2654" s="59"/>
    </row>
    <row r="2655" ht="15.75" customHeight="1">
      <c r="C2655" s="84"/>
      <c r="D2655" s="84"/>
      <c r="E2655" s="84"/>
      <c r="F2655" s="86"/>
      <c r="G2655" s="87"/>
      <c r="H2655" s="72"/>
      <c r="I2655" s="59"/>
      <c r="J2655" s="76"/>
      <c r="K2655" s="59"/>
      <c r="L2655" s="59"/>
      <c r="M2655" s="76"/>
      <c r="N2655" s="88"/>
      <c r="O2655" s="88"/>
      <c r="P2655" s="59"/>
      <c r="Q2655" s="77"/>
      <c r="R2655" s="59"/>
      <c r="S2655" s="59"/>
      <c r="T2655" s="59"/>
      <c r="U2655" s="59"/>
      <c r="V2655" s="88"/>
      <c r="W2655" s="59"/>
      <c r="X2655" s="59"/>
    </row>
    <row r="2656" ht="15.75" customHeight="1">
      <c r="C2656" s="84"/>
      <c r="D2656" s="84"/>
      <c r="E2656" s="84"/>
      <c r="F2656" s="86"/>
      <c r="G2656" s="87"/>
      <c r="H2656" s="72"/>
      <c r="I2656" s="59"/>
      <c r="J2656" s="76"/>
      <c r="K2656" s="59"/>
      <c r="L2656" s="59"/>
      <c r="M2656" s="76"/>
      <c r="N2656" s="88"/>
      <c r="O2656" s="88"/>
      <c r="P2656" s="59"/>
      <c r="Q2656" s="77"/>
      <c r="R2656" s="59"/>
      <c r="S2656" s="59"/>
      <c r="T2656" s="59"/>
      <c r="U2656" s="59"/>
      <c r="V2656" s="88"/>
      <c r="W2656" s="59"/>
      <c r="X2656" s="59"/>
    </row>
    <row r="2657" ht="15.75" customHeight="1">
      <c r="C2657" s="84"/>
      <c r="D2657" s="84"/>
      <c r="E2657" s="84"/>
      <c r="F2657" s="86"/>
      <c r="G2657" s="87"/>
      <c r="H2657" s="72"/>
      <c r="I2657" s="59"/>
      <c r="J2657" s="76"/>
      <c r="K2657" s="59"/>
      <c r="L2657" s="59"/>
      <c r="M2657" s="76"/>
      <c r="N2657" s="88"/>
      <c r="O2657" s="88"/>
      <c r="P2657" s="59"/>
      <c r="Q2657" s="77"/>
      <c r="R2657" s="59"/>
      <c r="S2657" s="59"/>
      <c r="T2657" s="59"/>
      <c r="U2657" s="59"/>
      <c r="V2657" s="88"/>
      <c r="W2657" s="59"/>
      <c r="X2657" s="59"/>
    </row>
    <row r="2658" ht="15.75" customHeight="1">
      <c r="C2658" s="84"/>
      <c r="D2658" s="84"/>
      <c r="E2658" s="84"/>
      <c r="F2658" s="86"/>
      <c r="G2658" s="87"/>
      <c r="H2658" s="72"/>
      <c r="I2658" s="59"/>
      <c r="J2658" s="76"/>
      <c r="K2658" s="59"/>
      <c r="L2658" s="59"/>
      <c r="M2658" s="76"/>
      <c r="N2658" s="88"/>
      <c r="O2658" s="88"/>
      <c r="P2658" s="59"/>
      <c r="Q2658" s="77"/>
      <c r="R2658" s="59"/>
      <c r="S2658" s="59"/>
      <c r="T2658" s="59"/>
      <c r="U2658" s="59"/>
      <c r="V2658" s="88"/>
      <c r="W2658" s="59"/>
      <c r="X2658" s="59"/>
    </row>
    <row r="2659" ht="15.75" customHeight="1">
      <c r="C2659" s="84"/>
      <c r="D2659" s="84"/>
      <c r="E2659" s="84"/>
      <c r="F2659" s="86"/>
      <c r="G2659" s="87"/>
      <c r="H2659" s="72"/>
      <c r="I2659" s="59"/>
      <c r="J2659" s="76"/>
      <c r="K2659" s="59"/>
      <c r="L2659" s="59"/>
      <c r="M2659" s="76"/>
      <c r="N2659" s="88"/>
      <c r="O2659" s="88"/>
      <c r="P2659" s="59"/>
      <c r="Q2659" s="77"/>
      <c r="R2659" s="59"/>
      <c r="S2659" s="59"/>
      <c r="T2659" s="59"/>
      <c r="U2659" s="59"/>
      <c r="V2659" s="88"/>
      <c r="W2659" s="59"/>
      <c r="X2659" s="59"/>
    </row>
    <row r="2660" ht="15.75" customHeight="1">
      <c r="C2660" s="84"/>
      <c r="D2660" s="84"/>
      <c r="E2660" s="84"/>
      <c r="F2660" s="86"/>
      <c r="G2660" s="87"/>
      <c r="H2660" s="72"/>
      <c r="I2660" s="59"/>
      <c r="J2660" s="76"/>
      <c r="K2660" s="59"/>
      <c r="L2660" s="59"/>
      <c r="M2660" s="76"/>
      <c r="N2660" s="88"/>
      <c r="O2660" s="88"/>
      <c r="P2660" s="59"/>
      <c r="Q2660" s="77"/>
      <c r="R2660" s="59"/>
      <c r="S2660" s="59"/>
      <c r="T2660" s="59"/>
      <c r="U2660" s="59"/>
      <c r="V2660" s="88"/>
      <c r="W2660" s="59"/>
      <c r="X2660" s="59"/>
    </row>
    <row r="2661" ht="15.75" customHeight="1">
      <c r="C2661" s="84"/>
      <c r="D2661" s="84"/>
      <c r="E2661" s="84"/>
      <c r="F2661" s="86"/>
      <c r="G2661" s="87"/>
      <c r="H2661" s="72"/>
      <c r="I2661" s="59"/>
      <c r="J2661" s="76"/>
      <c r="K2661" s="59"/>
      <c r="L2661" s="59"/>
      <c r="M2661" s="76"/>
      <c r="N2661" s="88"/>
      <c r="O2661" s="88"/>
      <c r="P2661" s="59"/>
      <c r="Q2661" s="77"/>
      <c r="R2661" s="59"/>
      <c r="S2661" s="59"/>
      <c r="T2661" s="59"/>
      <c r="U2661" s="59"/>
      <c r="V2661" s="88"/>
      <c r="W2661" s="59"/>
      <c r="X2661" s="59"/>
    </row>
    <row r="2662" ht="15.75" customHeight="1">
      <c r="C2662" s="84"/>
      <c r="D2662" s="84"/>
      <c r="E2662" s="84"/>
      <c r="F2662" s="86"/>
      <c r="G2662" s="87"/>
      <c r="H2662" s="72"/>
      <c r="I2662" s="59"/>
      <c r="J2662" s="76"/>
      <c r="K2662" s="59"/>
      <c r="L2662" s="59"/>
      <c r="M2662" s="76"/>
      <c r="N2662" s="88"/>
      <c r="O2662" s="88"/>
      <c r="P2662" s="59"/>
      <c r="Q2662" s="77"/>
      <c r="R2662" s="59"/>
      <c r="S2662" s="59"/>
      <c r="T2662" s="59"/>
      <c r="U2662" s="59"/>
      <c r="V2662" s="88"/>
      <c r="W2662" s="59"/>
      <c r="X2662" s="59"/>
    </row>
    <row r="2663" ht="15.75" customHeight="1">
      <c r="C2663" s="84"/>
      <c r="D2663" s="84"/>
      <c r="E2663" s="84"/>
      <c r="F2663" s="86"/>
      <c r="G2663" s="87"/>
      <c r="H2663" s="72"/>
      <c r="I2663" s="59"/>
      <c r="J2663" s="76"/>
      <c r="K2663" s="59"/>
      <c r="L2663" s="59"/>
      <c r="M2663" s="76"/>
      <c r="N2663" s="88"/>
      <c r="O2663" s="88"/>
      <c r="P2663" s="59"/>
      <c r="Q2663" s="77"/>
      <c r="R2663" s="59"/>
      <c r="S2663" s="59"/>
      <c r="T2663" s="59"/>
      <c r="U2663" s="59"/>
      <c r="V2663" s="88"/>
      <c r="W2663" s="59"/>
      <c r="X2663" s="59"/>
    </row>
    <row r="2664" ht="15.75" customHeight="1">
      <c r="C2664" s="84"/>
      <c r="D2664" s="84"/>
      <c r="E2664" s="84"/>
      <c r="F2664" s="86"/>
      <c r="G2664" s="87"/>
      <c r="H2664" s="72"/>
      <c r="I2664" s="59"/>
      <c r="J2664" s="76"/>
      <c r="K2664" s="59"/>
      <c r="L2664" s="59"/>
      <c r="M2664" s="76"/>
      <c r="N2664" s="88"/>
      <c r="O2664" s="88"/>
      <c r="P2664" s="59"/>
      <c r="Q2664" s="77"/>
      <c r="R2664" s="59"/>
      <c r="S2664" s="59"/>
      <c r="T2664" s="59"/>
      <c r="U2664" s="59"/>
      <c r="V2664" s="88"/>
      <c r="W2664" s="59"/>
      <c r="X2664" s="59"/>
    </row>
    <row r="2665" ht="15.75" customHeight="1">
      <c r="C2665" s="84"/>
      <c r="D2665" s="84"/>
      <c r="E2665" s="84"/>
      <c r="F2665" s="86"/>
      <c r="G2665" s="87"/>
      <c r="H2665" s="72"/>
      <c r="I2665" s="59"/>
      <c r="J2665" s="76"/>
      <c r="K2665" s="59"/>
      <c r="L2665" s="59"/>
      <c r="M2665" s="76"/>
      <c r="N2665" s="88"/>
      <c r="O2665" s="88"/>
      <c r="P2665" s="59"/>
      <c r="Q2665" s="77"/>
      <c r="R2665" s="59"/>
      <c r="S2665" s="59"/>
      <c r="T2665" s="59"/>
      <c r="U2665" s="59"/>
      <c r="V2665" s="88"/>
      <c r="W2665" s="59"/>
      <c r="X2665" s="59"/>
    </row>
    <row r="2666" ht="15.75" customHeight="1">
      <c r="C2666" s="84"/>
      <c r="D2666" s="84"/>
      <c r="E2666" s="84"/>
      <c r="F2666" s="86"/>
      <c r="G2666" s="87"/>
      <c r="H2666" s="72"/>
      <c r="I2666" s="59"/>
      <c r="J2666" s="76"/>
      <c r="K2666" s="59"/>
      <c r="L2666" s="59"/>
      <c r="M2666" s="76"/>
      <c r="N2666" s="88"/>
      <c r="O2666" s="88"/>
      <c r="P2666" s="59"/>
      <c r="Q2666" s="77"/>
      <c r="R2666" s="59"/>
      <c r="S2666" s="59"/>
      <c r="T2666" s="59"/>
      <c r="U2666" s="59"/>
      <c r="V2666" s="88"/>
      <c r="W2666" s="59"/>
      <c r="X2666" s="59"/>
    </row>
    <row r="2667" ht="15.75" customHeight="1">
      <c r="C2667" s="84"/>
      <c r="D2667" s="84"/>
      <c r="E2667" s="84"/>
      <c r="F2667" s="86"/>
      <c r="G2667" s="87"/>
      <c r="H2667" s="72"/>
      <c r="I2667" s="59"/>
      <c r="J2667" s="76"/>
      <c r="K2667" s="59"/>
      <c r="L2667" s="59"/>
      <c r="M2667" s="76"/>
      <c r="N2667" s="88"/>
      <c r="O2667" s="88"/>
      <c r="P2667" s="59"/>
      <c r="Q2667" s="77"/>
      <c r="R2667" s="59"/>
      <c r="S2667" s="59"/>
      <c r="T2667" s="59"/>
      <c r="U2667" s="59"/>
      <c r="V2667" s="88"/>
      <c r="W2667" s="59"/>
      <c r="X2667" s="59"/>
    </row>
    <row r="2668" ht="15.75" customHeight="1">
      <c r="C2668" s="84"/>
      <c r="D2668" s="84"/>
      <c r="E2668" s="84"/>
      <c r="F2668" s="86"/>
      <c r="G2668" s="87"/>
      <c r="H2668" s="72"/>
      <c r="I2668" s="59"/>
      <c r="J2668" s="76"/>
      <c r="K2668" s="59"/>
      <c r="L2668" s="59"/>
      <c r="M2668" s="76"/>
      <c r="N2668" s="88"/>
      <c r="O2668" s="88"/>
      <c r="P2668" s="59"/>
      <c r="Q2668" s="77"/>
      <c r="R2668" s="59"/>
      <c r="S2668" s="59"/>
      <c r="T2668" s="59"/>
      <c r="U2668" s="59"/>
      <c r="V2668" s="88"/>
      <c r="W2668" s="59"/>
      <c r="X2668" s="59"/>
    </row>
    <row r="2669" ht="15.75" customHeight="1">
      <c r="C2669" s="84"/>
      <c r="D2669" s="84"/>
      <c r="E2669" s="84"/>
      <c r="F2669" s="86"/>
      <c r="G2669" s="87"/>
      <c r="H2669" s="72"/>
      <c r="I2669" s="59"/>
      <c r="J2669" s="76"/>
      <c r="K2669" s="59"/>
      <c r="L2669" s="59"/>
      <c r="M2669" s="76"/>
      <c r="N2669" s="88"/>
      <c r="O2669" s="88"/>
      <c r="P2669" s="59"/>
      <c r="Q2669" s="77"/>
      <c r="R2669" s="59"/>
      <c r="S2669" s="59"/>
      <c r="T2669" s="59"/>
      <c r="U2669" s="59"/>
      <c r="V2669" s="88"/>
      <c r="W2669" s="59"/>
      <c r="X2669" s="59"/>
    </row>
    <row r="2670" ht="15.75" customHeight="1">
      <c r="C2670" s="84"/>
      <c r="D2670" s="84"/>
      <c r="E2670" s="84"/>
      <c r="F2670" s="86"/>
      <c r="G2670" s="87"/>
      <c r="H2670" s="72"/>
      <c r="I2670" s="59"/>
      <c r="J2670" s="76"/>
      <c r="K2670" s="59"/>
      <c r="L2670" s="59"/>
      <c r="M2670" s="76"/>
      <c r="N2670" s="88"/>
      <c r="O2670" s="88"/>
      <c r="P2670" s="59"/>
      <c r="Q2670" s="77"/>
      <c r="R2670" s="59"/>
      <c r="S2670" s="59"/>
      <c r="T2670" s="59"/>
      <c r="U2670" s="59"/>
      <c r="V2670" s="88"/>
      <c r="W2670" s="59"/>
      <c r="X2670" s="59"/>
    </row>
    <row r="2671" ht="15.75" customHeight="1">
      <c r="C2671" s="84"/>
      <c r="D2671" s="84"/>
      <c r="E2671" s="84"/>
      <c r="F2671" s="86"/>
      <c r="G2671" s="87"/>
      <c r="H2671" s="72"/>
      <c r="I2671" s="59"/>
      <c r="J2671" s="76"/>
      <c r="K2671" s="59"/>
      <c r="L2671" s="59"/>
      <c r="M2671" s="76"/>
      <c r="N2671" s="88"/>
      <c r="O2671" s="88"/>
      <c r="P2671" s="59"/>
      <c r="Q2671" s="77"/>
      <c r="R2671" s="59"/>
      <c r="S2671" s="59"/>
      <c r="T2671" s="59"/>
      <c r="U2671" s="59"/>
      <c r="V2671" s="88"/>
      <c r="W2671" s="59"/>
      <c r="X2671" s="59"/>
    </row>
    <row r="2672" ht="15.75" customHeight="1">
      <c r="C2672" s="84"/>
      <c r="D2672" s="84"/>
      <c r="E2672" s="84"/>
      <c r="F2672" s="86"/>
      <c r="G2672" s="87"/>
      <c r="H2672" s="72"/>
      <c r="I2672" s="59"/>
      <c r="J2672" s="76"/>
      <c r="K2672" s="59"/>
      <c r="L2672" s="59"/>
      <c r="M2672" s="76"/>
      <c r="N2672" s="88"/>
      <c r="O2672" s="88"/>
      <c r="P2672" s="59"/>
      <c r="Q2672" s="77"/>
      <c r="R2672" s="59"/>
      <c r="S2672" s="59"/>
      <c r="T2672" s="59"/>
      <c r="U2672" s="59"/>
      <c r="V2672" s="88"/>
      <c r="W2672" s="59"/>
      <c r="X2672" s="59"/>
    </row>
    <row r="2673" ht="15.75" customHeight="1">
      <c r="C2673" s="84"/>
      <c r="D2673" s="84"/>
      <c r="E2673" s="84"/>
      <c r="F2673" s="86"/>
      <c r="G2673" s="87"/>
      <c r="H2673" s="72"/>
      <c r="I2673" s="59"/>
      <c r="J2673" s="76"/>
      <c r="K2673" s="59"/>
      <c r="L2673" s="59"/>
      <c r="M2673" s="76"/>
      <c r="N2673" s="88"/>
      <c r="O2673" s="88"/>
      <c r="P2673" s="59"/>
      <c r="Q2673" s="77"/>
      <c r="R2673" s="59"/>
      <c r="S2673" s="59"/>
      <c r="T2673" s="59"/>
      <c r="U2673" s="59"/>
      <c r="V2673" s="88"/>
      <c r="W2673" s="59"/>
      <c r="X2673" s="59"/>
    </row>
    <row r="2674" ht="15.75" customHeight="1">
      <c r="C2674" s="84"/>
      <c r="D2674" s="84"/>
      <c r="E2674" s="84"/>
      <c r="F2674" s="86"/>
      <c r="G2674" s="87"/>
      <c r="H2674" s="72"/>
      <c r="I2674" s="59"/>
      <c r="J2674" s="76"/>
      <c r="K2674" s="59"/>
      <c r="L2674" s="59"/>
      <c r="M2674" s="76"/>
      <c r="N2674" s="88"/>
      <c r="O2674" s="88"/>
      <c r="P2674" s="59"/>
      <c r="Q2674" s="77"/>
      <c r="R2674" s="59"/>
      <c r="S2674" s="59"/>
      <c r="T2674" s="59"/>
      <c r="U2674" s="59"/>
      <c r="V2674" s="88"/>
      <c r="W2674" s="59"/>
      <c r="X2674" s="59"/>
    </row>
    <row r="2675" ht="15.75" customHeight="1">
      <c r="C2675" s="84"/>
      <c r="D2675" s="84"/>
      <c r="E2675" s="84"/>
      <c r="F2675" s="86"/>
      <c r="G2675" s="87"/>
      <c r="H2675" s="72"/>
      <c r="I2675" s="59"/>
      <c r="J2675" s="76"/>
      <c r="K2675" s="59"/>
      <c r="L2675" s="59"/>
      <c r="M2675" s="76"/>
      <c r="N2675" s="88"/>
      <c r="O2675" s="88"/>
      <c r="P2675" s="59"/>
      <c r="Q2675" s="77"/>
      <c r="R2675" s="59"/>
      <c r="S2675" s="59"/>
      <c r="T2675" s="59"/>
      <c r="U2675" s="59"/>
      <c r="V2675" s="88"/>
      <c r="W2675" s="59"/>
      <c r="X2675" s="59"/>
    </row>
    <row r="2676" ht="15.75" customHeight="1">
      <c r="C2676" s="84"/>
      <c r="D2676" s="84"/>
      <c r="E2676" s="84"/>
      <c r="F2676" s="86"/>
      <c r="G2676" s="87"/>
      <c r="H2676" s="72"/>
      <c r="I2676" s="59"/>
      <c r="J2676" s="76"/>
      <c r="K2676" s="59"/>
      <c r="L2676" s="59"/>
      <c r="M2676" s="76"/>
      <c r="N2676" s="88"/>
      <c r="O2676" s="88"/>
      <c r="P2676" s="59"/>
      <c r="Q2676" s="77"/>
      <c r="R2676" s="59"/>
      <c r="S2676" s="59"/>
      <c r="T2676" s="59"/>
      <c r="U2676" s="59"/>
      <c r="V2676" s="88"/>
      <c r="W2676" s="59"/>
      <c r="X2676" s="59"/>
    </row>
    <row r="2677" ht="15.75" customHeight="1">
      <c r="C2677" s="84"/>
      <c r="D2677" s="84"/>
      <c r="E2677" s="84"/>
      <c r="F2677" s="86"/>
      <c r="G2677" s="87"/>
      <c r="H2677" s="72"/>
      <c r="I2677" s="59"/>
      <c r="J2677" s="76"/>
      <c r="K2677" s="59"/>
      <c r="L2677" s="59"/>
      <c r="M2677" s="76"/>
      <c r="N2677" s="88"/>
      <c r="O2677" s="88"/>
      <c r="P2677" s="59"/>
      <c r="Q2677" s="77"/>
      <c r="R2677" s="59"/>
      <c r="S2677" s="59"/>
      <c r="T2677" s="59"/>
      <c r="U2677" s="59"/>
      <c r="V2677" s="88"/>
      <c r="W2677" s="59"/>
      <c r="X2677" s="59"/>
    </row>
    <row r="2678" ht="15.75" customHeight="1">
      <c r="C2678" s="84"/>
      <c r="D2678" s="84"/>
      <c r="E2678" s="84"/>
      <c r="F2678" s="86"/>
      <c r="G2678" s="87"/>
      <c r="H2678" s="72"/>
      <c r="I2678" s="59"/>
      <c r="J2678" s="76"/>
      <c r="K2678" s="59"/>
      <c r="L2678" s="59"/>
      <c r="M2678" s="76"/>
      <c r="N2678" s="88"/>
      <c r="O2678" s="88"/>
      <c r="P2678" s="59"/>
      <c r="Q2678" s="77"/>
      <c r="R2678" s="59"/>
      <c r="S2678" s="59"/>
      <c r="T2678" s="59"/>
      <c r="U2678" s="59"/>
      <c r="V2678" s="88"/>
      <c r="W2678" s="59"/>
      <c r="X2678" s="59"/>
    </row>
    <row r="2679" ht="15.75" customHeight="1">
      <c r="C2679" s="84"/>
      <c r="D2679" s="84"/>
      <c r="E2679" s="84"/>
      <c r="F2679" s="86"/>
      <c r="G2679" s="87"/>
      <c r="H2679" s="72"/>
      <c r="I2679" s="59"/>
      <c r="J2679" s="76"/>
      <c r="K2679" s="59"/>
      <c r="L2679" s="59"/>
      <c r="M2679" s="76"/>
      <c r="N2679" s="88"/>
      <c r="O2679" s="88"/>
      <c r="P2679" s="59"/>
      <c r="Q2679" s="77"/>
      <c r="R2679" s="59"/>
      <c r="S2679" s="59"/>
      <c r="T2679" s="59"/>
      <c r="U2679" s="59"/>
      <c r="V2679" s="88"/>
      <c r="W2679" s="59"/>
      <c r="X2679" s="59"/>
    </row>
    <row r="2680" ht="15.75" customHeight="1">
      <c r="C2680" s="84"/>
      <c r="D2680" s="84"/>
      <c r="E2680" s="84"/>
      <c r="F2680" s="86"/>
      <c r="G2680" s="87"/>
      <c r="H2680" s="72"/>
      <c r="I2680" s="59"/>
      <c r="J2680" s="76"/>
      <c r="K2680" s="59"/>
      <c r="L2680" s="59"/>
      <c r="M2680" s="76"/>
      <c r="N2680" s="88"/>
      <c r="O2680" s="88"/>
      <c r="P2680" s="59"/>
      <c r="Q2680" s="77"/>
      <c r="R2680" s="59"/>
      <c r="S2680" s="59"/>
      <c r="T2680" s="59"/>
      <c r="U2680" s="59"/>
      <c r="V2680" s="88"/>
      <c r="W2680" s="59"/>
      <c r="X2680" s="59"/>
    </row>
    <row r="2681" ht="15.75" customHeight="1">
      <c r="C2681" s="84"/>
      <c r="D2681" s="84"/>
      <c r="E2681" s="84"/>
      <c r="F2681" s="86"/>
      <c r="G2681" s="87"/>
      <c r="H2681" s="72"/>
      <c r="I2681" s="59"/>
      <c r="J2681" s="76"/>
      <c r="K2681" s="59"/>
      <c r="L2681" s="59"/>
      <c r="M2681" s="76"/>
      <c r="N2681" s="88"/>
      <c r="O2681" s="88"/>
      <c r="P2681" s="59"/>
      <c r="Q2681" s="77"/>
      <c r="R2681" s="59"/>
      <c r="S2681" s="59"/>
      <c r="T2681" s="59"/>
      <c r="U2681" s="59"/>
      <c r="V2681" s="88"/>
      <c r="W2681" s="59"/>
      <c r="X2681" s="59"/>
    </row>
    <row r="2682" ht="15.75" customHeight="1">
      <c r="C2682" s="84"/>
      <c r="D2682" s="84"/>
      <c r="E2682" s="84"/>
      <c r="F2682" s="86"/>
      <c r="G2682" s="87"/>
      <c r="H2682" s="72"/>
      <c r="I2682" s="59"/>
      <c r="J2682" s="76"/>
      <c r="K2682" s="59"/>
      <c r="L2682" s="59"/>
      <c r="M2682" s="76"/>
      <c r="N2682" s="88"/>
      <c r="O2682" s="88"/>
      <c r="P2682" s="59"/>
      <c r="Q2682" s="77"/>
      <c r="R2682" s="59"/>
      <c r="S2682" s="59"/>
      <c r="T2682" s="59"/>
      <c r="U2682" s="59"/>
      <c r="V2682" s="88"/>
      <c r="W2682" s="59"/>
      <c r="X2682" s="59"/>
    </row>
    <row r="2683" ht="15.75" customHeight="1">
      <c r="C2683" s="84"/>
      <c r="D2683" s="84"/>
      <c r="E2683" s="84"/>
      <c r="F2683" s="86"/>
      <c r="G2683" s="87"/>
      <c r="H2683" s="72"/>
      <c r="I2683" s="59"/>
      <c r="J2683" s="76"/>
      <c r="K2683" s="59"/>
      <c r="L2683" s="59"/>
      <c r="M2683" s="76"/>
      <c r="N2683" s="88"/>
      <c r="O2683" s="88"/>
      <c r="P2683" s="59"/>
      <c r="Q2683" s="77"/>
      <c r="R2683" s="59"/>
      <c r="S2683" s="59"/>
      <c r="T2683" s="59"/>
      <c r="U2683" s="59"/>
      <c r="V2683" s="88"/>
      <c r="W2683" s="59"/>
      <c r="X2683" s="59"/>
    </row>
    <row r="2684" ht="15.75" customHeight="1">
      <c r="C2684" s="84"/>
      <c r="D2684" s="84"/>
      <c r="E2684" s="84"/>
      <c r="F2684" s="86"/>
      <c r="G2684" s="87"/>
      <c r="H2684" s="72"/>
      <c r="I2684" s="59"/>
      <c r="J2684" s="76"/>
      <c r="K2684" s="59"/>
      <c r="L2684" s="59"/>
      <c r="M2684" s="76"/>
      <c r="N2684" s="88"/>
      <c r="O2684" s="88"/>
      <c r="P2684" s="59"/>
      <c r="Q2684" s="77"/>
      <c r="R2684" s="59"/>
      <c r="S2684" s="59"/>
      <c r="T2684" s="59"/>
      <c r="U2684" s="59"/>
      <c r="V2684" s="88"/>
      <c r="W2684" s="59"/>
      <c r="X2684" s="59"/>
    </row>
    <row r="2685" ht="15.75" customHeight="1">
      <c r="C2685" s="84"/>
      <c r="D2685" s="84"/>
      <c r="E2685" s="84"/>
      <c r="F2685" s="86"/>
      <c r="G2685" s="87"/>
      <c r="H2685" s="72"/>
      <c r="I2685" s="59"/>
      <c r="J2685" s="76"/>
      <c r="K2685" s="59"/>
      <c r="L2685" s="59"/>
      <c r="M2685" s="76"/>
      <c r="N2685" s="88"/>
      <c r="O2685" s="88"/>
      <c r="P2685" s="59"/>
      <c r="Q2685" s="77"/>
      <c r="R2685" s="59"/>
      <c r="S2685" s="59"/>
      <c r="T2685" s="59"/>
      <c r="U2685" s="59"/>
      <c r="V2685" s="88"/>
      <c r="W2685" s="59"/>
      <c r="X2685" s="59"/>
    </row>
    <row r="2686" ht="15.75" customHeight="1">
      <c r="C2686" s="84"/>
      <c r="D2686" s="84"/>
      <c r="E2686" s="84"/>
      <c r="F2686" s="86"/>
      <c r="G2686" s="87"/>
      <c r="H2686" s="72"/>
      <c r="I2686" s="59"/>
      <c r="J2686" s="76"/>
      <c r="K2686" s="59"/>
      <c r="L2686" s="59"/>
      <c r="M2686" s="76"/>
      <c r="N2686" s="88"/>
      <c r="O2686" s="88"/>
      <c r="P2686" s="59"/>
      <c r="Q2686" s="77"/>
      <c r="R2686" s="59"/>
      <c r="S2686" s="59"/>
      <c r="T2686" s="59"/>
      <c r="U2686" s="59"/>
      <c r="V2686" s="88"/>
      <c r="W2686" s="59"/>
      <c r="X2686" s="59"/>
    </row>
    <row r="2687" ht="15.75" customHeight="1">
      <c r="C2687" s="84"/>
      <c r="D2687" s="84"/>
      <c r="E2687" s="84"/>
      <c r="F2687" s="86"/>
      <c r="G2687" s="87"/>
      <c r="H2687" s="72"/>
      <c r="I2687" s="59"/>
      <c r="J2687" s="76"/>
      <c r="K2687" s="59"/>
      <c r="L2687" s="59"/>
      <c r="M2687" s="76"/>
      <c r="N2687" s="88"/>
      <c r="O2687" s="88"/>
      <c r="P2687" s="59"/>
      <c r="Q2687" s="77"/>
      <c r="R2687" s="59"/>
      <c r="S2687" s="59"/>
      <c r="T2687" s="59"/>
      <c r="U2687" s="59"/>
      <c r="V2687" s="88"/>
      <c r="W2687" s="59"/>
      <c r="X2687" s="59"/>
    </row>
    <row r="2688" ht="15.75" customHeight="1">
      <c r="C2688" s="84"/>
      <c r="D2688" s="84"/>
      <c r="E2688" s="84"/>
      <c r="F2688" s="86"/>
      <c r="G2688" s="87"/>
      <c r="H2688" s="72"/>
      <c r="I2688" s="59"/>
      <c r="J2688" s="76"/>
      <c r="K2688" s="59"/>
      <c r="L2688" s="59"/>
      <c r="M2688" s="76"/>
      <c r="N2688" s="88"/>
      <c r="O2688" s="88"/>
      <c r="P2688" s="59"/>
      <c r="Q2688" s="77"/>
      <c r="R2688" s="59"/>
      <c r="S2688" s="59"/>
      <c r="T2688" s="59"/>
      <c r="U2688" s="59"/>
      <c r="V2688" s="88"/>
      <c r="W2688" s="59"/>
      <c r="X2688" s="59"/>
    </row>
    <row r="2689" ht="15.75" customHeight="1">
      <c r="C2689" s="84"/>
      <c r="D2689" s="84"/>
      <c r="E2689" s="84"/>
      <c r="F2689" s="86"/>
      <c r="G2689" s="87"/>
      <c r="H2689" s="72"/>
      <c r="I2689" s="59"/>
      <c r="J2689" s="76"/>
      <c r="K2689" s="59"/>
      <c r="L2689" s="59"/>
      <c r="M2689" s="76"/>
      <c r="N2689" s="88"/>
      <c r="O2689" s="88"/>
      <c r="P2689" s="59"/>
      <c r="Q2689" s="77"/>
      <c r="R2689" s="59"/>
      <c r="S2689" s="59"/>
      <c r="T2689" s="59"/>
      <c r="U2689" s="59"/>
      <c r="V2689" s="88"/>
      <c r="W2689" s="59"/>
      <c r="X2689" s="59"/>
    </row>
    <row r="2690" ht="15.75" customHeight="1">
      <c r="C2690" s="84"/>
      <c r="D2690" s="84"/>
      <c r="E2690" s="84"/>
      <c r="F2690" s="86"/>
      <c r="G2690" s="87"/>
      <c r="H2690" s="72"/>
      <c r="I2690" s="59"/>
      <c r="J2690" s="76"/>
      <c r="K2690" s="59"/>
      <c r="L2690" s="59"/>
      <c r="M2690" s="76"/>
      <c r="N2690" s="88"/>
      <c r="O2690" s="88"/>
      <c r="P2690" s="59"/>
      <c r="Q2690" s="77"/>
      <c r="R2690" s="59"/>
      <c r="S2690" s="59"/>
      <c r="T2690" s="59"/>
      <c r="U2690" s="59"/>
      <c r="V2690" s="88"/>
      <c r="W2690" s="59"/>
      <c r="X2690" s="59"/>
    </row>
    <row r="2691" ht="15.75" customHeight="1">
      <c r="C2691" s="84"/>
      <c r="D2691" s="84"/>
      <c r="E2691" s="84"/>
      <c r="F2691" s="86"/>
      <c r="G2691" s="87"/>
      <c r="H2691" s="72"/>
      <c r="I2691" s="59"/>
      <c r="J2691" s="76"/>
      <c r="K2691" s="59"/>
      <c r="L2691" s="59"/>
      <c r="M2691" s="76"/>
      <c r="N2691" s="88"/>
      <c r="O2691" s="88"/>
      <c r="P2691" s="59"/>
      <c r="Q2691" s="77"/>
      <c r="R2691" s="59"/>
      <c r="S2691" s="59"/>
      <c r="T2691" s="59"/>
      <c r="U2691" s="59"/>
      <c r="V2691" s="88"/>
      <c r="W2691" s="59"/>
      <c r="X2691" s="59"/>
    </row>
    <row r="2692" ht="15.75" customHeight="1">
      <c r="C2692" s="84"/>
      <c r="D2692" s="84"/>
      <c r="E2692" s="84"/>
      <c r="F2692" s="86"/>
      <c r="G2692" s="87"/>
      <c r="H2692" s="72"/>
      <c r="I2692" s="59"/>
      <c r="J2692" s="76"/>
      <c r="K2692" s="59"/>
      <c r="L2692" s="59"/>
      <c r="M2692" s="76"/>
      <c r="N2692" s="88"/>
      <c r="O2692" s="88"/>
      <c r="P2692" s="59"/>
      <c r="Q2692" s="77"/>
      <c r="R2692" s="59"/>
      <c r="S2692" s="59"/>
      <c r="T2692" s="59"/>
      <c r="U2692" s="59"/>
      <c r="V2692" s="88"/>
      <c r="W2692" s="59"/>
      <c r="X2692" s="59"/>
    </row>
    <row r="2693" ht="15.75" customHeight="1">
      <c r="C2693" s="84"/>
      <c r="D2693" s="84"/>
      <c r="E2693" s="84"/>
      <c r="F2693" s="86"/>
      <c r="G2693" s="87"/>
      <c r="H2693" s="72"/>
      <c r="I2693" s="59"/>
      <c r="J2693" s="76"/>
      <c r="K2693" s="59"/>
      <c r="L2693" s="59"/>
      <c r="M2693" s="76"/>
      <c r="N2693" s="88"/>
      <c r="O2693" s="88"/>
      <c r="P2693" s="59"/>
      <c r="Q2693" s="77"/>
      <c r="R2693" s="59"/>
      <c r="S2693" s="59"/>
      <c r="T2693" s="59"/>
      <c r="U2693" s="59"/>
      <c r="V2693" s="88"/>
      <c r="W2693" s="59"/>
      <c r="X2693" s="59"/>
    </row>
    <row r="2694" ht="15.75" customHeight="1">
      <c r="C2694" s="84"/>
      <c r="D2694" s="84"/>
      <c r="E2694" s="84"/>
      <c r="F2694" s="86"/>
      <c r="G2694" s="87"/>
      <c r="H2694" s="72"/>
      <c r="I2694" s="59"/>
      <c r="J2694" s="76"/>
      <c r="K2694" s="59"/>
      <c r="L2694" s="59"/>
      <c r="M2694" s="76"/>
      <c r="N2694" s="88"/>
      <c r="O2694" s="88"/>
      <c r="P2694" s="59"/>
      <c r="Q2694" s="77"/>
      <c r="R2694" s="59"/>
      <c r="S2694" s="59"/>
      <c r="T2694" s="59"/>
      <c r="U2694" s="59"/>
      <c r="V2694" s="88"/>
      <c r="W2694" s="59"/>
      <c r="X2694" s="59"/>
    </row>
    <row r="2695" ht="15.75" customHeight="1">
      <c r="C2695" s="84"/>
      <c r="D2695" s="84"/>
      <c r="E2695" s="84"/>
      <c r="F2695" s="86"/>
      <c r="G2695" s="87"/>
      <c r="H2695" s="72"/>
      <c r="I2695" s="59"/>
      <c r="J2695" s="76"/>
      <c r="K2695" s="59"/>
      <c r="L2695" s="59"/>
      <c r="M2695" s="76"/>
      <c r="N2695" s="88"/>
      <c r="O2695" s="88"/>
      <c r="P2695" s="59"/>
      <c r="Q2695" s="77"/>
      <c r="R2695" s="59"/>
      <c r="S2695" s="59"/>
      <c r="T2695" s="59"/>
      <c r="U2695" s="59"/>
      <c r="V2695" s="88"/>
      <c r="W2695" s="59"/>
      <c r="X2695" s="59"/>
    </row>
    <row r="2696" ht="15.75" customHeight="1">
      <c r="C2696" s="84"/>
      <c r="D2696" s="84"/>
      <c r="E2696" s="84"/>
      <c r="F2696" s="86"/>
      <c r="G2696" s="87"/>
      <c r="H2696" s="72"/>
      <c r="I2696" s="59"/>
      <c r="J2696" s="76"/>
      <c r="K2696" s="59"/>
      <c r="L2696" s="59"/>
      <c r="M2696" s="76"/>
      <c r="N2696" s="88"/>
      <c r="O2696" s="88"/>
      <c r="P2696" s="59"/>
      <c r="Q2696" s="77"/>
      <c r="R2696" s="59"/>
      <c r="S2696" s="59"/>
      <c r="T2696" s="59"/>
      <c r="U2696" s="59"/>
      <c r="V2696" s="88"/>
      <c r="W2696" s="59"/>
      <c r="X2696" s="59"/>
    </row>
    <row r="2697" ht="15.75" customHeight="1">
      <c r="C2697" s="84"/>
      <c r="D2697" s="84"/>
      <c r="E2697" s="84"/>
      <c r="F2697" s="86"/>
      <c r="G2697" s="87"/>
      <c r="H2697" s="72"/>
      <c r="I2697" s="59"/>
      <c r="J2697" s="76"/>
      <c r="K2697" s="59"/>
      <c r="L2697" s="59"/>
      <c r="M2697" s="76"/>
      <c r="N2697" s="88"/>
      <c r="O2697" s="88"/>
      <c r="P2697" s="59"/>
      <c r="Q2697" s="77"/>
      <c r="R2697" s="59"/>
      <c r="S2697" s="59"/>
      <c r="T2697" s="59"/>
      <c r="U2697" s="59"/>
      <c r="V2697" s="88"/>
      <c r="W2697" s="59"/>
      <c r="X2697" s="59"/>
    </row>
    <row r="2698" ht="15.75" customHeight="1">
      <c r="C2698" s="84"/>
      <c r="D2698" s="84"/>
      <c r="E2698" s="84"/>
      <c r="F2698" s="86"/>
      <c r="G2698" s="87"/>
      <c r="H2698" s="72"/>
      <c r="I2698" s="59"/>
      <c r="J2698" s="76"/>
      <c r="K2698" s="59"/>
      <c r="L2698" s="59"/>
      <c r="M2698" s="76"/>
      <c r="N2698" s="88"/>
      <c r="O2698" s="88"/>
      <c r="P2698" s="59"/>
      <c r="Q2698" s="77"/>
      <c r="R2698" s="59"/>
      <c r="S2698" s="59"/>
      <c r="T2698" s="59"/>
      <c r="U2698" s="59"/>
      <c r="V2698" s="88"/>
      <c r="W2698" s="59"/>
      <c r="X2698" s="59"/>
    </row>
    <row r="2699" ht="15.75" customHeight="1">
      <c r="C2699" s="84"/>
      <c r="D2699" s="84"/>
      <c r="E2699" s="84"/>
      <c r="F2699" s="86"/>
      <c r="G2699" s="87"/>
      <c r="H2699" s="72"/>
      <c r="I2699" s="59"/>
      <c r="J2699" s="76"/>
      <c r="K2699" s="59"/>
      <c r="L2699" s="59"/>
      <c r="M2699" s="76"/>
      <c r="N2699" s="88"/>
      <c r="O2699" s="88"/>
      <c r="P2699" s="59"/>
      <c r="Q2699" s="77"/>
      <c r="R2699" s="59"/>
      <c r="S2699" s="59"/>
      <c r="T2699" s="59"/>
      <c r="U2699" s="59"/>
      <c r="V2699" s="88"/>
      <c r="W2699" s="59"/>
      <c r="X2699" s="59"/>
    </row>
    <row r="2700" ht="15.75" customHeight="1">
      <c r="C2700" s="84"/>
      <c r="D2700" s="84"/>
      <c r="E2700" s="84"/>
      <c r="F2700" s="86"/>
      <c r="G2700" s="87"/>
      <c r="H2700" s="72"/>
      <c r="I2700" s="59"/>
      <c r="J2700" s="76"/>
      <c r="K2700" s="59"/>
      <c r="L2700" s="59"/>
      <c r="M2700" s="76"/>
      <c r="N2700" s="88"/>
      <c r="O2700" s="88"/>
      <c r="P2700" s="59"/>
      <c r="Q2700" s="77"/>
      <c r="R2700" s="59"/>
      <c r="S2700" s="59"/>
      <c r="T2700" s="59"/>
      <c r="U2700" s="59"/>
      <c r="V2700" s="88"/>
      <c r="W2700" s="59"/>
      <c r="X2700" s="59"/>
    </row>
    <row r="2701" ht="15.75" customHeight="1">
      <c r="C2701" s="84"/>
      <c r="D2701" s="84"/>
      <c r="E2701" s="84"/>
      <c r="F2701" s="86"/>
      <c r="G2701" s="87"/>
      <c r="H2701" s="72"/>
      <c r="I2701" s="59"/>
      <c r="J2701" s="76"/>
      <c r="K2701" s="59"/>
      <c r="L2701" s="59"/>
      <c r="M2701" s="76"/>
      <c r="N2701" s="88"/>
      <c r="O2701" s="88"/>
      <c r="P2701" s="59"/>
      <c r="Q2701" s="77"/>
      <c r="R2701" s="59"/>
      <c r="S2701" s="59"/>
      <c r="T2701" s="59"/>
      <c r="U2701" s="59"/>
      <c r="V2701" s="88"/>
      <c r="W2701" s="59"/>
      <c r="X2701" s="59"/>
    </row>
    <row r="2702" ht="15.75" customHeight="1">
      <c r="C2702" s="84"/>
      <c r="D2702" s="84"/>
      <c r="E2702" s="84"/>
      <c r="F2702" s="86"/>
      <c r="G2702" s="87"/>
      <c r="H2702" s="72"/>
      <c r="I2702" s="59"/>
      <c r="J2702" s="76"/>
      <c r="K2702" s="59"/>
      <c r="L2702" s="59"/>
      <c r="M2702" s="76"/>
      <c r="N2702" s="88"/>
      <c r="O2702" s="88"/>
      <c r="P2702" s="59"/>
      <c r="Q2702" s="77"/>
      <c r="R2702" s="59"/>
      <c r="S2702" s="59"/>
      <c r="T2702" s="59"/>
      <c r="U2702" s="59"/>
      <c r="V2702" s="88"/>
      <c r="W2702" s="59"/>
      <c r="X2702" s="59"/>
    </row>
    <row r="2703" ht="15.75" customHeight="1">
      <c r="C2703" s="84"/>
      <c r="D2703" s="84"/>
      <c r="E2703" s="84"/>
      <c r="F2703" s="86"/>
      <c r="G2703" s="87"/>
      <c r="H2703" s="72"/>
      <c r="I2703" s="59"/>
      <c r="J2703" s="76"/>
      <c r="K2703" s="59"/>
      <c r="L2703" s="59"/>
      <c r="M2703" s="76"/>
      <c r="N2703" s="88"/>
      <c r="O2703" s="88"/>
      <c r="P2703" s="59"/>
      <c r="Q2703" s="77"/>
      <c r="R2703" s="59"/>
      <c r="S2703" s="59"/>
      <c r="T2703" s="59"/>
      <c r="U2703" s="59"/>
      <c r="V2703" s="88"/>
      <c r="W2703" s="59"/>
      <c r="X2703" s="59"/>
    </row>
    <row r="2704" ht="15.75" customHeight="1">
      <c r="C2704" s="84"/>
      <c r="D2704" s="84"/>
      <c r="E2704" s="84"/>
      <c r="F2704" s="86"/>
      <c r="G2704" s="87"/>
      <c r="H2704" s="72"/>
      <c r="I2704" s="59"/>
      <c r="J2704" s="76"/>
      <c r="K2704" s="59"/>
      <c r="L2704" s="59"/>
      <c r="M2704" s="76"/>
      <c r="N2704" s="88"/>
      <c r="O2704" s="88"/>
      <c r="P2704" s="59"/>
      <c r="Q2704" s="77"/>
      <c r="R2704" s="59"/>
      <c r="S2704" s="59"/>
      <c r="T2704" s="59"/>
      <c r="U2704" s="59"/>
      <c r="V2704" s="88"/>
      <c r="W2704" s="59"/>
      <c r="X2704" s="59"/>
    </row>
    <row r="2705" ht="15.75" customHeight="1">
      <c r="C2705" s="84"/>
      <c r="D2705" s="84"/>
      <c r="E2705" s="84"/>
      <c r="F2705" s="86"/>
      <c r="G2705" s="87"/>
      <c r="H2705" s="72"/>
      <c r="I2705" s="59"/>
      <c r="J2705" s="76"/>
      <c r="K2705" s="59"/>
      <c r="L2705" s="59"/>
      <c r="M2705" s="76"/>
      <c r="N2705" s="88"/>
      <c r="O2705" s="88"/>
      <c r="P2705" s="59"/>
      <c r="Q2705" s="77"/>
      <c r="R2705" s="59"/>
      <c r="S2705" s="59"/>
      <c r="T2705" s="59"/>
      <c r="U2705" s="59"/>
      <c r="V2705" s="88"/>
      <c r="W2705" s="59"/>
      <c r="X2705" s="59"/>
    </row>
    <row r="2706" ht="15.75" customHeight="1">
      <c r="C2706" s="84"/>
      <c r="D2706" s="84"/>
      <c r="E2706" s="84"/>
      <c r="F2706" s="86"/>
      <c r="G2706" s="87"/>
      <c r="H2706" s="72"/>
      <c r="I2706" s="59"/>
      <c r="J2706" s="76"/>
      <c r="K2706" s="59"/>
      <c r="L2706" s="59"/>
      <c r="M2706" s="76"/>
      <c r="N2706" s="88"/>
      <c r="O2706" s="88"/>
      <c r="P2706" s="59"/>
      <c r="Q2706" s="77"/>
      <c r="R2706" s="59"/>
      <c r="S2706" s="59"/>
      <c r="T2706" s="59"/>
      <c r="U2706" s="59"/>
      <c r="V2706" s="88"/>
      <c r="W2706" s="59"/>
      <c r="X2706" s="59"/>
    </row>
    <row r="2707" ht="15.75" customHeight="1">
      <c r="C2707" s="84"/>
      <c r="D2707" s="84"/>
      <c r="E2707" s="84"/>
      <c r="F2707" s="86"/>
      <c r="G2707" s="87"/>
      <c r="H2707" s="72"/>
      <c r="I2707" s="59"/>
      <c r="J2707" s="76"/>
      <c r="K2707" s="59"/>
      <c r="L2707" s="59"/>
      <c r="M2707" s="76"/>
      <c r="N2707" s="88"/>
      <c r="O2707" s="88"/>
      <c r="P2707" s="59"/>
      <c r="Q2707" s="77"/>
      <c r="R2707" s="59"/>
      <c r="S2707" s="59"/>
      <c r="T2707" s="59"/>
      <c r="U2707" s="59"/>
      <c r="V2707" s="88"/>
      <c r="W2707" s="59"/>
      <c r="X2707" s="59"/>
    </row>
    <row r="2708" ht="15.75" customHeight="1">
      <c r="C2708" s="84"/>
      <c r="D2708" s="84"/>
      <c r="E2708" s="84"/>
      <c r="F2708" s="86"/>
      <c r="G2708" s="87"/>
      <c r="H2708" s="72"/>
      <c r="I2708" s="59"/>
      <c r="J2708" s="76"/>
      <c r="K2708" s="59"/>
      <c r="L2708" s="59"/>
      <c r="M2708" s="76"/>
      <c r="N2708" s="88"/>
      <c r="O2708" s="88"/>
      <c r="P2708" s="59"/>
      <c r="Q2708" s="77"/>
      <c r="R2708" s="59"/>
      <c r="S2708" s="59"/>
      <c r="T2708" s="59"/>
      <c r="U2708" s="59"/>
      <c r="V2708" s="88"/>
      <c r="W2708" s="59"/>
      <c r="X2708" s="59"/>
    </row>
    <row r="2709" ht="15.75" customHeight="1">
      <c r="C2709" s="84"/>
      <c r="D2709" s="84"/>
      <c r="E2709" s="84"/>
      <c r="F2709" s="86"/>
      <c r="G2709" s="87"/>
      <c r="H2709" s="72"/>
      <c r="I2709" s="59"/>
      <c r="J2709" s="76"/>
      <c r="K2709" s="59"/>
      <c r="L2709" s="59"/>
      <c r="M2709" s="76"/>
      <c r="N2709" s="88"/>
      <c r="O2709" s="88"/>
      <c r="P2709" s="59"/>
      <c r="Q2709" s="77"/>
      <c r="R2709" s="59"/>
      <c r="S2709" s="59"/>
      <c r="T2709" s="59"/>
      <c r="U2709" s="59"/>
      <c r="V2709" s="88"/>
      <c r="W2709" s="59"/>
      <c r="X2709" s="59"/>
    </row>
    <row r="2710" ht="15.75" customHeight="1">
      <c r="C2710" s="84"/>
      <c r="D2710" s="84"/>
      <c r="E2710" s="84"/>
      <c r="F2710" s="86"/>
      <c r="G2710" s="87"/>
      <c r="H2710" s="72"/>
      <c r="I2710" s="59"/>
      <c r="J2710" s="76"/>
      <c r="K2710" s="59"/>
      <c r="L2710" s="59"/>
      <c r="M2710" s="76"/>
      <c r="N2710" s="88"/>
      <c r="O2710" s="88"/>
      <c r="P2710" s="59"/>
      <c r="Q2710" s="77"/>
      <c r="R2710" s="59"/>
      <c r="S2710" s="59"/>
      <c r="T2710" s="59"/>
      <c r="U2710" s="59"/>
      <c r="V2710" s="88"/>
      <c r="W2710" s="59"/>
      <c r="X2710" s="59"/>
    </row>
    <row r="2711" ht="15.75" customHeight="1">
      <c r="C2711" s="84"/>
      <c r="D2711" s="84"/>
      <c r="E2711" s="84"/>
      <c r="F2711" s="86"/>
      <c r="G2711" s="87"/>
      <c r="H2711" s="72"/>
      <c r="I2711" s="59"/>
      <c r="J2711" s="76"/>
      <c r="K2711" s="59"/>
      <c r="L2711" s="59"/>
      <c r="M2711" s="76"/>
      <c r="N2711" s="88"/>
      <c r="O2711" s="88"/>
      <c r="P2711" s="59"/>
      <c r="Q2711" s="77"/>
      <c r="R2711" s="59"/>
      <c r="S2711" s="59"/>
      <c r="T2711" s="59"/>
      <c r="U2711" s="59"/>
      <c r="V2711" s="88"/>
      <c r="W2711" s="59"/>
      <c r="X2711" s="59"/>
    </row>
    <row r="2712" ht="15.75" customHeight="1">
      <c r="C2712" s="84"/>
      <c r="D2712" s="84"/>
      <c r="E2712" s="84"/>
      <c r="F2712" s="86"/>
      <c r="G2712" s="87"/>
      <c r="H2712" s="72"/>
      <c r="I2712" s="59"/>
      <c r="J2712" s="76"/>
      <c r="K2712" s="59"/>
      <c r="L2712" s="59"/>
      <c r="M2712" s="76"/>
      <c r="N2712" s="88"/>
      <c r="O2712" s="88"/>
      <c r="P2712" s="59"/>
      <c r="Q2712" s="77"/>
      <c r="R2712" s="59"/>
      <c r="S2712" s="59"/>
      <c r="T2712" s="59"/>
      <c r="U2712" s="59"/>
      <c r="V2712" s="88"/>
      <c r="W2712" s="59"/>
      <c r="X2712" s="59"/>
    </row>
    <row r="2713" ht="15.75" customHeight="1">
      <c r="C2713" s="84"/>
      <c r="D2713" s="84"/>
      <c r="E2713" s="84"/>
      <c r="F2713" s="86"/>
      <c r="G2713" s="87"/>
      <c r="H2713" s="72"/>
      <c r="I2713" s="59"/>
      <c r="J2713" s="76"/>
      <c r="K2713" s="59"/>
      <c r="L2713" s="59"/>
      <c r="M2713" s="76"/>
      <c r="N2713" s="88"/>
      <c r="O2713" s="88"/>
      <c r="P2713" s="59"/>
      <c r="Q2713" s="77"/>
      <c r="R2713" s="59"/>
      <c r="S2713" s="59"/>
      <c r="T2713" s="59"/>
      <c r="U2713" s="59"/>
      <c r="V2713" s="88"/>
      <c r="W2713" s="59"/>
      <c r="X2713" s="59"/>
    </row>
    <row r="2714" ht="15.75" customHeight="1">
      <c r="C2714" s="84"/>
      <c r="D2714" s="84"/>
      <c r="E2714" s="84"/>
      <c r="F2714" s="86"/>
      <c r="G2714" s="87"/>
      <c r="H2714" s="72"/>
      <c r="I2714" s="59"/>
      <c r="J2714" s="76"/>
      <c r="K2714" s="59"/>
      <c r="L2714" s="59"/>
      <c r="M2714" s="76"/>
      <c r="N2714" s="88"/>
      <c r="O2714" s="88"/>
      <c r="P2714" s="59"/>
      <c r="Q2714" s="77"/>
      <c r="R2714" s="59"/>
      <c r="S2714" s="59"/>
      <c r="T2714" s="59"/>
      <c r="U2714" s="59"/>
      <c r="V2714" s="88"/>
      <c r="W2714" s="59"/>
      <c r="X2714" s="59"/>
    </row>
    <row r="2715" ht="15.75" customHeight="1">
      <c r="C2715" s="84"/>
      <c r="D2715" s="84"/>
      <c r="E2715" s="84"/>
      <c r="F2715" s="86"/>
      <c r="G2715" s="87"/>
      <c r="H2715" s="72"/>
      <c r="I2715" s="59"/>
      <c r="J2715" s="76"/>
      <c r="K2715" s="59"/>
      <c r="L2715" s="59"/>
      <c r="M2715" s="76"/>
      <c r="N2715" s="88"/>
      <c r="O2715" s="88"/>
      <c r="P2715" s="59"/>
      <c r="Q2715" s="77"/>
      <c r="R2715" s="59"/>
      <c r="S2715" s="59"/>
      <c r="T2715" s="59"/>
      <c r="U2715" s="59"/>
      <c r="V2715" s="88"/>
      <c r="W2715" s="59"/>
      <c r="X2715" s="59"/>
    </row>
    <row r="2716" ht="15.75" customHeight="1">
      <c r="C2716" s="84"/>
      <c r="D2716" s="84"/>
      <c r="E2716" s="84"/>
      <c r="F2716" s="86"/>
      <c r="G2716" s="87"/>
      <c r="H2716" s="72"/>
      <c r="I2716" s="59"/>
      <c r="J2716" s="76"/>
      <c r="K2716" s="59"/>
      <c r="L2716" s="59"/>
      <c r="M2716" s="76"/>
      <c r="N2716" s="88"/>
      <c r="O2716" s="88"/>
      <c r="P2716" s="59"/>
      <c r="Q2716" s="77"/>
      <c r="R2716" s="59"/>
      <c r="S2716" s="59"/>
      <c r="T2716" s="59"/>
      <c r="U2716" s="59"/>
      <c r="V2716" s="88"/>
      <c r="W2716" s="59"/>
      <c r="X2716" s="59"/>
    </row>
    <row r="2717" ht="15.75" customHeight="1">
      <c r="C2717" s="84"/>
      <c r="D2717" s="84"/>
      <c r="E2717" s="84"/>
      <c r="F2717" s="86"/>
      <c r="G2717" s="87"/>
      <c r="H2717" s="72"/>
      <c r="I2717" s="59"/>
      <c r="J2717" s="76"/>
      <c r="K2717" s="59"/>
      <c r="L2717" s="59"/>
      <c r="M2717" s="76"/>
      <c r="N2717" s="88"/>
      <c r="O2717" s="88"/>
      <c r="P2717" s="59"/>
      <c r="Q2717" s="77"/>
      <c r="R2717" s="59"/>
      <c r="S2717" s="59"/>
      <c r="T2717" s="59"/>
      <c r="U2717" s="59"/>
      <c r="V2717" s="88"/>
      <c r="W2717" s="59"/>
      <c r="X2717" s="59"/>
    </row>
    <row r="2718" ht="15.75" customHeight="1">
      <c r="C2718" s="84"/>
      <c r="D2718" s="84"/>
      <c r="E2718" s="84"/>
      <c r="F2718" s="86"/>
      <c r="G2718" s="87"/>
      <c r="H2718" s="72"/>
      <c r="I2718" s="59"/>
      <c r="J2718" s="76"/>
      <c r="K2718" s="59"/>
      <c r="L2718" s="59"/>
      <c r="M2718" s="76"/>
      <c r="N2718" s="88"/>
      <c r="O2718" s="88"/>
      <c r="P2718" s="59"/>
      <c r="Q2718" s="77"/>
      <c r="R2718" s="59"/>
      <c r="S2718" s="59"/>
      <c r="T2718" s="59"/>
      <c r="U2718" s="59"/>
      <c r="V2718" s="88"/>
      <c r="W2718" s="59"/>
      <c r="X2718" s="59"/>
    </row>
    <row r="2719" ht="15.75" customHeight="1">
      <c r="C2719" s="84"/>
      <c r="D2719" s="84"/>
      <c r="E2719" s="84"/>
      <c r="F2719" s="86"/>
      <c r="G2719" s="87"/>
      <c r="H2719" s="72"/>
      <c r="I2719" s="59"/>
      <c r="J2719" s="76"/>
      <c r="K2719" s="59"/>
      <c r="L2719" s="59"/>
      <c r="M2719" s="76"/>
      <c r="N2719" s="88"/>
      <c r="O2719" s="88"/>
      <c r="P2719" s="59"/>
      <c r="Q2719" s="77"/>
      <c r="R2719" s="59"/>
      <c r="S2719" s="59"/>
      <c r="T2719" s="59"/>
      <c r="U2719" s="59"/>
      <c r="V2719" s="88"/>
      <c r="W2719" s="59"/>
      <c r="X2719" s="59"/>
    </row>
    <row r="2720" ht="15.75" customHeight="1">
      <c r="C2720" s="84"/>
      <c r="D2720" s="84"/>
      <c r="E2720" s="84"/>
      <c r="F2720" s="86"/>
      <c r="G2720" s="87"/>
      <c r="H2720" s="72"/>
      <c r="I2720" s="59"/>
      <c r="J2720" s="76"/>
      <c r="K2720" s="59"/>
      <c r="L2720" s="59"/>
      <c r="M2720" s="76"/>
      <c r="N2720" s="88"/>
      <c r="O2720" s="88"/>
      <c r="P2720" s="59"/>
      <c r="Q2720" s="77"/>
      <c r="R2720" s="59"/>
      <c r="S2720" s="59"/>
      <c r="T2720" s="59"/>
      <c r="U2720" s="59"/>
      <c r="V2720" s="88"/>
      <c r="W2720" s="59"/>
      <c r="X2720" s="59"/>
    </row>
    <row r="2721" ht="15.75" customHeight="1">
      <c r="C2721" s="84"/>
      <c r="D2721" s="84"/>
      <c r="E2721" s="84"/>
      <c r="F2721" s="86"/>
      <c r="G2721" s="87"/>
      <c r="H2721" s="72"/>
      <c r="I2721" s="59"/>
      <c r="J2721" s="76"/>
      <c r="K2721" s="59"/>
      <c r="L2721" s="59"/>
      <c r="M2721" s="76"/>
      <c r="N2721" s="88"/>
      <c r="O2721" s="88"/>
      <c r="P2721" s="59"/>
      <c r="Q2721" s="77"/>
      <c r="R2721" s="59"/>
      <c r="S2721" s="59"/>
      <c r="T2721" s="59"/>
      <c r="U2721" s="59"/>
      <c r="V2721" s="88"/>
      <c r="W2721" s="59"/>
      <c r="X2721" s="59"/>
    </row>
    <row r="2722" ht="15.75" customHeight="1">
      <c r="C2722" s="84"/>
      <c r="D2722" s="84"/>
      <c r="E2722" s="84"/>
      <c r="F2722" s="86"/>
      <c r="G2722" s="87"/>
      <c r="H2722" s="72"/>
      <c r="I2722" s="59"/>
      <c r="J2722" s="76"/>
      <c r="K2722" s="59"/>
      <c r="L2722" s="59"/>
      <c r="M2722" s="76"/>
      <c r="N2722" s="88"/>
      <c r="O2722" s="88"/>
      <c r="P2722" s="59"/>
      <c r="Q2722" s="77"/>
      <c r="R2722" s="59"/>
      <c r="S2722" s="59"/>
      <c r="T2722" s="59"/>
      <c r="U2722" s="59"/>
      <c r="V2722" s="88"/>
      <c r="W2722" s="59"/>
      <c r="X2722" s="59"/>
    </row>
    <row r="2723" ht="15.75" customHeight="1">
      <c r="C2723" s="84"/>
      <c r="D2723" s="84"/>
      <c r="E2723" s="84"/>
      <c r="F2723" s="86"/>
      <c r="G2723" s="87"/>
      <c r="H2723" s="72"/>
      <c r="I2723" s="59"/>
      <c r="J2723" s="76"/>
      <c r="K2723" s="59"/>
      <c r="L2723" s="59"/>
      <c r="M2723" s="76"/>
      <c r="N2723" s="88"/>
      <c r="O2723" s="88"/>
      <c r="P2723" s="59"/>
      <c r="Q2723" s="77"/>
      <c r="R2723" s="59"/>
      <c r="S2723" s="59"/>
      <c r="T2723" s="59"/>
      <c r="U2723" s="59"/>
      <c r="V2723" s="88"/>
      <c r="W2723" s="59"/>
      <c r="X2723" s="59"/>
    </row>
    <row r="2724" ht="15.75" customHeight="1">
      <c r="C2724" s="84"/>
      <c r="D2724" s="84"/>
      <c r="E2724" s="84"/>
      <c r="F2724" s="86"/>
      <c r="G2724" s="87"/>
      <c r="H2724" s="72"/>
      <c r="I2724" s="59"/>
      <c r="J2724" s="76"/>
      <c r="K2724" s="59"/>
      <c r="L2724" s="59"/>
      <c r="M2724" s="76"/>
      <c r="N2724" s="88"/>
      <c r="O2724" s="88"/>
      <c r="P2724" s="59"/>
      <c r="Q2724" s="77"/>
      <c r="R2724" s="59"/>
      <c r="S2724" s="59"/>
      <c r="T2724" s="59"/>
      <c r="U2724" s="59"/>
      <c r="V2724" s="88"/>
      <c r="W2724" s="59"/>
      <c r="X2724" s="59"/>
    </row>
    <row r="2725" ht="15.75" customHeight="1">
      <c r="C2725" s="84"/>
      <c r="D2725" s="84"/>
      <c r="E2725" s="84"/>
      <c r="F2725" s="86"/>
      <c r="G2725" s="87"/>
      <c r="H2725" s="72"/>
      <c r="I2725" s="59"/>
      <c r="J2725" s="76"/>
      <c r="K2725" s="59"/>
      <c r="L2725" s="59"/>
      <c r="M2725" s="76"/>
      <c r="N2725" s="88"/>
      <c r="O2725" s="88"/>
      <c r="P2725" s="59"/>
      <c r="Q2725" s="77"/>
      <c r="R2725" s="59"/>
      <c r="S2725" s="59"/>
      <c r="T2725" s="59"/>
      <c r="U2725" s="59"/>
      <c r="V2725" s="88"/>
      <c r="W2725" s="59"/>
      <c r="X2725" s="59"/>
    </row>
    <row r="2726" ht="15.75" customHeight="1">
      <c r="C2726" s="84"/>
      <c r="D2726" s="84"/>
      <c r="E2726" s="84"/>
      <c r="F2726" s="86"/>
      <c r="G2726" s="87"/>
      <c r="H2726" s="72"/>
      <c r="I2726" s="59"/>
      <c r="J2726" s="76"/>
      <c r="K2726" s="59"/>
      <c r="L2726" s="59"/>
      <c r="M2726" s="76"/>
      <c r="N2726" s="88"/>
      <c r="O2726" s="88"/>
      <c r="P2726" s="59"/>
      <c r="Q2726" s="77"/>
      <c r="R2726" s="59"/>
      <c r="S2726" s="59"/>
      <c r="T2726" s="59"/>
      <c r="U2726" s="59"/>
      <c r="V2726" s="88"/>
      <c r="W2726" s="59"/>
      <c r="X2726" s="59"/>
    </row>
    <row r="2727" ht="15.75" customHeight="1">
      <c r="C2727" s="84"/>
      <c r="D2727" s="84"/>
      <c r="E2727" s="84"/>
      <c r="F2727" s="86"/>
      <c r="G2727" s="87"/>
      <c r="H2727" s="72"/>
      <c r="I2727" s="59"/>
      <c r="J2727" s="76"/>
      <c r="K2727" s="59"/>
      <c r="L2727" s="59"/>
      <c r="M2727" s="76"/>
      <c r="N2727" s="88"/>
      <c r="O2727" s="88"/>
      <c r="P2727" s="59"/>
      <c r="Q2727" s="77"/>
      <c r="R2727" s="59"/>
      <c r="S2727" s="59"/>
      <c r="T2727" s="59"/>
      <c r="U2727" s="59"/>
      <c r="V2727" s="88"/>
      <c r="W2727" s="59"/>
      <c r="X2727" s="59"/>
    </row>
    <row r="2728" ht="15.75" customHeight="1">
      <c r="C2728" s="84"/>
      <c r="D2728" s="84"/>
      <c r="E2728" s="84"/>
      <c r="F2728" s="86"/>
      <c r="G2728" s="87"/>
      <c r="H2728" s="72"/>
      <c r="I2728" s="59"/>
      <c r="J2728" s="76"/>
      <c r="K2728" s="59"/>
      <c r="L2728" s="59"/>
      <c r="M2728" s="76"/>
      <c r="N2728" s="88"/>
      <c r="O2728" s="88"/>
      <c r="P2728" s="59"/>
      <c r="Q2728" s="77"/>
      <c r="R2728" s="59"/>
      <c r="S2728" s="59"/>
      <c r="T2728" s="59"/>
      <c r="U2728" s="59"/>
      <c r="V2728" s="88"/>
      <c r="W2728" s="59"/>
      <c r="X2728" s="59"/>
    </row>
    <row r="2729" ht="15.75" customHeight="1">
      <c r="C2729" s="84"/>
      <c r="D2729" s="84"/>
      <c r="E2729" s="84"/>
      <c r="F2729" s="86"/>
      <c r="G2729" s="87"/>
      <c r="H2729" s="72"/>
      <c r="I2729" s="59"/>
      <c r="J2729" s="76"/>
      <c r="K2729" s="59"/>
      <c r="L2729" s="59"/>
      <c r="M2729" s="76"/>
      <c r="N2729" s="88"/>
      <c r="O2729" s="88"/>
      <c r="P2729" s="59"/>
      <c r="Q2729" s="77"/>
      <c r="R2729" s="59"/>
      <c r="S2729" s="59"/>
      <c r="T2729" s="59"/>
      <c r="U2729" s="59"/>
      <c r="V2729" s="88"/>
      <c r="W2729" s="59"/>
      <c r="X2729" s="59"/>
    </row>
    <row r="2730" ht="15.75" customHeight="1">
      <c r="C2730" s="84"/>
      <c r="D2730" s="84"/>
      <c r="E2730" s="84"/>
      <c r="F2730" s="86"/>
      <c r="G2730" s="87"/>
      <c r="H2730" s="72"/>
      <c r="I2730" s="59"/>
      <c r="J2730" s="76"/>
      <c r="K2730" s="59"/>
      <c r="L2730" s="59"/>
      <c r="M2730" s="76"/>
      <c r="N2730" s="88"/>
      <c r="O2730" s="88"/>
      <c r="P2730" s="59"/>
      <c r="Q2730" s="77"/>
      <c r="R2730" s="59"/>
      <c r="S2730" s="59"/>
      <c r="T2730" s="59"/>
      <c r="U2730" s="59"/>
      <c r="V2730" s="88"/>
      <c r="W2730" s="59"/>
      <c r="X2730" s="59"/>
    </row>
    <row r="2731" ht="15.75" customHeight="1">
      <c r="C2731" s="84"/>
      <c r="D2731" s="84"/>
      <c r="E2731" s="84"/>
      <c r="F2731" s="86"/>
      <c r="G2731" s="87"/>
      <c r="H2731" s="72"/>
      <c r="I2731" s="59"/>
      <c r="J2731" s="76"/>
      <c r="K2731" s="59"/>
      <c r="L2731" s="59"/>
      <c r="M2731" s="76"/>
      <c r="N2731" s="88"/>
      <c r="O2731" s="88"/>
      <c r="P2731" s="59"/>
      <c r="Q2731" s="77"/>
      <c r="R2731" s="59"/>
      <c r="S2731" s="59"/>
      <c r="T2731" s="59"/>
      <c r="U2731" s="59"/>
      <c r="V2731" s="88"/>
      <c r="W2731" s="59"/>
      <c r="X2731" s="59"/>
    </row>
    <row r="2732" ht="15.75" customHeight="1">
      <c r="C2732" s="84"/>
      <c r="D2732" s="84"/>
      <c r="E2732" s="84"/>
      <c r="F2732" s="86"/>
      <c r="G2732" s="87"/>
      <c r="H2732" s="72"/>
      <c r="I2732" s="59"/>
      <c r="J2732" s="76"/>
      <c r="K2732" s="59"/>
      <c r="L2732" s="59"/>
      <c r="M2732" s="76"/>
      <c r="N2732" s="88"/>
      <c r="O2732" s="88"/>
      <c r="P2732" s="59"/>
      <c r="Q2732" s="77"/>
      <c r="R2732" s="59"/>
      <c r="S2732" s="59"/>
      <c r="T2732" s="59"/>
      <c r="U2732" s="59"/>
      <c r="V2732" s="88"/>
      <c r="W2732" s="59"/>
      <c r="X2732" s="59"/>
    </row>
    <row r="2733" ht="15.75" customHeight="1">
      <c r="C2733" s="84"/>
      <c r="D2733" s="84"/>
      <c r="E2733" s="84"/>
      <c r="F2733" s="86"/>
      <c r="G2733" s="87"/>
      <c r="H2733" s="72"/>
      <c r="I2733" s="59"/>
      <c r="J2733" s="76"/>
      <c r="K2733" s="59"/>
      <c r="L2733" s="59"/>
      <c r="M2733" s="76"/>
      <c r="N2733" s="88"/>
      <c r="O2733" s="88"/>
      <c r="P2733" s="59"/>
      <c r="Q2733" s="77"/>
      <c r="R2733" s="59"/>
      <c r="S2733" s="59"/>
      <c r="T2733" s="59"/>
      <c r="U2733" s="59"/>
      <c r="V2733" s="88"/>
      <c r="W2733" s="59"/>
      <c r="X2733" s="59"/>
    </row>
    <row r="2734" ht="15.75" customHeight="1">
      <c r="C2734" s="84"/>
      <c r="D2734" s="84"/>
      <c r="E2734" s="84"/>
      <c r="F2734" s="86"/>
      <c r="G2734" s="87"/>
      <c r="H2734" s="72"/>
      <c r="I2734" s="59"/>
      <c r="J2734" s="76"/>
      <c r="K2734" s="59"/>
      <c r="L2734" s="59"/>
      <c r="M2734" s="76"/>
      <c r="N2734" s="88"/>
      <c r="O2734" s="88"/>
      <c r="P2734" s="59"/>
      <c r="Q2734" s="77"/>
      <c r="R2734" s="59"/>
      <c r="S2734" s="59"/>
      <c r="T2734" s="59"/>
      <c r="U2734" s="59"/>
      <c r="V2734" s="88"/>
      <c r="W2734" s="59"/>
      <c r="X2734" s="59"/>
    </row>
    <row r="2735" ht="15.75" customHeight="1">
      <c r="C2735" s="84"/>
      <c r="D2735" s="84"/>
      <c r="E2735" s="84"/>
      <c r="F2735" s="86"/>
      <c r="G2735" s="87"/>
      <c r="H2735" s="72"/>
      <c r="I2735" s="59"/>
      <c r="J2735" s="76"/>
      <c r="K2735" s="59"/>
      <c r="L2735" s="59"/>
      <c r="M2735" s="76"/>
      <c r="N2735" s="88"/>
      <c r="O2735" s="88"/>
      <c r="P2735" s="59"/>
      <c r="Q2735" s="77"/>
      <c r="R2735" s="59"/>
      <c r="S2735" s="59"/>
      <c r="T2735" s="59"/>
      <c r="U2735" s="59"/>
      <c r="V2735" s="88"/>
      <c r="W2735" s="59"/>
      <c r="X2735" s="59"/>
    </row>
    <row r="2736" ht="15.75" customHeight="1">
      <c r="C2736" s="84"/>
      <c r="D2736" s="84"/>
      <c r="E2736" s="84"/>
      <c r="F2736" s="86"/>
      <c r="G2736" s="87"/>
      <c r="H2736" s="72"/>
      <c r="I2736" s="59"/>
      <c r="J2736" s="76"/>
      <c r="K2736" s="59"/>
      <c r="L2736" s="59"/>
      <c r="M2736" s="76"/>
      <c r="N2736" s="88"/>
      <c r="O2736" s="88"/>
      <c r="P2736" s="59"/>
      <c r="Q2736" s="77"/>
      <c r="R2736" s="59"/>
      <c r="S2736" s="59"/>
      <c r="T2736" s="59"/>
      <c r="U2736" s="59"/>
      <c r="V2736" s="88"/>
      <c r="W2736" s="59"/>
      <c r="X2736" s="59"/>
    </row>
    <row r="2737" ht="15.75" customHeight="1">
      <c r="C2737" s="84"/>
      <c r="D2737" s="84"/>
      <c r="E2737" s="84"/>
      <c r="F2737" s="86"/>
      <c r="G2737" s="87"/>
      <c r="H2737" s="72"/>
      <c r="I2737" s="59"/>
      <c r="J2737" s="76"/>
      <c r="K2737" s="59"/>
      <c r="L2737" s="59"/>
      <c r="M2737" s="76"/>
      <c r="N2737" s="88"/>
      <c r="O2737" s="88"/>
      <c r="P2737" s="59"/>
      <c r="Q2737" s="77"/>
      <c r="R2737" s="59"/>
      <c r="S2737" s="59"/>
      <c r="T2737" s="59"/>
      <c r="U2737" s="59"/>
      <c r="V2737" s="88"/>
      <c r="W2737" s="59"/>
      <c r="X2737" s="59"/>
    </row>
    <row r="2738" ht="15.75" customHeight="1">
      <c r="C2738" s="84"/>
      <c r="D2738" s="84"/>
      <c r="E2738" s="84"/>
      <c r="F2738" s="86"/>
      <c r="G2738" s="87"/>
      <c r="H2738" s="72"/>
      <c r="I2738" s="59"/>
      <c r="J2738" s="76"/>
      <c r="K2738" s="59"/>
      <c r="L2738" s="59"/>
      <c r="M2738" s="76"/>
      <c r="N2738" s="88"/>
      <c r="O2738" s="88"/>
      <c r="P2738" s="59"/>
      <c r="Q2738" s="77"/>
      <c r="R2738" s="59"/>
      <c r="S2738" s="59"/>
      <c r="T2738" s="59"/>
      <c r="U2738" s="59"/>
      <c r="V2738" s="88"/>
      <c r="W2738" s="59"/>
      <c r="X2738" s="59"/>
    </row>
    <row r="2739" ht="15.75" customHeight="1">
      <c r="C2739" s="84"/>
      <c r="D2739" s="84"/>
      <c r="E2739" s="84"/>
      <c r="F2739" s="86"/>
      <c r="G2739" s="87"/>
      <c r="H2739" s="72"/>
      <c r="I2739" s="59"/>
      <c r="J2739" s="76"/>
      <c r="K2739" s="59"/>
      <c r="L2739" s="59"/>
      <c r="M2739" s="76"/>
      <c r="N2739" s="88"/>
      <c r="O2739" s="88"/>
      <c r="P2739" s="59"/>
      <c r="Q2739" s="77"/>
      <c r="R2739" s="59"/>
      <c r="S2739" s="59"/>
      <c r="T2739" s="59"/>
      <c r="U2739" s="59"/>
      <c r="V2739" s="88"/>
      <c r="W2739" s="59"/>
      <c r="X2739" s="59"/>
    </row>
    <row r="2740" ht="15.75" customHeight="1">
      <c r="C2740" s="84"/>
      <c r="D2740" s="84"/>
      <c r="E2740" s="84"/>
      <c r="F2740" s="86"/>
      <c r="G2740" s="87"/>
      <c r="H2740" s="72"/>
      <c r="I2740" s="59"/>
      <c r="J2740" s="76"/>
      <c r="K2740" s="59"/>
      <c r="L2740" s="59"/>
      <c r="M2740" s="76"/>
      <c r="N2740" s="88"/>
      <c r="O2740" s="88"/>
      <c r="P2740" s="59"/>
      <c r="Q2740" s="77"/>
      <c r="R2740" s="59"/>
      <c r="S2740" s="59"/>
      <c r="T2740" s="59"/>
      <c r="U2740" s="59"/>
      <c r="V2740" s="88"/>
      <c r="W2740" s="59"/>
      <c r="X2740" s="59"/>
    </row>
    <row r="2741" ht="15.75" customHeight="1">
      <c r="C2741" s="84"/>
      <c r="D2741" s="84"/>
      <c r="E2741" s="84"/>
      <c r="F2741" s="86"/>
      <c r="G2741" s="87"/>
      <c r="H2741" s="72"/>
      <c r="I2741" s="59"/>
      <c r="J2741" s="76"/>
      <c r="K2741" s="59"/>
      <c r="L2741" s="59"/>
      <c r="M2741" s="76"/>
      <c r="N2741" s="88"/>
      <c r="O2741" s="88"/>
      <c r="P2741" s="59"/>
      <c r="Q2741" s="77"/>
      <c r="R2741" s="59"/>
      <c r="S2741" s="59"/>
      <c r="T2741" s="59"/>
      <c r="U2741" s="59"/>
      <c r="V2741" s="88"/>
      <c r="W2741" s="59"/>
      <c r="X2741" s="59"/>
    </row>
    <row r="2742" ht="15.75" customHeight="1">
      <c r="C2742" s="84"/>
      <c r="D2742" s="84"/>
      <c r="E2742" s="84"/>
      <c r="F2742" s="86"/>
      <c r="G2742" s="87"/>
      <c r="H2742" s="72"/>
      <c r="I2742" s="59"/>
      <c r="J2742" s="76"/>
      <c r="K2742" s="59"/>
      <c r="L2742" s="59"/>
      <c r="M2742" s="76"/>
      <c r="N2742" s="88"/>
      <c r="O2742" s="88"/>
      <c r="P2742" s="59"/>
      <c r="Q2742" s="77"/>
      <c r="R2742" s="59"/>
      <c r="S2742" s="59"/>
      <c r="T2742" s="59"/>
      <c r="U2742" s="59"/>
      <c r="V2742" s="88"/>
      <c r="W2742" s="59"/>
      <c r="X2742" s="59"/>
    </row>
    <row r="2743" ht="15.75" customHeight="1">
      <c r="C2743" s="84"/>
      <c r="D2743" s="84"/>
      <c r="E2743" s="84"/>
      <c r="F2743" s="86"/>
      <c r="G2743" s="87"/>
      <c r="H2743" s="72"/>
      <c r="I2743" s="59"/>
      <c r="J2743" s="76"/>
      <c r="K2743" s="59"/>
      <c r="L2743" s="59"/>
      <c r="M2743" s="76"/>
      <c r="N2743" s="88"/>
      <c r="O2743" s="88"/>
      <c r="P2743" s="59"/>
      <c r="Q2743" s="77"/>
      <c r="R2743" s="59"/>
      <c r="S2743" s="59"/>
      <c r="T2743" s="59"/>
      <c r="U2743" s="59"/>
      <c r="V2743" s="88"/>
      <c r="W2743" s="59"/>
      <c r="X2743" s="59"/>
    </row>
    <row r="2744" ht="15.75" customHeight="1">
      <c r="C2744" s="84"/>
      <c r="D2744" s="84"/>
      <c r="E2744" s="84"/>
      <c r="F2744" s="86"/>
      <c r="G2744" s="87"/>
      <c r="H2744" s="72"/>
      <c r="I2744" s="59"/>
      <c r="J2744" s="76"/>
      <c r="K2744" s="59"/>
      <c r="L2744" s="59"/>
      <c r="M2744" s="76"/>
      <c r="N2744" s="88"/>
      <c r="O2744" s="88"/>
      <c r="P2744" s="59"/>
      <c r="Q2744" s="77"/>
      <c r="R2744" s="59"/>
      <c r="S2744" s="59"/>
      <c r="T2744" s="59"/>
      <c r="U2744" s="59"/>
      <c r="V2744" s="88"/>
      <c r="W2744" s="59"/>
      <c r="X2744" s="59"/>
    </row>
    <row r="2745" ht="15.75" customHeight="1">
      <c r="C2745" s="84"/>
      <c r="D2745" s="84"/>
      <c r="E2745" s="84"/>
      <c r="F2745" s="86"/>
      <c r="G2745" s="87"/>
      <c r="H2745" s="72"/>
      <c r="I2745" s="59"/>
      <c r="J2745" s="76"/>
      <c r="K2745" s="59"/>
      <c r="L2745" s="59"/>
      <c r="M2745" s="76"/>
      <c r="N2745" s="88"/>
      <c r="O2745" s="88"/>
      <c r="P2745" s="59"/>
      <c r="Q2745" s="77"/>
      <c r="R2745" s="59"/>
      <c r="S2745" s="59"/>
      <c r="T2745" s="59"/>
      <c r="U2745" s="59"/>
      <c r="V2745" s="88"/>
      <c r="W2745" s="59"/>
      <c r="X2745" s="59"/>
    </row>
    <row r="2746" ht="15.75" customHeight="1">
      <c r="C2746" s="84"/>
      <c r="D2746" s="84"/>
      <c r="E2746" s="84"/>
      <c r="F2746" s="86"/>
      <c r="G2746" s="87"/>
      <c r="H2746" s="72"/>
      <c r="I2746" s="59"/>
      <c r="J2746" s="76"/>
      <c r="K2746" s="59"/>
      <c r="L2746" s="59"/>
      <c r="M2746" s="76"/>
      <c r="N2746" s="88"/>
      <c r="O2746" s="88"/>
      <c r="P2746" s="59"/>
      <c r="Q2746" s="77"/>
      <c r="R2746" s="59"/>
      <c r="S2746" s="59"/>
      <c r="T2746" s="59"/>
      <c r="U2746" s="59"/>
      <c r="V2746" s="88"/>
      <c r="W2746" s="59"/>
      <c r="X2746" s="59"/>
    </row>
    <row r="2747" ht="15.75" customHeight="1">
      <c r="C2747" s="84"/>
      <c r="D2747" s="84"/>
      <c r="E2747" s="84"/>
      <c r="F2747" s="86"/>
      <c r="G2747" s="87"/>
      <c r="H2747" s="72"/>
      <c r="I2747" s="59"/>
      <c r="J2747" s="76"/>
      <c r="K2747" s="59"/>
      <c r="L2747" s="59"/>
      <c r="M2747" s="76"/>
      <c r="N2747" s="88"/>
      <c r="O2747" s="88"/>
      <c r="P2747" s="59"/>
      <c r="Q2747" s="77"/>
      <c r="R2747" s="59"/>
      <c r="S2747" s="59"/>
      <c r="T2747" s="59"/>
      <c r="U2747" s="59"/>
      <c r="V2747" s="88"/>
      <c r="W2747" s="59"/>
      <c r="X2747" s="59"/>
    </row>
    <row r="2748" ht="15.75" customHeight="1">
      <c r="C2748" s="84"/>
      <c r="D2748" s="84"/>
      <c r="E2748" s="84"/>
      <c r="F2748" s="86"/>
      <c r="G2748" s="87"/>
      <c r="H2748" s="72"/>
      <c r="I2748" s="59"/>
      <c r="J2748" s="76"/>
      <c r="K2748" s="59"/>
      <c r="L2748" s="59"/>
      <c r="M2748" s="76"/>
      <c r="N2748" s="88"/>
      <c r="O2748" s="88"/>
      <c r="P2748" s="59"/>
      <c r="Q2748" s="77"/>
      <c r="R2748" s="59"/>
      <c r="S2748" s="59"/>
      <c r="T2748" s="59"/>
      <c r="U2748" s="59"/>
      <c r="V2748" s="88"/>
      <c r="W2748" s="59"/>
      <c r="X2748" s="59"/>
    </row>
    <row r="2749" ht="15.75" customHeight="1">
      <c r="C2749" s="84"/>
      <c r="D2749" s="84"/>
      <c r="E2749" s="84"/>
      <c r="F2749" s="86"/>
      <c r="G2749" s="87"/>
      <c r="H2749" s="72"/>
      <c r="I2749" s="59"/>
      <c r="J2749" s="76"/>
      <c r="K2749" s="59"/>
      <c r="L2749" s="59"/>
      <c r="M2749" s="76"/>
      <c r="N2749" s="88"/>
      <c r="O2749" s="88"/>
      <c r="P2749" s="59"/>
      <c r="Q2749" s="77"/>
      <c r="R2749" s="59"/>
      <c r="S2749" s="59"/>
      <c r="T2749" s="59"/>
      <c r="U2749" s="59"/>
      <c r="V2749" s="88"/>
      <c r="W2749" s="59"/>
      <c r="X2749" s="59"/>
    </row>
    <row r="2750" ht="15.75" customHeight="1">
      <c r="C2750" s="84"/>
      <c r="D2750" s="84"/>
      <c r="E2750" s="84"/>
      <c r="F2750" s="86"/>
      <c r="G2750" s="87"/>
      <c r="H2750" s="72"/>
      <c r="I2750" s="59"/>
      <c r="J2750" s="76"/>
      <c r="K2750" s="59"/>
      <c r="L2750" s="59"/>
      <c r="M2750" s="76"/>
      <c r="N2750" s="88"/>
      <c r="O2750" s="88"/>
      <c r="P2750" s="59"/>
      <c r="Q2750" s="77"/>
      <c r="R2750" s="59"/>
      <c r="S2750" s="59"/>
      <c r="T2750" s="59"/>
      <c r="U2750" s="59"/>
      <c r="V2750" s="88"/>
      <c r="W2750" s="59"/>
      <c r="X2750" s="59"/>
    </row>
    <row r="2751" ht="15.75" customHeight="1">
      <c r="C2751" s="84"/>
      <c r="D2751" s="84"/>
      <c r="E2751" s="84"/>
      <c r="F2751" s="86"/>
      <c r="G2751" s="87"/>
      <c r="H2751" s="72"/>
      <c r="I2751" s="59"/>
      <c r="J2751" s="76"/>
      <c r="K2751" s="59"/>
      <c r="L2751" s="59"/>
      <c r="M2751" s="76"/>
      <c r="N2751" s="88"/>
      <c r="O2751" s="88"/>
      <c r="P2751" s="59"/>
      <c r="Q2751" s="77"/>
      <c r="R2751" s="59"/>
      <c r="S2751" s="59"/>
      <c r="T2751" s="59"/>
      <c r="U2751" s="59"/>
      <c r="V2751" s="88"/>
      <c r="W2751" s="59"/>
      <c r="X2751" s="59"/>
    </row>
    <row r="2752" ht="15.75" customHeight="1">
      <c r="C2752" s="84"/>
      <c r="D2752" s="84"/>
      <c r="E2752" s="84"/>
      <c r="F2752" s="86"/>
      <c r="G2752" s="87"/>
      <c r="H2752" s="72"/>
      <c r="I2752" s="59"/>
      <c r="J2752" s="76"/>
      <c r="K2752" s="59"/>
      <c r="L2752" s="59"/>
      <c r="M2752" s="76"/>
      <c r="N2752" s="88"/>
      <c r="O2752" s="88"/>
      <c r="P2752" s="59"/>
      <c r="Q2752" s="77"/>
      <c r="R2752" s="59"/>
      <c r="S2752" s="59"/>
      <c r="T2752" s="59"/>
      <c r="U2752" s="59"/>
      <c r="V2752" s="88"/>
      <c r="W2752" s="59"/>
      <c r="X2752" s="59"/>
    </row>
    <row r="2753" ht="15.75" customHeight="1">
      <c r="C2753" s="84"/>
      <c r="D2753" s="84"/>
      <c r="E2753" s="84"/>
      <c r="F2753" s="86"/>
      <c r="G2753" s="87"/>
      <c r="H2753" s="72"/>
      <c r="I2753" s="59"/>
      <c r="J2753" s="76"/>
      <c r="K2753" s="59"/>
      <c r="L2753" s="59"/>
      <c r="M2753" s="76"/>
      <c r="N2753" s="88"/>
      <c r="O2753" s="88"/>
      <c r="P2753" s="59"/>
      <c r="Q2753" s="77"/>
      <c r="R2753" s="59"/>
      <c r="S2753" s="59"/>
      <c r="T2753" s="59"/>
      <c r="U2753" s="59"/>
      <c r="V2753" s="88"/>
      <c r="W2753" s="59"/>
      <c r="X2753" s="59"/>
    </row>
    <row r="2754" ht="15.75" customHeight="1">
      <c r="C2754" s="84"/>
      <c r="D2754" s="84"/>
      <c r="E2754" s="84"/>
      <c r="F2754" s="86"/>
      <c r="G2754" s="87"/>
      <c r="H2754" s="72"/>
      <c r="I2754" s="59"/>
      <c r="J2754" s="76"/>
      <c r="K2754" s="59"/>
      <c r="L2754" s="59"/>
      <c r="M2754" s="76"/>
      <c r="N2754" s="88"/>
      <c r="O2754" s="88"/>
      <c r="P2754" s="59"/>
      <c r="Q2754" s="77"/>
      <c r="R2754" s="59"/>
      <c r="S2754" s="59"/>
      <c r="T2754" s="59"/>
      <c r="U2754" s="59"/>
      <c r="V2754" s="88"/>
      <c r="W2754" s="59"/>
      <c r="X2754" s="59"/>
    </row>
    <row r="2755" ht="15.75" customHeight="1">
      <c r="C2755" s="84"/>
      <c r="D2755" s="84"/>
      <c r="E2755" s="84"/>
      <c r="F2755" s="86"/>
      <c r="G2755" s="87"/>
      <c r="H2755" s="72"/>
      <c r="I2755" s="59"/>
      <c r="J2755" s="76"/>
      <c r="K2755" s="59"/>
      <c r="L2755" s="59"/>
      <c r="M2755" s="76"/>
      <c r="N2755" s="88"/>
      <c r="O2755" s="88"/>
      <c r="P2755" s="59"/>
      <c r="Q2755" s="77"/>
      <c r="R2755" s="59"/>
      <c r="S2755" s="59"/>
      <c r="T2755" s="59"/>
      <c r="U2755" s="59"/>
      <c r="V2755" s="88"/>
      <c r="W2755" s="59"/>
      <c r="X2755" s="59"/>
    </row>
    <row r="2756" ht="15.75" customHeight="1">
      <c r="C2756" s="84"/>
      <c r="D2756" s="84"/>
      <c r="E2756" s="84"/>
      <c r="F2756" s="86"/>
      <c r="G2756" s="87"/>
      <c r="H2756" s="72"/>
      <c r="I2756" s="59"/>
      <c r="J2756" s="76"/>
      <c r="K2756" s="59"/>
      <c r="L2756" s="59"/>
      <c r="M2756" s="76"/>
      <c r="N2756" s="88"/>
      <c r="O2756" s="88"/>
      <c r="P2756" s="59"/>
      <c r="Q2756" s="77"/>
      <c r="R2756" s="59"/>
      <c r="S2756" s="59"/>
      <c r="T2756" s="59"/>
      <c r="U2756" s="59"/>
      <c r="V2756" s="88"/>
      <c r="W2756" s="59"/>
      <c r="X2756" s="59"/>
    </row>
    <row r="2757" ht="15.75" customHeight="1">
      <c r="C2757" s="84"/>
      <c r="D2757" s="84"/>
      <c r="E2757" s="84"/>
      <c r="F2757" s="86"/>
      <c r="G2757" s="87"/>
      <c r="H2757" s="72"/>
      <c r="I2757" s="59"/>
      <c r="J2757" s="76"/>
      <c r="K2757" s="59"/>
      <c r="L2757" s="59"/>
      <c r="M2757" s="76"/>
      <c r="N2757" s="88"/>
      <c r="O2757" s="88"/>
      <c r="P2757" s="59"/>
      <c r="Q2757" s="77"/>
      <c r="R2757" s="59"/>
      <c r="S2757" s="59"/>
      <c r="T2757" s="59"/>
      <c r="U2757" s="59"/>
      <c r="V2757" s="88"/>
      <c r="W2757" s="59"/>
      <c r="X2757" s="59"/>
    </row>
    <row r="2758" ht="15.75" customHeight="1">
      <c r="C2758" s="84"/>
      <c r="D2758" s="84"/>
      <c r="E2758" s="84"/>
      <c r="F2758" s="86"/>
      <c r="G2758" s="87"/>
      <c r="H2758" s="72"/>
      <c r="I2758" s="59"/>
      <c r="J2758" s="76"/>
      <c r="K2758" s="59"/>
      <c r="L2758" s="59"/>
      <c r="M2758" s="76"/>
      <c r="N2758" s="88"/>
      <c r="O2758" s="88"/>
      <c r="P2758" s="59"/>
      <c r="Q2758" s="77"/>
      <c r="R2758" s="59"/>
      <c r="S2758" s="59"/>
      <c r="T2758" s="59"/>
      <c r="U2758" s="59"/>
      <c r="V2758" s="88"/>
      <c r="W2758" s="59"/>
      <c r="X2758" s="59"/>
    </row>
    <row r="2759" ht="15.75" customHeight="1">
      <c r="C2759" s="84"/>
      <c r="D2759" s="84"/>
      <c r="E2759" s="84"/>
      <c r="F2759" s="86"/>
      <c r="G2759" s="87"/>
      <c r="H2759" s="72"/>
      <c r="I2759" s="59"/>
      <c r="J2759" s="76"/>
      <c r="K2759" s="59"/>
      <c r="L2759" s="59"/>
      <c r="M2759" s="76"/>
      <c r="N2759" s="88"/>
      <c r="O2759" s="88"/>
      <c r="P2759" s="59"/>
      <c r="Q2759" s="77"/>
      <c r="R2759" s="59"/>
      <c r="S2759" s="59"/>
      <c r="T2759" s="59"/>
      <c r="U2759" s="59"/>
      <c r="V2759" s="88"/>
      <c r="W2759" s="59"/>
      <c r="X2759" s="59"/>
    </row>
    <row r="2760" ht="15.75" customHeight="1">
      <c r="C2760" s="84"/>
      <c r="D2760" s="84"/>
      <c r="E2760" s="84"/>
      <c r="F2760" s="86"/>
      <c r="G2760" s="87"/>
      <c r="H2760" s="72"/>
      <c r="I2760" s="59"/>
      <c r="J2760" s="76"/>
      <c r="K2760" s="59"/>
      <c r="L2760" s="59"/>
      <c r="M2760" s="76"/>
      <c r="N2760" s="88"/>
      <c r="O2760" s="88"/>
      <c r="P2760" s="59"/>
      <c r="Q2760" s="77"/>
      <c r="R2760" s="59"/>
      <c r="S2760" s="59"/>
      <c r="T2760" s="59"/>
      <c r="U2760" s="59"/>
      <c r="V2760" s="88"/>
      <c r="W2760" s="59"/>
      <c r="X2760" s="59"/>
    </row>
    <row r="2761" ht="15.75" customHeight="1">
      <c r="C2761" s="84"/>
      <c r="D2761" s="84"/>
      <c r="E2761" s="84"/>
      <c r="F2761" s="86"/>
      <c r="G2761" s="87"/>
      <c r="H2761" s="72"/>
      <c r="I2761" s="59"/>
      <c r="J2761" s="76"/>
      <c r="K2761" s="59"/>
      <c r="L2761" s="59"/>
      <c r="M2761" s="76"/>
      <c r="N2761" s="88"/>
      <c r="O2761" s="88"/>
      <c r="P2761" s="59"/>
      <c r="Q2761" s="77"/>
      <c r="R2761" s="59"/>
      <c r="S2761" s="59"/>
      <c r="T2761" s="59"/>
      <c r="U2761" s="59"/>
      <c r="V2761" s="88"/>
      <c r="W2761" s="59"/>
      <c r="X2761" s="59"/>
    </row>
    <row r="2762" ht="15.75" customHeight="1">
      <c r="C2762" s="84"/>
      <c r="D2762" s="84"/>
      <c r="E2762" s="84"/>
      <c r="F2762" s="86"/>
      <c r="G2762" s="87"/>
      <c r="H2762" s="72"/>
      <c r="I2762" s="59"/>
      <c r="J2762" s="76"/>
      <c r="K2762" s="59"/>
      <c r="L2762" s="59"/>
      <c r="M2762" s="76"/>
      <c r="N2762" s="88"/>
      <c r="O2762" s="88"/>
      <c r="P2762" s="59"/>
      <c r="Q2762" s="77"/>
      <c r="R2762" s="59"/>
      <c r="S2762" s="59"/>
      <c r="T2762" s="59"/>
      <c r="U2762" s="59"/>
      <c r="V2762" s="88"/>
      <c r="W2762" s="59"/>
      <c r="X2762" s="59"/>
    </row>
    <row r="2763" ht="15.75" customHeight="1">
      <c r="C2763" s="84"/>
      <c r="D2763" s="84"/>
      <c r="E2763" s="84"/>
      <c r="F2763" s="86"/>
      <c r="G2763" s="87"/>
      <c r="H2763" s="72"/>
      <c r="I2763" s="59"/>
      <c r="J2763" s="76"/>
      <c r="K2763" s="59"/>
      <c r="L2763" s="59"/>
      <c r="M2763" s="76"/>
      <c r="N2763" s="88"/>
      <c r="O2763" s="88"/>
      <c r="P2763" s="59"/>
      <c r="Q2763" s="77"/>
      <c r="R2763" s="59"/>
      <c r="S2763" s="59"/>
      <c r="T2763" s="59"/>
      <c r="U2763" s="59"/>
      <c r="V2763" s="88"/>
      <c r="W2763" s="59"/>
      <c r="X2763" s="59"/>
    </row>
    <row r="2764" ht="15.75" customHeight="1">
      <c r="C2764" s="84"/>
      <c r="D2764" s="84"/>
      <c r="E2764" s="84"/>
      <c r="F2764" s="86"/>
      <c r="G2764" s="87"/>
      <c r="H2764" s="72"/>
      <c r="I2764" s="59"/>
      <c r="J2764" s="76"/>
      <c r="K2764" s="59"/>
      <c r="L2764" s="59"/>
      <c r="M2764" s="76"/>
      <c r="N2764" s="88"/>
      <c r="O2764" s="88"/>
      <c r="P2764" s="59"/>
      <c r="Q2764" s="77"/>
      <c r="R2764" s="59"/>
      <c r="S2764" s="59"/>
      <c r="T2764" s="59"/>
      <c r="U2764" s="59"/>
      <c r="V2764" s="88"/>
      <c r="W2764" s="59"/>
      <c r="X2764" s="59"/>
    </row>
    <row r="2765" ht="15.75" customHeight="1">
      <c r="C2765" s="84"/>
      <c r="D2765" s="84"/>
      <c r="E2765" s="84"/>
      <c r="F2765" s="86"/>
      <c r="G2765" s="87"/>
      <c r="H2765" s="72"/>
      <c r="I2765" s="59"/>
      <c r="J2765" s="76"/>
      <c r="K2765" s="59"/>
      <c r="L2765" s="59"/>
      <c r="M2765" s="76"/>
      <c r="N2765" s="88"/>
      <c r="O2765" s="88"/>
      <c r="P2765" s="59"/>
      <c r="Q2765" s="77"/>
      <c r="R2765" s="59"/>
      <c r="S2765" s="59"/>
      <c r="T2765" s="59"/>
      <c r="U2765" s="59"/>
      <c r="V2765" s="88"/>
      <c r="W2765" s="59"/>
      <c r="X2765" s="59"/>
    </row>
    <row r="2766" ht="15.75" customHeight="1">
      <c r="C2766" s="84"/>
      <c r="D2766" s="84"/>
      <c r="E2766" s="84"/>
      <c r="F2766" s="86"/>
      <c r="G2766" s="87"/>
      <c r="H2766" s="72"/>
      <c r="I2766" s="59"/>
      <c r="J2766" s="76"/>
      <c r="K2766" s="59"/>
      <c r="L2766" s="59"/>
      <c r="M2766" s="76"/>
      <c r="N2766" s="88"/>
      <c r="O2766" s="88"/>
      <c r="P2766" s="59"/>
      <c r="Q2766" s="77"/>
      <c r="R2766" s="59"/>
      <c r="S2766" s="59"/>
      <c r="T2766" s="59"/>
      <c r="U2766" s="59"/>
      <c r="V2766" s="88"/>
      <c r="W2766" s="59"/>
      <c r="X2766" s="59"/>
    </row>
    <row r="2767" ht="15.75" customHeight="1">
      <c r="C2767" s="84"/>
      <c r="D2767" s="84"/>
      <c r="E2767" s="84"/>
      <c r="F2767" s="86"/>
      <c r="G2767" s="87"/>
      <c r="H2767" s="72"/>
      <c r="I2767" s="59"/>
      <c r="J2767" s="76"/>
      <c r="K2767" s="59"/>
      <c r="L2767" s="59"/>
      <c r="M2767" s="76"/>
      <c r="N2767" s="88"/>
      <c r="O2767" s="88"/>
      <c r="P2767" s="59"/>
      <c r="Q2767" s="77"/>
      <c r="R2767" s="59"/>
      <c r="S2767" s="59"/>
      <c r="T2767" s="59"/>
      <c r="U2767" s="59"/>
      <c r="V2767" s="88"/>
      <c r="W2767" s="59"/>
      <c r="X2767" s="59"/>
    </row>
    <row r="2768" ht="15.75" customHeight="1">
      <c r="C2768" s="84"/>
      <c r="D2768" s="84"/>
      <c r="E2768" s="84"/>
      <c r="F2768" s="86"/>
      <c r="G2768" s="87"/>
      <c r="H2768" s="72"/>
      <c r="I2768" s="59"/>
      <c r="J2768" s="76"/>
      <c r="K2768" s="59"/>
      <c r="L2768" s="59"/>
      <c r="M2768" s="76"/>
      <c r="N2768" s="88"/>
      <c r="O2768" s="88"/>
      <c r="P2768" s="59"/>
      <c r="Q2768" s="77"/>
      <c r="R2768" s="59"/>
      <c r="S2768" s="59"/>
      <c r="T2768" s="59"/>
      <c r="U2768" s="59"/>
      <c r="V2768" s="88"/>
      <c r="W2768" s="59"/>
      <c r="X2768" s="59"/>
    </row>
    <row r="2769" ht="15.75" customHeight="1">
      <c r="C2769" s="84"/>
      <c r="D2769" s="84"/>
      <c r="E2769" s="84"/>
      <c r="F2769" s="86"/>
      <c r="G2769" s="87"/>
      <c r="H2769" s="72"/>
      <c r="I2769" s="59"/>
      <c r="J2769" s="76"/>
      <c r="K2769" s="59"/>
      <c r="L2769" s="59"/>
      <c r="M2769" s="76"/>
      <c r="N2769" s="88"/>
      <c r="O2769" s="88"/>
      <c r="P2769" s="59"/>
      <c r="Q2769" s="77"/>
      <c r="R2769" s="59"/>
      <c r="S2769" s="59"/>
      <c r="T2769" s="59"/>
      <c r="U2769" s="59"/>
      <c r="V2769" s="88"/>
      <c r="W2769" s="59"/>
      <c r="X2769" s="59"/>
    </row>
    <row r="2770" ht="15.75" customHeight="1">
      <c r="C2770" s="84"/>
      <c r="D2770" s="84"/>
      <c r="E2770" s="84"/>
      <c r="F2770" s="86"/>
      <c r="G2770" s="87"/>
      <c r="H2770" s="72"/>
      <c r="I2770" s="59"/>
      <c r="J2770" s="76"/>
      <c r="K2770" s="59"/>
      <c r="L2770" s="59"/>
      <c r="M2770" s="76"/>
      <c r="N2770" s="88"/>
      <c r="O2770" s="88"/>
      <c r="P2770" s="59"/>
      <c r="Q2770" s="77"/>
      <c r="R2770" s="59"/>
      <c r="S2770" s="59"/>
      <c r="T2770" s="59"/>
      <c r="U2770" s="59"/>
      <c r="V2770" s="88"/>
      <c r="W2770" s="59"/>
      <c r="X2770" s="59"/>
    </row>
    <row r="2771" ht="15.75" customHeight="1">
      <c r="C2771" s="84"/>
      <c r="D2771" s="84"/>
      <c r="E2771" s="84"/>
      <c r="F2771" s="86"/>
      <c r="G2771" s="87"/>
      <c r="H2771" s="72"/>
      <c r="I2771" s="59"/>
      <c r="J2771" s="76"/>
      <c r="K2771" s="59"/>
      <c r="L2771" s="59"/>
      <c r="M2771" s="76"/>
      <c r="N2771" s="88"/>
      <c r="O2771" s="88"/>
      <c r="P2771" s="59"/>
      <c r="Q2771" s="77"/>
      <c r="R2771" s="59"/>
      <c r="S2771" s="59"/>
      <c r="T2771" s="59"/>
      <c r="U2771" s="59"/>
      <c r="V2771" s="88"/>
      <c r="W2771" s="59"/>
      <c r="X2771" s="59"/>
    </row>
    <row r="2772" ht="15.75" customHeight="1">
      <c r="C2772" s="84"/>
      <c r="D2772" s="84"/>
      <c r="E2772" s="84"/>
      <c r="F2772" s="86"/>
      <c r="G2772" s="87"/>
      <c r="H2772" s="72"/>
      <c r="I2772" s="59"/>
      <c r="J2772" s="76"/>
      <c r="K2772" s="59"/>
      <c r="L2772" s="59"/>
      <c r="M2772" s="76"/>
      <c r="N2772" s="88"/>
      <c r="O2772" s="88"/>
      <c r="P2772" s="59"/>
      <c r="Q2772" s="77"/>
      <c r="R2772" s="59"/>
      <c r="S2772" s="59"/>
      <c r="T2772" s="59"/>
      <c r="U2772" s="59"/>
      <c r="V2772" s="88"/>
      <c r="W2772" s="59"/>
      <c r="X2772" s="59"/>
    </row>
    <row r="2773" ht="15.75" customHeight="1">
      <c r="C2773" s="84"/>
      <c r="D2773" s="84"/>
      <c r="E2773" s="84"/>
      <c r="F2773" s="86"/>
      <c r="G2773" s="87"/>
      <c r="H2773" s="72"/>
      <c r="I2773" s="59"/>
      <c r="J2773" s="76"/>
      <c r="K2773" s="59"/>
      <c r="L2773" s="59"/>
      <c r="M2773" s="76"/>
      <c r="N2773" s="88"/>
      <c r="O2773" s="88"/>
      <c r="P2773" s="59"/>
      <c r="Q2773" s="77"/>
      <c r="R2773" s="59"/>
      <c r="S2773" s="59"/>
      <c r="T2773" s="59"/>
      <c r="U2773" s="59"/>
      <c r="V2773" s="88"/>
      <c r="W2773" s="59"/>
      <c r="X2773" s="59"/>
    </row>
    <row r="2774" ht="15.75" customHeight="1">
      <c r="C2774" s="84"/>
      <c r="D2774" s="84"/>
      <c r="E2774" s="84"/>
      <c r="F2774" s="86"/>
      <c r="G2774" s="87"/>
      <c r="H2774" s="72"/>
      <c r="I2774" s="59"/>
      <c r="J2774" s="76"/>
      <c r="K2774" s="59"/>
      <c r="L2774" s="59"/>
      <c r="M2774" s="76"/>
      <c r="N2774" s="88"/>
      <c r="O2774" s="88"/>
      <c r="P2774" s="59"/>
      <c r="Q2774" s="77"/>
      <c r="R2774" s="59"/>
      <c r="S2774" s="59"/>
      <c r="T2774" s="59"/>
      <c r="U2774" s="59"/>
      <c r="V2774" s="88"/>
      <c r="W2774" s="59"/>
      <c r="X2774" s="59"/>
    </row>
    <row r="2775" ht="15.75" customHeight="1">
      <c r="C2775" s="84"/>
      <c r="D2775" s="84"/>
      <c r="E2775" s="84"/>
      <c r="F2775" s="86"/>
      <c r="G2775" s="87"/>
      <c r="H2775" s="72"/>
      <c r="I2775" s="59"/>
      <c r="J2775" s="76"/>
      <c r="K2775" s="59"/>
      <c r="L2775" s="59"/>
      <c r="M2775" s="76"/>
      <c r="N2775" s="88"/>
      <c r="O2775" s="88"/>
      <c r="P2775" s="59"/>
      <c r="Q2775" s="77"/>
      <c r="R2775" s="59"/>
      <c r="S2775" s="59"/>
      <c r="T2775" s="59"/>
      <c r="U2775" s="59"/>
      <c r="V2775" s="88"/>
      <c r="W2775" s="59"/>
      <c r="X2775" s="59"/>
    </row>
    <row r="2776" ht="15.75" customHeight="1">
      <c r="C2776" s="84"/>
      <c r="D2776" s="84"/>
      <c r="E2776" s="84"/>
      <c r="F2776" s="86"/>
      <c r="G2776" s="87"/>
      <c r="H2776" s="72"/>
      <c r="I2776" s="59"/>
      <c r="J2776" s="76"/>
      <c r="K2776" s="59"/>
      <c r="L2776" s="59"/>
      <c r="M2776" s="76"/>
      <c r="N2776" s="88"/>
      <c r="O2776" s="88"/>
      <c r="P2776" s="59"/>
      <c r="Q2776" s="77"/>
      <c r="R2776" s="59"/>
      <c r="S2776" s="59"/>
      <c r="T2776" s="59"/>
      <c r="U2776" s="59"/>
      <c r="V2776" s="88"/>
      <c r="W2776" s="59"/>
      <c r="X2776" s="59"/>
    </row>
    <row r="2777" ht="15.75" customHeight="1">
      <c r="C2777" s="84"/>
      <c r="D2777" s="84"/>
      <c r="E2777" s="84"/>
      <c r="F2777" s="86"/>
      <c r="G2777" s="87"/>
      <c r="H2777" s="72"/>
      <c r="I2777" s="59"/>
      <c r="J2777" s="76"/>
      <c r="K2777" s="59"/>
      <c r="L2777" s="59"/>
      <c r="M2777" s="76"/>
      <c r="N2777" s="88"/>
      <c r="O2777" s="88"/>
      <c r="P2777" s="59"/>
      <c r="Q2777" s="77"/>
      <c r="R2777" s="59"/>
      <c r="S2777" s="59"/>
      <c r="T2777" s="59"/>
      <c r="U2777" s="59"/>
      <c r="V2777" s="88"/>
      <c r="W2777" s="59"/>
      <c r="X2777" s="59"/>
    </row>
    <row r="2778" ht="15.75" customHeight="1">
      <c r="C2778" s="84"/>
      <c r="D2778" s="84"/>
      <c r="E2778" s="84"/>
      <c r="F2778" s="86"/>
      <c r="G2778" s="87"/>
      <c r="H2778" s="72"/>
      <c r="I2778" s="59"/>
      <c r="J2778" s="76"/>
      <c r="K2778" s="59"/>
      <c r="L2778" s="59"/>
      <c r="M2778" s="76"/>
      <c r="N2778" s="88"/>
      <c r="O2778" s="88"/>
      <c r="P2778" s="59"/>
      <c r="Q2778" s="77"/>
      <c r="R2778" s="59"/>
      <c r="S2778" s="59"/>
      <c r="T2778" s="59"/>
      <c r="U2778" s="59"/>
      <c r="V2778" s="88"/>
      <c r="W2778" s="59"/>
      <c r="X2778" s="59"/>
    </row>
    <row r="2779" ht="15.75" customHeight="1">
      <c r="C2779" s="84"/>
      <c r="D2779" s="84"/>
      <c r="E2779" s="84"/>
      <c r="F2779" s="86"/>
      <c r="G2779" s="87"/>
      <c r="H2779" s="72"/>
      <c r="I2779" s="59"/>
      <c r="J2779" s="76"/>
      <c r="K2779" s="59"/>
      <c r="L2779" s="59"/>
      <c r="M2779" s="76"/>
      <c r="N2779" s="88"/>
      <c r="O2779" s="88"/>
      <c r="P2779" s="59"/>
      <c r="Q2779" s="77"/>
      <c r="R2779" s="59"/>
      <c r="S2779" s="59"/>
      <c r="T2779" s="59"/>
      <c r="U2779" s="59"/>
      <c r="V2779" s="88"/>
      <c r="W2779" s="59"/>
      <c r="X2779" s="59"/>
    </row>
    <row r="2780" ht="15.75" customHeight="1">
      <c r="C2780" s="84"/>
      <c r="D2780" s="84"/>
      <c r="E2780" s="84"/>
      <c r="F2780" s="86"/>
      <c r="G2780" s="87"/>
      <c r="H2780" s="72"/>
      <c r="I2780" s="59"/>
      <c r="J2780" s="76"/>
      <c r="K2780" s="59"/>
      <c r="L2780" s="59"/>
      <c r="M2780" s="76"/>
      <c r="N2780" s="88"/>
      <c r="O2780" s="88"/>
      <c r="P2780" s="59"/>
      <c r="Q2780" s="77"/>
      <c r="R2780" s="59"/>
      <c r="S2780" s="59"/>
      <c r="T2780" s="59"/>
      <c r="U2780" s="59"/>
      <c r="V2780" s="88"/>
      <c r="W2780" s="59"/>
      <c r="X2780" s="59"/>
    </row>
    <row r="2781" ht="15.75" customHeight="1">
      <c r="C2781" s="84"/>
      <c r="D2781" s="84"/>
      <c r="E2781" s="84"/>
      <c r="F2781" s="86"/>
      <c r="G2781" s="87"/>
      <c r="H2781" s="72"/>
      <c r="I2781" s="59"/>
      <c r="J2781" s="76"/>
      <c r="K2781" s="59"/>
      <c r="L2781" s="59"/>
      <c r="M2781" s="76"/>
      <c r="N2781" s="88"/>
      <c r="O2781" s="88"/>
      <c r="P2781" s="59"/>
      <c r="Q2781" s="77"/>
      <c r="R2781" s="59"/>
      <c r="S2781" s="59"/>
      <c r="T2781" s="59"/>
      <c r="U2781" s="59"/>
      <c r="V2781" s="88"/>
      <c r="W2781" s="59"/>
      <c r="X2781" s="59"/>
    </row>
    <row r="2782" ht="15.75" customHeight="1">
      <c r="C2782" s="84"/>
      <c r="D2782" s="84"/>
      <c r="E2782" s="84"/>
      <c r="F2782" s="86"/>
      <c r="G2782" s="87"/>
      <c r="H2782" s="72"/>
      <c r="I2782" s="59"/>
      <c r="J2782" s="76"/>
      <c r="K2782" s="59"/>
      <c r="L2782" s="59"/>
      <c r="M2782" s="76"/>
      <c r="N2782" s="88"/>
      <c r="O2782" s="88"/>
      <c r="P2782" s="59"/>
      <c r="Q2782" s="77"/>
      <c r="R2782" s="59"/>
      <c r="S2782" s="59"/>
      <c r="T2782" s="59"/>
      <c r="U2782" s="59"/>
      <c r="V2782" s="88"/>
      <c r="W2782" s="59"/>
      <c r="X2782" s="59"/>
    </row>
    <row r="2783" ht="15.75" customHeight="1">
      <c r="C2783" s="84"/>
      <c r="D2783" s="84"/>
      <c r="E2783" s="84"/>
      <c r="F2783" s="86"/>
      <c r="G2783" s="87"/>
      <c r="H2783" s="72"/>
      <c r="I2783" s="59"/>
      <c r="J2783" s="76"/>
      <c r="K2783" s="59"/>
      <c r="L2783" s="59"/>
      <c r="M2783" s="76"/>
      <c r="N2783" s="88"/>
      <c r="O2783" s="88"/>
      <c r="P2783" s="59"/>
      <c r="Q2783" s="77"/>
      <c r="R2783" s="59"/>
      <c r="S2783" s="59"/>
      <c r="T2783" s="59"/>
      <c r="U2783" s="59"/>
      <c r="V2783" s="88"/>
      <c r="W2783" s="59"/>
      <c r="X2783" s="59"/>
    </row>
    <row r="2784" ht="15.75" customHeight="1">
      <c r="C2784" s="84"/>
      <c r="D2784" s="84"/>
      <c r="E2784" s="84"/>
      <c r="F2784" s="86"/>
      <c r="G2784" s="87"/>
      <c r="H2784" s="72"/>
      <c r="I2784" s="59"/>
      <c r="J2784" s="76"/>
      <c r="K2784" s="59"/>
      <c r="L2784" s="59"/>
      <c r="M2784" s="76"/>
      <c r="N2784" s="88"/>
      <c r="O2784" s="88"/>
      <c r="P2784" s="59"/>
      <c r="Q2784" s="77"/>
      <c r="R2784" s="59"/>
      <c r="S2784" s="59"/>
      <c r="T2784" s="59"/>
      <c r="U2784" s="59"/>
      <c r="V2784" s="88"/>
      <c r="W2784" s="59"/>
      <c r="X2784" s="59"/>
    </row>
    <row r="2785" ht="15.75" customHeight="1">
      <c r="C2785" s="84"/>
      <c r="D2785" s="84"/>
      <c r="E2785" s="84"/>
      <c r="F2785" s="86"/>
      <c r="G2785" s="87"/>
      <c r="H2785" s="72"/>
      <c r="I2785" s="59"/>
      <c r="J2785" s="76"/>
      <c r="K2785" s="59"/>
      <c r="L2785" s="59"/>
      <c r="M2785" s="76"/>
      <c r="N2785" s="88"/>
      <c r="O2785" s="88"/>
      <c r="P2785" s="59"/>
      <c r="Q2785" s="77"/>
      <c r="R2785" s="59"/>
      <c r="S2785" s="59"/>
      <c r="T2785" s="59"/>
      <c r="U2785" s="59"/>
      <c r="V2785" s="88"/>
      <c r="W2785" s="59"/>
      <c r="X2785" s="59"/>
    </row>
    <row r="2786" ht="15.75" customHeight="1">
      <c r="C2786" s="84"/>
      <c r="D2786" s="84"/>
      <c r="E2786" s="84"/>
      <c r="F2786" s="86"/>
      <c r="G2786" s="87"/>
      <c r="H2786" s="72"/>
      <c r="I2786" s="59"/>
      <c r="J2786" s="76"/>
      <c r="K2786" s="59"/>
      <c r="L2786" s="59"/>
      <c r="M2786" s="76"/>
      <c r="N2786" s="88"/>
      <c r="O2786" s="88"/>
      <c r="P2786" s="59"/>
      <c r="Q2786" s="77"/>
      <c r="R2786" s="59"/>
      <c r="S2786" s="59"/>
      <c r="T2786" s="59"/>
      <c r="U2786" s="59"/>
      <c r="V2786" s="88"/>
      <c r="W2786" s="59"/>
      <c r="X2786" s="59"/>
    </row>
    <row r="2787" ht="15.75" customHeight="1">
      <c r="C2787" s="84"/>
      <c r="D2787" s="84"/>
      <c r="E2787" s="84"/>
      <c r="F2787" s="86"/>
      <c r="G2787" s="87"/>
      <c r="H2787" s="72"/>
      <c r="I2787" s="59"/>
      <c r="J2787" s="76"/>
      <c r="K2787" s="59"/>
      <c r="L2787" s="59"/>
      <c r="M2787" s="76"/>
      <c r="N2787" s="88"/>
      <c r="O2787" s="88"/>
      <c r="P2787" s="59"/>
      <c r="Q2787" s="77"/>
      <c r="R2787" s="59"/>
      <c r="S2787" s="59"/>
      <c r="T2787" s="59"/>
      <c r="U2787" s="59"/>
      <c r="V2787" s="88"/>
      <c r="W2787" s="59"/>
      <c r="X2787" s="59"/>
    </row>
    <row r="2788" ht="15.75" customHeight="1">
      <c r="C2788" s="84"/>
      <c r="D2788" s="84"/>
      <c r="E2788" s="84"/>
      <c r="F2788" s="86"/>
      <c r="G2788" s="87"/>
      <c r="H2788" s="72"/>
      <c r="I2788" s="59"/>
      <c r="J2788" s="76"/>
      <c r="K2788" s="59"/>
      <c r="L2788" s="59"/>
      <c r="M2788" s="76"/>
      <c r="N2788" s="88"/>
      <c r="O2788" s="88"/>
      <c r="P2788" s="59"/>
      <c r="Q2788" s="77"/>
      <c r="R2788" s="59"/>
      <c r="S2788" s="59"/>
      <c r="T2788" s="59"/>
      <c r="U2788" s="59"/>
      <c r="V2788" s="88"/>
      <c r="W2788" s="59"/>
      <c r="X2788" s="59"/>
    </row>
    <row r="2789" ht="15.75" customHeight="1">
      <c r="C2789" s="84"/>
      <c r="D2789" s="84"/>
      <c r="E2789" s="84"/>
      <c r="F2789" s="86"/>
      <c r="G2789" s="87"/>
      <c r="H2789" s="72"/>
      <c r="I2789" s="59"/>
      <c r="J2789" s="76"/>
      <c r="K2789" s="59"/>
      <c r="L2789" s="59"/>
      <c r="M2789" s="76"/>
      <c r="N2789" s="88"/>
      <c r="O2789" s="88"/>
      <c r="P2789" s="59"/>
      <c r="Q2789" s="77"/>
      <c r="R2789" s="59"/>
      <c r="S2789" s="59"/>
      <c r="T2789" s="59"/>
      <c r="U2789" s="59"/>
      <c r="V2789" s="88"/>
      <c r="W2789" s="59"/>
      <c r="X2789" s="59"/>
    </row>
    <row r="2790" ht="15.75" customHeight="1">
      <c r="C2790" s="84"/>
      <c r="D2790" s="84"/>
      <c r="E2790" s="84"/>
      <c r="F2790" s="86"/>
      <c r="G2790" s="87"/>
      <c r="H2790" s="72"/>
      <c r="I2790" s="59"/>
      <c r="J2790" s="76"/>
      <c r="K2790" s="59"/>
      <c r="L2790" s="59"/>
      <c r="M2790" s="76"/>
      <c r="N2790" s="88"/>
      <c r="O2790" s="88"/>
      <c r="P2790" s="59"/>
      <c r="Q2790" s="77"/>
      <c r="R2790" s="59"/>
      <c r="S2790" s="59"/>
      <c r="T2790" s="59"/>
      <c r="U2790" s="59"/>
      <c r="V2790" s="88"/>
      <c r="W2790" s="59"/>
      <c r="X2790" s="59"/>
    </row>
    <row r="2791" ht="15.75" customHeight="1">
      <c r="C2791" s="84"/>
      <c r="D2791" s="84"/>
      <c r="E2791" s="84"/>
      <c r="F2791" s="86"/>
      <c r="G2791" s="87"/>
      <c r="H2791" s="72"/>
      <c r="I2791" s="59"/>
      <c r="J2791" s="76"/>
      <c r="K2791" s="59"/>
      <c r="L2791" s="59"/>
      <c r="M2791" s="76"/>
      <c r="N2791" s="88"/>
      <c r="O2791" s="88"/>
      <c r="P2791" s="59"/>
      <c r="Q2791" s="77"/>
      <c r="R2791" s="59"/>
      <c r="S2791" s="59"/>
      <c r="T2791" s="59"/>
      <c r="U2791" s="59"/>
      <c r="V2791" s="88"/>
      <c r="W2791" s="59"/>
      <c r="X2791" s="59"/>
    </row>
    <row r="2792" ht="15.75" customHeight="1">
      <c r="C2792" s="84"/>
      <c r="D2792" s="84"/>
      <c r="E2792" s="84"/>
      <c r="F2792" s="86"/>
      <c r="G2792" s="87"/>
      <c r="H2792" s="72"/>
      <c r="I2792" s="59"/>
      <c r="J2792" s="76"/>
      <c r="K2792" s="59"/>
      <c r="L2792" s="59"/>
      <c r="M2792" s="76"/>
      <c r="N2792" s="88"/>
      <c r="O2792" s="88"/>
      <c r="P2792" s="59"/>
      <c r="Q2792" s="77"/>
      <c r="R2792" s="59"/>
      <c r="S2792" s="59"/>
      <c r="T2792" s="59"/>
      <c r="U2792" s="59"/>
      <c r="V2792" s="88"/>
      <c r="W2792" s="59"/>
      <c r="X2792" s="59"/>
    </row>
    <row r="2793" ht="15.75" customHeight="1">
      <c r="C2793" s="84"/>
      <c r="D2793" s="84"/>
      <c r="E2793" s="84"/>
      <c r="F2793" s="86"/>
      <c r="G2793" s="87"/>
      <c r="H2793" s="72"/>
      <c r="I2793" s="59"/>
      <c r="J2793" s="76"/>
      <c r="K2793" s="59"/>
      <c r="L2793" s="59"/>
      <c r="M2793" s="76"/>
      <c r="N2793" s="88"/>
      <c r="O2793" s="88"/>
      <c r="P2793" s="59"/>
      <c r="Q2793" s="77"/>
      <c r="R2793" s="59"/>
      <c r="S2793" s="59"/>
      <c r="T2793" s="59"/>
      <c r="U2793" s="59"/>
      <c r="V2793" s="88"/>
      <c r="W2793" s="59"/>
      <c r="X2793" s="59"/>
    </row>
    <row r="2794" ht="15.75" customHeight="1">
      <c r="C2794" s="84"/>
      <c r="D2794" s="84"/>
      <c r="E2794" s="84"/>
      <c r="F2794" s="86"/>
      <c r="G2794" s="87"/>
      <c r="H2794" s="72"/>
      <c r="I2794" s="59"/>
      <c r="J2794" s="76"/>
      <c r="K2794" s="59"/>
      <c r="L2794" s="59"/>
      <c r="M2794" s="76"/>
      <c r="N2794" s="88"/>
      <c r="O2794" s="88"/>
      <c r="P2794" s="59"/>
      <c r="Q2794" s="77"/>
      <c r="R2794" s="59"/>
      <c r="S2794" s="59"/>
      <c r="T2794" s="59"/>
      <c r="U2794" s="59"/>
      <c r="V2794" s="88"/>
      <c r="W2794" s="59"/>
      <c r="X2794" s="59"/>
    </row>
    <row r="2795" ht="15.75" customHeight="1">
      <c r="C2795" s="84"/>
      <c r="D2795" s="84"/>
      <c r="E2795" s="84"/>
      <c r="F2795" s="86"/>
      <c r="G2795" s="87"/>
      <c r="H2795" s="72"/>
      <c r="I2795" s="59"/>
      <c r="J2795" s="76"/>
      <c r="K2795" s="59"/>
      <c r="L2795" s="59"/>
      <c r="M2795" s="76"/>
      <c r="N2795" s="88"/>
      <c r="O2795" s="88"/>
      <c r="P2795" s="59"/>
      <c r="Q2795" s="77"/>
      <c r="R2795" s="59"/>
      <c r="S2795" s="59"/>
      <c r="T2795" s="59"/>
      <c r="U2795" s="59"/>
      <c r="V2795" s="88"/>
      <c r="W2795" s="59"/>
      <c r="X2795" s="59"/>
    </row>
    <row r="2796" ht="15.75" customHeight="1">
      <c r="C2796" s="84"/>
      <c r="D2796" s="84"/>
      <c r="E2796" s="84"/>
      <c r="F2796" s="86"/>
      <c r="G2796" s="87"/>
      <c r="H2796" s="72"/>
      <c r="I2796" s="59"/>
      <c r="J2796" s="76"/>
      <c r="K2796" s="59"/>
      <c r="L2796" s="59"/>
      <c r="M2796" s="76"/>
      <c r="N2796" s="88"/>
      <c r="O2796" s="88"/>
      <c r="P2796" s="59"/>
      <c r="Q2796" s="77"/>
      <c r="R2796" s="59"/>
      <c r="S2796" s="59"/>
      <c r="T2796" s="59"/>
      <c r="U2796" s="59"/>
      <c r="V2796" s="88"/>
      <c r="W2796" s="59"/>
      <c r="X2796" s="59"/>
    </row>
    <row r="2797" ht="15.75" customHeight="1">
      <c r="C2797" s="84"/>
      <c r="D2797" s="84"/>
      <c r="E2797" s="84"/>
      <c r="F2797" s="86"/>
      <c r="G2797" s="87"/>
      <c r="H2797" s="72"/>
      <c r="I2797" s="59"/>
      <c r="J2797" s="76"/>
      <c r="K2797" s="59"/>
      <c r="L2797" s="59"/>
      <c r="M2797" s="76"/>
      <c r="N2797" s="88"/>
      <c r="O2797" s="88"/>
      <c r="P2797" s="59"/>
      <c r="Q2797" s="77"/>
      <c r="R2797" s="59"/>
      <c r="S2797" s="59"/>
      <c r="T2797" s="59"/>
      <c r="U2797" s="59"/>
      <c r="V2797" s="88"/>
      <c r="W2797" s="59"/>
      <c r="X2797" s="59"/>
    </row>
    <row r="2798" ht="15.75" customHeight="1">
      <c r="C2798" s="84"/>
      <c r="D2798" s="84"/>
      <c r="E2798" s="84"/>
      <c r="F2798" s="86"/>
      <c r="G2798" s="87"/>
      <c r="H2798" s="72"/>
      <c r="I2798" s="59"/>
      <c r="J2798" s="76"/>
      <c r="K2798" s="59"/>
      <c r="L2798" s="59"/>
      <c r="M2798" s="76"/>
      <c r="N2798" s="88"/>
      <c r="O2798" s="88"/>
      <c r="P2798" s="59"/>
      <c r="Q2798" s="77"/>
      <c r="R2798" s="59"/>
      <c r="S2798" s="59"/>
      <c r="T2798" s="59"/>
      <c r="U2798" s="59"/>
      <c r="V2798" s="88"/>
      <c r="W2798" s="59"/>
      <c r="X2798" s="59"/>
    </row>
    <row r="2799" ht="15.75" customHeight="1">
      <c r="C2799" s="84"/>
      <c r="D2799" s="84"/>
      <c r="E2799" s="84"/>
      <c r="F2799" s="86"/>
      <c r="G2799" s="87"/>
      <c r="H2799" s="72"/>
      <c r="I2799" s="59"/>
      <c r="J2799" s="76"/>
      <c r="K2799" s="59"/>
      <c r="L2799" s="59"/>
      <c r="M2799" s="76"/>
      <c r="N2799" s="88"/>
      <c r="O2799" s="88"/>
      <c r="P2799" s="59"/>
      <c r="Q2799" s="77"/>
      <c r="R2799" s="59"/>
      <c r="S2799" s="59"/>
      <c r="T2799" s="59"/>
      <c r="U2799" s="59"/>
      <c r="V2799" s="88"/>
      <c r="W2799" s="59"/>
      <c r="X2799" s="59"/>
    </row>
    <row r="2800" ht="15.75" customHeight="1">
      <c r="C2800" s="84"/>
      <c r="D2800" s="84"/>
      <c r="E2800" s="84"/>
      <c r="F2800" s="86"/>
      <c r="G2800" s="87"/>
      <c r="H2800" s="72"/>
      <c r="I2800" s="59"/>
      <c r="J2800" s="76"/>
      <c r="K2800" s="59"/>
      <c r="L2800" s="59"/>
      <c r="M2800" s="76"/>
      <c r="N2800" s="88"/>
      <c r="O2800" s="88"/>
      <c r="P2800" s="59"/>
      <c r="Q2800" s="77"/>
      <c r="R2800" s="59"/>
      <c r="S2800" s="59"/>
      <c r="T2800" s="59"/>
      <c r="U2800" s="59"/>
      <c r="V2800" s="88"/>
      <c r="W2800" s="59"/>
      <c r="X2800" s="59"/>
    </row>
    <row r="2801" ht="15.75" customHeight="1">
      <c r="C2801" s="84"/>
      <c r="D2801" s="84"/>
      <c r="E2801" s="84"/>
      <c r="F2801" s="86"/>
      <c r="G2801" s="87"/>
      <c r="H2801" s="72"/>
      <c r="I2801" s="59"/>
      <c r="J2801" s="76"/>
      <c r="K2801" s="59"/>
      <c r="L2801" s="59"/>
      <c r="M2801" s="76"/>
      <c r="N2801" s="88"/>
      <c r="O2801" s="88"/>
      <c r="P2801" s="59"/>
      <c r="Q2801" s="77"/>
      <c r="R2801" s="59"/>
      <c r="S2801" s="59"/>
      <c r="T2801" s="59"/>
      <c r="U2801" s="59"/>
      <c r="V2801" s="88"/>
      <c r="W2801" s="59"/>
      <c r="X2801" s="59"/>
    </row>
    <row r="2802" ht="15.75" customHeight="1">
      <c r="C2802" s="84"/>
      <c r="D2802" s="84"/>
      <c r="E2802" s="84"/>
      <c r="F2802" s="86"/>
      <c r="G2802" s="87"/>
      <c r="H2802" s="72"/>
      <c r="I2802" s="59"/>
      <c r="J2802" s="76"/>
      <c r="K2802" s="59"/>
      <c r="L2802" s="59"/>
      <c r="M2802" s="76"/>
      <c r="N2802" s="88"/>
      <c r="O2802" s="88"/>
      <c r="P2802" s="59"/>
      <c r="Q2802" s="77"/>
      <c r="R2802" s="59"/>
      <c r="S2802" s="59"/>
      <c r="T2802" s="59"/>
      <c r="U2802" s="59"/>
      <c r="V2802" s="88"/>
      <c r="W2802" s="59"/>
      <c r="X2802" s="59"/>
    </row>
    <row r="2803" ht="15.75" customHeight="1">
      <c r="C2803" s="84"/>
      <c r="D2803" s="84"/>
      <c r="E2803" s="84"/>
      <c r="F2803" s="86"/>
      <c r="G2803" s="87"/>
      <c r="H2803" s="72"/>
      <c r="I2803" s="59"/>
      <c r="J2803" s="76"/>
      <c r="K2803" s="59"/>
      <c r="L2803" s="59"/>
      <c r="M2803" s="76"/>
      <c r="N2803" s="88"/>
      <c r="O2803" s="88"/>
      <c r="P2803" s="59"/>
      <c r="Q2803" s="77"/>
      <c r="R2803" s="59"/>
      <c r="S2803" s="59"/>
      <c r="T2803" s="59"/>
      <c r="U2803" s="59"/>
      <c r="V2803" s="88"/>
      <c r="W2803" s="59"/>
      <c r="X2803" s="59"/>
    </row>
    <row r="2804" ht="15.75" customHeight="1">
      <c r="C2804" s="84"/>
      <c r="D2804" s="84"/>
      <c r="E2804" s="84"/>
      <c r="F2804" s="86"/>
      <c r="G2804" s="87"/>
      <c r="H2804" s="72"/>
      <c r="I2804" s="59"/>
      <c r="J2804" s="76"/>
      <c r="K2804" s="59"/>
      <c r="L2804" s="59"/>
      <c r="M2804" s="76"/>
      <c r="N2804" s="88"/>
      <c r="O2804" s="88"/>
      <c r="P2804" s="59"/>
      <c r="Q2804" s="77"/>
      <c r="R2804" s="59"/>
      <c r="S2804" s="59"/>
      <c r="T2804" s="59"/>
      <c r="U2804" s="59"/>
      <c r="V2804" s="88"/>
      <c r="W2804" s="59"/>
      <c r="X2804" s="59"/>
    </row>
    <row r="2805" ht="15.75" customHeight="1">
      <c r="C2805" s="84"/>
      <c r="D2805" s="84"/>
      <c r="E2805" s="84"/>
      <c r="F2805" s="86"/>
      <c r="G2805" s="87"/>
      <c r="H2805" s="72"/>
      <c r="I2805" s="59"/>
      <c r="J2805" s="76"/>
      <c r="K2805" s="59"/>
      <c r="L2805" s="59"/>
      <c r="M2805" s="76"/>
      <c r="N2805" s="88"/>
      <c r="O2805" s="88"/>
      <c r="P2805" s="59"/>
      <c r="Q2805" s="77"/>
      <c r="R2805" s="59"/>
      <c r="S2805" s="59"/>
      <c r="T2805" s="59"/>
      <c r="U2805" s="59"/>
      <c r="V2805" s="88"/>
      <c r="W2805" s="59"/>
      <c r="X2805" s="59"/>
    </row>
    <row r="2806" ht="15.75" customHeight="1">
      <c r="C2806" s="84"/>
      <c r="D2806" s="84"/>
      <c r="E2806" s="84"/>
      <c r="F2806" s="86"/>
      <c r="G2806" s="87"/>
      <c r="H2806" s="72"/>
      <c r="I2806" s="59"/>
      <c r="J2806" s="76"/>
      <c r="K2806" s="59"/>
      <c r="L2806" s="59"/>
      <c r="M2806" s="76"/>
      <c r="N2806" s="88"/>
      <c r="O2806" s="88"/>
      <c r="P2806" s="59"/>
      <c r="Q2806" s="77"/>
      <c r="R2806" s="59"/>
      <c r="S2806" s="59"/>
      <c r="T2806" s="59"/>
      <c r="U2806" s="59"/>
      <c r="V2806" s="88"/>
      <c r="W2806" s="59"/>
      <c r="X2806" s="59"/>
    </row>
    <row r="2807" ht="15.75" customHeight="1">
      <c r="C2807" s="84"/>
      <c r="D2807" s="84"/>
      <c r="E2807" s="84"/>
      <c r="F2807" s="86"/>
      <c r="G2807" s="87"/>
      <c r="H2807" s="72"/>
      <c r="I2807" s="59"/>
      <c r="J2807" s="76"/>
      <c r="K2807" s="59"/>
      <c r="L2807" s="59"/>
      <c r="M2807" s="76"/>
      <c r="N2807" s="88"/>
      <c r="O2807" s="88"/>
      <c r="P2807" s="59"/>
      <c r="Q2807" s="77"/>
      <c r="R2807" s="59"/>
      <c r="S2807" s="59"/>
      <c r="T2807" s="59"/>
      <c r="U2807" s="59"/>
      <c r="V2807" s="88"/>
      <c r="W2807" s="59"/>
      <c r="X2807" s="59"/>
    </row>
    <row r="2808" ht="15.75" customHeight="1">
      <c r="C2808" s="84"/>
      <c r="D2808" s="84"/>
      <c r="E2808" s="84"/>
      <c r="F2808" s="86"/>
      <c r="G2808" s="87"/>
      <c r="H2808" s="72"/>
      <c r="I2808" s="59"/>
      <c r="J2808" s="76"/>
      <c r="K2808" s="59"/>
      <c r="L2808" s="59"/>
      <c r="M2808" s="76"/>
      <c r="N2808" s="88"/>
      <c r="O2808" s="88"/>
      <c r="P2808" s="59"/>
      <c r="Q2808" s="77"/>
      <c r="R2808" s="59"/>
      <c r="S2808" s="59"/>
      <c r="T2808" s="59"/>
      <c r="U2808" s="59"/>
      <c r="V2808" s="88"/>
      <c r="W2808" s="59"/>
      <c r="X2808" s="59"/>
    </row>
    <row r="2809" ht="15.75" customHeight="1">
      <c r="C2809" s="84"/>
      <c r="D2809" s="84"/>
      <c r="E2809" s="84"/>
      <c r="F2809" s="86"/>
      <c r="G2809" s="87"/>
      <c r="H2809" s="72"/>
      <c r="I2809" s="59"/>
      <c r="J2809" s="76"/>
      <c r="K2809" s="59"/>
      <c r="L2809" s="59"/>
      <c r="M2809" s="76"/>
      <c r="N2809" s="88"/>
      <c r="O2809" s="88"/>
      <c r="P2809" s="59"/>
      <c r="Q2809" s="77"/>
      <c r="R2809" s="59"/>
      <c r="S2809" s="59"/>
      <c r="T2809" s="59"/>
      <c r="U2809" s="59"/>
      <c r="V2809" s="88"/>
      <c r="W2809" s="59"/>
      <c r="X2809" s="59"/>
    </row>
    <row r="2810" ht="15.75" customHeight="1">
      <c r="C2810" s="84"/>
      <c r="D2810" s="84"/>
      <c r="E2810" s="84"/>
      <c r="F2810" s="86"/>
      <c r="G2810" s="87"/>
      <c r="H2810" s="72"/>
      <c r="I2810" s="59"/>
      <c r="J2810" s="76"/>
      <c r="K2810" s="59"/>
      <c r="L2810" s="59"/>
      <c r="M2810" s="76"/>
      <c r="N2810" s="88"/>
      <c r="O2810" s="88"/>
      <c r="P2810" s="59"/>
      <c r="Q2810" s="77"/>
      <c r="R2810" s="59"/>
      <c r="S2810" s="59"/>
      <c r="T2810" s="59"/>
      <c r="U2810" s="59"/>
      <c r="V2810" s="88"/>
      <c r="W2810" s="59"/>
      <c r="X2810" s="59"/>
    </row>
    <row r="2811" ht="15.75" customHeight="1">
      <c r="C2811" s="84"/>
      <c r="D2811" s="84"/>
      <c r="E2811" s="84"/>
      <c r="F2811" s="86"/>
      <c r="G2811" s="87"/>
      <c r="H2811" s="72"/>
      <c r="I2811" s="59"/>
      <c r="J2811" s="76"/>
      <c r="K2811" s="59"/>
      <c r="L2811" s="59"/>
      <c r="M2811" s="76"/>
      <c r="N2811" s="88"/>
      <c r="O2811" s="88"/>
      <c r="P2811" s="59"/>
      <c r="Q2811" s="77"/>
      <c r="R2811" s="59"/>
      <c r="S2811" s="59"/>
      <c r="T2811" s="59"/>
      <c r="U2811" s="59"/>
      <c r="V2811" s="88"/>
      <c r="W2811" s="59"/>
      <c r="X2811" s="59"/>
    </row>
    <row r="2812" ht="15.75" customHeight="1">
      <c r="C2812" s="84"/>
      <c r="D2812" s="84"/>
      <c r="E2812" s="84"/>
      <c r="F2812" s="86"/>
      <c r="G2812" s="87"/>
      <c r="H2812" s="72"/>
      <c r="I2812" s="59"/>
      <c r="J2812" s="76"/>
      <c r="K2812" s="59"/>
      <c r="L2812" s="59"/>
      <c r="M2812" s="76"/>
      <c r="N2812" s="88"/>
      <c r="O2812" s="88"/>
      <c r="P2812" s="59"/>
      <c r="Q2812" s="77"/>
      <c r="R2812" s="59"/>
      <c r="S2812" s="59"/>
      <c r="T2812" s="59"/>
      <c r="U2812" s="59"/>
      <c r="V2812" s="88"/>
      <c r="W2812" s="59"/>
      <c r="X2812" s="59"/>
    </row>
    <row r="2813" ht="15.75" customHeight="1">
      <c r="C2813" s="84"/>
      <c r="D2813" s="84"/>
      <c r="E2813" s="84"/>
      <c r="F2813" s="86"/>
      <c r="G2813" s="87"/>
      <c r="H2813" s="72"/>
      <c r="I2813" s="59"/>
      <c r="J2813" s="76"/>
      <c r="K2813" s="59"/>
      <c r="L2813" s="59"/>
      <c r="M2813" s="76"/>
      <c r="N2813" s="88"/>
      <c r="O2813" s="88"/>
      <c r="P2813" s="59"/>
      <c r="Q2813" s="77"/>
      <c r="R2813" s="59"/>
      <c r="S2813" s="59"/>
      <c r="T2813" s="59"/>
      <c r="U2813" s="59"/>
      <c r="V2813" s="88"/>
      <c r="W2813" s="59"/>
      <c r="X2813" s="59"/>
    </row>
    <row r="2814" ht="15.75" customHeight="1">
      <c r="C2814" s="84"/>
      <c r="D2814" s="84"/>
      <c r="E2814" s="84"/>
      <c r="F2814" s="86"/>
      <c r="G2814" s="87"/>
      <c r="H2814" s="72"/>
      <c r="I2814" s="59"/>
      <c r="J2814" s="76"/>
      <c r="K2814" s="59"/>
      <c r="L2814" s="59"/>
      <c r="M2814" s="76"/>
      <c r="N2814" s="88"/>
      <c r="O2814" s="88"/>
      <c r="P2814" s="59"/>
      <c r="Q2814" s="77"/>
      <c r="R2814" s="59"/>
      <c r="S2814" s="59"/>
      <c r="T2814" s="59"/>
      <c r="U2814" s="59"/>
      <c r="V2814" s="88"/>
      <c r="W2814" s="59"/>
      <c r="X2814" s="59"/>
    </row>
    <row r="2815" ht="15.75" customHeight="1">
      <c r="C2815" s="84"/>
      <c r="D2815" s="84"/>
      <c r="E2815" s="84"/>
      <c r="F2815" s="86"/>
      <c r="G2815" s="87"/>
      <c r="H2815" s="72"/>
      <c r="I2815" s="59"/>
      <c r="J2815" s="76"/>
      <c r="K2815" s="59"/>
      <c r="L2815" s="59"/>
      <c r="M2815" s="76"/>
      <c r="N2815" s="88"/>
      <c r="O2815" s="88"/>
      <c r="P2815" s="59"/>
      <c r="Q2815" s="77"/>
      <c r="R2815" s="59"/>
      <c r="S2815" s="59"/>
      <c r="T2815" s="59"/>
      <c r="U2815" s="59"/>
      <c r="V2815" s="88"/>
      <c r="W2815" s="59"/>
      <c r="X2815" s="59"/>
    </row>
    <row r="2816" ht="15.75" customHeight="1">
      <c r="C2816" s="84"/>
      <c r="D2816" s="84"/>
      <c r="E2816" s="84"/>
      <c r="F2816" s="86"/>
      <c r="G2816" s="87"/>
      <c r="H2816" s="72"/>
      <c r="I2816" s="59"/>
      <c r="J2816" s="76"/>
      <c r="K2816" s="59"/>
      <c r="L2816" s="59"/>
      <c r="M2816" s="76"/>
      <c r="N2816" s="88"/>
      <c r="O2816" s="88"/>
      <c r="P2816" s="59"/>
      <c r="Q2816" s="77"/>
      <c r="R2816" s="59"/>
      <c r="S2816" s="59"/>
      <c r="T2816" s="59"/>
      <c r="U2816" s="59"/>
      <c r="V2816" s="88"/>
      <c r="W2816" s="59"/>
      <c r="X2816" s="59"/>
    </row>
    <row r="2817" ht="15.75" customHeight="1">
      <c r="C2817" s="84"/>
      <c r="D2817" s="84"/>
      <c r="E2817" s="84"/>
      <c r="F2817" s="86"/>
      <c r="G2817" s="87"/>
      <c r="H2817" s="72"/>
      <c r="I2817" s="59"/>
      <c r="J2817" s="76"/>
      <c r="K2817" s="59"/>
      <c r="L2817" s="59"/>
      <c r="M2817" s="76"/>
      <c r="N2817" s="88"/>
      <c r="O2817" s="88"/>
      <c r="P2817" s="59"/>
      <c r="Q2817" s="77"/>
      <c r="R2817" s="59"/>
      <c r="S2817" s="59"/>
      <c r="T2817" s="59"/>
      <c r="U2817" s="59"/>
      <c r="V2817" s="88"/>
      <c r="W2817" s="59"/>
      <c r="X2817" s="59"/>
    </row>
    <row r="2818" ht="15.75" customHeight="1">
      <c r="C2818" s="84"/>
      <c r="D2818" s="84"/>
      <c r="E2818" s="84"/>
      <c r="F2818" s="86"/>
      <c r="G2818" s="87"/>
      <c r="H2818" s="72"/>
      <c r="I2818" s="59"/>
      <c r="J2818" s="76"/>
      <c r="K2818" s="59"/>
      <c r="L2818" s="59"/>
      <c r="M2818" s="76"/>
      <c r="N2818" s="88"/>
      <c r="O2818" s="88"/>
      <c r="P2818" s="59"/>
      <c r="Q2818" s="77"/>
      <c r="R2818" s="59"/>
      <c r="S2818" s="59"/>
      <c r="T2818" s="59"/>
      <c r="U2818" s="59"/>
      <c r="V2818" s="88"/>
      <c r="W2818" s="59"/>
      <c r="X2818" s="59"/>
    </row>
    <row r="2819" ht="15.75" customHeight="1">
      <c r="C2819" s="84"/>
      <c r="D2819" s="84"/>
      <c r="E2819" s="84"/>
      <c r="F2819" s="86"/>
      <c r="G2819" s="87"/>
      <c r="H2819" s="72"/>
      <c r="I2819" s="59"/>
      <c r="J2819" s="76"/>
      <c r="K2819" s="59"/>
      <c r="L2819" s="59"/>
      <c r="M2819" s="76"/>
      <c r="N2819" s="88"/>
      <c r="O2819" s="88"/>
      <c r="P2819" s="59"/>
      <c r="Q2819" s="77"/>
      <c r="R2819" s="59"/>
      <c r="S2819" s="59"/>
      <c r="T2819" s="59"/>
      <c r="U2819" s="59"/>
      <c r="V2819" s="88"/>
      <c r="W2819" s="59"/>
      <c r="X2819" s="59"/>
    </row>
    <row r="2820" ht="15.75" customHeight="1">
      <c r="C2820" s="84"/>
      <c r="D2820" s="84"/>
      <c r="E2820" s="84"/>
      <c r="F2820" s="86"/>
      <c r="G2820" s="87"/>
      <c r="H2820" s="72"/>
      <c r="I2820" s="59"/>
      <c r="J2820" s="76"/>
      <c r="K2820" s="59"/>
      <c r="L2820" s="59"/>
      <c r="M2820" s="76"/>
      <c r="N2820" s="88"/>
      <c r="O2820" s="88"/>
      <c r="P2820" s="59"/>
      <c r="Q2820" s="77"/>
      <c r="R2820" s="59"/>
      <c r="S2820" s="59"/>
      <c r="T2820" s="59"/>
      <c r="U2820" s="59"/>
      <c r="V2820" s="88"/>
      <c r="W2820" s="59"/>
      <c r="X2820" s="59"/>
    </row>
    <row r="2821" ht="15.75" customHeight="1">
      <c r="C2821" s="84"/>
      <c r="D2821" s="84"/>
      <c r="E2821" s="84"/>
      <c r="F2821" s="86"/>
      <c r="G2821" s="87"/>
      <c r="H2821" s="72"/>
      <c r="I2821" s="59"/>
      <c r="J2821" s="76"/>
      <c r="K2821" s="59"/>
      <c r="L2821" s="59"/>
      <c r="M2821" s="76"/>
      <c r="N2821" s="88"/>
      <c r="O2821" s="88"/>
      <c r="P2821" s="59"/>
      <c r="Q2821" s="77"/>
      <c r="R2821" s="59"/>
      <c r="S2821" s="59"/>
      <c r="T2821" s="59"/>
      <c r="U2821" s="59"/>
      <c r="V2821" s="88"/>
      <c r="W2821" s="59"/>
      <c r="X2821" s="59"/>
    </row>
    <row r="2822" ht="15.75" customHeight="1">
      <c r="C2822" s="84"/>
      <c r="D2822" s="84"/>
      <c r="E2822" s="84"/>
      <c r="F2822" s="86"/>
      <c r="G2822" s="87"/>
      <c r="H2822" s="72"/>
      <c r="I2822" s="59"/>
      <c r="J2822" s="76"/>
      <c r="K2822" s="59"/>
      <c r="L2822" s="59"/>
      <c r="M2822" s="76"/>
      <c r="N2822" s="88"/>
      <c r="O2822" s="88"/>
      <c r="P2822" s="59"/>
      <c r="Q2822" s="77"/>
      <c r="R2822" s="59"/>
      <c r="S2822" s="59"/>
      <c r="T2822" s="59"/>
      <c r="U2822" s="59"/>
      <c r="V2822" s="88"/>
      <c r="W2822" s="59"/>
      <c r="X2822" s="59"/>
    </row>
    <row r="2823" ht="15.75" customHeight="1">
      <c r="C2823" s="84"/>
      <c r="D2823" s="84"/>
      <c r="E2823" s="84"/>
      <c r="F2823" s="86"/>
      <c r="G2823" s="87"/>
      <c r="H2823" s="72"/>
      <c r="I2823" s="59"/>
      <c r="J2823" s="76"/>
      <c r="K2823" s="59"/>
      <c r="L2823" s="59"/>
      <c r="M2823" s="76"/>
      <c r="N2823" s="88"/>
      <c r="O2823" s="88"/>
      <c r="P2823" s="59"/>
      <c r="Q2823" s="77"/>
      <c r="R2823" s="59"/>
      <c r="S2823" s="59"/>
      <c r="T2823" s="59"/>
      <c r="U2823" s="59"/>
      <c r="V2823" s="88"/>
      <c r="W2823" s="59"/>
      <c r="X2823" s="59"/>
    </row>
    <row r="2824" ht="15.75" customHeight="1">
      <c r="C2824" s="84"/>
      <c r="D2824" s="84"/>
      <c r="E2824" s="84"/>
      <c r="F2824" s="86"/>
      <c r="G2824" s="87"/>
      <c r="H2824" s="72"/>
      <c r="I2824" s="59"/>
      <c r="J2824" s="76"/>
      <c r="K2824" s="59"/>
      <c r="L2824" s="59"/>
      <c r="M2824" s="76"/>
      <c r="N2824" s="88"/>
      <c r="O2824" s="88"/>
      <c r="P2824" s="59"/>
      <c r="Q2824" s="77"/>
      <c r="R2824" s="59"/>
      <c r="S2824" s="59"/>
      <c r="T2824" s="59"/>
      <c r="U2824" s="59"/>
      <c r="V2824" s="88"/>
      <c r="W2824" s="59"/>
      <c r="X2824" s="59"/>
    </row>
    <row r="2825" ht="15.75" customHeight="1">
      <c r="C2825" s="84"/>
      <c r="D2825" s="84"/>
      <c r="E2825" s="84"/>
      <c r="F2825" s="86"/>
      <c r="G2825" s="87"/>
      <c r="H2825" s="72"/>
      <c r="I2825" s="59"/>
      <c r="J2825" s="76"/>
      <c r="K2825" s="59"/>
      <c r="L2825" s="59"/>
      <c r="M2825" s="76"/>
      <c r="N2825" s="88"/>
      <c r="O2825" s="88"/>
      <c r="P2825" s="59"/>
      <c r="Q2825" s="77"/>
      <c r="R2825" s="59"/>
      <c r="S2825" s="59"/>
      <c r="T2825" s="59"/>
      <c r="U2825" s="59"/>
      <c r="V2825" s="88"/>
      <c r="W2825" s="59"/>
      <c r="X2825" s="59"/>
    </row>
    <row r="2826" ht="15.75" customHeight="1">
      <c r="C2826" s="84"/>
      <c r="D2826" s="84"/>
      <c r="E2826" s="84"/>
      <c r="F2826" s="86"/>
      <c r="G2826" s="87"/>
      <c r="H2826" s="72"/>
      <c r="I2826" s="59"/>
      <c r="J2826" s="76"/>
      <c r="K2826" s="59"/>
      <c r="L2826" s="59"/>
      <c r="M2826" s="76"/>
      <c r="N2826" s="88"/>
      <c r="O2826" s="88"/>
      <c r="P2826" s="59"/>
      <c r="Q2826" s="77"/>
      <c r="R2826" s="59"/>
      <c r="S2826" s="59"/>
      <c r="T2826" s="59"/>
      <c r="U2826" s="59"/>
      <c r="V2826" s="88"/>
      <c r="W2826" s="59"/>
      <c r="X2826" s="59"/>
    </row>
    <row r="2827" ht="15.75" customHeight="1">
      <c r="C2827" s="84"/>
      <c r="D2827" s="84"/>
      <c r="E2827" s="84"/>
      <c r="F2827" s="86"/>
      <c r="G2827" s="87"/>
      <c r="H2827" s="72"/>
      <c r="I2827" s="59"/>
      <c r="J2827" s="76"/>
      <c r="K2827" s="59"/>
      <c r="L2827" s="59"/>
      <c r="M2827" s="76"/>
      <c r="N2827" s="88"/>
      <c r="O2827" s="88"/>
      <c r="P2827" s="59"/>
      <c r="Q2827" s="77"/>
      <c r="R2827" s="59"/>
      <c r="S2827" s="59"/>
      <c r="T2827" s="59"/>
      <c r="U2827" s="59"/>
      <c r="V2827" s="88"/>
      <c r="W2827" s="59"/>
      <c r="X2827" s="59"/>
    </row>
    <row r="2828" ht="15.75" customHeight="1">
      <c r="C2828" s="84"/>
      <c r="D2828" s="84"/>
      <c r="E2828" s="84"/>
      <c r="F2828" s="86"/>
      <c r="G2828" s="87"/>
      <c r="H2828" s="72"/>
      <c r="I2828" s="59"/>
      <c r="J2828" s="76"/>
      <c r="K2828" s="59"/>
      <c r="L2828" s="59"/>
      <c r="M2828" s="76"/>
      <c r="N2828" s="88"/>
      <c r="O2828" s="88"/>
      <c r="P2828" s="59"/>
      <c r="Q2828" s="77"/>
      <c r="R2828" s="59"/>
      <c r="S2828" s="59"/>
      <c r="T2828" s="59"/>
      <c r="U2828" s="59"/>
      <c r="V2828" s="88"/>
      <c r="W2828" s="59"/>
      <c r="X2828" s="59"/>
    </row>
    <row r="2829" ht="15.75" customHeight="1">
      <c r="C2829" s="84"/>
      <c r="D2829" s="84"/>
      <c r="E2829" s="84"/>
      <c r="F2829" s="86"/>
      <c r="G2829" s="87"/>
      <c r="H2829" s="72"/>
      <c r="I2829" s="59"/>
      <c r="J2829" s="76"/>
      <c r="K2829" s="59"/>
      <c r="L2829" s="59"/>
      <c r="M2829" s="76"/>
      <c r="N2829" s="88"/>
      <c r="O2829" s="88"/>
      <c r="P2829" s="59"/>
      <c r="Q2829" s="77"/>
      <c r="R2829" s="59"/>
      <c r="S2829" s="59"/>
      <c r="T2829" s="59"/>
      <c r="U2829" s="59"/>
      <c r="V2829" s="88"/>
      <c r="W2829" s="59"/>
      <c r="X2829" s="59"/>
    </row>
    <row r="2830" ht="15.75" customHeight="1">
      <c r="C2830" s="84"/>
      <c r="D2830" s="84"/>
      <c r="E2830" s="84"/>
      <c r="F2830" s="86"/>
      <c r="G2830" s="87"/>
      <c r="H2830" s="72"/>
      <c r="I2830" s="59"/>
      <c r="J2830" s="76"/>
      <c r="K2830" s="59"/>
      <c r="L2830" s="59"/>
      <c r="M2830" s="76"/>
      <c r="N2830" s="88"/>
      <c r="O2830" s="88"/>
      <c r="P2830" s="59"/>
      <c r="Q2830" s="77"/>
      <c r="R2830" s="59"/>
      <c r="S2830" s="59"/>
      <c r="T2830" s="59"/>
      <c r="U2830" s="59"/>
      <c r="V2830" s="88"/>
      <c r="W2830" s="59"/>
      <c r="X2830" s="59"/>
    </row>
    <row r="2831" ht="15.75" customHeight="1">
      <c r="C2831" s="84"/>
      <c r="D2831" s="84"/>
      <c r="E2831" s="84"/>
      <c r="F2831" s="86"/>
      <c r="G2831" s="87"/>
      <c r="H2831" s="72"/>
      <c r="I2831" s="59"/>
      <c r="J2831" s="76"/>
      <c r="K2831" s="59"/>
      <c r="L2831" s="59"/>
      <c r="M2831" s="76"/>
      <c r="N2831" s="88"/>
      <c r="O2831" s="88"/>
      <c r="P2831" s="59"/>
      <c r="Q2831" s="77"/>
      <c r="R2831" s="59"/>
      <c r="S2831" s="59"/>
      <c r="T2831" s="59"/>
      <c r="U2831" s="59"/>
      <c r="V2831" s="88"/>
      <c r="W2831" s="59"/>
      <c r="X2831" s="59"/>
    </row>
    <row r="2832" ht="15.75" customHeight="1">
      <c r="C2832" s="84"/>
      <c r="D2832" s="84"/>
      <c r="E2832" s="84"/>
      <c r="F2832" s="86"/>
      <c r="G2832" s="87"/>
      <c r="H2832" s="72"/>
      <c r="I2832" s="59"/>
      <c r="J2832" s="76"/>
      <c r="K2832" s="59"/>
      <c r="L2832" s="59"/>
      <c r="M2832" s="76"/>
      <c r="N2832" s="88"/>
      <c r="O2832" s="88"/>
      <c r="P2832" s="59"/>
      <c r="Q2832" s="77"/>
      <c r="R2832" s="59"/>
      <c r="S2832" s="59"/>
      <c r="T2832" s="59"/>
      <c r="U2832" s="59"/>
      <c r="V2832" s="88"/>
      <c r="W2832" s="59"/>
      <c r="X2832" s="59"/>
    </row>
    <row r="2833" ht="15.75" customHeight="1">
      <c r="C2833" s="84"/>
      <c r="D2833" s="84"/>
      <c r="E2833" s="84"/>
      <c r="F2833" s="86"/>
      <c r="G2833" s="87"/>
      <c r="H2833" s="72"/>
      <c r="I2833" s="59"/>
      <c r="J2833" s="76"/>
      <c r="K2833" s="59"/>
      <c r="L2833" s="59"/>
      <c r="M2833" s="76"/>
      <c r="N2833" s="88"/>
      <c r="O2833" s="88"/>
      <c r="P2833" s="59"/>
      <c r="Q2833" s="77"/>
      <c r="R2833" s="59"/>
      <c r="S2833" s="59"/>
      <c r="T2833" s="59"/>
      <c r="U2833" s="59"/>
      <c r="V2833" s="88"/>
      <c r="W2833" s="59"/>
      <c r="X2833" s="59"/>
    </row>
    <row r="2834" ht="15.75" customHeight="1">
      <c r="C2834" s="84"/>
      <c r="D2834" s="84"/>
      <c r="E2834" s="84"/>
      <c r="F2834" s="86"/>
      <c r="G2834" s="87"/>
      <c r="H2834" s="72"/>
      <c r="I2834" s="59"/>
      <c r="J2834" s="76"/>
      <c r="K2834" s="59"/>
      <c r="L2834" s="59"/>
      <c r="M2834" s="76"/>
      <c r="N2834" s="88"/>
      <c r="O2834" s="88"/>
      <c r="P2834" s="59"/>
      <c r="Q2834" s="77"/>
      <c r="R2834" s="59"/>
      <c r="S2834" s="59"/>
      <c r="T2834" s="59"/>
      <c r="U2834" s="59"/>
      <c r="V2834" s="88"/>
      <c r="W2834" s="59"/>
      <c r="X2834" s="59"/>
    </row>
    <row r="2835" ht="15.75" customHeight="1">
      <c r="C2835" s="84"/>
      <c r="D2835" s="84"/>
      <c r="E2835" s="84"/>
      <c r="F2835" s="86"/>
      <c r="G2835" s="87"/>
      <c r="H2835" s="72"/>
      <c r="I2835" s="59"/>
      <c r="J2835" s="76"/>
      <c r="K2835" s="59"/>
      <c r="L2835" s="59"/>
      <c r="M2835" s="76"/>
      <c r="N2835" s="88"/>
      <c r="O2835" s="88"/>
      <c r="P2835" s="59"/>
      <c r="Q2835" s="77"/>
      <c r="R2835" s="59"/>
      <c r="S2835" s="59"/>
      <c r="T2835" s="59"/>
      <c r="U2835" s="59"/>
      <c r="V2835" s="88"/>
      <c r="W2835" s="59"/>
      <c r="X2835" s="59"/>
    </row>
    <row r="2836" ht="15.75" customHeight="1">
      <c r="C2836" s="84"/>
      <c r="D2836" s="84"/>
      <c r="E2836" s="84"/>
      <c r="F2836" s="86"/>
      <c r="G2836" s="87"/>
      <c r="H2836" s="72"/>
      <c r="I2836" s="59"/>
      <c r="J2836" s="76"/>
      <c r="K2836" s="59"/>
      <c r="L2836" s="59"/>
      <c r="M2836" s="76"/>
      <c r="N2836" s="88"/>
      <c r="O2836" s="88"/>
      <c r="P2836" s="59"/>
      <c r="Q2836" s="77"/>
      <c r="R2836" s="59"/>
      <c r="S2836" s="59"/>
      <c r="T2836" s="59"/>
      <c r="U2836" s="59"/>
      <c r="V2836" s="88"/>
      <c r="W2836" s="59"/>
      <c r="X2836" s="59"/>
    </row>
    <row r="2837" ht="15.75" customHeight="1">
      <c r="C2837" s="84"/>
      <c r="D2837" s="84"/>
      <c r="E2837" s="84"/>
      <c r="F2837" s="86"/>
      <c r="G2837" s="87"/>
      <c r="H2837" s="72"/>
      <c r="I2837" s="59"/>
      <c r="J2837" s="76"/>
      <c r="K2837" s="59"/>
      <c r="L2837" s="59"/>
      <c r="M2837" s="76"/>
      <c r="N2837" s="88"/>
      <c r="O2837" s="88"/>
      <c r="P2837" s="59"/>
      <c r="Q2837" s="77"/>
      <c r="R2837" s="59"/>
      <c r="S2837" s="59"/>
      <c r="T2837" s="59"/>
      <c r="U2837" s="59"/>
      <c r="V2837" s="88"/>
      <c r="W2837" s="59"/>
      <c r="X2837" s="59"/>
    </row>
    <row r="2838" ht="15.75" customHeight="1">
      <c r="C2838" s="84"/>
      <c r="D2838" s="84"/>
      <c r="E2838" s="84"/>
      <c r="F2838" s="86"/>
      <c r="G2838" s="87"/>
      <c r="H2838" s="72"/>
      <c r="I2838" s="59"/>
      <c r="J2838" s="76"/>
      <c r="K2838" s="59"/>
      <c r="L2838" s="59"/>
      <c r="M2838" s="76"/>
      <c r="N2838" s="88"/>
      <c r="O2838" s="88"/>
      <c r="P2838" s="59"/>
      <c r="Q2838" s="77"/>
      <c r="R2838" s="59"/>
      <c r="S2838" s="59"/>
      <c r="T2838" s="59"/>
      <c r="U2838" s="59"/>
      <c r="V2838" s="88"/>
      <c r="W2838" s="59"/>
      <c r="X2838" s="59"/>
    </row>
    <row r="2839" ht="15.75" customHeight="1">
      <c r="C2839" s="84"/>
      <c r="D2839" s="84"/>
      <c r="E2839" s="84"/>
      <c r="F2839" s="86"/>
      <c r="G2839" s="87"/>
      <c r="H2839" s="72"/>
      <c r="I2839" s="59"/>
      <c r="J2839" s="76"/>
      <c r="K2839" s="59"/>
      <c r="L2839" s="59"/>
      <c r="M2839" s="76"/>
      <c r="N2839" s="88"/>
      <c r="O2839" s="88"/>
      <c r="P2839" s="59"/>
      <c r="Q2839" s="77"/>
      <c r="R2839" s="59"/>
      <c r="S2839" s="59"/>
      <c r="T2839" s="59"/>
      <c r="U2839" s="59"/>
      <c r="V2839" s="88"/>
      <c r="W2839" s="59"/>
      <c r="X2839" s="59"/>
    </row>
    <row r="2840" ht="15.75" customHeight="1">
      <c r="C2840" s="84"/>
      <c r="D2840" s="84"/>
      <c r="E2840" s="84"/>
      <c r="F2840" s="86"/>
      <c r="G2840" s="87"/>
      <c r="H2840" s="72"/>
      <c r="I2840" s="59"/>
      <c r="J2840" s="76"/>
      <c r="K2840" s="59"/>
      <c r="L2840" s="59"/>
      <c r="M2840" s="76"/>
      <c r="N2840" s="88"/>
      <c r="O2840" s="88"/>
      <c r="P2840" s="59"/>
      <c r="Q2840" s="77"/>
      <c r="R2840" s="59"/>
      <c r="S2840" s="59"/>
      <c r="T2840" s="59"/>
      <c r="U2840" s="59"/>
      <c r="V2840" s="88"/>
      <c r="W2840" s="59"/>
      <c r="X2840" s="59"/>
    </row>
    <row r="2841" ht="15.75" customHeight="1">
      <c r="C2841" s="84"/>
      <c r="D2841" s="84"/>
      <c r="E2841" s="84"/>
      <c r="F2841" s="86"/>
      <c r="G2841" s="87"/>
      <c r="H2841" s="72"/>
      <c r="I2841" s="59"/>
      <c r="J2841" s="76"/>
      <c r="K2841" s="59"/>
      <c r="L2841" s="59"/>
      <c r="M2841" s="76"/>
      <c r="N2841" s="88"/>
      <c r="O2841" s="88"/>
      <c r="P2841" s="59"/>
      <c r="Q2841" s="77"/>
      <c r="R2841" s="59"/>
      <c r="S2841" s="59"/>
      <c r="T2841" s="59"/>
      <c r="U2841" s="59"/>
      <c r="V2841" s="88"/>
      <c r="W2841" s="59"/>
      <c r="X2841" s="59"/>
    </row>
    <row r="2842" ht="15.75" customHeight="1">
      <c r="C2842" s="84"/>
      <c r="D2842" s="84"/>
      <c r="E2842" s="84"/>
      <c r="F2842" s="86"/>
      <c r="G2842" s="87"/>
      <c r="H2842" s="72"/>
      <c r="I2842" s="59"/>
      <c r="J2842" s="76"/>
      <c r="K2842" s="59"/>
      <c r="L2842" s="59"/>
      <c r="M2842" s="76"/>
      <c r="N2842" s="88"/>
      <c r="O2842" s="88"/>
      <c r="P2842" s="59"/>
      <c r="Q2842" s="77"/>
      <c r="R2842" s="59"/>
      <c r="S2842" s="59"/>
      <c r="T2842" s="59"/>
      <c r="U2842" s="59"/>
      <c r="V2842" s="88"/>
      <c r="W2842" s="59"/>
      <c r="X2842" s="59"/>
    </row>
    <row r="2843" ht="15.75" customHeight="1">
      <c r="C2843" s="84"/>
      <c r="D2843" s="84"/>
      <c r="E2843" s="84"/>
      <c r="F2843" s="86"/>
      <c r="G2843" s="87"/>
      <c r="H2843" s="72"/>
      <c r="I2843" s="59"/>
      <c r="J2843" s="76"/>
      <c r="K2843" s="59"/>
      <c r="L2843" s="59"/>
      <c r="M2843" s="76"/>
      <c r="N2843" s="88"/>
      <c r="O2843" s="88"/>
      <c r="P2843" s="59"/>
      <c r="Q2843" s="77"/>
      <c r="R2843" s="59"/>
      <c r="S2843" s="59"/>
      <c r="T2843" s="59"/>
      <c r="U2843" s="59"/>
      <c r="V2843" s="88"/>
      <c r="W2843" s="59"/>
      <c r="X2843" s="59"/>
    </row>
    <row r="2844" ht="15.75" customHeight="1">
      <c r="C2844" s="84"/>
      <c r="D2844" s="84"/>
      <c r="E2844" s="84"/>
      <c r="F2844" s="86"/>
      <c r="G2844" s="87"/>
      <c r="H2844" s="72"/>
      <c r="I2844" s="59"/>
      <c r="J2844" s="76"/>
      <c r="K2844" s="59"/>
      <c r="L2844" s="59"/>
      <c r="M2844" s="76"/>
      <c r="N2844" s="88"/>
      <c r="O2844" s="88"/>
      <c r="P2844" s="59"/>
      <c r="Q2844" s="77"/>
      <c r="R2844" s="59"/>
      <c r="S2844" s="59"/>
      <c r="T2844" s="59"/>
      <c r="U2844" s="59"/>
      <c r="V2844" s="88"/>
      <c r="W2844" s="59"/>
      <c r="X2844" s="59"/>
    </row>
    <row r="2845" ht="15.75" customHeight="1">
      <c r="C2845" s="84"/>
      <c r="D2845" s="84"/>
      <c r="E2845" s="84"/>
      <c r="F2845" s="86"/>
      <c r="G2845" s="87"/>
      <c r="H2845" s="72"/>
      <c r="I2845" s="59"/>
      <c r="J2845" s="76"/>
      <c r="K2845" s="59"/>
      <c r="L2845" s="59"/>
      <c r="M2845" s="76"/>
      <c r="N2845" s="88"/>
      <c r="O2845" s="88"/>
      <c r="P2845" s="59"/>
      <c r="Q2845" s="77"/>
      <c r="R2845" s="59"/>
      <c r="S2845" s="59"/>
      <c r="T2845" s="59"/>
      <c r="U2845" s="59"/>
      <c r="V2845" s="88"/>
      <c r="W2845" s="59"/>
      <c r="X2845" s="59"/>
    </row>
    <row r="2846" ht="15.75" customHeight="1">
      <c r="C2846" s="84"/>
      <c r="D2846" s="84"/>
      <c r="E2846" s="84"/>
      <c r="F2846" s="86"/>
      <c r="G2846" s="87"/>
      <c r="H2846" s="72"/>
      <c r="I2846" s="59"/>
      <c r="J2846" s="76"/>
      <c r="K2846" s="59"/>
      <c r="L2846" s="59"/>
      <c r="M2846" s="76"/>
      <c r="N2846" s="88"/>
      <c r="O2846" s="88"/>
      <c r="P2846" s="59"/>
      <c r="Q2846" s="77"/>
      <c r="R2846" s="59"/>
      <c r="S2846" s="59"/>
      <c r="T2846" s="59"/>
      <c r="U2846" s="59"/>
      <c r="V2846" s="88"/>
      <c r="W2846" s="59"/>
      <c r="X2846" s="59"/>
    </row>
    <row r="2847" ht="15.75" customHeight="1">
      <c r="C2847" s="84"/>
      <c r="D2847" s="84"/>
      <c r="E2847" s="84"/>
      <c r="F2847" s="86"/>
      <c r="G2847" s="87"/>
      <c r="H2847" s="72"/>
      <c r="I2847" s="59"/>
      <c r="J2847" s="76"/>
      <c r="K2847" s="59"/>
      <c r="L2847" s="59"/>
      <c r="M2847" s="76"/>
      <c r="N2847" s="88"/>
      <c r="O2847" s="88"/>
      <c r="P2847" s="59"/>
      <c r="Q2847" s="77"/>
      <c r="R2847" s="59"/>
      <c r="S2847" s="59"/>
      <c r="T2847" s="59"/>
      <c r="U2847" s="59"/>
      <c r="V2847" s="88"/>
      <c r="W2847" s="59"/>
      <c r="X2847" s="59"/>
    </row>
    <row r="2848" ht="15.75" customHeight="1">
      <c r="C2848" s="84"/>
      <c r="D2848" s="84"/>
      <c r="E2848" s="84"/>
      <c r="F2848" s="86"/>
      <c r="G2848" s="87"/>
      <c r="H2848" s="72"/>
      <c r="I2848" s="59"/>
      <c r="J2848" s="76"/>
      <c r="K2848" s="59"/>
      <c r="L2848" s="59"/>
      <c r="M2848" s="76"/>
      <c r="N2848" s="88"/>
      <c r="O2848" s="88"/>
      <c r="P2848" s="59"/>
      <c r="Q2848" s="77"/>
      <c r="R2848" s="59"/>
      <c r="S2848" s="59"/>
      <c r="T2848" s="59"/>
      <c r="U2848" s="59"/>
      <c r="V2848" s="88"/>
      <c r="W2848" s="59"/>
      <c r="X2848" s="59"/>
    </row>
    <row r="2849" ht="15.75" customHeight="1">
      <c r="C2849" s="84"/>
      <c r="D2849" s="84"/>
      <c r="E2849" s="84"/>
      <c r="F2849" s="86"/>
      <c r="G2849" s="87"/>
      <c r="H2849" s="72"/>
      <c r="I2849" s="59"/>
      <c r="J2849" s="76"/>
      <c r="K2849" s="59"/>
      <c r="L2849" s="59"/>
      <c r="M2849" s="76"/>
      <c r="N2849" s="88"/>
      <c r="O2849" s="88"/>
      <c r="P2849" s="59"/>
      <c r="Q2849" s="77"/>
      <c r="R2849" s="59"/>
      <c r="S2849" s="59"/>
      <c r="T2849" s="59"/>
      <c r="U2849" s="59"/>
      <c r="V2849" s="88"/>
      <c r="W2849" s="59"/>
      <c r="X2849" s="59"/>
    </row>
    <row r="2850" ht="15.75" customHeight="1">
      <c r="C2850" s="84"/>
      <c r="D2850" s="84"/>
      <c r="E2850" s="84"/>
      <c r="F2850" s="86"/>
      <c r="G2850" s="87"/>
      <c r="H2850" s="72"/>
      <c r="I2850" s="59"/>
      <c r="J2850" s="76"/>
      <c r="K2850" s="59"/>
      <c r="L2850" s="59"/>
      <c r="M2850" s="76"/>
      <c r="N2850" s="88"/>
      <c r="O2850" s="88"/>
      <c r="P2850" s="59"/>
      <c r="Q2850" s="77"/>
      <c r="R2850" s="59"/>
      <c r="S2850" s="59"/>
      <c r="T2850" s="59"/>
      <c r="U2850" s="59"/>
      <c r="V2850" s="88"/>
      <c r="W2850" s="59"/>
      <c r="X2850" s="59"/>
    </row>
    <row r="2851" ht="15.75" customHeight="1">
      <c r="C2851" s="84"/>
      <c r="D2851" s="84"/>
      <c r="E2851" s="84"/>
      <c r="F2851" s="86"/>
      <c r="G2851" s="87"/>
      <c r="H2851" s="72"/>
      <c r="I2851" s="59"/>
      <c r="J2851" s="76"/>
      <c r="K2851" s="59"/>
      <c r="L2851" s="59"/>
      <c r="M2851" s="76"/>
      <c r="N2851" s="88"/>
      <c r="O2851" s="88"/>
      <c r="P2851" s="59"/>
      <c r="Q2851" s="77"/>
      <c r="R2851" s="59"/>
      <c r="S2851" s="59"/>
      <c r="T2851" s="59"/>
      <c r="U2851" s="59"/>
      <c r="V2851" s="88"/>
      <c r="W2851" s="59"/>
      <c r="X2851" s="59"/>
    </row>
    <row r="2852" ht="15.75" customHeight="1">
      <c r="C2852" s="84"/>
      <c r="D2852" s="84"/>
      <c r="E2852" s="84"/>
      <c r="F2852" s="86"/>
      <c r="G2852" s="87"/>
      <c r="H2852" s="72"/>
      <c r="I2852" s="59"/>
      <c r="J2852" s="76"/>
      <c r="K2852" s="59"/>
      <c r="L2852" s="59"/>
      <c r="M2852" s="76"/>
      <c r="N2852" s="88"/>
      <c r="O2852" s="88"/>
      <c r="P2852" s="59"/>
      <c r="Q2852" s="77"/>
      <c r="R2852" s="59"/>
      <c r="S2852" s="59"/>
      <c r="T2852" s="59"/>
      <c r="U2852" s="59"/>
      <c r="V2852" s="88"/>
      <c r="W2852" s="59"/>
      <c r="X2852" s="59"/>
    </row>
    <row r="2853" ht="15.75" customHeight="1">
      <c r="C2853" s="84"/>
      <c r="D2853" s="84"/>
      <c r="E2853" s="84"/>
      <c r="F2853" s="86"/>
      <c r="G2853" s="87"/>
      <c r="H2853" s="72"/>
      <c r="I2853" s="59"/>
      <c r="J2853" s="76"/>
      <c r="K2853" s="59"/>
      <c r="L2853" s="59"/>
      <c r="M2853" s="76"/>
      <c r="N2853" s="88"/>
      <c r="O2853" s="88"/>
      <c r="P2853" s="59"/>
      <c r="Q2853" s="77"/>
      <c r="R2853" s="59"/>
      <c r="S2853" s="59"/>
      <c r="T2853" s="59"/>
      <c r="U2853" s="59"/>
      <c r="V2853" s="88"/>
      <c r="W2853" s="59"/>
      <c r="X2853" s="59"/>
    </row>
    <row r="2854" ht="15.75" customHeight="1">
      <c r="C2854" s="84"/>
      <c r="D2854" s="84"/>
      <c r="E2854" s="84"/>
      <c r="F2854" s="86"/>
      <c r="G2854" s="87"/>
      <c r="H2854" s="72"/>
      <c r="I2854" s="59"/>
      <c r="J2854" s="76"/>
      <c r="K2854" s="59"/>
      <c r="L2854" s="59"/>
      <c r="M2854" s="76"/>
      <c r="N2854" s="88"/>
      <c r="O2854" s="88"/>
      <c r="P2854" s="59"/>
      <c r="Q2854" s="77"/>
      <c r="R2854" s="59"/>
      <c r="S2854" s="59"/>
      <c r="T2854" s="59"/>
      <c r="U2854" s="59"/>
      <c r="V2854" s="88"/>
      <c r="W2854" s="59"/>
      <c r="X2854" s="59"/>
    </row>
    <row r="2855" ht="15.75" customHeight="1">
      <c r="C2855" s="84"/>
      <c r="D2855" s="84"/>
      <c r="E2855" s="84"/>
      <c r="F2855" s="86"/>
      <c r="G2855" s="87"/>
      <c r="H2855" s="72"/>
      <c r="I2855" s="59"/>
      <c r="J2855" s="76"/>
      <c r="K2855" s="59"/>
      <c r="L2855" s="59"/>
      <c r="M2855" s="76"/>
      <c r="N2855" s="88"/>
      <c r="O2855" s="88"/>
      <c r="P2855" s="59"/>
      <c r="Q2855" s="77"/>
      <c r="R2855" s="59"/>
      <c r="S2855" s="59"/>
      <c r="T2855" s="59"/>
      <c r="U2855" s="59"/>
      <c r="V2855" s="88"/>
      <c r="W2855" s="59"/>
      <c r="X2855" s="59"/>
    </row>
    <row r="2856" ht="15.75" customHeight="1">
      <c r="C2856" s="84"/>
      <c r="D2856" s="84"/>
      <c r="E2856" s="84"/>
      <c r="F2856" s="86"/>
      <c r="G2856" s="87"/>
      <c r="H2856" s="72"/>
      <c r="I2856" s="59"/>
      <c r="J2856" s="76"/>
      <c r="K2856" s="59"/>
      <c r="L2856" s="59"/>
      <c r="M2856" s="76"/>
      <c r="N2856" s="88"/>
      <c r="O2856" s="88"/>
      <c r="P2856" s="59"/>
      <c r="Q2856" s="77"/>
      <c r="R2856" s="59"/>
      <c r="S2856" s="59"/>
      <c r="T2856" s="59"/>
      <c r="U2856" s="59"/>
      <c r="V2856" s="88"/>
      <c r="W2856" s="59"/>
      <c r="X2856" s="59"/>
    </row>
    <row r="2857" ht="15.75" customHeight="1">
      <c r="C2857" s="84"/>
      <c r="D2857" s="84"/>
      <c r="E2857" s="84"/>
      <c r="F2857" s="86"/>
      <c r="G2857" s="87"/>
      <c r="H2857" s="72"/>
      <c r="I2857" s="59"/>
      <c r="J2857" s="76"/>
      <c r="K2857" s="59"/>
      <c r="L2857" s="59"/>
      <c r="M2857" s="76"/>
      <c r="N2857" s="88"/>
      <c r="O2857" s="88"/>
      <c r="P2857" s="59"/>
      <c r="Q2857" s="77"/>
      <c r="R2857" s="59"/>
      <c r="S2857" s="59"/>
      <c r="T2857" s="59"/>
      <c r="U2857" s="59"/>
      <c r="V2857" s="88"/>
      <c r="W2857" s="59"/>
      <c r="X2857" s="59"/>
    </row>
    <row r="2858" ht="15.75" customHeight="1">
      <c r="C2858" s="84"/>
      <c r="D2858" s="84"/>
      <c r="E2858" s="84"/>
      <c r="F2858" s="86"/>
      <c r="G2858" s="87"/>
      <c r="H2858" s="72"/>
      <c r="I2858" s="59"/>
      <c r="J2858" s="76"/>
      <c r="K2858" s="59"/>
      <c r="L2858" s="59"/>
      <c r="M2858" s="76"/>
      <c r="N2858" s="88"/>
      <c r="O2858" s="88"/>
      <c r="P2858" s="59"/>
      <c r="Q2858" s="77"/>
      <c r="R2858" s="59"/>
      <c r="S2858" s="59"/>
      <c r="T2858" s="59"/>
      <c r="U2858" s="59"/>
      <c r="V2858" s="88"/>
      <c r="W2858" s="59"/>
      <c r="X2858" s="59"/>
    </row>
    <row r="2859" ht="15.75" customHeight="1">
      <c r="C2859" s="84"/>
      <c r="D2859" s="84"/>
      <c r="E2859" s="84"/>
      <c r="F2859" s="86"/>
      <c r="G2859" s="87"/>
      <c r="H2859" s="72"/>
      <c r="I2859" s="59"/>
      <c r="J2859" s="76"/>
      <c r="K2859" s="59"/>
      <c r="L2859" s="59"/>
      <c r="M2859" s="76"/>
      <c r="N2859" s="88"/>
      <c r="O2859" s="88"/>
      <c r="P2859" s="59"/>
      <c r="Q2859" s="77"/>
      <c r="R2859" s="59"/>
      <c r="S2859" s="59"/>
      <c r="T2859" s="59"/>
      <c r="U2859" s="59"/>
      <c r="V2859" s="88"/>
      <c r="W2859" s="59"/>
      <c r="X2859" s="59"/>
    </row>
    <row r="2860" ht="15.75" customHeight="1">
      <c r="C2860" s="84"/>
      <c r="D2860" s="84"/>
      <c r="E2860" s="84"/>
      <c r="F2860" s="86"/>
      <c r="G2860" s="87"/>
      <c r="H2860" s="72"/>
      <c r="I2860" s="59"/>
      <c r="J2860" s="76"/>
      <c r="K2860" s="59"/>
      <c r="L2860" s="59"/>
      <c r="M2860" s="76"/>
      <c r="N2860" s="88"/>
      <c r="O2860" s="88"/>
      <c r="P2860" s="59"/>
      <c r="Q2860" s="77"/>
      <c r="R2860" s="59"/>
      <c r="S2860" s="59"/>
      <c r="T2860" s="59"/>
      <c r="U2860" s="59"/>
      <c r="V2860" s="88"/>
      <c r="W2860" s="59"/>
      <c r="X2860" s="59"/>
    </row>
    <row r="2861" ht="15.75" customHeight="1">
      <c r="C2861" s="84"/>
      <c r="D2861" s="84"/>
      <c r="E2861" s="84"/>
      <c r="F2861" s="86"/>
      <c r="G2861" s="87"/>
      <c r="H2861" s="72"/>
      <c r="I2861" s="59"/>
      <c r="J2861" s="76"/>
      <c r="K2861" s="59"/>
      <c r="L2861" s="59"/>
      <c r="M2861" s="76"/>
      <c r="N2861" s="88"/>
      <c r="O2861" s="88"/>
      <c r="P2861" s="59"/>
      <c r="Q2861" s="77"/>
      <c r="R2861" s="59"/>
      <c r="S2861" s="59"/>
      <c r="T2861" s="59"/>
      <c r="U2861" s="59"/>
      <c r="V2861" s="88"/>
      <c r="W2861" s="59"/>
      <c r="X2861" s="59"/>
    </row>
    <row r="2862" ht="15.75" customHeight="1">
      <c r="C2862" s="84"/>
      <c r="D2862" s="84"/>
      <c r="E2862" s="84"/>
      <c r="F2862" s="86"/>
      <c r="G2862" s="87"/>
      <c r="H2862" s="72"/>
      <c r="I2862" s="59"/>
      <c r="J2862" s="76"/>
      <c r="K2862" s="59"/>
      <c r="L2862" s="59"/>
      <c r="M2862" s="76"/>
      <c r="N2862" s="88"/>
      <c r="O2862" s="88"/>
      <c r="P2862" s="59"/>
      <c r="Q2862" s="77"/>
      <c r="R2862" s="59"/>
      <c r="S2862" s="59"/>
      <c r="T2862" s="59"/>
      <c r="U2862" s="59"/>
      <c r="V2862" s="88"/>
      <c r="W2862" s="59"/>
      <c r="X2862" s="59"/>
    </row>
    <row r="2863" ht="15.75" customHeight="1">
      <c r="C2863" s="84"/>
      <c r="D2863" s="84"/>
      <c r="E2863" s="84"/>
      <c r="F2863" s="86"/>
      <c r="G2863" s="87"/>
      <c r="H2863" s="72"/>
      <c r="I2863" s="59"/>
      <c r="J2863" s="76"/>
      <c r="K2863" s="59"/>
      <c r="L2863" s="59"/>
      <c r="M2863" s="76"/>
      <c r="N2863" s="88"/>
      <c r="O2863" s="88"/>
      <c r="P2863" s="59"/>
      <c r="Q2863" s="77"/>
      <c r="R2863" s="59"/>
      <c r="S2863" s="59"/>
      <c r="T2863" s="59"/>
      <c r="U2863" s="59"/>
      <c r="V2863" s="88"/>
      <c r="W2863" s="59"/>
      <c r="X2863" s="59"/>
    </row>
    <row r="2864" ht="15.75" customHeight="1">
      <c r="C2864" s="84"/>
      <c r="D2864" s="84"/>
      <c r="E2864" s="84"/>
      <c r="F2864" s="86"/>
      <c r="G2864" s="87"/>
      <c r="H2864" s="72"/>
      <c r="I2864" s="59"/>
      <c r="J2864" s="76"/>
      <c r="K2864" s="59"/>
      <c r="L2864" s="59"/>
      <c r="M2864" s="76"/>
      <c r="N2864" s="88"/>
      <c r="O2864" s="88"/>
      <c r="P2864" s="59"/>
      <c r="Q2864" s="77"/>
      <c r="R2864" s="59"/>
      <c r="S2864" s="59"/>
      <c r="T2864" s="59"/>
      <c r="U2864" s="59"/>
      <c r="V2864" s="88"/>
      <c r="W2864" s="59"/>
      <c r="X2864" s="59"/>
    </row>
    <row r="2865" ht="15.75" customHeight="1">
      <c r="C2865" s="84"/>
      <c r="D2865" s="84"/>
      <c r="E2865" s="84"/>
      <c r="F2865" s="86"/>
      <c r="G2865" s="87"/>
      <c r="H2865" s="72"/>
      <c r="I2865" s="59"/>
      <c r="J2865" s="76"/>
      <c r="K2865" s="59"/>
      <c r="L2865" s="59"/>
      <c r="M2865" s="76"/>
      <c r="N2865" s="88"/>
      <c r="O2865" s="88"/>
      <c r="P2865" s="59"/>
      <c r="Q2865" s="77"/>
      <c r="R2865" s="59"/>
      <c r="S2865" s="59"/>
      <c r="T2865" s="59"/>
      <c r="U2865" s="59"/>
      <c r="V2865" s="88"/>
      <c r="W2865" s="59"/>
      <c r="X2865" s="59"/>
    </row>
    <row r="2866" ht="15.75" customHeight="1">
      <c r="C2866" s="84"/>
      <c r="D2866" s="84"/>
      <c r="E2866" s="84"/>
      <c r="F2866" s="86"/>
      <c r="G2866" s="87"/>
      <c r="H2866" s="72"/>
      <c r="I2866" s="59"/>
      <c r="J2866" s="76"/>
      <c r="K2866" s="59"/>
      <c r="L2866" s="59"/>
      <c r="M2866" s="76"/>
      <c r="N2866" s="88"/>
      <c r="O2866" s="88"/>
      <c r="P2866" s="59"/>
      <c r="Q2866" s="77"/>
      <c r="R2866" s="59"/>
      <c r="S2866" s="59"/>
      <c r="T2866" s="59"/>
      <c r="U2866" s="59"/>
      <c r="V2866" s="88"/>
      <c r="W2866" s="59"/>
      <c r="X2866" s="59"/>
    </row>
    <row r="2867" ht="15.75" customHeight="1">
      <c r="C2867" s="84"/>
      <c r="D2867" s="84"/>
      <c r="E2867" s="84"/>
      <c r="F2867" s="86"/>
      <c r="G2867" s="87"/>
      <c r="H2867" s="72"/>
      <c r="I2867" s="59"/>
      <c r="J2867" s="76"/>
      <c r="K2867" s="59"/>
      <c r="L2867" s="59"/>
      <c r="M2867" s="76"/>
      <c r="N2867" s="88"/>
      <c r="O2867" s="88"/>
      <c r="P2867" s="59"/>
      <c r="Q2867" s="77"/>
      <c r="R2867" s="59"/>
      <c r="S2867" s="59"/>
      <c r="T2867" s="59"/>
      <c r="U2867" s="59"/>
      <c r="V2867" s="88"/>
      <c r="W2867" s="59"/>
      <c r="X2867" s="59"/>
    </row>
    <row r="2868" ht="15.75" customHeight="1">
      <c r="C2868" s="84"/>
      <c r="D2868" s="84"/>
      <c r="E2868" s="84"/>
      <c r="F2868" s="86"/>
      <c r="G2868" s="87"/>
      <c r="H2868" s="72"/>
      <c r="I2868" s="59"/>
      <c r="J2868" s="76"/>
      <c r="K2868" s="59"/>
      <c r="L2868" s="59"/>
      <c r="M2868" s="76"/>
      <c r="N2868" s="88"/>
      <c r="O2868" s="88"/>
      <c r="P2868" s="59"/>
      <c r="Q2868" s="77"/>
      <c r="R2868" s="59"/>
      <c r="S2868" s="59"/>
      <c r="T2868" s="59"/>
      <c r="U2868" s="59"/>
      <c r="V2868" s="88"/>
      <c r="W2868" s="59"/>
      <c r="X2868" s="59"/>
    </row>
    <row r="2869" ht="15.75" customHeight="1">
      <c r="C2869" s="84"/>
      <c r="D2869" s="84"/>
      <c r="E2869" s="84"/>
      <c r="F2869" s="86"/>
      <c r="G2869" s="87"/>
      <c r="H2869" s="72"/>
      <c r="I2869" s="59"/>
      <c r="J2869" s="76"/>
      <c r="K2869" s="59"/>
      <c r="L2869" s="59"/>
      <c r="M2869" s="76"/>
      <c r="N2869" s="88"/>
      <c r="O2869" s="88"/>
      <c r="P2869" s="59"/>
      <c r="Q2869" s="77"/>
      <c r="R2869" s="59"/>
      <c r="S2869" s="59"/>
      <c r="T2869" s="59"/>
      <c r="U2869" s="59"/>
      <c r="V2869" s="88"/>
      <c r="W2869" s="59"/>
      <c r="X2869" s="59"/>
    </row>
    <row r="2870" ht="15.75" customHeight="1">
      <c r="C2870" s="84"/>
      <c r="D2870" s="84"/>
      <c r="E2870" s="84"/>
      <c r="F2870" s="86"/>
      <c r="G2870" s="87"/>
      <c r="H2870" s="72"/>
      <c r="I2870" s="59"/>
      <c r="J2870" s="76"/>
      <c r="K2870" s="59"/>
      <c r="L2870" s="59"/>
      <c r="M2870" s="76"/>
      <c r="N2870" s="88"/>
      <c r="O2870" s="88"/>
      <c r="P2870" s="59"/>
      <c r="Q2870" s="77"/>
      <c r="R2870" s="59"/>
      <c r="S2870" s="59"/>
      <c r="T2870" s="59"/>
      <c r="U2870" s="59"/>
      <c r="V2870" s="88"/>
      <c r="W2870" s="59"/>
      <c r="X2870" s="59"/>
    </row>
    <row r="2871" ht="15.75" customHeight="1">
      <c r="C2871" s="84"/>
      <c r="D2871" s="84"/>
      <c r="E2871" s="84"/>
      <c r="F2871" s="86"/>
      <c r="G2871" s="87"/>
      <c r="H2871" s="72"/>
      <c r="I2871" s="59"/>
      <c r="J2871" s="76"/>
      <c r="K2871" s="59"/>
      <c r="L2871" s="59"/>
      <c r="M2871" s="76"/>
      <c r="N2871" s="88"/>
      <c r="O2871" s="88"/>
      <c r="P2871" s="59"/>
      <c r="Q2871" s="77"/>
      <c r="R2871" s="59"/>
      <c r="S2871" s="59"/>
      <c r="T2871" s="59"/>
      <c r="U2871" s="59"/>
      <c r="V2871" s="88"/>
      <c r="W2871" s="59"/>
      <c r="X2871" s="59"/>
    </row>
    <row r="2872" ht="15.75" customHeight="1">
      <c r="C2872" s="84"/>
      <c r="D2872" s="84"/>
      <c r="E2872" s="84"/>
      <c r="F2872" s="86"/>
      <c r="G2872" s="87"/>
      <c r="H2872" s="72"/>
      <c r="I2872" s="59"/>
      <c r="J2872" s="76"/>
      <c r="K2872" s="59"/>
      <c r="L2872" s="59"/>
      <c r="M2872" s="76"/>
      <c r="N2872" s="88"/>
      <c r="O2872" s="88"/>
      <c r="P2872" s="59"/>
      <c r="Q2872" s="77"/>
      <c r="R2872" s="59"/>
      <c r="S2872" s="59"/>
      <c r="T2872" s="59"/>
      <c r="U2872" s="59"/>
      <c r="V2872" s="88"/>
      <c r="W2872" s="59"/>
      <c r="X2872" s="59"/>
    </row>
    <row r="2873" ht="15.75" customHeight="1">
      <c r="C2873" s="84"/>
      <c r="D2873" s="84"/>
      <c r="E2873" s="84"/>
      <c r="F2873" s="86"/>
      <c r="G2873" s="87"/>
      <c r="H2873" s="72"/>
      <c r="I2873" s="59"/>
      <c r="J2873" s="76"/>
      <c r="K2873" s="59"/>
      <c r="L2873" s="59"/>
      <c r="M2873" s="76"/>
      <c r="N2873" s="88"/>
      <c r="O2873" s="88"/>
      <c r="P2873" s="59"/>
      <c r="Q2873" s="77"/>
      <c r="R2873" s="59"/>
      <c r="S2873" s="59"/>
      <c r="T2873" s="59"/>
      <c r="U2873" s="59"/>
      <c r="V2873" s="88"/>
      <c r="W2873" s="59"/>
      <c r="X2873" s="59"/>
    </row>
    <row r="2874" ht="15.75" customHeight="1">
      <c r="C2874" s="84"/>
      <c r="D2874" s="84"/>
      <c r="E2874" s="84"/>
      <c r="F2874" s="86"/>
      <c r="G2874" s="87"/>
      <c r="H2874" s="72"/>
      <c r="I2874" s="59"/>
      <c r="J2874" s="76"/>
      <c r="K2874" s="59"/>
      <c r="L2874" s="59"/>
      <c r="M2874" s="76"/>
      <c r="N2874" s="88"/>
      <c r="O2874" s="88"/>
      <c r="P2874" s="59"/>
      <c r="Q2874" s="77"/>
      <c r="R2874" s="59"/>
      <c r="S2874" s="59"/>
      <c r="T2874" s="59"/>
      <c r="U2874" s="59"/>
      <c r="V2874" s="88"/>
      <c r="W2874" s="59"/>
      <c r="X2874" s="59"/>
    </row>
    <row r="2875" ht="15.75" customHeight="1">
      <c r="C2875" s="84"/>
      <c r="D2875" s="84"/>
      <c r="E2875" s="84"/>
      <c r="F2875" s="86"/>
      <c r="G2875" s="87"/>
      <c r="H2875" s="72"/>
      <c r="I2875" s="59"/>
      <c r="J2875" s="76"/>
      <c r="K2875" s="59"/>
      <c r="L2875" s="59"/>
      <c r="M2875" s="76"/>
      <c r="N2875" s="88"/>
      <c r="O2875" s="88"/>
      <c r="P2875" s="59"/>
      <c r="Q2875" s="77"/>
      <c r="R2875" s="59"/>
      <c r="S2875" s="59"/>
      <c r="T2875" s="59"/>
      <c r="U2875" s="59"/>
      <c r="V2875" s="88"/>
      <c r="W2875" s="59"/>
      <c r="X2875" s="59"/>
    </row>
    <row r="2876" ht="15.75" customHeight="1">
      <c r="C2876" s="84"/>
      <c r="D2876" s="84"/>
      <c r="E2876" s="84"/>
      <c r="F2876" s="86"/>
      <c r="G2876" s="87"/>
      <c r="H2876" s="72"/>
      <c r="I2876" s="59"/>
      <c r="J2876" s="76"/>
      <c r="K2876" s="59"/>
      <c r="L2876" s="59"/>
      <c r="M2876" s="76"/>
      <c r="N2876" s="88"/>
      <c r="O2876" s="88"/>
      <c r="P2876" s="59"/>
      <c r="Q2876" s="77"/>
      <c r="R2876" s="59"/>
      <c r="S2876" s="59"/>
      <c r="T2876" s="59"/>
      <c r="U2876" s="59"/>
      <c r="V2876" s="88"/>
      <c r="W2876" s="59"/>
      <c r="X2876" s="59"/>
    </row>
    <row r="2877" ht="15.75" customHeight="1">
      <c r="C2877" s="84"/>
      <c r="D2877" s="84"/>
      <c r="E2877" s="84"/>
      <c r="F2877" s="86"/>
      <c r="G2877" s="87"/>
      <c r="H2877" s="72"/>
      <c r="I2877" s="59"/>
      <c r="J2877" s="76"/>
      <c r="K2877" s="59"/>
      <c r="L2877" s="59"/>
      <c r="M2877" s="76"/>
      <c r="N2877" s="88"/>
      <c r="O2877" s="88"/>
      <c r="P2877" s="59"/>
      <c r="Q2877" s="77"/>
      <c r="R2877" s="59"/>
      <c r="S2877" s="59"/>
      <c r="T2877" s="59"/>
      <c r="U2877" s="59"/>
      <c r="V2877" s="88"/>
      <c r="W2877" s="59"/>
      <c r="X2877" s="59"/>
    </row>
    <row r="2878" ht="15.75" customHeight="1">
      <c r="C2878" s="84"/>
      <c r="D2878" s="84"/>
      <c r="E2878" s="84"/>
      <c r="F2878" s="86"/>
      <c r="G2878" s="87"/>
      <c r="H2878" s="72"/>
      <c r="I2878" s="59"/>
      <c r="J2878" s="76"/>
      <c r="K2878" s="59"/>
      <c r="L2878" s="59"/>
      <c r="M2878" s="76"/>
      <c r="N2878" s="88"/>
      <c r="O2878" s="88"/>
      <c r="P2878" s="59"/>
      <c r="Q2878" s="77"/>
      <c r="R2878" s="59"/>
      <c r="S2878" s="59"/>
      <c r="T2878" s="59"/>
      <c r="U2878" s="59"/>
      <c r="V2878" s="88"/>
      <c r="W2878" s="59"/>
      <c r="X2878" s="59"/>
    </row>
    <row r="2879" ht="15.75" customHeight="1">
      <c r="C2879" s="84"/>
      <c r="D2879" s="84"/>
      <c r="E2879" s="84"/>
      <c r="F2879" s="86"/>
      <c r="G2879" s="87"/>
      <c r="H2879" s="72"/>
      <c r="I2879" s="59"/>
      <c r="J2879" s="76"/>
      <c r="K2879" s="59"/>
      <c r="L2879" s="59"/>
      <c r="M2879" s="76"/>
      <c r="N2879" s="88"/>
      <c r="O2879" s="88"/>
      <c r="P2879" s="59"/>
      <c r="Q2879" s="77"/>
      <c r="R2879" s="59"/>
      <c r="S2879" s="59"/>
      <c r="T2879" s="59"/>
      <c r="U2879" s="59"/>
      <c r="V2879" s="88"/>
      <c r="W2879" s="59"/>
      <c r="X2879" s="59"/>
    </row>
    <row r="2880" ht="15.75" customHeight="1">
      <c r="C2880" s="84"/>
      <c r="D2880" s="84"/>
      <c r="E2880" s="84"/>
      <c r="F2880" s="86"/>
      <c r="G2880" s="87"/>
      <c r="H2880" s="72"/>
      <c r="I2880" s="59"/>
      <c r="J2880" s="76"/>
      <c r="K2880" s="59"/>
      <c r="L2880" s="59"/>
      <c r="M2880" s="76"/>
      <c r="N2880" s="88"/>
      <c r="O2880" s="88"/>
      <c r="P2880" s="59"/>
      <c r="Q2880" s="77"/>
      <c r="R2880" s="59"/>
      <c r="S2880" s="59"/>
      <c r="T2880" s="59"/>
      <c r="U2880" s="59"/>
      <c r="V2880" s="88"/>
      <c r="W2880" s="59"/>
      <c r="X2880" s="59"/>
    </row>
    <row r="2881" ht="15.75" customHeight="1">
      <c r="C2881" s="84"/>
      <c r="D2881" s="84"/>
      <c r="E2881" s="84"/>
      <c r="F2881" s="86"/>
      <c r="G2881" s="87"/>
      <c r="H2881" s="72"/>
      <c r="I2881" s="59"/>
      <c r="J2881" s="76"/>
      <c r="K2881" s="59"/>
      <c r="L2881" s="59"/>
      <c r="M2881" s="76"/>
      <c r="N2881" s="88"/>
      <c r="O2881" s="88"/>
      <c r="P2881" s="59"/>
      <c r="Q2881" s="77"/>
      <c r="R2881" s="59"/>
      <c r="S2881" s="59"/>
      <c r="T2881" s="59"/>
      <c r="U2881" s="59"/>
      <c r="V2881" s="88"/>
      <c r="W2881" s="59"/>
      <c r="X2881" s="59"/>
    </row>
    <row r="2882" ht="15.75" customHeight="1">
      <c r="C2882" s="84"/>
      <c r="D2882" s="84"/>
      <c r="E2882" s="84"/>
      <c r="F2882" s="86"/>
      <c r="G2882" s="87"/>
      <c r="H2882" s="72"/>
      <c r="I2882" s="59"/>
      <c r="J2882" s="76"/>
      <c r="K2882" s="59"/>
      <c r="L2882" s="59"/>
      <c r="M2882" s="76"/>
      <c r="N2882" s="88"/>
      <c r="O2882" s="88"/>
      <c r="P2882" s="59"/>
      <c r="Q2882" s="77"/>
      <c r="R2882" s="59"/>
      <c r="S2882" s="59"/>
      <c r="T2882" s="59"/>
      <c r="U2882" s="59"/>
      <c r="V2882" s="88"/>
      <c r="W2882" s="59"/>
      <c r="X2882" s="59"/>
    </row>
    <row r="2883" ht="15.75" customHeight="1">
      <c r="C2883" s="84"/>
      <c r="D2883" s="84"/>
      <c r="E2883" s="84"/>
      <c r="F2883" s="86"/>
      <c r="G2883" s="87"/>
      <c r="H2883" s="72"/>
      <c r="I2883" s="59"/>
      <c r="J2883" s="76"/>
      <c r="K2883" s="59"/>
      <c r="L2883" s="59"/>
      <c r="M2883" s="76"/>
      <c r="N2883" s="88"/>
      <c r="O2883" s="88"/>
      <c r="P2883" s="59"/>
      <c r="Q2883" s="77"/>
      <c r="R2883" s="59"/>
      <c r="S2883" s="59"/>
      <c r="T2883" s="59"/>
      <c r="U2883" s="59"/>
      <c r="V2883" s="88"/>
      <c r="W2883" s="59"/>
      <c r="X2883" s="59"/>
    </row>
    <row r="2884" ht="15.75" customHeight="1">
      <c r="C2884" s="84"/>
      <c r="D2884" s="84"/>
      <c r="E2884" s="84"/>
      <c r="F2884" s="86"/>
      <c r="G2884" s="87"/>
      <c r="H2884" s="72"/>
      <c r="I2884" s="59"/>
      <c r="J2884" s="76"/>
      <c r="K2884" s="59"/>
      <c r="L2884" s="59"/>
      <c r="M2884" s="76"/>
      <c r="N2884" s="88"/>
      <c r="O2884" s="88"/>
      <c r="P2884" s="59"/>
      <c r="Q2884" s="77"/>
      <c r="R2884" s="59"/>
      <c r="S2884" s="59"/>
      <c r="T2884" s="59"/>
      <c r="U2884" s="59"/>
      <c r="V2884" s="88"/>
      <c r="W2884" s="59"/>
      <c r="X2884" s="59"/>
    </row>
    <row r="2885" ht="15.75" customHeight="1">
      <c r="C2885" s="84"/>
      <c r="D2885" s="84"/>
      <c r="E2885" s="84"/>
      <c r="F2885" s="86"/>
      <c r="G2885" s="87"/>
      <c r="H2885" s="72"/>
      <c r="I2885" s="59"/>
      <c r="J2885" s="76"/>
      <c r="K2885" s="59"/>
      <c r="L2885" s="59"/>
      <c r="M2885" s="76"/>
      <c r="N2885" s="88"/>
      <c r="O2885" s="88"/>
      <c r="P2885" s="59"/>
      <c r="Q2885" s="77"/>
      <c r="R2885" s="59"/>
      <c r="S2885" s="59"/>
      <c r="T2885" s="59"/>
      <c r="U2885" s="59"/>
      <c r="V2885" s="88"/>
      <c r="W2885" s="59"/>
      <c r="X2885" s="59"/>
    </row>
    <row r="2886" ht="15.75" customHeight="1">
      <c r="C2886" s="84"/>
      <c r="D2886" s="84"/>
      <c r="E2886" s="84"/>
      <c r="F2886" s="86"/>
      <c r="G2886" s="87"/>
      <c r="H2886" s="72"/>
      <c r="I2886" s="59"/>
      <c r="J2886" s="76"/>
      <c r="K2886" s="59"/>
      <c r="L2886" s="59"/>
      <c r="M2886" s="76"/>
      <c r="N2886" s="88"/>
      <c r="O2886" s="88"/>
      <c r="P2886" s="59"/>
      <c r="Q2886" s="77"/>
      <c r="R2886" s="59"/>
      <c r="S2886" s="59"/>
      <c r="T2886" s="59"/>
      <c r="U2886" s="59"/>
      <c r="V2886" s="88"/>
      <c r="W2886" s="59"/>
      <c r="X2886" s="59"/>
    </row>
    <row r="2887" ht="15.75" customHeight="1">
      <c r="C2887" s="84"/>
      <c r="D2887" s="84"/>
      <c r="E2887" s="84"/>
      <c r="F2887" s="86"/>
      <c r="G2887" s="87"/>
      <c r="H2887" s="72"/>
      <c r="I2887" s="59"/>
      <c r="J2887" s="76"/>
      <c r="K2887" s="59"/>
      <c r="L2887" s="59"/>
      <c r="M2887" s="76"/>
      <c r="N2887" s="88"/>
      <c r="O2887" s="88"/>
      <c r="P2887" s="59"/>
      <c r="Q2887" s="77"/>
      <c r="R2887" s="59"/>
      <c r="S2887" s="59"/>
      <c r="T2887" s="59"/>
      <c r="U2887" s="59"/>
      <c r="V2887" s="88"/>
      <c r="W2887" s="59"/>
      <c r="X2887" s="59"/>
    </row>
    <row r="2888" ht="15.75" customHeight="1">
      <c r="C2888" s="84"/>
      <c r="D2888" s="84"/>
      <c r="E2888" s="84"/>
      <c r="F2888" s="86"/>
      <c r="G2888" s="87"/>
      <c r="H2888" s="72"/>
      <c r="I2888" s="59"/>
      <c r="J2888" s="76"/>
      <c r="K2888" s="59"/>
      <c r="L2888" s="59"/>
      <c r="M2888" s="76"/>
      <c r="N2888" s="88"/>
      <c r="O2888" s="88"/>
      <c r="P2888" s="59"/>
      <c r="Q2888" s="77"/>
      <c r="R2888" s="59"/>
      <c r="S2888" s="59"/>
      <c r="T2888" s="59"/>
      <c r="U2888" s="59"/>
      <c r="V2888" s="88"/>
      <c r="W2888" s="59"/>
      <c r="X2888" s="59"/>
    </row>
    <row r="2889" ht="15.75" customHeight="1">
      <c r="C2889" s="84"/>
      <c r="D2889" s="84"/>
      <c r="E2889" s="84"/>
      <c r="F2889" s="86"/>
      <c r="G2889" s="87"/>
      <c r="H2889" s="72"/>
      <c r="I2889" s="59"/>
      <c r="J2889" s="76"/>
      <c r="K2889" s="59"/>
      <c r="L2889" s="59"/>
      <c r="M2889" s="76"/>
      <c r="N2889" s="88"/>
      <c r="O2889" s="88"/>
      <c r="P2889" s="59"/>
      <c r="Q2889" s="77"/>
      <c r="R2889" s="59"/>
      <c r="S2889" s="59"/>
      <c r="T2889" s="59"/>
      <c r="U2889" s="59"/>
      <c r="V2889" s="88"/>
      <c r="W2889" s="59"/>
      <c r="X2889" s="59"/>
    </row>
    <row r="2890" ht="15.75" customHeight="1">
      <c r="C2890" s="84"/>
      <c r="D2890" s="84"/>
      <c r="E2890" s="84"/>
      <c r="F2890" s="86"/>
      <c r="G2890" s="87"/>
      <c r="H2890" s="72"/>
      <c r="I2890" s="59"/>
      <c r="J2890" s="76"/>
      <c r="K2890" s="59"/>
      <c r="L2890" s="59"/>
      <c r="M2890" s="76"/>
      <c r="N2890" s="88"/>
      <c r="O2890" s="88"/>
      <c r="P2890" s="59"/>
      <c r="Q2890" s="77"/>
      <c r="R2890" s="59"/>
      <c r="S2890" s="59"/>
      <c r="T2890" s="59"/>
      <c r="U2890" s="59"/>
      <c r="V2890" s="88"/>
      <c r="W2890" s="59"/>
      <c r="X2890" s="59"/>
    </row>
    <row r="2891" ht="15.75" customHeight="1">
      <c r="C2891" s="84"/>
      <c r="D2891" s="84"/>
      <c r="E2891" s="84"/>
      <c r="F2891" s="86"/>
      <c r="G2891" s="87"/>
      <c r="H2891" s="72"/>
      <c r="I2891" s="59"/>
      <c r="J2891" s="76"/>
      <c r="K2891" s="59"/>
      <c r="L2891" s="59"/>
      <c r="M2891" s="76"/>
      <c r="N2891" s="88"/>
      <c r="O2891" s="88"/>
      <c r="P2891" s="59"/>
      <c r="Q2891" s="77"/>
      <c r="R2891" s="59"/>
      <c r="S2891" s="59"/>
      <c r="T2891" s="59"/>
      <c r="U2891" s="59"/>
      <c r="V2891" s="88"/>
      <c r="W2891" s="59"/>
      <c r="X2891" s="59"/>
    </row>
    <row r="2892" ht="15.75" customHeight="1">
      <c r="C2892" s="84"/>
      <c r="D2892" s="84"/>
      <c r="E2892" s="84"/>
      <c r="F2892" s="86"/>
      <c r="G2892" s="87"/>
      <c r="H2892" s="72"/>
      <c r="I2892" s="59"/>
      <c r="J2892" s="76"/>
      <c r="K2892" s="59"/>
      <c r="L2892" s="59"/>
      <c r="M2892" s="76"/>
      <c r="N2892" s="88"/>
      <c r="O2892" s="88"/>
      <c r="P2892" s="59"/>
      <c r="Q2892" s="77"/>
      <c r="R2892" s="59"/>
      <c r="S2892" s="59"/>
      <c r="T2892" s="59"/>
      <c r="U2892" s="59"/>
      <c r="V2892" s="88"/>
      <c r="W2892" s="59"/>
      <c r="X2892" s="59"/>
    </row>
    <row r="2893" ht="15.75" customHeight="1">
      <c r="C2893" s="84"/>
      <c r="D2893" s="84"/>
      <c r="E2893" s="84"/>
      <c r="F2893" s="86"/>
      <c r="G2893" s="87"/>
      <c r="H2893" s="72"/>
      <c r="I2893" s="59"/>
      <c r="J2893" s="76"/>
      <c r="K2893" s="59"/>
      <c r="L2893" s="59"/>
      <c r="M2893" s="76"/>
      <c r="N2893" s="88"/>
      <c r="O2893" s="88"/>
      <c r="P2893" s="59"/>
      <c r="Q2893" s="77"/>
      <c r="R2893" s="59"/>
      <c r="S2893" s="59"/>
      <c r="T2893" s="59"/>
      <c r="U2893" s="59"/>
      <c r="V2893" s="88"/>
      <c r="W2893" s="59"/>
      <c r="X2893" s="59"/>
    </row>
    <row r="2894" ht="15.75" customHeight="1">
      <c r="C2894" s="84"/>
      <c r="D2894" s="84"/>
      <c r="E2894" s="84"/>
      <c r="F2894" s="86"/>
      <c r="G2894" s="87"/>
      <c r="H2894" s="72"/>
      <c r="I2894" s="59"/>
      <c r="J2894" s="76"/>
      <c r="K2894" s="59"/>
      <c r="L2894" s="59"/>
      <c r="M2894" s="76"/>
      <c r="N2894" s="88"/>
      <c r="O2894" s="88"/>
      <c r="P2894" s="59"/>
      <c r="Q2894" s="77"/>
      <c r="R2894" s="59"/>
      <c r="S2894" s="59"/>
      <c r="T2894" s="59"/>
      <c r="U2894" s="59"/>
      <c r="V2894" s="88"/>
      <c r="W2894" s="59"/>
      <c r="X2894" s="59"/>
    </row>
    <row r="2895" ht="15.75" customHeight="1">
      <c r="C2895" s="84"/>
      <c r="D2895" s="84"/>
      <c r="E2895" s="84"/>
      <c r="F2895" s="86"/>
      <c r="G2895" s="87"/>
      <c r="H2895" s="72"/>
      <c r="I2895" s="59"/>
      <c r="J2895" s="76"/>
      <c r="K2895" s="59"/>
      <c r="L2895" s="59"/>
      <c r="M2895" s="76"/>
      <c r="N2895" s="88"/>
      <c r="O2895" s="88"/>
      <c r="P2895" s="59"/>
      <c r="Q2895" s="77"/>
      <c r="R2895" s="59"/>
      <c r="S2895" s="59"/>
      <c r="T2895" s="59"/>
      <c r="U2895" s="59"/>
      <c r="V2895" s="88"/>
      <c r="W2895" s="59"/>
      <c r="X2895" s="59"/>
    </row>
    <row r="2896" ht="15.75" customHeight="1">
      <c r="C2896" s="84"/>
      <c r="D2896" s="84"/>
      <c r="E2896" s="84"/>
      <c r="F2896" s="86"/>
      <c r="G2896" s="87"/>
      <c r="H2896" s="72"/>
      <c r="I2896" s="59"/>
      <c r="J2896" s="76"/>
      <c r="K2896" s="59"/>
      <c r="L2896" s="59"/>
      <c r="M2896" s="76"/>
      <c r="N2896" s="88"/>
      <c r="O2896" s="88"/>
      <c r="P2896" s="59"/>
      <c r="Q2896" s="77"/>
      <c r="R2896" s="59"/>
      <c r="S2896" s="59"/>
      <c r="T2896" s="59"/>
      <c r="U2896" s="59"/>
      <c r="V2896" s="88"/>
      <c r="W2896" s="59"/>
      <c r="X2896" s="59"/>
    </row>
    <row r="2897" ht="15.75" customHeight="1">
      <c r="C2897" s="84"/>
      <c r="D2897" s="84"/>
      <c r="E2897" s="84"/>
      <c r="F2897" s="86"/>
      <c r="G2897" s="87"/>
      <c r="H2897" s="72"/>
      <c r="I2897" s="59"/>
      <c r="J2897" s="76"/>
      <c r="K2897" s="59"/>
      <c r="L2897" s="59"/>
      <c r="M2897" s="76"/>
      <c r="N2897" s="88"/>
      <c r="O2897" s="88"/>
      <c r="P2897" s="59"/>
      <c r="Q2897" s="77"/>
      <c r="R2897" s="59"/>
      <c r="S2897" s="59"/>
      <c r="T2897" s="59"/>
      <c r="U2897" s="59"/>
      <c r="V2897" s="88"/>
      <c r="W2897" s="59"/>
      <c r="X2897" s="59"/>
    </row>
    <row r="2898" ht="15.75" customHeight="1">
      <c r="C2898" s="84"/>
      <c r="D2898" s="84"/>
      <c r="E2898" s="84"/>
      <c r="F2898" s="86"/>
      <c r="G2898" s="87"/>
      <c r="H2898" s="72"/>
      <c r="I2898" s="59"/>
      <c r="J2898" s="76"/>
      <c r="K2898" s="59"/>
      <c r="L2898" s="59"/>
      <c r="M2898" s="76"/>
      <c r="N2898" s="88"/>
      <c r="O2898" s="88"/>
      <c r="P2898" s="59"/>
      <c r="Q2898" s="77"/>
      <c r="R2898" s="59"/>
      <c r="S2898" s="59"/>
      <c r="T2898" s="59"/>
      <c r="U2898" s="59"/>
      <c r="V2898" s="88"/>
      <c r="W2898" s="59"/>
      <c r="X2898" s="59"/>
    </row>
    <row r="2899" ht="15.75" customHeight="1">
      <c r="C2899" s="84"/>
      <c r="D2899" s="84"/>
      <c r="E2899" s="84"/>
      <c r="F2899" s="86"/>
      <c r="G2899" s="87"/>
      <c r="H2899" s="72"/>
      <c r="I2899" s="59"/>
      <c r="J2899" s="76"/>
      <c r="K2899" s="59"/>
      <c r="L2899" s="59"/>
      <c r="M2899" s="76"/>
      <c r="N2899" s="88"/>
      <c r="O2899" s="88"/>
      <c r="P2899" s="59"/>
      <c r="Q2899" s="77"/>
      <c r="R2899" s="59"/>
      <c r="S2899" s="59"/>
      <c r="T2899" s="59"/>
      <c r="U2899" s="59"/>
      <c r="V2899" s="88"/>
      <c r="W2899" s="59"/>
      <c r="X2899" s="59"/>
    </row>
    <row r="2900" ht="15.75" customHeight="1">
      <c r="C2900" s="84"/>
      <c r="D2900" s="84"/>
      <c r="E2900" s="84"/>
      <c r="F2900" s="86"/>
      <c r="G2900" s="87"/>
      <c r="H2900" s="72"/>
      <c r="I2900" s="59"/>
      <c r="J2900" s="76"/>
      <c r="K2900" s="59"/>
      <c r="L2900" s="59"/>
      <c r="M2900" s="76"/>
      <c r="N2900" s="88"/>
      <c r="O2900" s="88"/>
      <c r="P2900" s="59"/>
      <c r="Q2900" s="77"/>
      <c r="R2900" s="59"/>
      <c r="S2900" s="59"/>
      <c r="T2900" s="59"/>
      <c r="U2900" s="59"/>
      <c r="V2900" s="88"/>
      <c r="W2900" s="59"/>
      <c r="X2900" s="59"/>
    </row>
    <row r="2901" ht="15.75" customHeight="1">
      <c r="C2901" s="84"/>
      <c r="D2901" s="84"/>
      <c r="E2901" s="84"/>
      <c r="F2901" s="86"/>
      <c r="G2901" s="87"/>
      <c r="H2901" s="72"/>
      <c r="I2901" s="59"/>
      <c r="J2901" s="76"/>
      <c r="K2901" s="59"/>
      <c r="L2901" s="59"/>
      <c r="M2901" s="76"/>
      <c r="N2901" s="88"/>
      <c r="O2901" s="88"/>
      <c r="P2901" s="59"/>
      <c r="Q2901" s="77"/>
      <c r="R2901" s="59"/>
      <c r="S2901" s="59"/>
      <c r="T2901" s="59"/>
      <c r="U2901" s="59"/>
      <c r="V2901" s="88"/>
      <c r="W2901" s="59"/>
      <c r="X2901" s="59"/>
    </row>
    <row r="2902" ht="15.75" customHeight="1">
      <c r="C2902" s="84"/>
      <c r="D2902" s="84"/>
      <c r="E2902" s="84"/>
      <c r="F2902" s="86"/>
      <c r="G2902" s="87"/>
      <c r="H2902" s="72"/>
      <c r="I2902" s="59"/>
      <c r="J2902" s="76"/>
      <c r="K2902" s="59"/>
      <c r="L2902" s="59"/>
      <c r="M2902" s="76"/>
      <c r="N2902" s="88"/>
      <c r="O2902" s="88"/>
      <c r="P2902" s="59"/>
      <c r="Q2902" s="77"/>
      <c r="R2902" s="59"/>
      <c r="S2902" s="59"/>
      <c r="T2902" s="59"/>
      <c r="U2902" s="59"/>
      <c r="V2902" s="88"/>
      <c r="W2902" s="59"/>
      <c r="X2902" s="59"/>
    </row>
    <row r="2903" ht="15.75" customHeight="1">
      <c r="C2903" s="84"/>
      <c r="D2903" s="84"/>
      <c r="E2903" s="84"/>
      <c r="F2903" s="86"/>
      <c r="G2903" s="87"/>
      <c r="H2903" s="72"/>
      <c r="I2903" s="59"/>
      <c r="J2903" s="76"/>
      <c r="K2903" s="59"/>
      <c r="L2903" s="59"/>
      <c r="M2903" s="76"/>
      <c r="N2903" s="88"/>
      <c r="O2903" s="88"/>
      <c r="P2903" s="59"/>
      <c r="Q2903" s="77"/>
      <c r="R2903" s="59"/>
      <c r="S2903" s="59"/>
      <c r="T2903" s="59"/>
      <c r="U2903" s="59"/>
      <c r="V2903" s="88"/>
      <c r="W2903" s="59"/>
      <c r="X2903" s="59"/>
    </row>
    <row r="2904" ht="15.75" customHeight="1">
      <c r="C2904" s="84"/>
      <c r="D2904" s="84"/>
      <c r="E2904" s="84"/>
      <c r="F2904" s="86"/>
      <c r="G2904" s="87"/>
      <c r="H2904" s="72"/>
      <c r="I2904" s="59"/>
      <c r="J2904" s="76"/>
      <c r="K2904" s="59"/>
      <c r="L2904" s="59"/>
      <c r="M2904" s="76"/>
      <c r="N2904" s="88"/>
      <c r="O2904" s="88"/>
      <c r="P2904" s="59"/>
      <c r="Q2904" s="77"/>
      <c r="R2904" s="59"/>
      <c r="S2904" s="59"/>
      <c r="T2904" s="59"/>
      <c r="U2904" s="59"/>
      <c r="V2904" s="88"/>
      <c r="W2904" s="59"/>
      <c r="X2904" s="59"/>
    </row>
    <row r="2905" ht="15.75" customHeight="1">
      <c r="C2905" s="84"/>
      <c r="D2905" s="84"/>
      <c r="E2905" s="84"/>
      <c r="F2905" s="86"/>
      <c r="G2905" s="87"/>
      <c r="H2905" s="72"/>
      <c r="I2905" s="59"/>
      <c r="J2905" s="76"/>
      <c r="K2905" s="59"/>
      <c r="L2905" s="59"/>
      <c r="M2905" s="76"/>
      <c r="N2905" s="88"/>
      <c r="O2905" s="88"/>
      <c r="P2905" s="59"/>
      <c r="Q2905" s="77"/>
      <c r="R2905" s="59"/>
      <c r="S2905" s="59"/>
      <c r="T2905" s="59"/>
      <c r="U2905" s="59"/>
      <c r="V2905" s="88"/>
      <c r="W2905" s="59"/>
      <c r="X2905" s="59"/>
    </row>
    <row r="2906" ht="15.75" customHeight="1">
      <c r="C2906" s="84"/>
      <c r="D2906" s="84"/>
      <c r="E2906" s="84"/>
      <c r="F2906" s="86"/>
      <c r="G2906" s="87"/>
      <c r="H2906" s="72"/>
      <c r="I2906" s="59"/>
      <c r="J2906" s="76"/>
      <c r="K2906" s="59"/>
      <c r="L2906" s="59"/>
      <c r="M2906" s="76"/>
      <c r="N2906" s="88"/>
      <c r="O2906" s="88"/>
      <c r="P2906" s="59"/>
      <c r="Q2906" s="77"/>
      <c r="R2906" s="59"/>
      <c r="S2906" s="59"/>
      <c r="T2906" s="59"/>
      <c r="U2906" s="59"/>
      <c r="V2906" s="88"/>
      <c r="W2906" s="59"/>
      <c r="X2906" s="59"/>
    </row>
    <row r="2907" ht="15.75" customHeight="1">
      <c r="C2907" s="84"/>
      <c r="D2907" s="84"/>
      <c r="E2907" s="84"/>
      <c r="F2907" s="86"/>
      <c r="G2907" s="87"/>
      <c r="H2907" s="72"/>
      <c r="I2907" s="59"/>
      <c r="J2907" s="76"/>
      <c r="K2907" s="59"/>
      <c r="L2907" s="59"/>
      <c r="M2907" s="76"/>
      <c r="N2907" s="88"/>
      <c r="O2907" s="88"/>
      <c r="P2907" s="59"/>
      <c r="Q2907" s="77"/>
      <c r="R2907" s="59"/>
      <c r="S2907" s="59"/>
      <c r="T2907" s="59"/>
      <c r="U2907" s="59"/>
      <c r="V2907" s="88"/>
      <c r="W2907" s="59"/>
      <c r="X2907" s="59"/>
    </row>
    <row r="2908" ht="15.75" customHeight="1">
      <c r="C2908" s="84"/>
      <c r="D2908" s="84"/>
      <c r="E2908" s="84"/>
      <c r="F2908" s="86"/>
      <c r="G2908" s="87"/>
      <c r="H2908" s="72"/>
      <c r="I2908" s="59"/>
      <c r="J2908" s="76"/>
      <c r="K2908" s="59"/>
      <c r="L2908" s="59"/>
      <c r="M2908" s="76"/>
      <c r="N2908" s="88"/>
      <c r="O2908" s="88"/>
      <c r="P2908" s="59"/>
      <c r="Q2908" s="77"/>
      <c r="R2908" s="59"/>
      <c r="S2908" s="59"/>
      <c r="T2908" s="59"/>
      <c r="U2908" s="59"/>
      <c r="V2908" s="88"/>
      <c r="W2908" s="59"/>
      <c r="X2908" s="59"/>
    </row>
    <row r="2909" ht="15.75" customHeight="1">
      <c r="C2909" s="84"/>
      <c r="D2909" s="84"/>
      <c r="E2909" s="84"/>
      <c r="F2909" s="86"/>
      <c r="G2909" s="87"/>
      <c r="H2909" s="72"/>
      <c r="I2909" s="59"/>
      <c r="J2909" s="76"/>
      <c r="K2909" s="59"/>
      <c r="L2909" s="59"/>
      <c r="M2909" s="76"/>
      <c r="N2909" s="88"/>
      <c r="O2909" s="88"/>
      <c r="P2909" s="59"/>
      <c r="Q2909" s="77"/>
      <c r="R2909" s="59"/>
      <c r="S2909" s="59"/>
      <c r="T2909" s="59"/>
      <c r="U2909" s="59"/>
      <c r="V2909" s="88"/>
      <c r="W2909" s="59"/>
      <c r="X2909" s="59"/>
    </row>
    <row r="2910" ht="15.75" customHeight="1">
      <c r="C2910" s="84"/>
      <c r="D2910" s="84"/>
      <c r="E2910" s="84"/>
      <c r="F2910" s="86"/>
      <c r="G2910" s="87"/>
      <c r="H2910" s="72"/>
      <c r="I2910" s="59"/>
      <c r="J2910" s="76"/>
      <c r="K2910" s="59"/>
      <c r="L2910" s="59"/>
      <c r="M2910" s="76"/>
      <c r="N2910" s="88"/>
      <c r="O2910" s="88"/>
      <c r="P2910" s="59"/>
      <c r="Q2910" s="77"/>
      <c r="R2910" s="59"/>
      <c r="S2910" s="59"/>
      <c r="T2910" s="59"/>
      <c r="U2910" s="59"/>
      <c r="V2910" s="88"/>
      <c r="W2910" s="59"/>
      <c r="X2910" s="59"/>
    </row>
    <row r="2911" ht="15.75" customHeight="1">
      <c r="C2911" s="84"/>
      <c r="D2911" s="84"/>
      <c r="E2911" s="84"/>
      <c r="F2911" s="86"/>
      <c r="G2911" s="87"/>
      <c r="H2911" s="72"/>
      <c r="I2911" s="59"/>
      <c r="J2911" s="76"/>
      <c r="K2911" s="59"/>
      <c r="L2911" s="59"/>
      <c r="M2911" s="76"/>
      <c r="N2911" s="88"/>
      <c r="O2911" s="88"/>
      <c r="P2911" s="59"/>
      <c r="Q2911" s="77"/>
      <c r="R2911" s="59"/>
      <c r="S2911" s="59"/>
      <c r="T2911" s="59"/>
      <c r="U2911" s="59"/>
      <c r="V2911" s="88"/>
      <c r="W2911" s="59"/>
      <c r="X2911" s="59"/>
    </row>
    <row r="2912" ht="15.75" customHeight="1">
      <c r="C2912" s="84"/>
      <c r="D2912" s="84"/>
      <c r="E2912" s="84"/>
      <c r="F2912" s="86"/>
      <c r="G2912" s="87"/>
      <c r="H2912" s="72"/>
      <c r="I2912" s="59"/>
      <c r="J2912" s="76"/>
      <c r="K2912" s="59"/>
      <c r="L2912" s="59"/>
      <c r="M2912" s="76"/>
      <c r="N2912" s="88"/>
      <c r="O2912" s="88"/>
      <c r="P2912" s="59"/>
      <c r="Q2912" s="77"/>
      <c r="R2912" s="59"/>
      <c r="S2912" s="59"/>
      <c r="T2912" s="59"/>
      <c r="U2912" s="59"/>
      <c r="V2912" s="88"/>
      <c r="W2912" s="59"/>
      <c r="X2912" s="59"/>
    </row>
    <row r="2913" ht="15.75" customHeight="1">
      <c r="C2913" s="84"/>
      <c r="D2913" s="84"/>
      <c r="E2913" s="84"/>
      <c r="F2913" s="86"/>
      <c r="G2913" s="87"/>
      <c r="H2913" s="72"/>
      <c r="I2913" s="59"/>
      <c r="J2913" s="76"/>
      <c r="K2913" s="59"/>
      <c r="L2913" s="59"/>
      <c r="M2913" s="76"/>
      <c r="N2913" s="88"/>
      <c r="O2913" s="88"/>
      <c r="P2913" s="59"/>
      <c r="Q2913" s="77"/>
      <c r="R2913" s="59"/>
      <c r="S2913" s="59"/>
      <c r="T2913" s="59"/>
      <c r="U2913" s="59"/>
      <c r="V2913" s="88"/>
      <c r="W2913" s="59"/>
      <c r="X2913" s="59"/>
    </row>
    <row r="2914" ht="15.75" customHeight="1">
      <c r="C2914" s="84"/>
      <c r="D2914" s="84"/>
      <c r="E2914" s="84"/>
      <c r="F2914" s="86"/>
      <c r="G2914" s="87"/>
      <c r="H2914" s="72"/>
      <c r="I2914" s="59"/>
      <c r="J2914" s="76"/>
      <c r="K2914" s="59"/>
      <c r="L2914" s="59"/>
      <c r="M2914" s="76"/>
      <c r="N2914" s="88"/>
      <c r="O2914" s="88"/>
      <c r="P2914" s="59"/>
      <c r="Q2914" s="77"/>
      <c r="R2914" s="59"/>
      <c r="S2914" s="59"/>
      <c r="T2914" s="59"/>
      <c r="U2914" s="59"/>
      <c r="V2914" s="88"/>
      <c r="W2914" s="59"/>
      <c r="X2914" s="59"/>
    </row>
    <row r="2915" ht="15.75" customHeight="1">
      <c r="C2915" s="84"/>
      <c r="D2915" s="84"/>
      <c r="E2915" s="84"/>
      <c r="F2915" s="86"/>
      <c r="G2915" s="87"/>
      <c r="H2915" s="72"/>
      <c r="I2915" s="59"/>
      <c r="J2915" s="76"/>
      <c r="K2915" s="59"/>
      <c r="L2915" s="59"/>
      <c r="M2915" s="76"/>
      <c r="N2915" s="88"/>
      <c r="O2915" s="88"/>
      <c r="P2915" s="59"/>
      <c r="Q2915" s="77"/>
      <c r="R2915" s="59"/>
      <c r="S2915" s="59"/>
      <c r="T2915" s="59"/>
      <c r="U2915" s="59"/>
      <c r="V2915" s="88"/>
      <c r="W2915" s="59"/>
      <c r="X2915" s="59"/>
    </row>
    <row r="2916" ht="15.75" customHeight="1">
      <c r="C2916" s="84"/>
      <c r="D2916" s="84"/>
      <c r="E2916" s="84"/>
      <c r="F2916" s="86"/>
      <c r="G2916" s="87"/>
      <c r="H2916" s="72"/>
      <c r="I2916" s="59"/>
      <c r="J2916" s="76"/>
      <c r="K2916" s="59"/>
      <c r="L2916" s="59"/>
      <c r="M2916" s="76"/>
      <c r="N2916" s="88"/>
      <c r="O2916" s="88"/>
      <c r="P2916" s="59"/>
      <c r="Q2916" s="77"/>
      <c r="R2916" s="59"/>
      <c r="S2916" s="59"/>
      <c r="T2916" s="59"/>
      <c r="U2916" s="59"/>
      <c r="V2916" s="88"/>
      <c r="W2916" s="59"/>
      <c r="X2916" s="59"/>
    </row>
    <row r="2917" ht="15.75" customHeight="1">
      <c r="C2917" s="84"/>
      <c r="D2917" s="84"/>
      <c r="E2917" s="84"/>
      <c r="F2917" s="86"/>
      <c r="G2917" s="87"/>
      <c r="H2917" s="72"/>
      <c r="I2917" s="59"/>
      <c r="J2917" s="76"/>
      <c r="K2917" s="59"/>
      <c r="L2917" s="59"/>
      <c r="M2917" s="76"/>
      <c r="N2917" s="88"/>
      <c r="O2917" s="88"/>
      <c r="P2917" s="59"/>
      <c r="Q2917" s="77"/>
      <c r="R2917" s="59"/>
      <c r="S2917" s="59"/>
      <c r="T2917" s="59"/>
      <c r="U2917" s="59"/>
      <c r="V2917" s="88"/>
      <c r="W2917" s="59"/>
      <c r="X2917" s="59"/>
    </row>
    <row r="2918" ht="15.75" customHeight="1">
      <c r="C2918" s="84"/>
      <c r="D2918" s="84"/>
      <c r="E2918" s="84"/>
      <c r="F2918" s="86"/>
      <c r="G2918" s="87"/>
      <c r="H2918" s="72"/>
      <c r="I2918" s="59"/>
      <c r="J2918" s="76"/>
      <c r="K2918" s="59"/>
      <c r="L2918" s="59"/>
      <c r="M2918" s="76"/>
      <c r="N2918" s="88"/>
      <c r="O2918" s="88"/>
      <c r="P2918" s="59"/>
      <c r="Q2918" s="77"/>
      <c r="R2918" s="59"/>
      <c r="S2918" s="59"/>
      <c r="T2918" s="59"/>
      <c r="U2918" s="59"/>
      <c r="V2918" s="88"/>
      <c r="W2918" s="59"/>
      <c r="X2918" s="59"/>
    </row>
    <row r="2919" ht="15.75" customHeight="1">
      <c r="C2919" s="84"/>
      <c r="D2919" s="84"/>
      <c r="E2919" s="84"/>
      <c r="F2919" s="86"/>
      <c r="G2919" s="87"/>
      <c r="H2919" s="72"/>
      <c r="I2919" s="59"/>
      <c r="J2919" s="76"/>
      <c r="K2919" s="59"/>
      <c r="L2919" s="59"/>
      <c r="M2919" s="76"/>
      <c r="N2919" s="88"/>
      <c r="O2919" s="88"/>
      <c r="P2919" s="59"/>
      <c r="Q2919" s="77"/>
      <c r="R2919" s="59"/>
      <c r="S2919" s="59"/>
      <c r="T2919" s="59"/>
      <c r="U2919" s="59"/>
      <c r="V2919" s="88"/>
      <c r="W2919" s="59"/>
      <c r="X2919" s="59"/>
    </row>
    <row r="2920" ht="15.75" customHeight="1">
      <c r="C2920" s="84"/>
      <c r="D2920" s="84"/>
      <c r="E2920" s="84"/>
      <c r="F2920" s="86"/>
      <c r="G2920" s="87"/>
      <c r="H2920" s="72"/>
      <c r="I2920" s="59"/>
      <c r="J2920" s="76"/>
      <c r="K2920" s="59"/>
      <c r="L2920" s="59"/>
      <c r="M2920" s="76"/>
      <c r="N2920" s="88"/>
      <c r="O2920" s="88"/>
      <c r="P2920" s="59"/>
      <c r="Q2920" s="77"/>
      <c r="R2920" s="59"/>
      <c r="S2920" s="59"/>
      <c r="T2920" s="59"/>
      <c r="U2920" s="59"/>
      <c r="V2920" s="88"/>
      <c r="W2920" s="59"/>
      <c r="X2920" s="59"/>
    </row>
    <row r="2921" ht="15.75" customHeight="1">
      <c r="C2921" s="84"/>
      <c r="D2921" s="84"/>
      <c r="E2921" s="84"/>
      <c r="F2921" s="86"/>
      <c r="G2921" s="87"/>
      <c r="H2921" s="72"/>
      <c r="I2921" s="59"/>
      <c r="J2921" s="76"/>
      <c r="K2921" s="59"/>
      <c r="L2921" s="59"/>
      <c r="M2921" s="76"/>
      <c r="N2921" s="88"/>
      <c r="O2921" s="88"/>
      <c r="P2921" s="59"/>
      <c r="Q2921" s="77"/>
      <c r="R2921" s="59"/>
      <c r="S2921" s="59"/>
      <c r="T2921" s="59"/>
      <c r="U2921" s="59"/>
      <c r="V2921" s="88"/>
      <c r="W2921" s="59"/>
      <c r="X2921" s="59"/>
    </row>
    <row r="2922" ht="15.75" customHeight="1">
      <c r="C2922" s="84"/>
      <c r="D2922" s="84"/>
      <c r="E2922" s="84"/>
      <c r="F2922" s="86"/>
      <c r="G2922" s="87"/>
      <c r="H2922" s="72"/>
      <c r="I2922" s="59"/>
      <c r="J2922" s="76"/>
      <c r="K2922" s="59"/>
      <c r="L2922" s="59"/>
      <c r="M2922" s="76"/>
      <c r="N2922" s="88"/>
      <c r="O2922" s="88"/>
      <c r="P2922" s="59"/>
      <c r="Q2922" s="77"/>
      <c r="R2922" s="59"/>
      <c r="S2922" s="59"/>
      <c r="T2922" s="59"/>
      <c r="U2922" s="59"/>
      <c r="V2922" s="88"/>
      <c r="W2922" s="59"/>
      <c r="X2922" s="59"/>
    </row>
    <row r="2923" ht="15.75" customHeight="1">
      <c r="C2923" s="84"/>
      <c r="D2923" s="84"/>
      <c r="E2923" s="84"/>
      <c r="F2923" s="86"/>
      <c r="G2923" s="87"/>
      <c r="H2923" s="72"/>
      <c r="I2923" s="59"/>
      <c r="J2923" s="76"/>
      <c r="K2923" s="59"/>
      <c r="L2923" s="59"/>
      <c r="M2923" s="76"/>
      <c r="N2923" s="88"/>
      <c r="O2923" s="88"/>
      <c r="P2923" s="59"/>
      <c r="Q2923" s="77"/>
      <c r="R2923" s="59"/>
      <c r="S2923" s="59"/>
      <c r="T2923" s="59"/>
      <c r="U2923" s="59"/>
      <c r="V2923" s="88"/>
      <c r="W2923" s="59"/>
      <c r="X2923" s="59"/>
    </row>
    <row r="2924" ht="15.75" customHeight="1">
      <c r="C2924" s="84"/>
      <c r="D2924" s="84"/>
      <c r="E2924" s="84"/>
      <c r="F2924" s="86"/>
      <c r="G2924" s="87"/>
      <c r="H2924" s="72"/>
      <c r="I2924" s="59"/>
      <c r="J2924" s="76"/>
      <c r="K2924" s="59"/>
      <c r="L2924" s="59"/>
      <c r="M2924" s="76"/>
      <c r="N2924" s="88"/>
      <c r="O2924" s="88"/>
      <c r="P2924" s="59"/>
      <c r="Q2924" s="77"/>
      <c r="R2924" s="59"/>
      <c r="S2924" s="59"/>
      <c r="T2924" s="59"/>
      <c r="U2924" s="59"/>
      <c r="V2924" s="88"/>
      <c r="W2924" s="59"/>
      <c r="X2924" s="59"/>
    </row>
    <row r="2925" ht="15.75" customHeight="1">
      <c r="C2925" s="84"/>
      <c r="D2925" s="84"/>
      <c r="E2925" s="84"/>
      <c r="F2925" s="86"/>
      <c r="G2925" s="87"/>
      <c r="H2925" s="72"/>
      <c r="I2925" s="59"/>
      <c r="J2925" s="76"/>
      <c r="K2925" s="59"/>
      <c r="L2925" s="59"/>
      <c r="M2925" s="76"/>
      <c r="N2925" s="88"/>
      <c r="O2925" s="88"/>
      <c r="P2925" s="59"/>
      <c r="Q2925" s="77"/>
      <c r="R2925" s="59"/>
      <c r="S2925" s="59"/>
      <c r="T2925" s="59"/>
      <c r="U2925" s="59"/>
      <c r="V2925" s="88"/>
      <c r="W2925" s="59"/>
      <c r="X2925" s="59"/>
    </row>
    <row r="2926" ht="15.75" customHeight="1">
      <c r="C2926" s="84"/>
      <c r="D2926" s="84"/>
      <c r="E2926" s="84"/>
      <c r="F2926" s="86"/>
      <c r="G2926" s="87"/>
      <c r="H2926" s="72"/>
      <c r="I2926" s="59"/>
      <c r="J2926" s="76"/>
      <c r="K2926" s="59"/>
      <c r="L2926" s="59"/>
      <c r="M2926" s="76"/>
      <c r="N2926" s="88"/>
      <c r="O2926" s="88"/>
      <c r="P2926" s="59"/>
      <c r="Q2926" s="77"/>
      <c r="R2926" s="59"/>
      <c r="S2926" s="59"/>
      <c r="T2926" s="59"/>
      <c r="U2926" s="59"/>
      <c r="V2926" s="88"/>
      <c r="W2926" s="59"/>
      <c r="X2926" s="59"/>
    </row>
    <row r="2927" ht="15.75" customHeight="1">
      <c r="C2927" s="84"/>
      <c r="D2927" s="84"/>
      <c r="E2927" s="84"/>
      <c r="F2927" s="86"/>
      <c r="G2927" s="87"/>
      <c r="H2927" s="72"/>
      <c r="I2927" s="59"/>
      <c r="J2927" s="76"/>
      <c r="K2927" s="59"/>
      <c r="L2927" s="59"/>
      <c r="M2927" s="76"/>
      <c r="N2927" s="88"/>
      <c r="O2927" s="88"/>
      <c r="P2927" s="59"/>
      <c r="Q2927" s="77"/>
      <c r="R2927" s="59"/>
      <c r="S2927" s="59"/>
      <c r="T2927" s="59"/>
      <c r="U2927" s="59"/>
      <c r="V2927" s="88"/>
      <c r="W2927" s="59"/>
      <c r="X2927" s="59"/>
    </row>
    <row r="2928" ht="15.75" customHeight="1">
      <c r="C2928" s="84"/>
      <c r="D2928" s="84"/>
      <c r="E2928" s="84"/>
      <c r="F2928" s="86"/>
      <c r="G2928" s="87"/>
      <c r="H2928" s="72"/>
      <c r="I2928" s="59"/>
      <c r="J2928" s="76"/>
      <c r="K2928" s="59"/>
      <c r="L2928" s="59"/>
      <c r="M2928" s="76"/>
      <c r="N2928" s="88"/>
      <c r="O2928" s="88"/>
      <c r="P2928" s="59"/>
      <c r="Q2928" s="77"/>
      <c r="R2928" s="59"/>
      <c r="S2928" s="59"/>
      <c r="T2928" s="59"/>
      <c r="U2928" s="59"/>
      <c r="V2928" s="88"/>
      <c r="W2928" s="59"/>
      <c r="X2928" s="59"/>
    </row>
    <row r="2929" ht="15.75" customHeight="1">
      <c r="C2929" s="84"/>
      <c r="D2929" s="84"/>
      <c r="E2929" s="84"/>
      <c r="F2929" s="86"/>
      <c r="G2929" s="87"/>
      <c r="H2929" s="72"/>
      <c r="I2929" s="59"/>
      <c r="J2929" s="76"/>
      <c r="K2929" s="59"/>
      <c r="L2929" s="59"/>
      <c r="M2929" s="76"/>
      <c r="N2929" s="88"/>
      <c r="O2929" s="88"/>
      <c r="P2929" s="59"/>
      <c r="Q2929" s="77"/>
      <c r="R2929" s="59"/>
      <c r="S2929" s="59"/>
      <c r="T2929" s="59"/>
      <c r="U2929" s="59"/>
      <c r="V2929" s="88"/>
      <c r="W2929" s="59"/>
      <c r="X2929" s="59"/>
    </row>
    <row r="2930" ht="15.75" customHeight="1">
      <c r="C2930" s="84"/>
      <c r="D2930" s="84"/>
      <c r="E2930" s="84"/>
      <c r="F2930" s="86"/>
      <c r="G2930" s="87"/>
      <c r="H2930" s="72"/>
      <c r="I2930" s="59"/>
      <c r="J2930" s="76"/>
      <c r="K2930" s="59"/>
      <c r="L2930" s="59"/>
      <c r="M2930" s="76"/>
      <c r="N2930" s="88"/>
      <c r="O2930" s="88"/>
      <c r="P2930" s="59"/>
      <c r="Q2930" s="77"/>
      <c r="R2930" s="59"/>
      <c r="S2930" s="59"/>
      <c r="T2930" s="59"/>
      <c r="U2930" s="59"/>
      <c r="V2930" s="88"/>
      <c r="W2930" s="59"/>
      <c r="X2930" s="59"/>
    </row>
    <row r="2931" ht="15.75" customHeight="1">
      <c r="C2931" s="84"/>
      <c r="D2931" s="84"/>
      <c r="E2931" s="84"/>
      <c r="F2931" s="86"/>
      <c r="G2931" s="87"/>
      <c r="H2931" s="72"/>
      <c r="I2931" s="59"/>
      <c r="J2931" s="76"/>
      <c r="K2931" s="59"/>
      <c r="L2931" s="59"/>
      <c r="M2931" s="76"/>
      <c r="N2931" s="88"/>
      <c r="O2931" s="88"/>
      <c r="P2931" s="59"/>
      <c r="Q2931" s="77"/>
      <c r="R2931" s="59"/>
      <c r="S2931" s="59"/>
      <c r="T2931" s="59"/>
      <c r="U2931" s="59"/>
      <c r="V2931" s="88"/>
      <c r="W2931" s="59"/>
      <c r="X2931" s="59"/>
    </row>
    <row r="2932" ht="15.75" customHeight="1">
      <c r="C2932" s="84"/>
      <c r="D2932" s="84"/>
      <c r="E2932" s="84"/>
      <c r="F2932" s="86"/>
      <c r="G2932" s="87"/>
      <c r="H2932" s="72"/>
      <c r="I2932" s="59"/>
      <c r="J2932" s="76"/>
      <c r="K2932" s="59"/>
      <c r="L2932" s="59"/>
      <c r="M2932" s="76"/>
      <c r="N2932" s="88"/>
      <c r="O2932" s="88"/>
      <c r="P2932" s="59"/>
      <c r="Q2932" s="77"/>
      <c r="R2932" s="59"/>
      <c r="S2932" s="59"/>
      <c r="T2932" s="59"/>
      <c r="U2932" s="59"/>
      <c r="V2932" s="88"/>
      <c r="W2932" s="59"/>
      <c r="X2932" s="59"/>
    </row>
    <row r="2933" ht="15.75" customHeight="1">
      <c r="C2933" s="84"/>
      <c r="D2933" s="84"/>
      <c r="E2933" s="84"/>
      <c r="F2933" s="86"/>
      <c r="G2933" s="87"/>
      <c r="H2933" s="72"/>
      <c r="I2933" s="59"/>
      <c r="J2933" s="76"/>
      <c r="K2933" s="59"/>
      <c r="L2933" s="59"/>
      <c r="M2933" s="76"/>
      <c r="N2933" s="88"/>
      <c r="O2933" s="88"/>
      <c r="P2933" s="59"/>
      <c r="Q2933" s="77"/>
      <c r="R2933" s="59"/>
      <c r="S2933" s="59"/>
      <c r="T2933" s="59"/>
      <c r="U2933" s="59"/>
      <c r="V2933" s="88"/>
      <c r="W2933" s="59"/>
      <c r="X2933" s="59"/>
    </row>
    <row r="2934" ht="15.75" customHeight="1">
      <c r="C2934" s="84"/>
      <c r="D2934" s="84"/>
      <c r="E2934" s="84"/>
      <c r="F2934" s="86"/>
      <c r="G2934" s="87"/>
      <c r="H2934" s="72"/>
      <c r="I2934" s="59"/>
      <c r="J2934" s="76"/>
      <c r="K2934" s="59"/>
      <c r="L2934" s="59"/>
      <c r="M2934" s="76"/>
      <c r="N2934" s="88"/>
      <c r="O2934" s="88"/>
      <c r="P2934" s="59"/>
      <c r="Q2934" s="77"/>
      <c r="R2934" s="59"/>
      <c r="S2934" s="59"/>
      <c r="T2934" s="59"/>
      <c r="U2934" s="59"/>
      <c r="V2934" s="88"/>
      <c r="W2934" s="59"/>
      <c r="X2934" s="59"/>
    </row>
    <row r="2935" ht="15.75" customHeight="1">
      <c r="C2935" s="84"/>
      <c r="D2935" s="84"/>
      <c r="E2935" s="84"/>
      <c r="F2935" s="86"/>
      <c r="G2935" s="87"/>
      <c r="H2935" s="72"/>
      <c r="I2935" s="59"/>
      <c r="J2935" s="76"/>
      <c r="K2935" s="59"/>
      <c r="L2935" s="59"/>
      <c r="M2935" s="76"/>
      <c r="N2935" s="88"/>
      <c r="O2935" s="88"/>
      <c r="P2935" s="59"/>
      <c r="Q2935" s="77"/>
      <c r="R2935" s="59"/>
      <c r="S2935" s="59"/>
      <c r="T2935" s="59"/>
      <c r="U2935" s="59"/>
      <c r="V2935" s="88"/>
      <c r="W2935" s="59"/>
      <c r="X2935" s="59"/>
    </row>
    <row r="2936" ht="15.75" customHeight="1">
      <c r="C2936" s="84"/>
      <c r="D2936" s="84"/>
      <c r="E2936" s="84"/>
      <c r="F2936" s="86"/>
      <c r="G2936" s="87"/>
      <c r="H2936" s="72"/>
      <c r="I2936" s="59"/>
      <c r="J2936" s="76"/>
      <c r="K2936" s="59"/>
      <c r="L2936" s="59"/>
      <c r="M2936" s="76"/>
      <c r="N2936" s="88"/>
      <c r="O2936" s="88"/>
      <c r="P2936" s="59"/>
      <c r="Q2936" s="77"/>
      <c r="R2936" s="59"/>
      <c r="S2936" s="59"/>
      <c r="T2936" s="59"/>
      <c r="U2936" s="59"/>
      <c r="V2936" s="88"/>
      <c r="W2936" s="59"/>
      <c r="X2936" s="59"/>
    </row>
    <row r="2937" ht="15.75" customHeight="1">
      <c r="C2937" s="84"/>
      <c r="D2937" s="84"/>
      <c r="E2937" s="84"/>
      <c r="F2937" s="86"/>
      <c r="G2937" s="87"/>
      <c r="H2937" s="72"/>
      <c r="I2937" s="59"/>
      <c r="J2937" s="76"/>
      <c r="K2937" s="59"/>
      <c r="L2937" s="59"/>
      <c r="M2937" s="76"/>
      <c r="N2937" s="88"/>
      <c r="O2937" s="88"/>
      <c r="P2937" s="59"/>
      <c r="Q2937" s="77"/>
      <c r="R2937" s="59"/>
      <c r="S2937" s="59"/>
      <c r="T2937" s="59"/>
      <c r="U2937" s="59"/>
      <c r="V2937" s="88"/>
      <c r="W2937" s="59"/>
      <c r="X2937" s="59"/>
    </row>
    <row r="2938" ht="15.75" customHeight="1">
      <c r="C2938" s="84"/>
      <c r="D2938" s="84"/>
      <c r="E2938" s="84"/>
      <c r="F2938" s="86"/>
      <c r="G2938" s="87"/>
      <c r="H2938" s="72"/>
      <c r="I2938" s="59"/>
      <c r="J2938" s="76"/>
      <c r="K2938" s="59"/>
      <c r="L2938" s="59"/>
      <c r="M2938" s="76"/>
      <c r="N2938" s="88"/>
      <c r="O2938" s="88"/>
      <c r="P2938" s="59"/>
      <c r="Q2938" s="77"/>
      <c r="R2938" s="59"/>
      <c r="S2938" s="59"/>
      <c r="T2938" s="59"/>
      <c r="U2938" s="59"/>
      <c r="V2938" s="88"/>
      <c r="W2938" s="59"/>
      <c r="X2938" s="59"/>
    </row>
    <row r="2939" ht="15.75" customHeight="1">
      <c r="C2939" s="84"/>
      <c r="D2939" s="84"/>
      <c r="E2939" s="84"/>
      <c r="F2939" s="86"/>
      <c r="G2939" s="87"/>
      <c r="H2939" s="72"/>
      <c r="I2939" s="59"/>
      <c r="J2939" s="76"/>
      <c r="K2939" s="59"/>
      <c r="L2939" s="59"/>
      <c r="M2939" s="76"/>
      <c r="N2939" s="88"/>
      <c r="O2939" s="88"/>
      <c r="P2939" s="59"/>
      <c r="Q2939" s="77"/>
      <c r="R2939" s="59"/>
      <c r="S2939" s="59"/>
      <c r="T2939" s="59"/>
      <c r="U2939" s="59"/>
      <c r="V2939" s="88"/>
      <c r="W2939" s="59"/>
      <c r="X2939" s="59"/>
    </row>
    <row r="2940" ht="15.75" customHeight="1">
      <c r="C2940" s="84"/>
      <c r="D2940" s="84"/>
      <c r="E2940" s="84"/>
      <c r="F2940" s="86"/>
      <c r="G2940" s="87"/>
      <c r="H2940" s="72"/>
      <c r="I2940" s="59"/>
      <c r="J2940" s="76"/>
      <c r="K2940" s="59"/>
      <c r="L2940" s="59"/>
      <c r="M2940" s="76"/>
      <c r="N2940" s="88"/>
      <c r="O2940" s="88"/>
      <c r="P2940" s="59"/>
      <c r="Q2940" s="77"/>
      <c r="R2940" s="59"/>
      <c r="S2940" s="59"/>
      <c r="T2940" s="59"/>
      <c r="U2940" s="59"/>
      <c r="V2940" s="88"/>
      <c r="W2940" s="59"/>
      <c r="X2940" s="59"/>
    </row>
    <row r="2941" ht="15.75" customHeight="1">
      <c r="C2941" s="84"/>
      <c r="D2941" s="84"/>
      <c r="E2941" s="84"/>
      <c r="F2941" s="86"/>
      <c r="G2941" s="87"/>
      <c r="H2941" s="72"/>
      <c r="I2941" s="59"/>
      <c r="J2941" s="76"/>
      <c r="K2941" s="59"/>
      <c r="L2941" s="59"/>
      <c r="M2941" s="76"/>
      <c r="N2941" s="88"/>
      <c r="O2941" s="88"/>
      <c r="P2941" s="59"/>
      <c r="Q2941" s="77"/>
      <c r="R2941" s="59"/>
      <c r="S2941" s="59"/>
      <c r="T2941" s="59"/>
      <c r="U2941" s="59"/>
      <c r="V2941" s="88"/>
      <c r="W2941" s="59"/>
      <c r="X2941" s="59"/>
    </row>
    <row r="2942" ht="15.75" customHeight="1">
      <c r="C2942" s="84"/>
      <c r="D2942" s="84"/>
      <c r="E2942" s="84"/>
      <c r="F2942" s="86"/>
      <c r="G2942" s="87"/>
      <c r="H2942" s="72"/>
      <c r="I2942" s="59"/>
      <c r="J2942" s="76"/>
      <c r="K2942" s="59"/>
      <c r="L2942" s="59"/>
      <c r="M2942" s="76"/>
      <c r="N2942" s="88"/>
      <c r="O2942" s="88"/>
      <c r="P2942" s="59"/>
      <c r="Q2942" s="77"/>
      <c r="R2942" s="59"/>
      <c r="S2942" s="59"/>
      <c r="T2942" s="59"/>
      <c r="U2942" s="59"/>
      <c r="V2942" s="88"/>
      <c r="W2942" s="59"/>
      <c r="X2942" s="59"/>
    </row>
    <row r="2943" ht="15.75" customHeight="1">
      <c r="C2943" s="84"/>
      <c r="D2943" s="84"/>
      <c r="E2943" s="84"/>
      <c r="F2943" s="86"/>
      <c r="G2943" s="87"/>
      <c r="H2943" s="72"/>
      <c r="I2943" s="59"/>
      <c r="J2943" s="76"/>
      <c r="K2943" s="59"/>
      <c r="L2943" s="59"/>
      <c r="M2943" s="76"/>
      <c r="N2943" s="88"/>
      <c r="O2943" s="88"/>
      <c r="P2943" s="59"/>
      <c r="Q2943" s="77"/>
      <c r="R2943" s="59"/>
      <c r="S2943" s="59"/>
      <c r="T2943" s="59"/>
      <c r="U2943" s="59"/>
      <c r="V2943" s="88"/>
      <c r="W2943" s="59"/>
      <c r="X2943" s="59"/>
    </row>
    <row r="2944" ht="15.75" customHeight="1">
      <c r="C2944" s="84"/>
      <c r="D2944" s="84"/>
      <c r="E2944" s="84"/>
      <c r="F2944" s="86"/>
      <c r="G2944" s="87"/>
      <c r="H2944" s="72"/>
      <c r="I2944" s="59"/>
      <c r="J2944" s="76"/>
      <c r="K2944" s="59"/>
      <c r="L2944" s="59"/>
      <c r="M2944" s="76"/>
      <c r="N2944" s="88"/>
      <c r="O2944" s="88"/>
      <c r="P2944" s="59"/>
      <c r="Q2944" s="77"/>
      <c r="R2944" s="59"/>
      <c r="S2944" s="59"/>
      <c r="T2944" s="59"/>
      <c r="U2944" s="59"/>
      <c r="V2944" s="88"/>
      <c r="W2944" s="59"/>
      <c r="X2944" s="59"/>
    </row>
    <row r="2945" ht="15.75" customHeight="1">
      <c r="C2945" s="84"/>
      <c r="D2945" s="84"/>
      <c r="E2945" s="84"/>
      <c r="F2945" s="86"/>
      <c r="G2945" s="87"/>
      <c r="H2945" s="72"/>
      <c r="I2945" s="59"/>
      <c r="J2945" s="76"/>
      <c r="K2945" s="59"/>
      <c r="L2945" s="59"/>
      <c r="M2945" s="76"/>
      <c r="N2945" s="88"/>
      <c r="O2945" s="88"/>
      <c r="P2945" s="59"/>
      <c r="Q2945" s="77"/>
      <c r="R2945" s="59"/>
      <c r="S2945" s="59"/>
      <c r="T2945" s="59"/>
      <c r="U2945" s="59"/>
      <c r="V2945" s="88"/>
      <c r="W2945" s="59"/>
      <c r="X2945" s="59"/>
    </row>
    <row r="2946" ht="15.75" customHeight="1">
      <c r="C2946" s="84"/>
      <c r="D2946" s="84"/>
      <c r="E2946" s="84"/>
      <c r="F2946" s="86"/>
      <c r="G2946" s="87"/>
      <c r="H2946" s="72"/>
      <c r="I2946" s="59"/>
      <c r="J2946" s="76"/>
      <c r="K2946" s="59"/>
      <c r="L2946" s="59"/>
      <c r="M2946" s="76"/>
      <c r="N2946" s="88"/>
      <c r="O2946" s="88"/>
      <c r="P2946" s="59"/>
      <c r="Q2946" s="77"/>
      <c r="R2946" s="59"/>
      <c r="S2946" s="59"/>
      <c r="T2946" s="59"/>
      <c r="U2946" s="59"/>
      <c r="V2946" s="88"/>
      <c r="W2946" s="59"/>
      <c r="X2946" s="59"/>
    </row>
    <row r="2947" ht="15.75" customHeight="1">
      <c r="C2947" s="84"/>
      <c r="D2947" s="84"/>
      <c r="E2947" s="84"/>
      <c r="F2947" s="86"/>
      <c r="G2947" s="87"/>
      <c r="H2947" s="72"/>
      <c r="I2947" s="59"/>
      <c r="J2947" s="76"/>
      <c r="K2947" s="59"/>
      <c r="L2947" s="59"/>
      <c r="M2947" s="76"/>
      <c r="N2947" s="88"/>
      <c r="O2947" s="88"/>
      <c r="P2947" s="59"/>
      <c r="Q2947" s="77"/>
      <c r="R2947" s="59"/>
      <c r="S2947" s="59"/>
      <c r="T2947" s="59"/>
      <c r="U2947" s="59"/>
      <c r="V2947" s="88"/>
      <c r="W2947" s="59"/>
      <c r="X2947" s="59"/>
    </row>
    <row r="2948" ht="15.75" customHeight="1">
      <c r="C2948" s="84"/>
      <c r="D2948" s="84"/>
      <c r="E2948" s="84"/>
      <c r="F2948" s="86"/>
      <c r="G2948" s="87"/>
      <c r="H2948" s="72"/>
      <c r="I2948" s="59"/>
      <c r="J2948" s="76"/>
      <c r="K2948" s="59"/>
      <c r="L2948" s="59"/>
      <c r="M2948" s="76"/>
      <c r="N2948" s="88"/>
      <c r="O2948" s="88"/>
      <c r="P2948" s="59"/>
      <c r="Q2948" s="77"/>
      <c r="R2948" s="59"/>
      <c r="S2948" s="59"/>
      <c r="T2948" s="59"/>
      <c r="U2948" s="59"/>
      <c r="V2948" s="88"/>
      <c r="W2948" s="59"/>
      <c r="X2948" s="59"/>
    </row>
    <row r="2949" ht="15.75" customHeight="1">
      <c r="C2949" s="84"/>
      <c r="D2949" s="84"/>
      <c r="E2949" s="84"/>
      <c r="F2949" s="86"/>
      <c r="G2949" s="87"/>
      <c r="H2949" s="72"/>
      <c r="I2949" s="59"/>
      <c r="J2949" s="76"/>
      <c r="K2949" s="59"/>
      <c r="L2949" s="59"/>
      <c r="M2949" s="76"/>
      <c r="N2949" s="88"/>
      <c r="O2949" s="88"/>
      <c r="P2949" s="59"/>
      <c r="Q2949" s="77"/>
      <c r="R2949" s="59"/>
      <c r="S2949" s="59"/>
      <c r="T2949" s="59"/>
      <c r="U2949" s="59"/>
      <c r="V2949" s="88"/>
      <c r="W2949" s="59"/>
      <c r="X2949" s="59"/>
    </row>
    <row r="2950" ht="15.75" customHeight="1">
      <c r="C2950" s="84"/>
      <c r="D2950" s="84"/>
      <c r="E2950" s="84"/>
      <c r="F2950" s="86"/>
      <c r="G2950" s="87"/>
      <c r="H2950" s="72"/>
      <c r="I2950" s="59"/>
      <c r="J2950" s="76"/>
      <c r="K2950" s="59"/>
      <c r="L2950" s="59"/>
      <c r="M2950" s="76"/>
      <c r="N2950" s="88"/>
      <c r="O2950" s="88"/>
      <c r="P2950" s="59"/>
      <c r="Q2950" s="77"/>
      <c r="R2950" s="59"/>
      <c r="S2950" s="59"/>
      <c r="T2950" s="59"/>
      <c r="U2950" s="59"/>
      <c r="V2950" s="88"/>
      <c r="W2950" s="59"/>
      <c r="X2950" s="59"/>
    </row>
    <row r="2951" ht="15.75" customHeight="1">
      <c r="C2951" s="84"/>
      <c r="D2951" s="84"/>
      <c r="E2951" s="84"/>
      <c r="F2951" s="86"/>
      <c r="G2951" s="87"/>
      <c r="H2951" s="72"/>
      <c r="I2951" s="59"/>
      <c r="J2951" s="76"/>
      <c r="K2951" s="59"/>
      <c r="L2951" s="59"/>
      <c r="M2951" s="76"/>
      <c r="N2951" s="88"/>
      <c r="O2951" s="88"/>
      <c r="P2951" s="59"/>
      <c r="Q2951" s="77"/>
      <c r="R2951" s="59"/>
      <c r="S2951" s="59"/>
      <c r="T2951" s="59"/>
      <c r="U2951" s="59"/>
      <c r="V2951" s="88"/>
      <c r="W2951" s="59"/>
      <c r="X2951" s="59"/>
    </row>
    <row r="2952" ht="15.75" customHeight="1">
      <c r="C2952" s="84"/>
      <c r="D2952" s="84"/>
      <c r="E2952" s="84"/>
      <c r="F2952" s="86"/>
      <c r="G2952" s="87"/>
      <c r="H2952" s="72"/>
      <c r="I2952" s="59"/>
      <c r="J2952" s="76"/>
      <c r="K2952" s="59"/>
      <c r="L2952" s="59"/>
      <c r="M2952" s="76"/>
      <c r="N2952" s="88"/>
      <c r="O2952" s="88"/>
      <c r="P2952" s="59"/>
      <c r="Q2952" s="77"/>
      <c r="R2952" s="59"/>
      <c r="S2952" s="59"/>
      <c r="T2952" s="59"/>
      <c r="U2952" s="59"/>
      <c r="V2952" s="88"/>
      <c r="W2952" s="59"/>
      <c r="X2952" s="59"/>
    </row>
    <row r="2953" ht="15.75" customHeight="1">
      <c r="C2953" s="84"/>
      <c r="D2953" s="84"/>
      <c r="E2953" s="84"/>
      <c r="F2953" s="86"/>
      <c r="G2953" s="87"/>
      <c r="H2953" s="72"/>
      <c r="I2953" s="59"/>
      <c r="J2953" s="76"/>
      <c r="K2953" s="59"/>
      <c r="L2953" s="59"/>
      <c r="M2953" s="76"/>
      <c r="N2953" s="88"/>
      <c r="O2953" s="88"/>
      <c r="P2953" s="59"/>
      <c r="Q2953" s="77"/>
      <c r="R2953" s="59"/>
      <c r="S2953" s="59"/>
      <c r="T2953" s="59"/>
      <c r="U2953" s="59"/>
      <c r="V2953" s="88"/>
      <c r="W2953" s="59"/>
      <c r="X2953" s="59"/>
    </row>
    <row r="2954" ht="15.75" customHeight="1">
      <c r="C2954" s="84"/>
      <c r="D2954" s="84"/>
      <c r="E2954" s="84"/>
      <c r="F2954" s="86"/>
      <c r="G2954" s="87"/>
      <c r="H2954" s="72"/>
      <c r="I2954" s="59"/>
      <c r="J2954" s="76"/>
      <c r="K2954" s="59"/>
      <c r="L2954" s="59"/>
      <c r="M2954" s="76"/>
      <c r="N2954" s="88"/>
      <c r="O2954" s="88"/>
      <c r="P2954" s="59"/>
      <c r="Q2954" s="77"/>
      <c r="R2954" s="59"/>
      <c r="S2954" s="59"/>
      <c r="T2954" s="59"/>
      <c r="U2954" s="59"/>
      <c r="V2954" s="88"/>
      <c r="W2954" s="59"/>
      <c r="X2954" s="59"/>
    </row>
    <row r="2955" ht="15.75" customHeight="1">
      <c r="C2955" s="84"/>
      <c r="D2955" s="84"/>
      <c r="E2955" s="84"/>
      <c r="F2955" s="86"/>
      <c r="G2955" s="87"/>
      <c r="H2955" s="72"/>
      <c r="I2955" s="59"/>
      <c r="J2955" s="76"/>
      <c r="K2955" s="59"/>
      <c r="L2955" s="59"/>
      <c r="M2955" s="76"/>
      <c r="N2955" s="88"/>
      <c r="O2955" s="88"/>
      <c r="P2955" s="59"/>
      <c r="Q2955" s="77"/>
      <c r="R2955" s="59"/>
      <c r="S2955" s="59"/>
      <c r="T2955" s="59"/>
      <c r="U2955" s="59"/>
      <c r="V2955" s="88"/>
      <c r="W2955" s="59"/>
      <c r="X2955" s="59"/>
    </row>
    <row r="2956" ht="15.75" customHeight="1">
      <c r="C2956" s="84"/>
      <c r="D2956" s="84"/>
      <c r="E2956" s="84"/>
      <c r="F2956" s="86"/>
      <c r="G2956" s="87"/>
      <c r="H2956" s="72"/>
      <c r="I2956" s="59"/>
      <c r="J2956" s="76"/>
      <c r="K2956" s="59"/>
      <c r="L2956" s="59"/>
      <c r="M2956" s="76"/>
      <c r="N2956" s="88"/>
      <c r="O2956" s="88"/>
      <c r="P2956" s="59"/>
      <c r="Q2956" s="77"/>
      <c r="R2956" s="59"/>
      <c r="S2956" s="59"/>
      <c r="T2956" s="59"/>
      <c r="U2956" s="59"/>
      <c r="V2956" s="88"/>
      <c r="W2956" s="59"/>
      <c r="X2956" s="59"/>
    </row>
    <row r="2957" ht="15.75" customHeight="1">
      <c r="C2957" s="84"/>
      <c r="D2957" s="84"/>
      <c r="E2957" s="84"/>
      <c r="F2957" s="86"/>
      <c r="G2957" s="87"/>
      <c r="H2957" s="72"/>
      <c r="I2957" s="59"/>
      <c r="J2957" s="76"/>
      <c r="K2957" s="59"/>
      <c r="L2957" s="59"/>
      <c r="M2957" s="76"/>
      <c r="N2957" s="88"/>
      <c r="O2957" s="88"/>
      <c r="P2957" s="59"/>
      <c r="Q2957" s="77"/>
      <c r="R2957" s="59"/>
      <c r="S2957" s="59"/>
      <c r="T2957" s="59"/>
      <c r="U2957" s="59"/>
      <c r="V2957" s="88"/>
      <c r="W2957" s="59"/>
      <c r="X2957" s="59"/>
    </row>
    <row r="2958" ht="15.75" customHeight="1">
      <c r="C2958" s="84"/>
      <c r="D2958" s="84"/>
      <c r="E2958" s="84"/>
      <c r="F2958" s="86"/>
      <c r="G2958" s="87"/>
      <c r="H2958" s="72"/>
      <c r="I2958" s="59"/>
      <c r="J2958" s="76"/>
      <c r="K2958" s="59"/>
      <c r="L2958" s="59"/>
      <c r="M2958" s="76"/>
      <c r="N2958" s="88"/>
      <c r="O2958" s="88"/>
      <c r="P2958" s="59"/>
      <c r="Q2958" s="77"/>
      <c r="R2958" s="59"/>
      <c r="S2958" s="59"/>
      <c r="T2958" s="59"/>
      <c r="U2958" s="59"/>
      <c r="V2958" s="88"/>
      <c r="W2958" s="59"/>
      <c r="X2958" s="59"/>
    </row>
    <row r="2959" ht="15.75" customHeight="1">
      <c r="C2959" s="84"/>
      <c r="D2959" s="84"/>
      <c r="E2959" s="84"/>
      <c r="F2959" s="86"/>
      <c r="G2959" s="87"/>
      <c r="H2959" s="72"/>
      <c r="I2959" s="59"/>
      <c r="J2959" s="76"/>
      <c r="K2959" s="59"/>
      <c r="L2959" s="59"/>
      <c r="M2959" s="76"/>
      <c r="N2959" s="88"/>
      <c r="O2959" s="88"/>
      <c r="P2959" s="59"/>
      <c r="Q2959" s="77"/>
      <c r="R2959" s="59"/>
      <c r="S2959" s="59"/>
      <c r="T2959" s="59"/>
      <c r="U2959" s="59"/>
      <c r="V2959" s="88"/>
      <c r="W2959" s="59"/>
      <c r="X2959" s="59"/>
    </row>
    <row r="2960" ht="15.75" customHeight="1">
      <c r="C2960" s="84"/>
      <c r="D2960" s="84"/>
      <c r="E2960" s="84"/>
      <c r="F2960" s="86"/>
      <c r="G2960" s="87"/>
      <c r="H2960" s="72"/>
      <c r="I2960" s="59"/>
      <c r="J2960" s="76"/>
      <c r="K2960" s="59"/>
      <c r="L2960" s="59"/>
      <c r="M2960" s="76"/>
      <c r="N2960" s="88"/>
      <c r="O2960" s="88"/>
      <c r="P2960" s="59"/>
      <c r="Q2960" s="77"/>
      <c r="R2960" s="59"/>
      <c r="S2960" s="59"/>
      <c r="T2960" s="59"/>
      <c r="U2960" s="59"/>
      <c r="V2960" s="88"/>
      <c r="W2960" s="59"/>
      <c r="X2960" s="59"/>
    </row>
    <row r="2961" ht="15.75" customHeight="1">
      <c r="C2961" s="84"/>
      <c r="D2961" s="84"/>
      <c r="E2961" s="84"/>
      <c r="F2961" s="86"/>
      <c r="G2961" s="87"/>
      <c r="H2961" s="72"/>
      <c r="I2961" s="59"/>
      <c r="J2961" s="76"/>
      <c r="K2961" s="59"/>
      <c r="L2961" s="59"/>
      <c r="M2961" s="76"/>
      <c r="N2961" s="88"/>
      <c r="O2961" s="88"/>
      <c r="P2961" s="59"/>
      <c r="Q2961" s="77"/>
      <c r="R2961" s="59"/>
      <c r="S2961" s="59"/>
      <c r="T2961" s="59"/>
      <c r="U2961" s="59"/>
      <c r="V2961" s="88"/>
      <c r="W2961" s="59"/>
      <c r="X2961" s="59"/>
    </row>
    <row r="2962" ht="15.75" customHeight="1">
      <c r="C2962" s="84"/>
      <c r="D2962" s="84"/>
      <c r="E2962" s="84"/>
      <c r="F2962" s="86"/>
      <c r="G2962" s="87"/>
      <c r="H2962" s="72"/>
      <c r="I2962" s="59"/>
      <c r="J2962" s="76"/>
      <c r="K2962" s="59"/>
      <c r="L2962" s="59"/>
      <c r="M2962" s="76"/>
      <c r="N2962" s="88"/>
      <c r="O2962" s="88"/>
      <c r="P2962" s="59"/>
      <c r="Q2962" s="77"/>
      <c r="R2962" s="59"/>
      <c r="S2962" s="59"/>
      <c r="T2962" s="59"/>
      <c r="U2962" s="59"/>
      <c r="V2962" s="88"/>
      <c r="W2962" s="59"/>
      <c r="X2962" s="59"/>
    </row>
    <row r="2963" ht="15.75" customHeight="1">
      <c r="C2963" s="84"/>
      <c r="D2963" s="84"/>
      <c r="E2963" s="84"/>
      <c r="F2963" s="86"/>
      <c r="G2963" s="87"/>
      <c r="H2963" s="72"/>
      <c r="I2963" s="59"/>
      <c r="J2963" s="76"/>
      <c r="K2963" s="59"/>
      <c r="L2963" s="59"/>
      <c r="M2963" s="76"/>
      <c r="N2963" s="88"/>
      <c r="O2963" s="88"/>
      <c r="P2963" s="59"/>
      <c r="Q2963" s="77"/>
      <c r="R2963" s="59"/>
      <c r="S2963" s="59"/>
      <c r="T2963" s="59"/>
      <c r="U2963" s="59"/>
      <c r="V2963" s="88"/>
      <c r="W2963" s="59"/>
      <c r="X2963" s="59"/>
    </row>
    <row r="2964" ht="15.75" customHeight="1">
      <c r="C2964" s="84"/>
      <c r="D2964" s="84"/>
      <c r="E2964" s="84"/>
      <c r="F2964" s="86"/>
      <c r="G2964" s="87"/>
      <c r="H2964" s="72"/>
      <c r="I2964" s="59"/>
      <c r="J2964" s="76"/>
      <c r="K2964" s="59"/>
      <c r="L2964" s="59"/>
      <c r="M2964" s="76"/>
      <c r="N2964" s="88"/>
      <c r="O2964" s="88"/>
      <c r="P2964" s="59"/>
      <c r="Q2964" s="77"/>
      <c r="R2964" s="59"/>
      <c r="S2964" s="59"/>
      <c r="T2964" s="59"/>
      <c r="U2964" s="59"/>
      <c r="V2964" s="88"/>
      <c r="W2964" s="59"/>
      <c r="X2964" s="59"/>
    </row>
    <row r="2965" ht="15.75" customHeight="1">
      <c r="C2965" s="84"/>
      <c r="D2965" s="84"/>
      <c r="E2965" s="84"/>
      <c r="F2965" s="86"/>
      <c r="G2965" s="87"/>
      <c r="H2965" s="72"/>
      <c r="I2965" s="59"/>
      <c r="J2965" s="76"/>
      <c r="K2965" s="59"/>
      <c r="L2965" s="59"/>
      <c r="M2965" s="76"/>
      <c r="N2965" s="88"/>
      <c r="O2965" s="88"/>
      <c r="P2965" s="59"/>
      <c r="Q2965" s="77"/>
      <c r="R2965" s="59"/>
      <c r="S2965" s="59"/>
      <c r="T2965" s="59"/>
      <c r="U2965" s="59"/>
      <c r="V2965" s="88"/>
      <c r="W2965" s="59"/>
      <c r="X2965" s="59"/>
    </row>
    <row r="2966" ht="15.75" customHeight="1">
      <c r="C2966" s="84"/>
      <c r="D2966" s="84"/>
      <c r="E2966" s="84"/>
      <c r="F2966" s="86"/>
      <c r="G2966" s="87"/>
      <c r="H2966" s="72"/>
      <c r="I2966" s="59"/>
      <c r="J2966" s="76"/>
      <c r="K2966" s="59"/>
      <c r="L2966" s="59"/>
      <c r="M2966" s="76"/>
      <c r="N2966" s="88"/>
      <c r="O2966" s="88"/>
      <c r="P2966" s="59"/>
      <c r="Q2966" s="77"/>
      <c r="R2966" s="59"/>
      <c r="S2966" s="59"/>
      <c r="T2966" s="59"/>
      <c r="U2966" s="59"/>
      <c r="V2966" s="88"/>
      <c r="W2966" s="59"/>
      <c r="X2966" s="59"/>
    </row>
    <row r="2967" ht="15.75" customHeight="1">
      <c r="C2967" s="84"/>
      <c r="D2967" s="84"/>
      <c r="E2967" s="84"/>
      <c r="F2967" s="86"/>
      <c r="G2967" s="87"/>
      <c r="H2967" s="72"/>
      <c r="I2967" s="59"/>
      <c r="J2967" s="76"/>
      <c r="K2967" s="59"/>
      <c r="L2967" s="59"/>
      <c r="M2967" s="76"/>
      <c r="N2967" s="88"/>
      <c r="O2967" s="88"/>
      <c r="P2967" s="59"/>
      <c r="Q2967" s="77"/>
      <c r="R2967" s="59"/>
      <c r="S2967" s="59"/>
      <c r="T2967" s="59"/>
      <c r="U2967" s="59"/>
      <c r="V2967" s="88"/>
      <c r="W2967" s="59"/>
      <c r="X2967" s="59"/>
    </row>
    <row r="2968" ht="15.75" customHeight="1">
      <c r="C2968" s="84"/>
      <c r="D2968" s="84"/>
      <c r="E2968" s="84"/>
      <c r="F2968" s="86"/>
      <c r="G2968" s="87"/>
      <c r="H2968" s="72"/>
      <c r="I2968" s="59"/>
      <c r="J2968" s="76"/>
      <c r="K2968" s="59"/>
      <c r="L2968" s="59"/>
      <c r="M2968" s="76"/>
      <c r="N2968" s="88"/>
      <c r="O2968" s="88"/>
      <c r="P2968" s="59"/>
      <c r="Q2968" s="77"/>
      <c r="R2968" s="59"/>
      <c r="S2968" s="59"/>
      <c r="T2968" s="59"/>
      <c r="U2968" s="59"/>
      <c r="V2968" s="88"/>
      <c r="W2968" s="59"/>
      <c r="X2968" s="59"/>
    </row>
    <row r="2969" ht="15.75" customHeight="1">
      <c r="C2969" s="84"/>
      <c r="D2969" s="84"/>
      <c r="E2969" s="84"/>
      <c r="F2969" s="86"/>
      <c r="G2969" s="87"/>
      <c r="H2969" s="72"/>
      <c r="I2969" s="59"/>
      <c r="J2969" s="76"/>
      <c r="K2969" s="59"/>
      <c r="L2969" s="59"/>
      <c r="M2969" s="76"/>
      <c r="N2969" s="88"/>
      <c r="O2969" s="88"/>
      <c r="P2969" s="59"/>
      <c r="Q2969" s="77"/>
      <c r="R2969" s="59"/>
      <c r="S2969" s="59"/>
      <c r="T2969" s="59"/>
      <c r="U2969" s="59"/>
      <c r="V2969" s="88"/>
      <c r="W2969" s="59"/>
      <c r="X2969" s="59"/>
    </row>
    <row r="2970" ht="15.75" customHeight="1">
      <c r="C2970" s="84"/>
      <c r="D2970" s="84"/>
      <c r="E2970" s="84"/>
      <c r="F2970" s="86"/>
      <c r="G2970" s="87"/>
      <c r="H2970" s="72"/>
      <c r="I2970" s="59"/>
      <c r="J2970" s="76"/>
      <c r="K2970" s="59"/>
      <c r="L2970" s="59"/>
      <c r="M2970" s="76"/>
      <c r="N2970" s="88"/>
      <c r="O2970" s="88"/>
      <c r="P2970" s="59"/>
      <c r="Q2970" s="77"/>
      <c r="R2970" s="59"/>
      <c r="S2970" s="59"/>
      <c r="T2970" s="59"/>
      <c r="U2970" s="59"/>
      <c r="V2970" s="88"/>
      <c r="W2970" s="59"/>
      <c r="X2970" s="59"/>
    </row>
    <row r="2971" ht="15.75" customHeight="1">
      <c r="C2971" s="84"/>
      <c r="D2971" s="84"/>
      <c r="E2971" s="84"/>
      <c r="F2971" s="86"/>
      <c r="G2971" s="87"/>
      <c r="H2971" s="72"/>
      <c r="I2971" s="59"/>
      <c r="J2971" s="76"/>
      <c r="K2971" s="59"/>
      <c r="L2971" s="59"/>
      <c r="M2971" s="76"/>
      <c r="N2971" s="88"/>
      <c r="O2971" s="88"/>
      <c r="P2971" s="59"/>
      <c r="Q2971" s="77"/>
      <c r="R2971" s="59"/>
      <c r="S2971" s="59"/>
      <c r="T2971" s="59"/>
      <c r="U2971" s="59"/>
      <c r="V2971" s="88"/>
      <c r="W2971" s="59"/>
      <c r="X2971" s="59"/>
    </row>
    <row r="2972" ht="15.75" customHeight="1">
      <c r="C2972" s="84"/>
      <c r="D2972" s="84"/>
      <c r="E2972" s="84"/>
      <c r="F2972" s="86"/>
      <c r="G2972" s="87"/>
      <c r="H2972" s="72"/>
      <c r="I2972" s="59"/>
      <c r="J2972" s="76"/>
      <c r="K2972" s="59"/>
      <c r="L2972" s="59"/>
      <c r="M2972" s="76"/>
      <c r="N2972" s="88"/>
      <c r="O2972" s="88"/>
      <c r="P2972" s="59"/>
      <c r="Q2972" s="77"/>
      <c r="R2972" s="59"/>
      <c r="S2972" s="59"/>
      <c r="T2972" s="59"/>
      <c r="U2972" s="59"/>
      <c r="V2972" s="88"/>
      <c r="W2972" s="59"/>
      <c r="X2972" s="59"/>
    </row>
    <row r="2973" ht="15.75" customHeight="1">
      <c r="C2973" s="84"/>
      <c r="D2973" s="84"/>
      <c r="E2973" s="84"/>
      <c r="F2973" s="86"/>
      <c r="G2973" s="87"/>
      <c r="H2973" s="72"/>
      <c r="I2973" s="59"/>
      <c r="J2973" s="76"/>
      <c r="K2973" s="59"/>
      <c r="L2973" s="59"/>
      <c r="M2973" s="76"/>
      <c r="N2973" s="88"/>
      <c r="O2973" s="88"/>
      <c r="P2973" s="59"/>
      <c r="Q2973" s="77"/>
      <c r="R2973" s="59"/>
      <c r="S2973" s="59"/>
      <c r="T2973" s="59"/>
      <c r="U2973" s="59"/>
      <c r="V2973" s="88"/>
      <c r="W2973" s="59"/>
      <c r="X2973" s="59"/>
    </row>
    <row r="2974" ht="15.75" customHeight="1">
      <c r="C2974" s="84"/>
      <c r="D2974" s="84"/>
      <c r="E2974" s="84"/>
      <c r="F2974" s="86"/>
      <c r="G2974" s="87"/>
      <c r="H2974" s="72"/>
      <c r="I2974" s="59"/>
      <c r="J2974" s="76"/>
      <c r="K2974" s="59"/>
      <c r="L2974" s="59"/>
      <c r="M2974" s="76"/>
      <c r="N2974" s="88"/>
      <c r="O2974" s="88"/>
      <c r="P2974" s="59"/>
      <c r="Q2974" s="77"/>
      <c r="R2974" s="59"/>
      <c r="S2974" s="59"/>
      <c r="T2974" s="59"/>
      <c r="U2974" s="59"/>
      <c r="V2974" s="88"/>
      <c r="W2974" s="59"/>
      <c r="X2974" s="59"/>
    </row>
    <row r="2975" ht="15.75" customHeight="1">
      <c r="C2975" s="84"/>
      <c r="D2975" s="84"/>
      <c r="E2975" s="84"/>
      <c r="F2975" s="86"/>
      <c r="G2975" s="87"/>
      <c r="H2975" s="72"/>
      <c r="I2975" s="59"/>
      <c r="J2975" s="76"/>
      <c r="K2975" s="59"/>
      <c r="L2975" s="59"/>
      <c r="M2975" s="76"/>
      <c r="N2975" s="88"/>
      <c r="O2975" s="88"/>
      <c r="P2975" s="59"/>
      <c r="Q2975" s="77"/>
      <c r="R2975" s="59"/>
      <c r="S2975" s="59"/>
      <c r="T2975" s="59"/>
      <c r="U2975" s="59"/>
      <c r="V2975" s="88"/>
      <c r="W2975" s="59"/>
      <c r="X2975" s="59"/>
    </row>
    <row r="2976" ht="15.75" customHeight="1">
      <c r="C2976" s="84"/>
      <c r="D2976" s="84"/>
      <c r="E2976" s="84"/>
      <c r="F2976" s="86"/>
      <c r="G2976" s="87"/>
      <c r="H2976" s="72"/>
      <c r="I2976" s="59"/>
      <c r="J2976" s="76"/>
      <c r="K2976" s="59"/>
      <c r="L2976" s="59"/>
      <c r="M2976" s="76"/>
      <c r="N2976" s="88"/>
      <c r="O2976" s="88"/>
      <c r="P2976" s="59"/>
      <c r="Q2976" s="77"/>
      <c r="R2976" s="59"/>
      <c r="S2976" s="59"/>
      <c r="T2976" s="59"/>
      <c r="U2976" s="59"/>
      <c r="V2976" s="88"/>
      <c r="W2976" s="59"/>
      <c r="X2976" s="59"/>
    </row>
    <row r="2977" ht="15.75" customHeight="1">
      <c r="C2977" s="84"/>
      <c r="D2977" s="84"/>
      <c r="E2977" s="84"/>
      <c r="F2977" s="86"/>
      <c r="G2977" s="87"/>
      <c r="H2977" s="72"/>
      <c r="I2977" s="59"/>
      <c r="J2977" s="76"/>
      <c r="K2977" s="59"/>
      <c r="L2977" s="59"/>
      <c r="M2977" s="76"/>
      <c r="N2977" s="88"/>
      <c r="O2977" s="88"/>
      <c r="P2977" s="59"/>
      <c r="Q2977" s="77"/>
      <c r="R2977" s="59"/>
      <c r="S2977" s="59"/>
      <c r="T2977" s="59"/>
      <c r="U2977" s="59"/>
      <c r="V2977" s="88"/>
      <c r="W2977" s="59"/>
      <c r="X2977" s="59"/>
    </row>
    <row r="2978" ht="15.75" customHeight="1">
      <c r="C2978" s="84"/>
      <c r="D2978" s="84"/>
      <c r="E2978" s="84"/>
      <c r="F2978" s="86"/>
      <c r="G2978" s="87"/>
      <c r="H2978" s="72"/>
      <c r="I2978" s="59"/>
      <c r="J2978" s="76"/>
      <c r="K2978" s="59"/>
      <c r="L2978" s="59"/>
      <c r="M2978" s="76"/>
      <c r="N2978" s="88"/>
      <c r="O2978" s="88"/>
      <c r="P2978" s="59"/>
      <c r="Q2978" s="77"/>
      <c r="R2978" s="59"/>
      <c r="S2978" s="59"/>
      <c r="T2978" s="59"/>
      <c r="U2978" s="59"/>
      <c r="V2978" s="88"/>
      <c r="W2978" s="59"/>
      <c r="X2978" s="59"/>
    </row>
    <row r="2979" ht="15.75" customHeight="1">
      <c r="C2979" s="84"/>
      <c r="D2979" s="84"/>
      <c r="E2979" s="84"/>
      <c r="F2979" s="86"/>
      <c r="G2979" s="87"/>
      <c r="H2979" s="72"/>
      <c r="I2979" s="59"/>
      <c r="J2979" s="76"/>
      <c r="K2979" s="59"/>
      <c r="L2979" s="59"/>
      <c r="M2979" s="76"/>
      <c r="N2979" s="88"/>
      <c r="O2979" s="88"/>
      <c r="P2979" s="59"/>
      <c r="Q2979" s="77"/>
      <c r="R2979" s="59"/>
      <c r="S2979" s="59"/>
      <c r="T2979" s="59"/>
      <c r="U2979" s="59"/>
      <c r="V2979" s="88"/>
      <c r="W2979" s="59"/>
      <c r="X2979" s="59"/>
    </row>
    <row r="2980" ht="15.75" customHeight="1">
      <c r="C2980" s="84"/>
      <c r="D2980" s="84"/>
      <c r="E2980" s="84"/>
      <c r="F2980" s="86"/>
      <c r="G2980" s="87"/>
      <c r="H2980" s="72"/>
      <c r="I2980" s="59"/>
      <c r="J2980" s="76"/>
      <c r="K2980" s="59"/>
      <c r="L2980" s="59"/>
      <c r="M2980" s="76"/>
      <c r="N2980" s="88"/>
      <c r="O2980" s="88"/>
      <c r="P2980" s="59"/>
      <c r="Q2980" s="77"/>
      <c r="R2980" s="59"/>
      <c r="S2980" s="59"/>
      <c r="T2980" s="59"/>
      <c r="U2980" s="59"/>
      <c r="V2980" s="88"/>
      <c r="W2980" s="59"/>
      <c r="X2980" s="59"/>
    </row>
    <row r="2981" ht="15.75" customHeight="1">
      <c r="C2981" s="84"/>
      <c r="D2981" s="84"/>
      <c r="E2981" s="84"/>
      <c r="F2981" s="86"/>
      <c r="G2981" s="87"/>
      <c r="H2981" s="72"/>
      <c r="I2981" s="59"/>
      <c r="J2981" s="76"/>
      <c r="K2981" s="59"/>
      <c r="L2981" s="59"/>
      <c r="M2981" s="76"/>
      <c r="N2981" s="88"/>
      <c r="O2981" s="88"/>
      <c r="P2981" s="59"/>
      <c r="Q2981" s="77"/>
      <c r="R2981" s="59"/>
      <c r="S2981" s="59"/>
      <c r="T2981" s="59"/>
      <c r="U2981" s="59"/>
      <c r="V2981" s="88"/>
      <c r="W2981" s="59"/>
      <c r="X2981" s="59"/>
    </row>
    <row r="2982" ht="15.75" customHeight="1">
      <c r="C2982" s="84"/>
      <c r="D2982" s="84"/>
      <c r="E2982" s="84"/>
      <c r="F2982" s="86"/>
      <c r="G2982" s="87"/>
      <c r="H2982" s="72"/>
      <c r="I2982" s="59"/>
      <c r="J2982" s="76"/>
      <c r="K2982" s="59"/>
      <c r="L2982" s="59"/>
      <c r="M2982" s="76"/>
      <c r="N2982" s="88"/>
      <c r="O2982" s="88"/>
      <c r="P2982" s="59"/>
      <c r="Q2982" s="77"/>
      <c r="R2982" s="59"/>
      <c r="S2982" s="59"/>
      <c r="T2982" s="59"/>
      <c r="U2982" s="59"/>
      <c r="V2982" s="88"/>
      <c r="W2982" s="59"/>
      <c r="X2982" s="59"/>
    </row>
    <row r="2983" ht="15.75" customHeight="1">
      <c r="C2983" s="84"/>
      <c r="D2983" s="84"/>
      <c r="E2983" s="84"/>
      <c r="F2983" s="86"/>
      <c r="G2983" s="87"/>
      <c r="H2983" s="72"/>
      <c r="I2983" s="59"/>
      <c r="J2983" s="76"/>
      <c r="K2983" s="59"/>
      <c r="L2983" s="59"/>
      <c r="M2983" s="76"/>
      <c r="N2983" s="88"/>
      <c r="O2983" s="88"/>
      <c r="P2983" s="59"/>
      <c r="Q2983" s="77"/>
      <c r="R2983" s="59"/>
      <c r="S2983" s="59"/>
      <c r="T2983" s="59"/>
      <c r="U2983" s="59"/>
      <c r="V2983" s="88"/>
      <c r="W2983" s="59"/>
      <c r="X2983" s="59"/>
    </row>
    <row r="2984" ht="15.75" customHeight="1">
      <c r="C2984" s="84"/>
      <c r="D2984" s="84"/>
      <c r="E2984" s="84"/>
      <c r="F2984" s="86"/>
      <c r="G2984" s="87"/>
      <c r="H2984" s="72"/>
      <c r="I2984" s="59"/>
      <c r="J2984" s="76"/>
      <c r="K2984" s="59"/>
      <c r="L2984" s="59"/>
      <c r="M2984" s="76"/>
      <c r="N2984" s="88"/>
      <c r="O2984" s="88"/>
      <c r="P2984" s="59"/>
      <c r="Q2984" s="77"/>
      <c r="R2984" s="59"/>
      <c r="S2984" s="59"/>
      <c r="T2984" s="59"/>
      <c r="U2984" s="59"/>
      <c r="V2984" s="88"/>
      <c r="W2984" s="59"/>
      <c r="X2984" s="59"/>
    </row>
    <row r="2985" ht="15.75" customHeight="1">
      <c r="C2985" s="84"/>
      <c r="D2985" s="84"/>
      <c r="E2985" s="84"/>
      <c r="F2985" s="86"/>
      <c r="G2985" s="87"/>
      <c r="H2985" s="72"/>
      <c r="I2985" s="59"/>
      <c r="J2985" s="76"/>
      <c r="K2985" s="59"/>
      <c r="L2985" s="59"/>
      <c r="M2985" s="76"/>
      <c r="N2985" s="88"/>
      <c r="O2985" s="88"/>
      <c r="P2985" s="59"/>
      <c r="Q2985" s="77"/>
      <c r="R2985" s="59"/>
      <c r="S2985" s="59"/>
      <c r="T2985" s="59"/>
      <c r="U2985" s="59"/>
      <c r="V2985" s="88"/>
      <c r="W2985" s="59"/>
      <c r="X2985" s="59"/>
    </row>
    <row r="2986" ht="15.75" customHeight="1">
      <c r="C2986" s="84"/>
      <c r="D2986" s="84"/>
      <c r="E2986" s="84"/>
      <c r="F2986" s="86"/>
      <c r="G2986" s="87"/>
      <c r="H2986" s="72"/>
      <c r="I2986" s="59"/>
      <c r="J2986" s="76"/>
      <c r="K2986" s="59"/>
      <c r="L2986" s="59"/>
      <c r="M2986" s="76"/>
      <c r="N2986" s="88"/>
      <c r="O2986" s="88"/>
      <c r="P2986" s="59"/>
      <c r="Q2986" s="77"/>
      <c r="R2986" s="59"/>
      <c r="S2986" s="59"/>
      <c r="T2986" s="59"/>
      <c r="U2986" s="59"/>
      <c r="V2986" s="88"/>
      <c r="W2986" s="59"/>
      <c r="X2986" s="59"/>
    </row>
    <row r="2987" ht="15.75" customHeight="1">
      <c r="C2987" s="84"/>
      <c r="D2987" s="84"/>
      <c r="E2987" s="84"/>
      <c r="F2987" s="86"/>
      <c r="G2987" s="87"/>
      <c r="H2987" s="72"/>
      <c r="I2987" s="59"/>
      <c r="J2987" s="76"/>
      <c r="K2987" s="59"/>
      <c r="L2987" s="59"/>
      <c r="M2987" s="76"/>
      <c r="N2987" s="88"/>
      <c r="O2987" s="88"/>
      <c r="P2987" s="59"/>
      <c r="Q2987" s="77"/>
      <c r="R2987" s="59"/>
      <c r="S2987" s="59"/>
      <c r="T2987" s="59"/>
      <c r="U2987" s="59"/>
      <c r="V2987" s="88"/>
      <c r="W2987" s="59"/>
      <c r="X2987" s="59"/>
    </row>
    <row r="2988" ht="15.75" customHeight="1">
      <c r="C2988" s="84"/>
      <c r="D2988" s="84"/>
      <c r="E2988" s="84"/>
      <c r="F2988" s="86"/>
      <c r="G2988" s="87"/>
      <c r="H2988" s="72"/>
      <c r="I2988" s="59"/>
      <c r="J2988" s="76"/>
      <c r="K2988" s="59"/>
      <c r="L2988" s="59"/>
      <c r="M2988" s="76"/>
      <c r="N2988" s="88"/>
      <c r="O2988" s="88"/>
      <c r="P2988" s="59"/>
      <c r="Q2988" s="77"/>
      <c r="R2988" s="59"/>
      <c r="S2988" s="59"/>
      <c r="T2988" s="59"/>
      <c r="U2988" s="59"/>
      <c r="V2988" s="88"/>
      <c r="W2988" s="59"/>
      <c r="X2988" s="59"/>
    </row>
    <row r="2989" ht="15.75" customHeight="1">
      <c r="C2989" s="84"/>
      <c r="D2989" s="84"/>
      <c r="E2989" s="84"/>
      <c r="F2989" s="86"/>
      <c r="G2989" s="87"/>
      <c r="H2989" s="72"/>
      <c r="I2989" s="59"/>
      <c r="J2989" s="76"/>
      <c r="K2989" s="59"/>
      <c r="L2989" s="59"/>
      <c r="M2989" s="76"/>
      <c r="N2989" s="88"/>
      <c r="O2989" s="88"/>
      <c r="P2989" s="59"/>
      <c r="Q2989" s="77"/>
      <c r="R2989" s="59"/>
      <c r="S2989" s="59"/>
      <c r="T2989" s="59"/>
      <c r="U2989" s="59"/>
      <c r="V2989" s="88"/>
      <c r="W2989" s="59"/>
      <c r="X2989" s="59"/>
    </row>
    <row r="2990" ht="15.75" customHeight="1">
      <c r="C2990" s="84"/>
      <c r="D2990" s="84"/>
      <c r="E2990" s="84"/>
      <c r="F2990" s="86"/>
      <c r="G2990" s="87"/>
      <c r="H2990" s="72"/>
      <c r="I2990" s="59"/>
      <c r="J2990" s="76"/>
      <c r="K2990" s="59"/>
      <c r="L2990" s="59"/>
      <c r="M2990" s="76"/>
      <c r="N2990" s="88"/>
      <c r="O2990" s="88"/>
      <c r="P2990" s="59"/>
      <c r="Q2990" s="77"/>
      <c r="R2990" s="59"/>
      <c r="S2990" s="59"/>
      <c r="T2990" s="59"/>
      <c r="U2990" s="59"/>
      <c r="V2990" s="88"/>
      <c r="W2990" s="59"/>
      <c r="X2990" s="59"/>
    </row>
    <row r="2991" ht="15.75" customHeight="1">
      <c r="C2991" s="84"/>
      <c r="D2991" s="84"/>
      <c r="E2991" s="84"/>
      <c r="F2991" s="86"/>
      <c r="G2991" s="87"/>
      <c r="H2991" s="72"/>
      <c r="I2991" s="59"/>
      <c r="J2991" s="76"/>
      <c r="K2991" s="59"/>
      <c r="L2991" s="59"/>
      <c r="M2991" s="76"/>
      <c r="N2991" s="88"/>
      <c r="O2991" s="88"/>
      <c r="P2991" s="59"/>
      <c r="Q2991" s="77"/>
      <c r="R2991" s="59"/>
      <c r="S2991" s="59"/>
      <c r="T2991" s="59"/>
      <c r="U2991" s="59"/>
      <c r="V2991" s="88"/>
      <c r="W2991" s="59"/>
      <c r="X2991" s="59"/>
    </row>
    <row r="2992" ht="15.75" customHeight="1">
      <c r="C2992" s="84"/>
      <c r="D2992" s="84"/>
      <c r="E2992" s="84"/>
      <c r="F2992" s="86"/>
      <c r="G2992" s="87"/>
      <c r="H2992" s="72"/>
      <c r="I2992" s="59"/>
      <c r="J2992" s="76"/>
      <c r="K2992" s="59"/>
      <c r="L2992" s="59"/>
      <c r="M2992" s="76"/>
      <c r="N2992" s="88"/>
      <c r="O2992" s="88"/>
      <c r="P2992" s="59"/>
      <c r="Q2992" s="77"/>
      <c r="R2992" s="59"/>
      <c r="S2992" s="59"/>
      <c r="T2992" s="59"/>
      <c r="U2992" s="59"/>
      <c r="V2992" s="88"/>
      <c r="W2992" s="59"/>
      <c r="X2992" s="59"/>
    </row>
    <row r="2993" ht="15.75" customHeight="1">
      <c r="C2993" s="84"/>
      <c r="D2993" s="84"/>
      <c r="E2993" s="84"/>
      <c r="F2993" s="86"/>
      <c r="G2993" s="87"/>
      <c r="H2993" s="72"/>
      <c r="I2993" s="59"/>
      <c r="J2993" s="76"/>
      <c r="K2993" s="59"/>
      <c r="L2993" s="59"/>
      <c r="M2993" s="76"/>
      <c r="N2993" s="88"/>
      <c r="O2993" s="88"/>
      <c r="P2993" s="59"/>
      <c r="Q2993" s="77"/>
      <c r="R2993" s="59"/>
      <c r="S2993" s="59"/>
      <c r="T2993" s="59"/>
      <c r="U2993" s="59"/>
      <c r="V2993" s="88"/>
      <c r="W2993" s="59"/>
      <c r="X2993" s="59"/>
    </row>
    <row r="2994" ht="15.75" customHeight="1">
      <c r="C2994" s="84"/>
      <c r="D2994" s="84"/>
      <c r="E2994" s="84"/>
      <c r="F2994" s="86"/>
      <c r="G2994" s="87"/>
      <c r="H2994" s="72"/>
      <c r="I2994" s="59"/>
      <c r="J2994" s="76"/>
      <c r="K2994" s="59"/>
      <c r="L2994" s="59"/>
      <c r="M2994" s="76"/>
      <c r="N2994" s="88"/>
      <c r="O2994" s="88"/>
      <c r="P2994" s="59"/>
      <c r="Q2994" s="77"/>
      <c r="R2994" s="59"/>
      <c r="S2994" s="59"/>
      <c r="T2994" s="59"/>
      <c r="U2994" s="59"/>
      <c r="V2994" s="88"/>
      <c r="W2994" s="59"/>
      <c r="X2994" s="59"/>
    </row>
    <row r="2995" ht="15.75" customHeight="1">
      <c r="C2995" s="84"/>
      <c r="D2995" s="84"/>
      <c r="E2995" s="84"/>
      <c r="F2995" s="86"/>
      <c r="G2995" s="87"/>
      <c r="H2995" s="72"/>
      <c r="I2995" s="59"/>
      <c r="J2995" s="76"/>
      <c r="K2995" s="59"/>
      <c r="L2995" s="59"/>
      <c r="M2995" s="76"/>
      <c r="N2995" s="88"/>
      <c r="O2995" s="88"/>
      <c r="P2995" s="59"/>
      <c r="Q2995" s="77"/>
      <c r="R2995" s="59"/>
      <c r="S2995" s="59"/>
      <c r="T2995" s="59"/>
      <c r="U2995" s="59"/>
      <c r="V2995" s="88"/>
      <c r="W2995" s="59"/>
      <c r="X2995" s="59"/>
    </row>
    <row r="2996" ht="15.75" customHeight="1">
      <c r="C2996" s="84"/>
      <c r="D2996" s="84"/>
      <c r="E2996" s="84"/>
      <c r="F2996" s="86"/>
      <c r="G2996" s="87"/>
      <c r="H2996" s="72"/>
      <c r="I2996" s="59"/>
      <c r="J2996" s="76"/>
      <c r="K2996" s="59"/>
      <c r="L2996" s="59"/>
      <c r="M2996" s="76"/>
      <c r="N2996" s="88"/>
      <c r="O2996" s="88"/>
      <c r="P2996" s="59"/>
      <c r="Q2996" s="77"/>
      <c r="R2996" s="59"/>
      <c r="S2996" s="59"/>
      <c r="T2996" s="59"/>
      <c r="U2996" s="59"/>
      <c r="V2996" s="88"/>
      <c r="W2996" s="59"/>
      <c r="X2996" s="59"/>
    </row>
    <row r="2997" ht="15.75" customHeight="1">
      <c r="C2997" s="84"/>
      <c r="D2997" s="84"/>
      <c r="E2997" s="84"/>
      <c r="F2997" s="86"/>
      <c r="G2997" s="87"/>
      <c r="H2997" s="72"/>
      <c r="I2997" s="59"/>
      <c r="J2997" s="76"/>
      <c r="K2997" s="59"/>
      <c r="L2997" s="59"/>
      <c r="M2997" s="76"/>
      <c r="N2997" s="88"/>
      <c r="O2997" s="88"/>
      <c r="P2997" s="59"/>
      <c r="Q2997" s="77"/>
      <c r="R2997" s="59"/>
      <c r="S2997" s="59"/>
      <c r="T2997" s="59"/>
      <c r="U2997" s="59"/>
      <c r="V2997" s="88"/>
      <c r="W2997" s="59"/>
      <c r="X2997" s="59"/>
    </row>
    <row r="2998" ht="15.75" customHeight="1">
      <c r="C2998" s="84"/>
      <c r="D2998" s="84"/>
      <c r="E2998" s="84"/>
      <c r="F2998" s="86"/>
      <c r="G2998" s="87"/>
      <c r="H2998" s="72"/>
      <c r="I2998" s="59"/>
      <c r="J2998" s="76"/>
      <c r="K2998" s="59"/>
      <c r="L2998" s="59"/>
      <c r="M2998" s="76"/>
      <c r="N2998" s="88"/>
      <c r="O2998" s="88"/>
      <c r="P2998" s="59"/>
      <c r="Q2998" s="77"/>
      <c r="R2998" s="59"/>
      <c r="S2998" s="59"/>
      <c r="T2998" s="59"/>
      <c r="U2998" s="59"/>
      <c r="V2998" s="88"/>
      <c r="W2998" s="59"/>
      <c r="X2998" s="59"/>
    </row>
    <row r="2999" ht="15.75" customHeight="1">
      <c r="C2999" s="84"/>
      <c r="D2999" s="84"/>
      <c r="E2999" s="84"/>
      <c r="F2999" s="86"/>
      <c r="G2999" s="87"/>
      <c r="H2999" s="72"/>
      <c r="I2999" s="59"/>
      <c r="J2999" s="76"/>
      <c r="K2999" s="59"/>
      <c r="L2999" s="59"/>
      <c r="M2999" s="76"/>
      <c r="N2999" s="88"/>
      <c r="O2999" s="88"/>
      <c r="P2999" s="59"/>
      <c r="Q2999" s="77"/>
      <c r="R2999" s="59"/>
      <c r="S2999" s="59"/>
      <c r="T2999" s="59"/>
      <c r="U2999" s="59"/>
      <c r="V2999" s="88"/>
      <c r="W2999" s="59"/>
      <c r="X2999" s="59"/>
    </row>
    <row r="3000" ht="15.75" customHeight="1">
      <c r="C3000" s="84"/>
      <c r="D3000" s="84"/>
      <c r="E3000" s="84"/>
      <c r="F3000" s="86"/>
      <c r="G3000" s="87"/>
      <c r="H3000" s="72"/>
      <c r="I3000" s="59"/>
      <c r="J3000" s="76"/>
      <c r="K3000" s="59"/>
      <c r="L3000" s="59"/>
      <c r="M3000" s="76"/>
      <c r="N3000" s="88"/>
      <c r="O3000" s="88"/>
      <c r="P3000" s="59"/>
      <c r="Q3000" s="77"/>
      <c r="R3000" s="59"/>
      <c r="S3000" s="59"/>
      <c r="T3000" s="59"/>
      <c r="U3000" s="59"/>
      <c r="V3000" s="88"/>
      <c r="W3000" s="59"/>
      <c r="X3000" s="59"/>
    </row>
    <row r="3001" ht="15.75" customHeight="1">
      <c r="C3001" s="84"/>
      <c r="D3001" s="84"/>
      <c r="E3001" s="84"/>
      <c r="F3001" s="86"/>
      <c r="G3001" s="87"/>
      <c r="H3001" s="72"/>
      <c r="I3001" s="59"/>
      <c r="J3001" s="76"/>
      <c r="K3001" s="59"/>
      <c r="L3001" s="59"/>
      <c r="M3001" s="76"/>
      <c r="N3001" s="88"/>
      <c r="O3001" s="88"/>
      <c r="P3001" s="59"/>
      <c r="Q3001" s="77"/>
      <c r="R3001" s="59"/>
      <c r="S3001" s="59"/>
      <c r="T3001" s="59"/>
      <c r="U3001" s="59"/>
      <c r="V3001" s="88"/>
      <c r="W3001" s="59"/>
      <c r="X3001" s="59"/>
    </row>
    <row r="3002" ht="15.75" customHeight="1">
      <c r="C3002" s="84"/>
      <c r="D3002" s="84"/>
      <c r="E3002" s="84"/>
      <c r="F3002" s="86"/>
      <c r="G3002" s="87"/>
      <c r="H3002" s="72"/>
      <c r="I3002" s="59"/>
      <c r="J3002" s="76"/>
      <c r="K3002" s="59"/>
      <c r="L3002" s="59"/>
      <c r="M3002" s="76"/>
      <c r="N3002" s="88"/>
      <c r="O3002" s="88"/>
      <c r="P3002" s="59"/>
      <c r="Q3002" s="77"/>
      <c r="R3002" s="59"/>
      <c r="S3002" s="59"/>
      <c r="T3002" s="59"/>
      <c r="U3002" s="59"/>
      <c r="V3002" s="88"/>
      <c r="W3002" s="59"/>
      <c r="X3002" s="59"/>
    </row>
    <row r="3003" ht="15.75" customHeight="1">
      <c r="C3003" s="84"/>
      <c r="D3003" s="84"/>
      <c r="E3003" s="84"/>
      <c r="F3003" s="86"/>
      <c r="G3003" s="87"/>
      <c r="H3003" s="72"/>
      <c r="I3003" s="59"/>
      <c r="J3003" s="76"/>
      <c r="K3003" s="59"/>
      <c r="L3003" s="59"/>
      <c r="M3003" s="76"/>
      <c r="N3003" s="88"/>
      <c r="O3003" s="88"/>
      <c r="P3003" s="59"/>
      <c r="Q3003" s="77"/>
      <c r="R3003" s="59"/>
      <c r="S3003" s="59"/>
      <c r="T3003" s="59"/>
      <c r="U3003" s="59"/>
      <c r="V3003" s="88"/>
      <c r="W3003" s="59"/>
      <c r="X3003" s="59"/>
    </row>
    <row r="3004" ht="15.75" customHeight="1">
      <c r="C3004" s="84"/>
      <c r="D3004" s="84"/>
      <c r="E3004" s="84"/>
      <c r="F3004" s="86"/>
      <c r="G3004" s="87"/>
      <c r="H3004" s="72"/>
      <c r="I3004" s="59"/>
      <c r="J3004" s="76"/>
      <c r="K3004" s="59"/>
      <c r="L3004" s="59"/>
      <c r="M3004" s="76"/>
      <c r="N3004" s="88"/>
      <c r="O3004" s="88"/>
      <c r="P3004" s="59"/>
      <c r="Q3004" s="77"/>
      <c r="R3004" s="59"/>
      <c r="S3004" s="59"/>
      <c r="T3004" s="59"/>
      <c r="U3004" s="59"/>
      <c r="V3004" s="88"/>
      <c r="W3004" s="59"/>
      <c r="X3004" s="59"/>
    </row>
    <row r="3005" ht="15.75" customHeight="1">
      <c r="C3005" s="84"/>
      <c r="D3005" s="84"/>
      <c r="E3005" s="84"/>
      <c r="F3005" s="86"/>
      <c r="G3005" s="87"/>
      <c r="H3005" s="72"/>
      <c r="I3005" s="59"/>
      <c r="J3005" s="76"/>
      <c r="K3005" s="59"/>
      <c r="L3005" s="59"/>
      <c r="M3005" s="76"/>
      <c r="N3005" s="88"/>
      <c r="O3005" s="88"/>
      <c r="P3005" s="59"/>
      <c r="Q3005" s="77"/>
      <c r="R3005" s="59"/>
      <c r="S3005" s="59"/>
      <c r="T3005" s="59"/>
      <c r="U3005" s="59"/>
      <c r="V3005" s="88"/>
      <c r="W3005" s="59"/>
      <c r="X3005" s="59"/>
    </row>
    <row r="3006" ht="15.75" customHeight="1">
      <c r="C3006" s="84"/>
      <c r="D3006" s="84"/>
      <c r="E3006" s="84"/>
      <c r="F3006" s="86"/>
      <c r="G3006" s="87"/>
      <c r="H3006" s="72"/>
      <c r="I3006" s="59"/>
      <c r="J3006" s="76"/>
      <c r="K3006" s="59"/>
      <c r="L3006" s="59"/>
      <c r="M3006" s="76"/>
      <c r="N3006" s="88"/>
      <c r="O3006" s="88"/>
      <c r="P3006" s="59"/>
      <c r="Q3006" s="77"/>
      <c r="R3006" s="59"/>
      <c r="S3006" s="59"/>
      <c r="T3006" s="59"/>
      <c r="U3006" s="59"/>
      <c r="V3006" s="88"/>
      <c r="W3006" s="59"/>
      <c r="X3006" s="59"/>
    </row>
    <row r="3007" ht="15.75" customHeight="1">
      <c r="C3007" s="84"/>
      <c r="D3007" s="84"/>
      <c r="E3007" s="84"/>
      <c r="F3007" s="86"/>
      <c r="G3007" s="87"/>
      <c r="H3007" s="72"/>
      <c r="I3007" s="59"/>
      <c r="J3007" s="76"/>
      <c r="K3007" s="59"/>
      <c r="L3007" s="59"/>
      <c r="M3007" s="76"/>
      <c r="N3007" s="88"/>
      <c r="O3007" s="88"/>
      <c r="P3007" s="59"/>
      <c r="Q3007" s="77"/>
      <c r="R3007" s="59"/>
      <c r="S3007" s="59"/>
      <c r="T3007" s="59"/>
      <c r="U3007" s="59"/>
      <c r="V3007" s="88"/>
      <c r="W3007" s="59"/>
      <c r="X3007" s="59"/>
    </row>
    <row r="3008" ht="15.75" customHeight="1">
      <c r="C3008" s="84"/>
      <c r="D3008" s="84"/>
      <c r="E3008" s="84"/>
      <c r="F3008" s="86"/>
      <c r="G3008" s="87"/>
      <c r="H3008" s="72"/>
      <c r="I3008" s="59"/>
      <c r="J3008" s="76"/>
      <c r="K3008" s="59"/>
      <c r="L3008" s="59"/>
      <c r="M3008" s="76"/>
      <c r="N3008" s="88"/>
      <c r="O3008" s="88"/>
      <c r="P3008" s="59"/>
      <c r="Q3008" s="77"/>
      <c r="R3008" s="59"/>
      <c r="S3008" s="59"/>
      <c r="T3008" s="59"/>
      <c r="U3008" s="59"/>
      <c r="V3008" s="88"/>
      <c r="W3008" s="59"/>
      <c r="X3008" s="59"/>
    </row>
    <row r="3009" ht="15.75" customHeight="1">
      <c r="C3009" s="84"/>
      <c r="D3009" s="84"/>
      <c r="E3009" s="84"/>
      <c r="F3009" s="86"/>
      <c r="G3009" s="87"/>
      <c r="H3009" s="72"/>
      <c r="I3009" s="59"/>
      <c r="J3009" s="76"/>
      <c r="K3009" s="59"/>
      <c r="L3009" s="59"/>
      <c r="M3009" s="76"/>
      <c r="N3009" s="88"/>
      <c r="O3009" s="88"/>
      <c r="P3009" s="59"/>
      <c r="Q3009" s="77"/>
      <c r="R3009" s="59"/>
      <c r="S3009" s="59"/>
      <c r="T3009" s="59"/>
      <c r="U3009" s="59"/>
      <c r="V3009" s="88"/>
      <c r="W3009" s="59"/>
      <c r="X3009" s="59"/>
    </row>
    <row r="3010" ht="15.75" customHeight="1">
      <c r="C3010" s="84"/>
      <c r="D3010" s="84"/>
      <c r="E3010" s="84"/>
      <c r="F3010" s="86"/>
      <c r="G3010" s="87"/>
      <c r="H3010" s="72"/>
      <c r="I3010" s="59"/>
      <c r="J3010" s="76"/>
      <c r="K3010" s="59"/>
      <c r="L3010" s="59"/>
      <c r="M3010" s="76"/>
      <c r="N3010" s="88"/>
      <c r="O3010" s="88"/>
      <c r="P3010" s="59"/>
      <c r="Q3010" s="77"/>
      <c r="R3010" s="59"/>
      <c r="S3010" s="59"/>
      <c r="T3010" s="59"/>
      <c r="U3010" s="59"/>
      <c r="V3010" s="88"/>
      <c r="W3010" s="59"/>
      <c r="X3010" s="59"/>
    </row>
    <row r="3011" ht="15.75" customHeight="1">
      <c r="C3011" s="84"/>
      <c r="D3011" s="84"/>
      <c r="E3011" s="84"/>
      <c r="F3011" s="86"/>
      <c r="G3011" s="87"/>
      <c r="H3011" s="72"/>
      <c r="I3011" s="59"/>
      <c r="J3011" s="76"/>
      <c r="K3011" s="59"/>
      <c r="L3011" s="59"/>
      <c r="M3011" s="76"/>
      <c r="N3011" s="88"/>
      <c r="O3011" s="88"/>
      <c r="P3011" s="59"/>
      <c r="Q3011" s="77"/>
      <c r="R3011" s="59"/>
      <c r="S3011" s="59"/>
      <c r="T3011" s="59"/>
      <c r="U3011" s="59"/>
      <c r="V3011" s="88"/>
      <c r="W3011" s="59"/>
      <c r="X3011" s="59"/>
    </row>
    <row r="3012" ht="15.75" customHeight="1">
      <c r="C3012" s="84"/>
      <c r="D3012" s="84"/>
      <c r="E3012" s="84"/>
      <c r="F3012" s="86"/>
      <c r="G3012" s="87"/>
      <c r="H3012" s="72"/>
      <c r="I3012" s="59"/>
      <c r="J3012" s="76"/>
      <c r="K3012" s="59"/>
      <c r="L3012" s="59"/>
      <c r="M3012" s="76"/>
      <c r="N3012" s="88"/>
      <c r="O3012" s="88"/>
      <c r="P3012" s="59"/>
      <c r="Q3012" s="77"/>
      <c r="R3012" s="59"/>
      <c r="S3012" s="59"/>
      <c r="T3012" s="59"/>
      <c r="U3012" s="59"/>
      <c r="V3012" s="88"/>
      <c r="W3012" s="59"/>
      <c r="X3012" s="59"/>
    </row>
    <row r="3013" ht="15.75" customHeight="1">
      <c r="C3013" s="84"/>
      <c r="D3013" s="84"/>
      <c r="E3013" s="84"/>
      <c r="F3013" s="86"/>
      <c r="G3013" s="87"/>
      <c r="H3013" s="72"/>
      <c r="I3013" s="59"/>
      <c r="J3013" s="76"/>
      <c r="K3013" s="59"/>
      <c r="L3013" s="59"/>
      <c r="M3013" s="76"/>
      <c r="N3013" s="88"/>
      <c r="O3013" s="88"/>
      <c r="P3013" s="59"/>
      <c r="Q3013" s="77"/>
      <c r="R3013" s="59"/>
      <c r="S3013" s="59"/>
      <c r="T3013" s="59"/>
      <c r="U3013" s="59"/>
      <c r="V3013" s="88"/>
      <c r="W3013" s="59"/>
      <c r="X3013" s="59"/>
    </row>
    <row r="3014" ht="15.75" customHeight="1">
      <c r="C3014" s="84"/>
      <c r="D3014" s="84"/>
      <c r="E3014" s="84"/>
      <c r="F3014" s="86"/>
      <c r="G3014" s="87"/>
      <c r="H3014" s="72"/>
      <c r="I3014" s="59"/>
      <c r="J3014" s="76"/>
      <c r="K3014" s="59"/>
      <c r="L3014" s="59"/>
      <c r="M3014" s="76"/>
      <c r="N3014" s="88"/>
      <c r="O3014" s="88"/>
      <c r="P3014" s="59"/>
      <c r="Q3014" s="77"/>
      <c r="R3014" s="59"/>
      <c r="S3014" s="59"/>
      <c r="T3014" s="59"/>
      <c r="U3014" s="59"/>
      <c r="V3014" s="88"/>
      <c r="W3014" s="59"/>
      <c r="X3014" s="59"/>
    </row>
    <row r="3015" ht="15.75" customHeight="1">
      <c r="C3015" s="84"/>
      <c r="D3015" s="84"/>
      <c r="E3015" s="84"/>
      <c r="F3015" s="86"/>
      <c r="G3015" s="87"/>
      <c r="H3015" s="72"/>
      <c r="I3015" s="59"/>
      <c r="J3015" s="76"/>
      <c r="K3015" s="59"/>
      <c r="L3015" s="59"/>
      <c r="M3015" s="76"/>
      <c r="N3015" s="88"/>
      <c r="O3015" s="88"/>
      <c r="P3015" s="59"/>
      <c r="Q3015" s="77"/>
      <c r="R3015" s="59"/>
      <c r="S3015" s="59"/>
      <c r="T3015" s="59"/>
      <c r="U3015" s="59"/>
      <c r="W3015" s="59"/>
      <c r="X3015" s="59"/>
    </row>
    <row r="3016" ht="15.75" customHeight="1">
      <c r="C3016" s="84"/>
      <c r="D3016" s="84"/>
      <c r="E3016" s="84"/>
      <c r="F3016" s="86"/>
      <c r="G3016" s="87"/>
      <c r="H3016" s="72"/>
      <c r="I3016" s="59"/>
      <c r="J3016" s="76"/>
      <c r="K3016" s="59"/>
      <c r="L3016" s="59"/>
      <c r="M3016" s="76"/>
      <c r="N3016" s="88"/>
      <c r="O3016" s="88"/>
      <c r="P3016" s="59"/>
      <c r="Q3016" s="77"/>
      <c r="R3016" s="59"/>
      <c r="S3016" s="59"/>
      <c r="T3016" s="59"/>
      <c r="U3016" s="59"/>
      <c r="W3016" s="59"/>
      <c r="X3016" s="59"/>
    </row>
    <row r="3017" ht="15.75" customHeight="1">
      <c r="C3017" s="84"/>
      <c r="D3017" s="84"/>
      <c r="E3017" s="84"/>
      <c r="F3017" s="86"/>
      <c r="G3017" s="87"/>
      <c r="H3017" s="72"/>
      <c r="I3017" s="59"/>
      <c r="J3017" s="76"/>
      <c r="K3017" s="59"/>
      <c r="L3017" s="59"/>
      <c r="M3017" s="76"/>
      <c r="N3017" s="88"/>
      <c r="O3017" s="88"/>
      <c r="P3017" s="59"/>
      <c r="Q3017" s="77"/>
      <c r="R3017" s="59"/>
      <c r="S3017" s="59"/>
      <c r="T3017" s="59"/>
      <c r="U3017" s="59"/>
      <c r="W3017" s="59"/>
      <c r="X3017" s="59"/>
    </row>
    <row r="3018" ht="15.75" customHeight="1">
      <c r="C3018" s="84"/>
      <c r="D3018" s="84"/>
      <c r="E3018" s="84"/>
      <c r="F3018" s="86"/>
      <c r="G3018" s="87"/>
      <c r="H3018" s="72"/>
      <c r="I3018" s="59"/>
      <c r="J3018" s="76"/>
      <c r="K3018" s="59"/>
      <c r="L3018" s="59"/>
      <c r="M3018" s="76"/>
      <c r="N3018" s="88"/>
      <c r="O3018" s="88"/>
      <c r="P3018" s="59"/>
      <c r="Q3018" s="77"/>
      <c r="R3018" s="59"/>
      <c r="S3018" s="59"/>
      <c r="T3018" s="59"/>
      <c r="U3018" s="59"/>
      <c r="W3018" s="59"/>
      <c r="X3018" s="59"/>
    </row>
    <row r="3019" ht="15.75" customHeight="1">
      <c r="C3019" s="84"/>
      <c r="D3019" s="84"/>
      <c r="E3019" s="84"/>
      <c r="F3019" s="86"/>
      <c r="G3019" s="87"/>
      <c r="H3019" s="72"/>
      <c r="I3019" s="59"/>
      <c r="J3019" s="76"/>
      <c r="K3019" s="59"/>
      <c r="L3019" s="59"/>
      <c r="M3019" s="76"/>
      <c r="N3019" s="88"/>
      <c r="O3019" s="88"/>
      <c r="P3019" s="59"/>
      <c r="Q3019" s="77"/>
      <c r="R3019" s="59"/>
      <c r="S3019" s="59"/>
      <c r="T3019" s="59"/>
      <c r="U3019" s="59"/>
      <c r="W3019" s="59"/>
      <c r="X3019" s="59"/>
    </row>
    <row r="3020" ht="15.75" customHeight="1">
      <c r="C3020" s="84"/>
      <c r="D3020" s="84"/>
      <c r="E3020" s="84"/>
      <c r="F3020" s="86"/>
      <c r="G3020" s="87"/>
      <c r="H3020" s="72"/>
      <c r="I3020" s="59"/>
      <c r="J3020" s="76"/>
      <c r="K3020" s="59"/>
      <c r="L3020" s="59"/>
      <c r="M3020" s="76"/>
      <c r="N3020" s="88"/>
      <c r="O3020" s="88"/>
      <c r="P3020" s="59"/>
      <c r="Q3020" s="77"/>
      <c r="R3020" s="59"/>
      <c r="S3020" s="59"/>
      <c r="T3020" s="59"/>
      <c r="U3020" s="59"/>
      <c r="W3020" s="59"/>
      <c r="X3020" s="59"/>
    </row>
    <row r="3021" ht="15.75" customHeight="1">
      <c r="C3021" s="84"/>
      <c r="D3021" s="84"/>
      <c r="E3021" s="84"/>
      <c r="F3021" s="86"/>
      <c r="G3021" s="87"/>
      <c r="H3021" s="72"/>
      <c r="I3021" s="59"/>
      <c r="J3021" s="76"/>
      <c r="K3021" s="59"/>
      <c r="L3021" s="59"/>
      <c r="M3021" s="76"/>
      <c r="N3021" s="88"/>
      <c r="O3021" s="88"/>
      <c r="P3021" s="59"/>
      <c r="Q3021" s="77"/>
      <c r="R3021" s="59"/>
      <c r="S3021" s="59"/>
      <c r="T3021" s="59"/>
      <c r="U3021" s="59"/>
      <c r="W3021" s="59"/>
      <c r="X3021" s="59"/>
    </row>
    <row r="3022" ht="15.75" customHeight="1">
      <c r="C3022" s="84"/>
      <c r="D3022" s="84"/>
      <c r="E3022" s="84"/>
      <c r="F3022" s="86"/>
      <c r="G3022" s="87"/>
      <c r="H3022" s="72"/>
      <c r="I3022" s="59"/>
      <c r="J3022" s="76"/>
      <c r="K3022" s="59"/>
      <c r="L3022" s="59"/>
      <c r="M3022" s="76"/>
      <c r="N3022" s="88"/>
      <c r="O3022" s="88"/>
      <c r="P3022" s="59"/>
      <c r="Q3022" s="77"/>
      <c r="R3022" s="59"/>
      <c r="S3022" s="59"/>
      <c r="T3022" s="59"/>
      <c r="U3022" s="59"/>
      <c r="W3022" s="59"/>
      <c r="X3022" s="59"/>
    </row>
    <row r="3023" ht="15.75" customHeight="1">
      <c r="C3023" s="84"/>
      <c r="D3023" s="84"/>
      <c r="E3023" s="84"/>
      <c r="F3023" s="86"/>
      <c r="G3023" s="87"/>
      <c r="H3023" s="72"/>
      <c r="I3023" s="59"/>
      <c r="J3023" s="76"/>
      <c r="K3023" s="59"/>
      <c r="L3023" s="59"/>
      <c r="M3023" s="76"/>
      <c r="N3023" s="88"/>
      <c r="O3023" s="88"/>
      <c r="P3023" s="59"/>
      <c r="Q3023" s="77"/>
      <c r="R3023" s="59"/>
      <c r="S3023" s="59"/>
      <c r="T3023" s="59"/>
      <c r="U3023" s="59"/>
      <c r="W3023" s="59"/>
      <c r="X3023" s="59"/>
    </row>
    <row r="3024" ht="15.75" customHeight="1">
      <c r="C3024" s="84"/>
      <c r="D3024" s="84"/>
      <c r="E3024" s="84"/>
      <c r="F3024" s="86"/>
      <c r="G3024" s="87"/>
      <c r="H3024" s="72"/>
      <c r="I3024" s="59"/>
      <c r="J3024" s="76"/>
      <c r="K3024" s="59"/>
      <c r="L3024" s="59"/>
      <c r="M3024" s="76"/>
      <c r="N3024" s="88"/>
      <c r="O3024" s="88"/>
      <c r="P3024" s="59"/>
      <c r="Q3024" s="77"/>
      <c r="R3024" s="59"/>
      <c r="S3024" s="59"/>
      <c r="T3024" s="59"/>
      <c r="U3024" s="59"/>
      <c r="W3024" s="59"/>
      <c r="X3024" s="59"/>
    </row>
    <row r="3025" ht="15.75" customHeight="1">
      <c r="C3025" s="84"/>
      <c r="D3025" s="84"/>
      <c r="E3025" s="84"/>
      <c r="F3025" s="86"/>
      <c r="G3025" s="87"/>
      <c r="H3025" s="72"/>
      <c r="I3025" s="59"/>
      <c r="J3025" s="76"/>
      <c r="K3025" s="59"/>
      <c r="L3025" s="59"/>
      <c r="M3025" s="76"/>
      <c r="N3025" s="88"/>
      <c r="O3025" s="88"/>
      <c r="P3025" s="59"/>
      <c r="Q3025" s="77"/>
      <c r="R3025" s="59"/>
      <c r="S3025" s="59"/>
      <c r="T3025" s="59"/>
      <c r="U3025" s="59"/>
      <c r="W3025" s="59"/>
      <c r="X3025" s="59"/>
    </row>
    <row r="3026" ht="15.75" customHeight="1">
      <c r="C3026" s="84"/>
      <c r="D3026" s="84"/>
      <c r="E3026" s="84"/>
      <c r="F3026" s="86"/>
      <c r="G3026" s="87"/>
      <c r="H3026" s="72"/>
      <c r="I3026" s="59"/>
      <c r="J3026" s="76"/>
      <c r="K3026" s="59"/>
      <c r="L3026" s="59"/>
      <c r="M3026" s="76"/>
      <c r="N3026" s="88"/>
      <c r="O3026" s="88"/>
      <c r="P3026" s="59"/>
      <c r="Q3026" s="77"/>
      <c r="R3026" s="59"/>
      <c r="S3026" s="59"/>
      <c r="T3026" s="59"/>
      <c r="U3026" s="59"/>
      <c r="W3026" s="59"/>
      <c r="X3026" s="59"/>
    </row>
    <row r="3027" ht="15.75" customHeight="1">
      <c r="C3027" s="84"/>
      <c r="D3027" s="84"/>
      <c r="E3027" s="84"/>
      <c r="F3027" s="86"/>
      <c r="G3027" s="87"/>
      <c r="H3027" s="72"/>
      <c r="I3027" s="59"/>
      <c r="J3027" s="76"/>
      <c r="K3027" s="59"/>
      <c r="L3027" s="59"/>
      <c r="M3027" s="76"/>
      <c r="N3027" s="88"/>
      <c r="O3027" s="88"/>
      <c r="P3027" s="59"/>
      <c r="Q3027" s="77"/>
      <c r="R3027" s="59"/>
      <c r="S3027" s="59"/>
      <c r="T3027" s="59"/>
      <c r="U3027" s="59"/>
      <c r="W3027" s="59"/>
      <c r="X3027" s="59"/>
    </row>
    <row r="3028" ht="15.75" customHeight="1">
      <c r="C3028" s="84"/>
      <c r="D3028" s="84"/>
      <c r="E3028" s="84"/>
      <c r="F3028" s="86"/>
      <c r="G3028" s="87"/>
      <c r="H3028" s="72"/>
      <c r="I3028" s="59"/>
      <c r="J3028" s="76"/>
      <c r="K3028" s="59"/>
      <c r="L3028" s="59"/>
      <c r="M3028" s="76"/>
      <c r="N3028" s="88"/>
      <c r="O3028" s="88"/>
      <c r="P3028" s="59"/>
      <c r="Q3028" s="77"/>
      <c r="R3028" s="59"/>
      <c r="S3028" s="59"/>
      <c r="T3028" s="59"/>
      <c r="U3028" s="59"/>
      <c r="W3028" s="59"/>
      <c r="X3028" s="59"/>
    </row>
    <row r="3029" ht="15.75" customHeight="1">
      <c r="C3029" s="84"/>
      <c r="D3029" s="84"/>
      <c r="E3029" s="84"/>
      <c r="F3029" s="86"/>
      <c r="G3029" s="87"/>
      <c r="H3029" s="72"/>
      <c r="I3029" s="59"/>
      <c r="J3029" s="76"/>
      <c r="K3029" s="59"/>
      <c r="L3029" s="59"/>
      <c r="M3029" s="76"/>
      <c r="N3029" s="88"/>
      <c r="O3029" s="88"/>
      <c r="P3029" s="59"/>
      <c r="Q3029" s="77"/>
      <c r="R3029" s="59"/>
      <c r="S3029" s="59"/>
      <c r="T3029" s="59"/>
      <c r="U3029" s="59"/>
      <c r="W3029" s="59"/>
      <c r="X3029" s="59"/>
    </row>
    <row r="3030" ht="15.75" customHeight="1">
      <c r="C3030" s="84"/>
      <c r="D3030" s="84"/>
      <c r="E3030" s="84"/>
      <c r="F3030" s="86"/>
      <c r="G3030" s="87"/>
      <c r="H3030" s="72"/>
      <c r="I3030" s="59"/>
      <c r="J3030" s="76"/>
      <c r="K3030" s="59"/>
      <c r="L3030" s="59"/>
      <c r="M3030" s="76"/>
      <c r="N3030" s="88"/>
      <c r="O3030" s="88"/>
      <c r="P3030" s="59"/>
      <c r="Q3030" s="77"/>
      <c r="R3030" s="59"/>
      <c r="S3030" s="59"/>
      <c r="T3030" s="59"/>
      <c r="U3030" s="59"/>
      <c r="W3030" s="59"/>
      <c r="X3030" s="59"/>
    </row>
    <row r="3031" ht="15.75" customHeight="1">
      <c r="C3031" s="84"/>
      <c r="D3031" s="84"/>
      <c r="E3031" s="84"/>
      <c r="F3031" s="86"/>
      <c r="G3031" s="87"/>
      <c r="H3031" s="72"/>
      <c r="I3031" s="59"/>
      <c r="J3031" s="76"/>
      <c r="K3031" s="59"/>
      <c r="L3031" s="59"/>
      <c r="M3031" s="76"/>
      <c r="N3031" s="88"/>
      <c r="O3031" s="88"/>
      <c r="P3031" s="59"/>
      <c r="Q3031" s="77"/>
      <c r="R3031" s="59"/>
      <c r="S3031" s="59"/>
      <c r="T3031" s="59"/>
      <c r="U3031" s="59"/>
      <c r="W3031" s="59"/>
      <c r="X3031" s="59"/>
    </row>
    <row r="3032" ht="15.75" customHeight="1">
      <c r="C3032" s="84"/>
      <c r="D3032" s="84"/>
      <c r="E3032" s="84"/>
      <c r="F3032" s="86"/>
      <c r="G3032" s="87"/>
      <c r="H3032" s="72"/>
      <c r="I3032" s="59"/>
      <c r="J3032" s="76"/>
      <c r="K3032" s="59"/>
      <c r="L3032" s="59"/>
      <c r="M3032" s="76"/>
      <c r="N3032" s="88"/>
      <c r="O3032" s="88"/>
      <c r="P3032" s="59"/>
      <c r="Q3032" s="77"/>
      <c r="R3032" s="59"/>
      <c r="S3032" s="59"/>
      <c r="T3032" s="59"/>
      <c r="U3032" s="59"/>
      <c r="W3032" s="59"/>
      <c r="X3032" s="59"/>
    </row>
    <row r="3033" ht="15.75" customHeight="1">
      <c r="C3033" s="84"/>
      <c r="D3033" s="84"/>
      <c r="E3033" s="84"/>
      <c r="F3033" s="86"/>
      <c r="G3033" s="87"/>
      <c r="H3033" s="72"/>
      <c r="I3033" s="59"/>
      <c r="J3033" s="76"/>
      <c r="K3033" s="59"/>
      <c r="L3033" s="59"/>
      <c r="M3033" s="76"/>
      <c r="N3033" s="88"/>
      <c r="O3033" s="88"/>
      <c r="P3033" s="59"/>
      <c r="Q3033" s="77"/>
      <c r="R3033" s="59"/>
      <c r="S3033" s="59"/>
      <c r="T3033" s="59"/>
      <c r="U3033" s="59"/>
      <c r="W3033" s="59"/>
      <c r="X3033" s="59"/>
    </row>
    <row r="3034" ht="15.75" customHeight="1">
      <c r="C3034" s="84"/>
      <c r="D3034" s="84"/>
      <c r="E3034" s="84"/>
      <c r="F3034" s="86"/>
      <c r="G3034" s="87"/>
      <c r="H3034" s="72"/>
      <c r="I3034" s="59"/>
      <c r="J3034" s="76"/>
      <c r="K3034" s="59"/>
      <c r="L3034" s="59"/>
      <c r="M3034" s="76"/>
      <c r="N3034" s="88"/>
      <c r="O3034" s="88"/>
      <c r="P3034" s="59"/>
      <c r="Q3034" s="77"/>
      <c r="R3034" s="59"/>
      <c r="S3034" s="59"/>
      <c r="T3034" s="59"/>
      <c r="U3034" s="59"/>
      <c r="W3034" s="59"/>
      <c r="X3034" s="59"/>
    </row>
    <row r="3035" ht="15.75" customHeight="1">
      <c r="C3035" s="84"/>
      <c r="D3035" s="84"/>
      <c r="E3035" s="84"/>
      <c r="F3035" s="86"/>
      <c r="G3035" s="87"/>
      <c r="H3035" s="72"/>
      <c r="I3035" s="59"/>
      <c r="J3035" s="76"/>
      <c r="K3035" s="59"/>
      <c r="L3035" s="59"/>
      <c r="M3035" s="76"/>
      <c r="N3035" s="88"/>
      <c r="O3035" s="88"/>
      <c r="P3035" s="59"/>
      <c r="Q3035" s="77"/>
      <c r="R3035" s="59"/>
      <c r="S3035" s="59"/>
      <c r="T3035" s="59"/>
      <c r="U3035" s="59"/>
      <c r="W3035" s="59"/>
      <c r="X3035" s="59"/>
    </row>
    <row r="3036" ht="15.75" customHeight="1">
      <c r="C3036" s="84"/>
      <c r="D3036" s="84"/>
      <c r="E3036" s="84"/>
      <c r="F3036" s="86"/>
      <c r="G3036" s="87"/>
      <c r="H3036" s="72"/>
      <c r="I3036" s="59"/>
      <c r="J3036" s="76"/>
      <c r="K3036" s="59"/>
      <c r="L3036" s="59"/>
      <c r="M3036" s="76"/>
      <c r="N3036" s="88"/>
      <c r="O3036" s="88"/>
      <c r="P3036" s="59"/>
      <c r="Q3036" s="77"/>
      <c r="R3036" s="59"/>
      <c r="S3036" s="59"/>
      <c r="T3036" s="59"/>
      <c r="U3036" s="59"/>
      <c r="W3036" s="59"/>
      <c r="X3036" s="59"/>
    </row>
    <row r="3037" ht="15.75" customHeight="1">
      <c r="C3037" s="84"/>
      <c r="D3037" s="84"/>
      <c r="E3037" s="84"/>
      <c r="F3037" s="86"/>
      <c r="G3037" s="87"/>
      <c r="H3037" s="72"/>
      <c r="I3037" s="59"/>
      <c r="J3037" s="76"/>
      <c r="K3037" s="59"/>
      <c r="L3037" s="59"/>
      <c r="M3037" s="76"/>
      <c r="N3037" s="88"/>
      <c r="O3037" s="88"/>
      <c r="P3037" s="59"/>
      <c r="Q3037" s="77"/>
      <c r="R3037" s="59"/>
      <c r="S3037" s="59"/>
      <c r="T3037" s="59"/>
      <c r="U3037" s="59"/>
      <c r="W3037" s="59"/>
      <c r="X3037" s="59"/>
    </row>
    <row r="3038" ht="15.75" customHeight="1">
      <c r="C3038" s="84"/>
      <c r="D3038" s="84"/>
      <c r="E3038" s="84"/>
      <c r="F3038" s="86"/>
      <c r="G3038" s="87"/>
      <c r="H3038" s="72"/>
      <c r="I3038" s="59"/>
      <c r="J3038" s="76"/>
      <c r="K3038" s="59"/>
      <c r="L3038" s="59"/>
      <c r="M3038" s="76"/>
      <c r="N3038" s="88"/>
      <c r="O3038" s="88"/>
      <c r="P3038" s="59"/>
      <c r="Q3038" s="77"/>
      <c r="R3038" s="59"/>
      <c r="S3038" s="59"/>
      <c r="T3038" s="59"/>
      <c r="U3038" s="59"/>
      <c r="W3038" s="59"/>
      <c r="X3038" s="59"/>
    </row>
    <row r="3039" ht="15.75" customHeight="1">
      <c r="C3039" s="84"/>
      <c r="D3039" s="84"/>
      <c r="E3039" s="84"/>
      <c r="F3039" s="86"/>
      <c r="G3039" s="87"/>
      <c r="H3039" s="72"/>
      <c r="I3039" s="59"/>
      <c r="J3039" s="76"/>
      <c r="K3039" s="59"/>
      <c r="L3039" s="59"/>
      <c r="M3039" s="76"/>
      <c r="N3039" s="88"/>
      <c r="O3039" s="88"/>
      <c r="P3039" s="59"/>
      <c r="Q3039" s="77"/>
      <c r="R3039" s="59"/>
      <c r="S3039" s="59"/>
      <c r="T3039" s="59"/>
      <c r="U3039" s="59"/>
      <c r="W3039" s="59"/>
      <c r="X3039" s="59"/>
    </row>
    <row r="3040" ht="15.75" customHeight="1">
      <c r="C3040" s="84"/>
      <c r="D3040" s="84"/>
      <c r="E3040" s="84"/>
      <c r="F3040" s="86"/>
      <c r="G3040" s="87"/>
      <c r="H3040" s="72"/>
      <c r="I3040" s="59"/>
      <c r="J3040" s="76"/>
      <c r="K3040" s="59"/>
      <c r="L3040" s="59"/>
      <c r="M3040" s="76"/>
      <c r="N3040" s="88"/>
      <c r="O3040" s="88"/>
      <c r="P3040" s="59"/>
      <c r="Q3040" s="77"/>
      <c r="R3040" s="59"/>
      <c r="S3040" s="59"/>
      <c r="T3040" s="59"/>
      <c r="U3040" s="59"/>
      <c r="W3040" s="59"/>
      <c r="X3040" s="59"/>
    </row>
    <row r="3041" ht="15.75" customHeight="1">
      <c r="C3041" s="84"/>
      <c r="D3041" s="84"/>
      <c r="E3041" s="84"/>
      <c r="F3041" s="86"/>
      <c r="G3041" s="87"/>
      <c r="H3041" s="72"/>
      <c r="I3041" s="59"/>
      <c r="J3041" s="76"/>
      <c r="K3041" s="59"/>
      <c r="L3041" s="59"/>
      <c r="M3041" s="76"/>
      <c r="N3041" s="88"/>
      <c r="O3041" s="88"/>
      <c r="P3041" s="59"/>
      <c r="Q3041" s="77"/>
      <c r="R3041" s="59"/>
      <c r="S3041" s="59"/>
      <c r="T3041" s="59"/>
      <c r="U3041" s="59"/>
      <c r="W3041" s="59"/>
      <c r="X3041" s="59"/>
    </row>
    <row r="3042" ht="15.75" customHeight="1">
      <c r="C3042" s="84"/>
      <c r="D3042" s="84"/>
      <c r="E3042" s="84"/>
      <c r="F3042" s="86"/>
      <c r="G3042" s="87"/>
      <c r="H3042" s="72"/>
      <c r="I3042" s="59"/>
      <c r="J3042" s="76"/>
      <c r="K3042" s="59"/>
      <c r="L3042" s="59"/>
      <c r="M3042" s="76"/>
      <c r="N3042" s="88"/>
      <c r="O3042" s="88"/>
      <c r="P3042" s="59"/>
      <c r="Q3042" s="77"/>
      <c r="R3042" s="59"/>
      <c r="S3042" s="59"/>
      <c r="T3042" s="59"/>
      <c r="U3042" s="59"/>
      <c r="W3042" s="59"/>
      <c r="X3042" s="59"/>
    </row>
    <row r="3043" ht="15.75" customHeight="1">
      <c r="C3043" s="84"/>
      <c r="D3043" s="84"/>
      <c r="E3043" s="84"/>
      <c r="F3043" s="86"/>
      <c r="G3043" s="87"/>
      <c r="H3043" s="72"/>
      <c r="I3043" s="59"/>
      <c r="J3043" s="76"/>
      <c r="K3043" s="59"/>
      <c r="L3043" s="59"/>
      <c r="M3043" s="76"/>
      <c r="N3043" s="88"/>
      <c r="O3043" s="88"/>
      <c r="P3043" s="59"/>
      <c r="Q3043" s="77"/>
      <c r="R3043" s="59"/>
      <c r="S3043" s="59"/>
      <c r="T3043" s="59"/>
      <c r="U3043" s="59"/>
      <c r="W3043" s="59"/>
      <c r="X3043" s="59"/>
    </row>
    <row r="3044" ht="15.75" customHeight="1">
      <c r="C3044" s="84"/>
      <c r="D3044" s="84"/>
      <c r="E3044" s="84"/>
      <c r="F3044" s="86"/>
      <c r="G3044" s="87"/>
      <c r="H3044" s="72"/>
      <c r="I3044" s="59"/>
      <c r="J3044" s="76"/>
      <c r="K3044" s="59"/>
      <c r="L3044" s="59"/>
      <c r="M3044" s="76"/>
      <c r="N3044" s="88"/>
      <c r="O3044" s="88"/>
      <c r="P3044" s="59"/>
      <c r="Q3044" s="77"/>
      <c r="R3044" s="59"/>
      <c r="S3044" s="59"/>
      <c r="T3044" s="59"/>
      <c r="U3044" s="59"/>
      <c r="W3044" s="59"/>
      <c r="X3044" s="59"/>
    </row>
    <row r="3045" ht="15.75" customHeight="1">
      <c r="C3045" s="84"/>
      <c r="D3045" s="84"/>
      <c r="E3045" s="84"/>
      <c r="F3045" s="86"/>
      <c r="G3045" s="87"/>
      <c r="H3045" s="72"/>
      <c r="I3045" s="59"/>
      <c r="J3045" s="76"/>
      <c r="K3045" s="59"/>
      <c r="L3045" s="59"/>
      <c r="M3045" s="76"/>
      <c r="N3045" s="88"/>
      <c r="O3045" s="88"/>
      <c r="P3045" s="59"/>
      <c r="Q3045" s="77"/>
      <c r="R3045" s="59"/>
      <c r="S3045" s="59"/>
      <c r="T3045" s="59"/>
      <c r="U3045" s="59"/>
      <c r="W3045" s="59"/>
      <c r="X3045" s="59"/>
    </row>
    <row r="3046" ht="15.75" customHeight="1">
      <c r="C3046" s="84"/>
      <c r="D3046" s="84"/>
      <c r="E3046" s="84"/>
      <c r="F3046" s="86"/>
      <c r="G3046" s="87"/>
      <c r="H3046" s="72"/>
      <c r="I3046" s="59"/>
      <c r="J3046" s="76"/>
      <c r="K3046" s="59"/>
      <c r="L3046" s="59"/>
      <c r="M3046" s="76"/>
      <c r="N3046" s="88"/>
      <c r="O3046" s="88"/>
      <c r="P3046" s="59"/>
      <c r="Q3046" s="77"/>
      <c r="R3046" s="59"/>
      <c r="S3046" s="59"/>
      <c r="T3046" s="59"/>
      <c r="U3046" s="59"/>
      <c r="W3046" s="59"/>
      <c r="X3046" s="59"/>
    </row>
    <row r="3047" ht="15.75" customHeight="1">
      <c r="C3047" s="84"/>
      <c r="D3047" s="84"/>
      <c r="E3047" s="84"/>
      <c r="F3047" s="86"/>
      <c r="G3047" s="87"/>
      <c r="H3047" s="72"/>
      <c r="I3047" s="59"/>
      <c r="J3047" s="76"/>
      <c r="K3047" s="59"/>
      <c r="L3047" s="59"/>
      <c r="M3047" s="76"/>
      <c r="N3047" s="88"/>
      <c r="O3047" s="88"/>
      <c r="P3047" s="59"/>
      <c r="Q3047" s="77"/>
      <c r="R3047" s="59"/>
      <c r="S3047" s="59"/>
      <c r="T3047" s="59"/>
      <c r="U3047" s="59"/>
      <c r="W3047" s="59"/>
      <c r="X3047" s="59"/>
    </row>
    <row r="3048" ht="15.75" customHeight="1">
      <c r="C3048" s="84"/>
      <c r="D3048" s="84"/>
      <c r="E3048" s="84"/>
      <c r="F3048" s="86"/>
      <c r="G3048" s="87"/>
      <c r="H3048" s="72"/>
      <c r="I3048" s="59"/>
      <c r="J3048" s="76"/>
      <c r="K3048" s="59"/>
      <c r="L3048" s="59"/>
      <c r="M3048" s="76"/>
      <c r="N3048" s="88"/>
      <c r="O3048" s="88"/>
      <c r="P3048" s="59"/>
      <c r="Q3048" s="77"/>
      <c r="R3048" s="59"/>
      <c r="S3048" s="59"/>
      <c r="T3048" s="59"/>
      <c r="U3048" s="59"/>
      <c r="W3048" s="59"/>
      <c r="X3048" s="59"/>
    </row>
    <row r="3049" ht="15.75" customHeight="1">
      <c r="C3049" s="84"/>
      <c r="D3049" s="84"/>
      <c r="E3049" s="84"/>
      <c r="F3049" s="86"/>
      <c r="G3049" s="87"/>
      <c r="H3049" s="72"/>
      <c r="I3049" s="59"/>
      <c r="J3049" s="76"/>
      <c r="K3049" s="59"/>
      <c r="L3049" s="59"/>
      <c r="M3049" s="76"/>
      <c r="N3049" s="88"/>
      <c r="O3049" s="88"/>
      <c r="P3049" s="59"/>
      <c r="Q3049" s="77"/>
      <c r="R3049" s="59"/>
      <c r="S3049" s="59"/>
      <c r="T3049" s="59"/>
      <c r="U3049" s="59"/>
      <c r="W3049" s="59"/>
      <c r="X3049" s="59"/>
    </row>
    <row r="3050" ht="15.75" customHeight="1">
      <c r="C3050" s="84"/>
      <c r="D3050" s="84"/>
      <c r="E3050" s="84"/>
      <c r="F3050" s="86"/>
      <c r="G3050" s="87"/>
      <c r="H3050" s="72"/>
      <c r="I3050" s="59"/>
      <c r="J3050" s="76"/>
      <c r="K3050" s="59"/>
      <c r="L3050" s="59"/>
      <c r="M3050" s="76"/>
      <c r="N3050" s="88"/>
      <c r="O3050" s="88"/>
      <c r="P3050" s="59"/>
      <c r="Q3050" s="77"/>
      <c r="R3050" s="59"/>
      <c r="S3050" s="59"/>
      <c r="T3050" s="59"/>
      <c r="U3050" s="59"/>
      <c r="W3050" s="59"/>
      <c r="X3050" s="59"/>
    </row>
    <row r="3051" ht="15.75" customHeight="1">
      <c r="C3051" s="84"/>
      <c r="D3051" s="84"/>
      <c r="E3051" s="84"/>
      <c r="F3051" s="86"/>
      <c r="G3051" s="87"/>
      <c r="H3051" s="72"/>
      <c r="I3051" s="59"/>
      <c r="J3051" s="76"/>
      <c r="K3051" s="59"/>
      <c r="L3051" s="59"/>
      <c r="M3051" s="76"/>
      <c r="N3051" s="88"/>
      <c r="O3051" s="88"/>
      <c r="P3051" s="59"/>
      <c r="Q3051" s="77"/>
      <c r="R3051" s="59"/>
      <c r="S3051" s="59"/>
      <c r="T3051" s="59"/>
      <c r="U3051" s="59"/>
      <c r="W3051" s="59"/>
      <c r="X3051" s="59"/>
    </row>
    <row r="3052" ht="15.75" customHeight="1">
      <c r="C3052" s="84"/>
      <c r="D3052" s="84"/>
      <c r="E3052" s="84"/>
      <c r="F3052" s="86"/>
      <c r="G3052" s="87"/>
      <c r="H3052" s="72"/>
      <c r="I3052" s="59"/>
      <c r="J3052" s="76"/>
      <c r="K3052" s="59"/>
      <c r="L3052" s="59"/>
      <c r="M3052" s="76"/>
      <c r="N3052" s="88"/>
      <c r="O3052" s="88"/>
      <c r="P3052" s="59"/>
      <c r="Q3052" s="77"/>
      <c r="R3052" s="59"/>
      <c r="S3052" s="59"/>
      <c r="T3052" s="59"/>
      <c r="U3052" s="59"/>
      <c r="W3052" s="59"/>
      <c r="X3052" s="59"/>
    </row>
    <row r="3053" ht="15.75" customHeight="1">
      <c r="C3053" s="84"/>
      <c r="D3053" s="84"/>
      <c r="E3053" s="84"/>
      <c r="F3053" s="86"/>
      <c r="G3053" s="87"/>
      <c r="H3053" s="72"/>
      <c r="I3053" s="59"/>
      <c r="J3053" s="76"/>
      <c r="K3053" s="59"/>
      <c r="L3053" s="59"/>
      <c r="M3053" s="76"/>
      <c r="N3053" s="88"/>
      <c r="O3053" s="88"/>
      <c r="P3053" s="59"/>
      <c r="Q3053" s="77"/>
      <c r="R3053" s="59"/>
      <c r="S3053" s="59"/>
      <c r="T3053" s="59"/>
      <c r="U3053" s="59"/>
      <c r="W3053" s="59"/>
      <c r="X3053" s="59"/>
    </row>
    <row r="3054" ht="15.75" customHeight="1">
      <c r="C3054" s="84"/>
      <c r="D3054" s="84"/>
      <c r="E3054" s="84"/>
      <c r="F3054" s="86"/>
      <c r="G3054" s="87"/>
      <c r="H3054" s="72"/>
      <c r="I3054" s="59"/>
      <c r="J3054" s="76"/>
      <c r="K3054" s="59"/>
      <c r="L3054" s="59"/>
      <c r="M3054" s="76"/>
      <c r="N3054" s="88"/>
      <c r="O3054" s="88"/>
      <c r="P3054" s="59"/>
      <c r="Q3054" s="77"/>
      <c r="R3054" s="59"/>
      <c r="S3054" s="59"/>
      <c r="T3054" s="59"/>
      <c r="U3054" s="59"/>
      <c r="W3054" s="59"/>
      <c r="X3054" s="59"/>
    </row>
    <row r="3055" ht="15.75" customHeight="1">
      <c r="C3055" s="84"/>
      <c r="D3055" s="84"/>
      <c r="E3055" s="84"/>
      <c r="F3055" s="86"/>
      <c r="G3055" s="87"/>
      <c r="H3055" s="72"/>
      <c r="I3055" s="59"/>
      <c r="J3055" s="76"/>
      <c r="K3055" s="59"/>
      <c r="L3055" s="59"/>
      <c r="M3055" s="76"/>
      <c r="N3055" s="88"/>
      <c r="O3055" s="88"/>
      <c r="P3055" s="59"/>
      <c r="Q3055" s="77"/>
      <c r="R3055" s="59"/>
      <c r="S3055" s="59"/>
      <c r="T3055" s="59"/>
      <c r="U3055" s="59"/>
      <c r="W3055" s="59"/>
      <c r="X3055" s="59"/>
    </row>
    <row r="3056" ht="15.75" customHeight="1">
      <c r="C3056" s="84"/>
      <c r="D3056" s="84"/>
      <c r="E3056" s="84"/>
      <c r="F3056" s="86"/>
      <c r="G3056" s="87"/>
      <c r="H3056" s="72"/>
      <c r="I3056" s="59"/>
      <c r="J3056" s="76"/>
      <c r="K3056" s="59"/>
      <c r="L3056" s="59"/>
      <c r="M3056" s="76"/>
      <c r="N3056" s="88"/>
      <c r="O3056" s="88"/>
      <c r="P3056" s="59"/>
      <c r="Q3056" s="77"/>
      <c r="R3056" s="59"/>
      <c r="S3056" s="59"/>
      <c r="T3056" s="59"/>
      <c r="U3056" s="59"/>
      <c r="W3056" s="59"/>
      <c r="X3056" s="59"/>
    </row>
    <row r="3057" ht="15.75" customHeight="1">
      <c r="C3057" s="84"/>
      <c r="D3057" s="84"/>
      <c r="E3057" s="84"/>
      <c r="F3057" s="86"/>
      <c r="G3057" s="87"/>
      <c r="H3057" s="72"/>
      <c r="I3057" s="59"/>
      <c r="J3057" s="76"/>
      <c r="K3057" s="59"/>
      <c r="L3057" s="59"/>
      <c r="M3057" s="76"/>
      <c r="N3057" s="88"/>
      <c r="O3057" s="88"/>
      <c r="P3057" s="59"/>
      <c r="Q3057" s="77"/>
      <c r="R3057" s="59"/>
      <c r="S3057" s="59"/>
      <c r="T3057" s="59"/>
      <c r="U3057" s="59"/>
      <c r="W3057" s="59"/>
      <c r="X3057" s="59"/>
    </row>
    <row r="3058" ht="15.75" customHeight="1">
      <c r="C3058" s="84"/>
      <c r="D3058" s="84"/>
      <c r="E3058" s="84"/>
      <c r="F3058" s="86"/>
      <c r="G3058" s="87"/>
      <c r="H3058" s="72"/>
      <c r="I3058" s="59"/>
      <c r="J3058" s="76"/>
      <c r="K3058" s="59"/>
      <c r="L3058" s="59"/>
      <c r="M3058" s="76"/>
      <c r="N3058" s="88"/>
      <c r="O3058" s="88"/>
      <c r="P3058" s="59"/>
      <c r="Q3058" s="77"/>
      <c r="R3058" s="59"/>
      <c r="S3058" s="59"/>
      <c r="T3058" s="59"/>
      <c r="U3058" s="59"/>
      <c r="W3058" s="59"/>
      <c r="X3058" s="59"/>
    </row>
    <row r="3059" ht="15.75" customHeight="1">
      <c r="C3059" s="84"/>
      <c r="D3059" s="84"/>
      <c r="E3059" s="84"/>
      <c r="F3059" s="86"/>
      <c r="G3059" s="87"/>
      <c r="H3059" s="72"/>
      <c r="I3059" s="59"/>
      <c r="J3059" s="76"/>
      <c r="K3059" s="59"/>
      <c r="L3059" s="59"/>
      <c r="M3059" s="76"/>
      <c r="N3059" s="88"/>
      <c r="O3059" s="88"/>
      <c r="P3059" s="59"/>
      <c r="Q3059" s="77"/>
      <c r="R3059" s="59"/>
      <c r="S3059" s="59"/>
      <c r="T3059" s="59"/>
      <c r="U3059" s="59"/>
      <c r="W3059" s="59"/>
      <c r="X3059" s="59"/>
    </row>
    <row r="3060" ht="15.75" customHeight="1">
      <c r="C3060" s="84"/>
      <c r="D3060" s="84"/>
      <c r="E3060" s="84"/>
      <c r="F3060" s="86"/>
      <c r="G3060" s="87"/>
      <c r="H3060" s="72"/>
      <c r="I3060" s="59"/>
      <c r="J3060" s="76"/>
      <c r="K3060" s="59"/>
      <c r="L3060" s="59"/>
      <c r="M3060" s="76"/>
      <c r="N3060" s="88"/>
      <c r="O3060" s="88"/>
      <c r="P3060" s="59"/>
      <c r="Q3060" s="77"/>
      <c r="R3060" s="59"/>
      <c r="S3060" s="59"/>
      <c r="T3060" s="59"/>
      <c r="U3060" s="59"/>
      <c r="W3060" s="59"/>
      <c r="X3060" s="59"/>
    </row>
    <row r="3061" ht="15.75" customHeight="1">
      <c r="C3061" s="84"/>
      <c r="D3061" s="84"/>
      <c r="E3061" s="84"/>
      <c r="F3061" s="86"/>
      <c r="G3061" s="87"/>
      <c r="H3061" s="72"/>
      <c r="I3061" s="59"/>
      <c r="J3061" s="76"/>
      <c r="K3061" s="59"/>
      <c r="L3061" s="59"/>
      <c r="M3061" s="76"/>
      <c r="N3061" s="88"/>
      <c r="O3061" s="88"/>
      <c r="P3061" s="59"/>
      <c r="Q3061" s="77"/>
      <c r="R3061" s="59"/>
      <c r="S3061" s="59"/>
      <c r="T3061" s="59"/>
      <c r="U3061" s="59"/>
      <c r="W3061" s="59"/>
      <c r="X3061" s="59"/>
    </row>
    <row r="3062" ht="15.75" customHeight="1">
      <c r="C3062" s="84"/>
      <c r="D3062" s="84"/>
      <c r="E3062" s="84"/>
      <c r="F3062" s="86"/>
      <c r="G3062" s="87"/>
      <c r="H3062" s="72"/>
      <c r="I3062" s="59"/>
      <c r="J3062" s="76"/>
      <c r="K3062" s="59"/>
      <c r="L3062" s="59"/>
      <c r="M3062" s="76"/>
      <c r="N3062" s="88"/>
      <c r="O3062" s="88"/>
      <c r="P3062" s="59"/>
      <c r="Q3062" s="77"/>
      <c r="R3062" s="59"/>
      <c r="S3062" s="59"/>
      <c r="T3062" s="59"/>
      <c r="U3062" s="59"/>
      <c r="W3062" s="59"/>
      <c r="X3062" s="59"/>
    </row>
    <row r="3063" ht="15.75" customHeight="1">
      <c r="C3063" s="84"/>
      <c r="D3063" s="84"/>
      <c r="E3063" s="84"/>
      <c r="F3063" s="86"/>
      <c r="G3063" s="87"/>
      <c r="H3063" s="72"/>
      <c r="I3063" s="59"/>
      <c r="J3063" s="76"/>
      <c r="K3063" s="59"/>
      <c r="L3063" s="59"/>
      <c r="M3063" s="76"/>
      <c r="N3063" s="88"/>
      <c r="O3063" s="88"/>
      <c r="P3063" s="59"/>
      <c r="Q3063" s="77"/>
      <c r="R3063" s="59"/>
      <c r="S3063" s="59"/>
      <c r="T3063" s="59"/>
      <c r="U3063" s="59"/>
      <c r="W3063" s="59"/>
      <c r="X3063" s="59"/>
    </row>
    <row r="3064" ht="15.75" customHeight="1">
      <c r="C3064" s="84"/>
      <c r="D3064" s="84"/>
      <c r="E3064" s="84"/>
      <c r="F3064" s="86"/>
      <c r="G3064" s="87"/>
      <c r="H3064" s="72"/>
      <c r="I3064" s="59"/>
      <c r="J3064" s="76"/>
      <c r="K3064" s="59"/>
      <c r="L3064" s="59"/>
      <c r="M3064" s="76"/>
      <c r="N3064" s="88"/>
      <c r="O3064" s="88"/>
      <c r="P3064" s="59"/>
      <c r="Q3064" s="77"/>
      <c r="R3064" s="59"/>
      <c r="S3064" s="59"/>
      <c r="T3064" s="59"/>
      <c r="U3064" s="59"/>
      <c r="W3064" s="59"/>
      <c r="X3064" s="59"/>
    </row>
    <row r="3065" ht="15.75" customHeight="1">
      <c r="C3065" s="84"/>
      <c r="D3065" s="84"/>
      <c r="E3065" s="84"/>
      <c r="F3065" s="86"/>
      <c r="G3065" s="87"/>
      <c r="H3065" s="72"/>
      <c r="I3065" s="59"/>
      <c r="J3065" s="76"/>
      <c r="K3065" s="59"/>
      <c r="L3065" s="59"/>
      <c r="M3065" s="76"/>
      <c r="N3065" s="88"/>
      <c r="O3065" s="88"/>
      <c r="P3065" s="59"/>
      <c r="Q3065" s="77"/>
      <c r="R3065" s="59"/>
      <c r="S3065" s="59"/>
      <c r="T3065" s="59"/>
      <c r="U3065" s="59"/>
      <c r="W3065" s="59"/>
      <c r="X3065" s="59"/>
    </row>
    <row r="3066" ht="15.75" customHeight="1">
      <c r="C3066" s="84"/>
      <c r="D3066" s="84"/>
      <c r="E3066" s="84"/>
      <c r="F3066" s="86"/>
      <c r="G3066" s="87"/>
      <c r="H3066" s="72"/>
      <c r="I3066" s="59"/>
      <c r="J3066" s="76"/>
      <c r="K3066" s="59"/>
      <c r="L3066" s="59"/>
      <c r="M3066" s="76"/>
      <c r="N3066" s="88"/>
      <c r="O3066" s="88"/>
      <c r="P3066" s="59"/>
      <c r="Q3066" s="77"/>
      <c r="R3066" s="59"/>
      <c r="S3066" s="59"/>
      <c r="T3066" s="59"/>
      <c r="U3066" s="59"/>
      <c r="W3066" s="59"/>
      <c r="X3066" s="59"/>
    </row>
    <row r="3067" ht="15.75" customHeight="1">
      <c r="C3067" s="84"/>
      <c r="D3067" s="84"/>
      <c r="E3067" s="84"/>
      <c r="F3067" s="86"/>
      <c r="G3067" s="87"/>
      <c r="H3067" s="72"/>
      <c r="I3067" s="59"/>
      <c r="J3067" s="76"/>
      <c r="K3067" s="59"/>
      <c r="L3067" s="59"/>
      <c r="M3067" s="76"/>
      <c r="N3067" s="88"/>
      <c r="O3067" s="88"/>
      <c r="P3067" s="59"/>
      <c r="Q3067" s="77"/>
      <c r="R3067" s="59"/>
      <c r="S3067" s="59"/>
      <c r="T3067" s="59"/>
      <c r="U3067" s="59"/>
      <c r="W3067" s="59"/>
      <c r="X3067" s="59"/>
    </row>
    <row r="3068" ht="15.75" customHeight="1">
      <c r="C3068" s="84"/>
      <c r="D3068" s="84"/>
      <c r="E3068" s="84"/>
      <c r="F3068" s="86"/>
      <c r="G3068" s="87"/>
      <c r="H3068" s="72"/>
      <c r="I3068" s="59"/>
      <c r="J3068" s="76"/>
      <c r="K3068" s="59"/>
      <c r="L3068" s="59"/>
      <c r="M3068" s="76"/>
      <c r="N3068" s="88"/>
      <c r="O3068" s="88"/>
      <c r="P3068" s="59"/>
      <c r="Q3068" s="77"/>
      <c r="R3068" s="59"/>
      <c r="S3068" s="59"/>
      <c r="T3068" s="59"/>
      <c r="U3068" s="59"/>
      <c r="W3068" s="59"/>
      <c r="X3068" s="59"/>
    </row>
    <row r="3069" ht="15.75" customHeight="1">
      <c r="C3069" s="84"/>
      <c r="D3069" s="84"/>
      <c r="E3069" s="84"/>
      <c r="F3069" s="86"/>
      <c r="G3069" s="87"/>
      <c r="H3069" s="72"/>
      <c r="I3069" s="59"/>
      <c r="J3069" s="76"/>
      <c r="K3069" s="59"/>
      <c r="L3069" s="59"/>
      <c r="M3069" s="76"/>
      <c r="N3069" s="88"/>
      <c r="O3069" s="88"/>
      <c r="P3069" s="59"/>
      <c r="Q3069" s="77"/>
      <c r="R3069" s="59"/>
      <c r="S3069" s="59"/>
      <c r="T3069" s="59"/>
      <c r="U3069" s="59"/>
      <c r="W3069" s="59"/>
      <c r="X3069" s="59"/>
    </row>
    <row r="3070" ht="15.75" customHeight="1">
      <c r="C3070" s="84"/>
      <c r="D3070" s="84"/>
      <c r="E3070" s="84"/>
      <c r="F3070" s="86"/>
      <c r="G3070" s="87"/>
      <c r="H3070" s="72"/>
      <c r="I3070" s="59"/>
      <c r="J3070" s="76"/>
      <c r="K3070" s="59"/>
      <c r="L3070" s="59"/>
      <c r="M3070" s="76"/>
      <c r="N3070" s="88"/>
      <c r="O3070" s="88"/>
      <c r="P3070" s="59"/>
      <c r="Q3070" s="77"/>
      <c r="R3070" s="59"/>
      <c r="S3070" s="59"/>
      <c r="T3070" s="59"/>
      <c r="U3070" s="59"/>
      <c r="W3070" s="59"/>
      <c r="X3070" s="59"/>
    </row>
    <row r="3071" ht="15.75" customHeight="1">
      <c r="C3071" s="84"/>
      <c r="D3071" s="84"/>
      <c r="E3071" s="84"/>
      <c r="F3071" s="86"/>
      <c r="G3071" s="87"/>
      <c r="H3071" s="72"/>
      <c r="I3071" s="59"/>
      <c r="J3071" s="76"/>
      <c r="K3071" s="59"/>
      <c r="L3071" s="59"/>
      <c r="M3071" s="76"/>
      <c r="N3071" s="88"/>
      <c r="O3071" s="88"/>
      <c r="P3071" s="59"/>
      <c r="Q3071" s="77"/>
      <c r="R3071" s="59"/>
      <c r="S3071" s="59"/>
      <c r="T3071" s="59"/>
      <c r="U3071" s="59"/>
      <c r="W3071" s="59"/>
      <c r="X3071" s="59"/>
    </row>
    <row r="3072" ht="15.75" customHeight="1">
      <c r="C3072" s="84"/>
      <c r="D3072" s="84"/>
      <c r="E3072" s="84"/>
      <c r="F3072" s="86"/>
      <c r="G3072" s="87"/>
      <c r="H3072" s="72"/>
      <c r="I3072" s="59"/>
      <c r="J3072" s="76"/>
      <c r="K3072" s="59"/>
      <c r="L3072" s="59"/>
      <c r="M3072" s="76"/>
      <c r="N3072" s="88"/>
      <c r="O3072" s="88"/>
      <c r="P3072" s="59"/>
      <c r="Q3072" s="77"/>
      <c r="R3072" s="59"/>
      <c r="S3072" s="59"/>
      <c r="T3072" s="59"/>
      <c r="U3072" s="59"/>
      <c r="W3072" s="59"/>
      <c r="X3072" s="59"/>
    </row>
    <row r="3073" ht="15.75" customHeight="1">
      <c r="C3073" s="84"/>
      <c r="D3073" s="84"/>
      <c r="E3073" s="84"/>
      <c r="F3073" s="86"/>
      <c r="G3073" s="87"/>
      <c r="H3073" s="72"/>
      <c r="I3073" s="59"/>
      <c r="J3073" s="76"/>
      <c r="K3073" s="59"/>
      <c r="L3073" s="59"/>
      <c r="M3073" s="76"/>
      <c r="N3073" s="88"/>
      <c r="O3073" s="88"/>
      <c r="P3073" s="59"/>
      <c r="Q3073" s="77"/>
      <c r="R3073" s="59"/>
      <c r="S3073" s="59"/>
      <c r="T3073" s="59"/>
      <c r="U3073" s="59"/>
      <c r="W3073" s="59"/>
      <c r="X3073" s="59"/>
    </row>
    <row r="3074" ht="15.75" customHeight="1">
      <c r="C3074" s="84"/>
      <c r="D3074" s="84"/>
      <c r="E3074" s="84"/>
      <c r="F3074" s="86"/>
      <c r="G3074" s="87"/>
      <c r="H3074" s="72"/>
      <c r="I3074" s="59"/>
      <c r="J3074" s="76"/>
      <c r="K3074" s="59"/>
      <c r="L3074" s="59"/>
      <c r="M3074" s="76"/>
      <c r="N3074" s="88"/>
      <c r="O3074" s="88"/>
      <c r="P3074" s="59"/>
      <c r="Q3074" s="77"/>
      <c r="R3074" s="59"/>
      <c r="S3074" s="59"/>
      <c r="T3074" s="59"/>
      <c r="U3074" s="59"/>
      <c r="W3074" s="59"/>
      <c r="X3074" s="59"/>
    </row>
    <row r="3075" ht="15.75" customHeight="1">
      <c r="C3075" s="84"/>
      <c r="D3075" s="84"/>
      <c r="E3075" s="84"/>
      <c r="F3075" s="86"/>
      <c r="G3075" s="87"/>
      <c r="H3075" s="72"/>
      <c r="I3075" s="59"/>
      <c r="J3075" s="76"/>
      <c r="K3075" s="59"/>
      <c r="L3075" s="59"/>
      <c r="M3075" s="76"/>
      <c r="N3075" s="88"/>
      <c r="O3075" s="88"/>
      <c r="P3075" s="59"/>
      <c r="Q3075" s="77"/>
      <c r="R3075" s="59"/>
      <c r="S3075" s="59"/>
      <c r="T3075" s="59"/>
      <c r="U3075" s="59"/>
      <c r="W3075" s="59"/>
      <c r="X3075" s="59"/>
    </row>
    <row r="3076" ht="15.75" customHeight="1">
      <c r="C3076" s="84"/>
      <c r="D3076" s="84"/>
      <c r="E3076" s="84"/>
      <c r="F3076" s="86"/>
      <c r="G3076" s="87"/>
      <c r="H3076" s="72"/>
      <c r="I3076" s="59"/>
      <c r="J3076" s="76"/>
      <c r="K3076" s="59"/>
      <c r="L3076" s="59"/>
      <c r="M3076" s="76"/>
      <c r="N3076" s="88"/>
      <c r="O3076" s="88"/>
      <c r="P3076" s="59"/>
      <c r="Q3076" s="77"/>
      <c r="R3076" s="59"/>
      <c r="S3076" s="59"/>
      <c r="T3076" s="59"/>
      <c r="U3076" s="59"/>
      <c r="W3076" s="59"/>
      <c r="X3076" s="59"/>
    </row>
    <row r="3077" ht="15.75" customHeight="1">
      <c r="C3077" s="84"/>
      <c r="D3077" s="84"/>
      <c r="E3077" s="84"/>
      <c r="F3077" s="86"/>
      <c r="G3077" s="87"/>
      <c r="H3077" s="72"/>
      <c r="I3077" s="59"/>
      <c r="J3077" s="76"/>
      <c r="K3077" s="59"/>
      <c r="L3077" s="59"/>
      <c r="M3077" s="76"/>
      <c r="N3077" s="88"/>
      <c r="O3077" s="88"/>
      <c r="P3077" s="59"/>
      <c r="Q3077" s="77"/>
      <c r="R3077" s="59"/>
      <c r="S3077" s="59"/>
      <c r="T3077" s="59"/>
      <c r="U3077" s="59"/>
      <c r="W3077" s="59"/>
      <c r="X3077" s="59"/>
    </row>
    <row r="3078" ht="15.75" customHeight="1">
      <c r="C3078" s="84"/>
      <c r="D3078" s="84"/>
      <c r="E3078" s="84"/>
      <c r="F3078" s="86"/>
      <c r="G3078" s="87"/>
      <c r="H3078" s="72"/>
      <c r="I3078" s="59"/>
      <c r="J3078" s="76"/>
      <c r="K3078" s="59"/>
      <c r="L3078" s="59"/>
      <c r="M3078" s="76"/>
      <c r="N3078" s="88"/>
      <c r="O3078" s="88"/>
      <c r="P3078" s="59"/>
      <c r="Q3078" s="77"/>
      <c r="R3078" s="59"/>
      <c r="S3078" s="59"/>
      <c r="T3078" s="59"/>
      <c r="U3078" s="59"/>
      <c r="W3078" s="59"/>
      <c r="X3078" s="59"/>
    </row>
    <row r="3079" ht="15.75" customHeight="1">
      <c r="C3079" s="84"/>
      <c r="D3079" s="84"/>
      <c r="E3079" s="84"/>
      <c r="F3079" s="86"/>
      <c r="G3079" s="87"/>
      <c r="H3079" s="72"/>
      <c r="I3079" s="59"/>
      <c r="J3079" s="76"/>
      <c r="K3079" s="59"/>
      <c r="L3079" s="59"/>
      <c r="M3079" s="76"/>
      <c r="N3079" s="88"/>
      <c r="O3079" s="88"/>
      <c r="P3079" s="59"/>
      <c r="Q3079" s="77"/>
      <c r="R3079" s="59"/>
      <c r="S3079" s="59"/>
      <c r="T3079" s="59"/>
      <c r="U3079" s="59"/>
      <c r="W3079" s="59"/>
      <c r="X3079" s="59"/>
    </row>
    <row r="3080" ht="15.75" customHeight="1">
      <c r="C3080" s="84"/>
      <c r="D3080" s="84"/>
      <c r="E3080" s="84"/>
      <c r="F3080" s="86"/>
      <c r="G3080" s="87"/>
      <c r="H3080" s="72"/>
      <c r="I3080" s="59"/>
      <c r="J3080" s="76"/>
      <c r="K3080" s="59"/>
      <c r="L3080" s="59"/>
      <c r="M3080" s="76"/>
      <c r="N3080" s="88"/>
      <c r="O3080" s="88"/>
      <c r="P3080" s="59"/>
      <c r="Q3080" s="77"/>
      <c r="R3080" s="59"/>
      <c r="S3080" s="59"/>
      <c r="T3080" s="59"/>
      <c r="U3080" s="59"/>
      <c r="W3080" s="59"/>
      <c r="X3080" s="59"/>
    </row>
    <row r="3081" ht="15.75" customHeight="1">
      <c r="C3081" s="84"/>
      <c r="D3081" s="84"/>
      <c r="E3081" s="84"/>
      <c r="F3081" s="86"/>
      <c r="G3081" s="87"/>
      <c r="H3081" s="72"/>
      <c r="I3081" s="59"/>
      <c r="J3081" s="76"/>
      <c r="K3081" s="59"/>
      <c r="L3081" s="59"/>
      <c r="M3081" s="76"/>
      <c r="N3081" s="88"/>
      <c r="O3081" s="88"/>
      <c r="P3081" s="59"/>
      <c r="Q3081" s="77"/>
      <c r="R3081" s="59"/>
      <c r="S3081" s="59"/>
      <c r="T3081" s="59"/>
      <c r="U3081" s="59"/>
      <c r="W3081" s="59"/>
      <c r="X3081" s="59"/>
    </row>
    <row r="3082" ht="15.75" customHeight="1">
      <c r="C3082" s="84"/>
      <c r="D3082" s="84"/>
      <c r="E3082" s="84"/>
      <c r="F3082" s="86"/>
      <c r="G3082" s="87"/>
      <c r="H3082" s="72"/>
      <c r="I3082" s="59"/>
      <c r="J3082" s="76"/>
      <c r="K3082" s="59"/>
      <c r="L3082" s="59"/>
      <c r="M3082" s="76"/>
      <c r="N3082" s="88"/>
      <c r="O3082" s="88"/>
      <c r="P3082" s="59"/>
      <c r="Q3082" s="77"/>
      <c r="R3082" s="59"/>
      <c r="S3082" s="59"/>
      <c r="T3082" s="59"/>
      <c r="U3082" s="59"/>
      <c r="W3082" s="59"/>
      <c r="X3082" s="59"/>
    </row>
    <row r="3083" ht="15.75" customHeight="1">
      <c r="C3083" s="84"/>
      <c r="D3083" s="84"/>
      <c r="E3083" s="84"/>
      <c r="F3083" s="86"/>
      <c r="G3083" s="87"/>
      <c r="H3083" s="72"/>
      <c r="I3083" s="59"/>
      <c r="J3083" s="76"/>
      <c r="K3083" s="59"/>
      <c r="L3083" s="59"/>
      <c r="M3083" s="76"/>
      <c r="N3083" s="88"/>
      <c r="O3083" s="88"/>
      <c r="P3083" s="59"/>
      <c r="Q3083" s="77"/>
      <c r="R3083" s="59"/>
      <c r="S3083" s="59"/>
      <c r="T3083" s="59"/>
      <c r="U3083" s="59"/>
      <c r="W3083" s="59"/>
      <c r="X3083" s="59"/>
    </row>
    <row r="3084" ht="15.75" customHeight="1">
      <c r="C3084" s="84"/>
      <c r="D3084" s="84"/>
      <c r="E3084" s="84"/>
      <c r="F3084" s="86"/>
      <c r="G3084" s="87"/>
      <c r="H3084" s="72"/>
      <c r="I3084" s="59"/>
      <c r="J3084" s="76"/>
      <c r="K3084" s="59"/>
      <c r="L3084" s="59"/>
      <c r="M3084" s="76"/>
      <c r="N3084" s="88"/>
      <c r="O3084" s="88"/>
      <c r="P3084" s="59"/>
      <c r="Q3084" s="77"/>
      <c r="R3084" s="59"/>
      <c r="S3084" s="59"/>
      <c r="T3084" s="59"/>
      <c r="U3084" s="59"/>
      <c r="W3084" s="59"/>
      <c r="X3084" s="59"/>
    </row>
    <row r="3085" ht="15.75" customHeight="1">
      <c r="C3085" s="84"/>
      <c r="D3085" s="84"/>
      <c r="E3085" s="84"/>
      <c r="F3085" s="86"/>
      <c r="G3085" s="87"/>
      <c r="H3085" s="72"/>
      <c r="I3085" s="59"/>
      <c r="J3085" s="76"/>
      <c r="K3085" s="59"/>
      <c r="L3085" s="59"/>
      <c r="M3085" s="76"/>
      <c r="N3085" s="88"/>
      <c r="O3085" s="88"/>
      <c r="P3085" s="59"/>
      <c r="Q3085" s="77"/>
      <c r="R3085" s="59"/>
      <c r="S3085" s="59"/>
      <c r="T3085" s="59"/>
      <c r="U3085" s="59"/>
      <c r="W3085" s="59"/>
      <c r="X3085" s="59"/>
    </row>
    <row r="3086" ht="15.75" customHeight="1">
      <c r="C3086" s="84"/>
      <c r="D3086" s="84"/>
      <c r="E3086" s="84"/>
      <c r="F3086" s="86"/>
      <c r="G3086" s="87"/>
      <c r="H3086" s="72"/>
      <c r="I3086" s="59"/>
      <c r="J3086" s="76"/>
      <c r="K3086" s="59"/>
      <c r="L3086" s="59"/>
      <c r="M3086" s="76"/>
      <c r="N3086" s="88"/>
      <c r="O3086" s="88"/>
      <c r="P3086" s="59"/>
      <c r="Q3086" s="77"/>
      <c r="R3086" s="59"/>
      <c r="S3086" s="59"/>
      <c r="T3086" s="59"/>
      <c r="U3086" s="59"/>
      <c r="W3086" s="59"/>
      <c r="X3086" s="59"/>
    </row>
    <row r="3087" ht="15.75" customHeight="1">
      <c r="C3087" s="84"/>
      <c r="D3087" s="84"/>
      <c r="E3087" s="84"/>
      <c r="F3087" s="86"/>
      <c r="G3087" s="87"/>
      <c r="H3087" s="72"/>
      <c r="I3087" s="59"/>
      <c r="J3087" s="76"/>
      <c r="K3087" s="59"/>
      <c r="L3087" s="59"/>
      <c r="M3087" s="76"/>
      <c r="N3087" s="88"/>
      <c r="O3087" s="88"/>
      <c r="P3087" s="59"/>
      <c r="Q3087" s="77"/>
      <c r="R3087" s="59"/>
      <c r="S3087" s="59"/>
      <c r="T3087" s="59"/>
      <c r="U3087" s="59"/>
      <c r="W3087" s="59"/>
      <c r="X3087" s="59"/>
    </row>
    <row r="3088" ht="15.75" customHeight="1">
      <c r="C3088" s="84"/>
      <c r="D3088" s="84"/>
      <c r="E3088" s="84"/>
      <c r="F3088" s="86"/>
      <c r="G3088" s="87"/>
      <c r="H3088" s="72"/>
      <c r="I3088" s="59"/>
      <c r="J3088" s="76"/>
      <c r="K3088" s="59"/>
      <c r="L3088" s="59"/>
      <c r="M3088" s="76"/>
      <c r="N3088" s="88"/>
      <c r="O3088" s="88"/>
      <c r="P3088" s="59"/>
      <c r="Q3088" s="77"/>
      <c r="R3088" s="59"/>
      <c r="S3088" s="59"/>
      <c r="T3088" s="59"/>
      <c r="U3088" s="59"/>
      <c r="W3088" s="59"/>
      <c r="X3088" s="59"/>
    </row>
    <row r="3089" ht="15.75" customHeight="1">
      <c r="C3089" s="84"/>
      <c r="D3089" s="84"/>
      <c r="E3089" s="84"/>
      <c r="F3089" s="86"/>
      <c r="G3089" s="87"/>
      <c r="H3089" s="72"/>
      <c r="I3089" s="59"/>
      <c r="J3089" s="76"/>
      <c r="K3089" s="59"/>
      <c r="L3089" s="59"/>
      <c r="M3089" s="76"/>
      <c r="N3089" s="88"/>
      <c r="O3089" s="88"/>
      <c r="P3089" s="59"/>
      <c r="Q3089" s="77"/>
      <c r="R3089" s="59"/>
      <c r="S3089" s="59"/>
      <c r="T3089" s="59"/>
      <c r="U3089" s="59"/>
      <c r="W3089" s="59"/>
      <c r="X3089" s="59"/>
    </row>
    <row r="3090" ht="15.75" customHeight="1">
      <c r="C3090" s="84"/>
      <c r="D3090" s="84"/>
      <c r="E3090" s="84"/>
      <c r="F3090" s="86"/>
      <c r="G3090" s="87"/>
      <c r="H3090" s="72"/>
      <c r="I3090" s="59"/>
      <c r="J3090" s="76"/>
      <c r="K3090" s="59"/>
      <c r="L3090" s="59"/>
      <c r="M3090" s="76"/>
      <c r="N3090" s="88"/>
      <c r="O3090" s="88"/>
      <c r="P3090" s="59"/>
      <c r="Q3090" s="77"/>
      <c r="R3090" s="59"/>
      <c r="S3090" s="59"/>
      <c r="T3090" s="59"/>
      <c r="U3090" s="59"/>
      <c r="W3090" s="59"/>
      <c r="X3090" s="59"/>
    </row>
    <row r="3091" ht="15.75" customHeight="1">
      <c r="C3091" s="84"/>
      <c r="D3091" s="84"/>
      <c r="E3091" s="84"/>
      <c r="F3091" s="86"/>
      <c r="G3091" s="87"/>
      <c r="H3091" s="72"/>
      <c r="I3091" s="59"/>
      <c r="J3091" s="76"/>
      <c r="K3091" s="59"/>
      <c r="L3091" s="59"/>
      <c r="M3091" s="76"/>
      <c r="N3091" s="88"/>
      <c r="O3091" s="88"/>
      <c r="P3091" s="59"/>
      <c r="Q3091" s="77"/>
      <c r="R3091" s="59"/>
      <c r="S3091" s="59"/>
      <c r="T3091" s="59"/>
      <c r="U3091" s="59"/>
      <c r="W3091" s="59"/>
      <c r="X3091" s="59"/>
    </row>
    <row r="3092" ht="15.75" customHeight="1">
      <c r="C3092" s="84"/>
      <c r="D3092" s="84"/>
      <c r="E3092" s="84"/>
      <c r="F3092" s="86"/>
      <c r="G3092" s="87"/>
      <c r="H3092" s="72"/>
      <c r="I3092" s="59"/>
      <c r="J3092" s="76"/>
      <c r="K3092" s="59"/>
      <c r="L3092" s="59"/>
      <c r="M3092" s="76"/>
      <c r="N3092" s="88"/>
      <c r="O3092" s="88"/>
      <c r="P3092" s="59"/>
      <c r="Q3092" s="77"/>
      <c r="R3092" s="59"/>
      <c r="S3092" s="59"/>
      <c r="T3092" s="59"/>
      <c r="U3092" s="59"/>
      <c r="W3092" s="59"/>
      <c r="X3092" s="59"/>
    </row>
    <row r="3093" ht="15.75" customHeight="1">
      <c r="C3093" s="84"/>
      <c r="D3093" s="84"/>
      <c r="E3093" s="84"/>
      <c r="F3093" s="86"/>
      <c r="G3093" s="87"/>
      <c r="H3093" s="72"/>
      <c r="I3093" s="59"/>
      <c r="J3093" s="76"/>
      <c r="K3093" s="59"/>
      <c r="L3093" s="59"/>
      <c r="M3093" s="76"/>
      <c r="N3093" s="88"/>
      <c r="O3093" s="88"/>
      <c r="P3093" s="59"/>
      <c r="Q3093" s="77"/>
      <c r="R3093" s="59"/>
      <c r="S3093" s="59"/>
      <c r="T3093" s="59"/>
      <c r="U3093" s="59"/>
      <c r="W3093" s="59"/>
      <c r="X3093" s="59"/>
    </row>
    <row r="3094" ht="15.75" customHeight="1">
      <c r="C3094" s="84"/>
      <c r="D3094" s="84"/>
      <c r="E3094" s="84"/>
      <c r="F3094" s="86"/>
      <c r="G3094" s="87"/>
      <c r="H3094" s="72"/>
      <c r="I3094" s="59"/>
      <c r="J3094" s="76"/>
      <c r="K3094" s="59"/>
      <c r="L3094" s="59"/>
      <c r="M3094" s="76"/>
      <c r="N3094" s="88"/>
      <c r="O3094" s="88"/>
      <c r="P3094" s="59"/>
      <c r="Q3094" s="77"/>
      <c r="R3094" s="59"/>
      <c r="S3094" s="59"/>
      <c r="T3094" s="59"/>
      <c r="U3094" s="59"/>
      <c r="W3094" s="59"/>
      <c r="X3094" s="59"/>
    </row>
    <row r="3095" ht="15.75" customHeight="1">
      <c r="C3095" s="84"/>
      <c r="D3095" s="84"/>
      <c r="E3095" s="84"/>
      <c r="F3095" s="86"/>
      <c r="G3095" s="87"/>
      <c r="H3095" s="72"/>
      <c r="I3095" s="59"/>
      <c r="J3095" s="76"/>
      <c r="K3095" s="59"/>
      <c r="L3095" s="59"/>
      <c r="M3095" s="76"/>
      <c r="N3095" s="88"/>
      <c r="O3095" s="88"/>
      <c r="P3095" s="59"/>
      <c r="Q3095" s="77"/>
      <c r="R3095" s="59"/>
      <c r="S3095" s="59"/>
      <c r="T3095" s="59"/>
      <c r="U3095" s="59"/>
      <c r="W3095" s="59"/>
      <c r="X3095" s="59"/>
    </row>
    <row r="3096" ht="15.75" customHeight="1">
      <c r="C3096" s="84"/>
      <c r="D3096" s="84"/>
      <c r="E3096" s="84"/>
      <c r="F3096" s="86"/>
      <c r="G3096" s="87"/>
      <c r="H3096" s="72"/>
      <c r="I3096" s="59"/>
      <c r="J3096" s="76"/>
      <c r="K3096" s="59"/>
      <c r="L3096" s="59"/>
      <c r="M3096" s="76"/>
      <c r="N3096" s="88"/>
      <c r="O3096" s="88"/>
      <c r="P3096" s="59"/>
      <c r="Q3096" s="77"/>
      <c r="R3096" s="59"/>
      <c r="S3096" s="59"/>
      <c r="T3096" s="59"/>
      <c r="U3096" s="59"/>
      <c r="W3096" s="59"/>
      <c r="X3096" s="59"/>
    </row>
    <row r="3097" ht="15.75" customHeight="1">
      <c r="C3097" s="84"/>
      <c r="D3097" s="84"/>
      <c r="E3097" s="84"/>
      <c r="F3097" s="86"/>
      <c r="G3097" s="87"/>
      <c r="H3097" s="72"/>
      <c r="I3097" s="59"/>
      <c r="J3097" s="76"/>
      <c r="K3097" s="59"/>
      <c r="L3097" s="59"/>
      <c r="M3097" s="76"/>
      <c r="N3097" s="88"/>
      <c r="O3097" s="88"/>
      <c r="P3097" s="59"/>
      <c r="Q3097" s="77"/>
      <c r="R3097" s="59"/>
      <c r="S3097" s="59"/>
      <c r="T3097" s="59"/>
      <c r="U3097" s="59"/>
      <c r="W3097" s="59"/>
      <c r="X3097" s="59"/>
    </row>
    <row r="3098" ht="15.75" customHeight="1">
      <c r="C3098" s="84"/>
      <c r="D3098" s="84"/>
      <c r="E3098" s="84"/>
      <c r="F3098" s="86"/>
      <c r="G3098" s="87"/>
      <c r="H3098" s="72"/>
      <c r="I3098" s="59"/>
      <c r="J3098" s="76"/>
      <c r="K3098" s="59"/>
      <c r="L3098" s="59"/>
      <c r="M3098" s="76"/>
      <c r="N3098" s="88"/>
      <c r="O3098" s="88"/>
      <c r="P3098" s="59"/>
      <c r="Q3098" s="77"/>
      <c r="R3098" s="59"/>
      <c r="S3098" s="59"/>
      <c r="T3098" s="59"/>
      <c r="U3098" s="59"/>
      <c r="W3098" s="59"/>
      <c r="X3098" s="59"/>
    </row>
    <row r="3099" ht="15.75" customHeight="1">
      <c r="C3099" s="84"/>
      <c r="D3099" s="84"/>
      <c r="E3099" s="84"/>
      <c r="F3099" s="86"/>
      <c r="G3099" s="87"/>
      <c r="H3099" s="72"/>
      <c r="I3099" s="59"/>
      <c r="J3099" s="76"/>
      <c r="K3099" s="59"/>
      <c r="L3099" s="59"/>
      <c r="M3099" s="76"/>
      <c r="N3099" s="88"/>
      <c r="O3099" s="88"/>
      <c r="P3099" s="59"/>
      <c r="Q3099" s="77"/>
      <c r="R3099" s="59"/>
      <c r="S3099" s="59"/>
      <c r="T3099" s="59"/>
      <c r="U3099" s="59"/>
      <c r="W3099" s="59"/>
      <c r="X3099" s="59"/>
    </row>
    <row r="3100" ht="15.75" customHeight="1">
      <c r="C3100" s="84"/>
      <c r="D3100" s="84"/>
      <c r="E3100" s="84"/>
      <c r="F3100" s="86"/>
      <c r="G3100" s="87"/>
      <c r="H3100" s="72"/>
      <c r="I3100" s="59"/>
      <c r="J3100" s="76"/>
      <c r="K3100" s="59"/>
      <c r="L3100" s="59"/>
      <c r="M3100" s="76"/>
      <c r="N3100" s="88"/>
      <c r="O3100" s="88"/>
      <c r="P3100" s="59"/>
      <c r="Q3100" s="77"/>
      <c r="R3100" s="59"/>
      <c r="S3100" s="59"/>
      <c r="T3100" s="59"/>
      <c r="U3100" s="59"/>
      <c r="W3100" s="59"/>
      <c r="X3100" s="59"/>
    </row>
    <row r="3101" ht="15.75" customHeight="1">
      <c r="C3101" s="84"/>
      <c r="D3101" s="84"/>
      <c r="E3101" s="84"/>
      <c r="F3101" s="86"/>
      <c r="G3101" s="87"/>
      <c r="H3101" s="72"/>
      <c r="I3101" s="59"/>
      <c r="J3101" s="76"/>
      <c r="K3101" s="59"/>
      <c r="L3101" s="59"/>
      <c r="M3101" s="76"/>
      <c r="N3101" s="88"/>
      <c r="O3101" s="88"/>
      <c r="P3101" s="59"/>
      <c r="Q3101" s="77"/>
      <c r="R3101" s="59"/>
      <c r="S3101" s="59"/>
      <c r="T3101" s="59"/>
      <c r="U3101" s="59"/>
      <c r="W3101" s="59"/>
      <c r="X3101" s="59"/>
    </row>
    <row r="3102" ht="15.75" customHeight="1">
      <c r="C3102" s="84"/>
      <c r="D3102" s="84"/>
      <c r="E3102" s="84"/>
      <c r="F3102" s="86"/>
      <c r="G3102" s="87"/>
      <c r="H3102" s="72"/>
      <c r="I3102" s="59"/>
      <c r="J3102" s="76"/>
      <c r="K3102" s="59"/>
      <c r="L3102" s="59"/>
      <c r="M3102" s="76"/>
      <c r="N3102" s="88"/>
      <c r="O3102" s="88"/>
      <c r="P3102" s="59"/>
      <c r="Q3102" s="77"/>
      <c r="R3102" s="59"/>
      <c r="S3102" s="59"/>
      <c r="T3102" s="59"/>
      <c r="U3102" s="59"/>
      <c r="W3102" s="59"/>
      <c r="X3102" s="59"/>
    </row>
    <row r="3103" ht="15.75" customHeight="1">
      <c r="C3103" s="84"/>
      <c r="D3103" s="84"/>
      <c r="E3103" s="84"/>
      <c r="F3103" s="86"/>
      <c r="G3103" s="87"/>
      <c r="H3103" s="72"/>
      <c r="I3103" s="59"/>
      <c r="J3103" s="76"/>
      <c r="K3103" s="59"/>
      <c r="L3103" s="59"/>
      <c r="M3103" s="76"/>
      <c r="N3103" s="88"/>
      <c r="O3103" s="88"/>
      <c r="P3103" s="59"/>
      <c r="Q3103" s="77"/>
      <c r="R3103" s="59"/>
      <c r="S3103" s="59"/>
      <c r="T3103" s="59"/>
      <c r="U3103" s="59"/>
      <c r="W3103" s="59"/>
      <c r="X3103" s="59"/>
    </row>
    <row r="3104" ht="15.75" customHeight="1">
      <c r="C3104" s="84"/>
      <c r="D3104" s="84"/>
      <c r="E3104" s="84"/>
      <c r="F3104" s="86"/>
      <c r="G3104" s="87"/>
      <c r="H3104" s="72"/>
      <c r="I3104" s="59"/>
      <c r="J3104" s="76"/>
      <c r="K3104" s="59"/>
      <c r="L3104" s="59"/>
      <c r="M3104" s="76"/>
      <c r="N3104" s="88"/>
      <c r="O3104" s="88"/>
      <c r="P3104" s="59"/>
      <c r="Q3104" s="77"/>
      <c r="R3104" s="59"/>
      <c r="S3104" s="59"/>
      <c r="T3104" s="59"/>
      <c r="U3104" s="59"/>
      <c r="W3104" s="59"/>
      <c r="X3104" s="59"/>
    </row>
    <row r="3105" ht="15.75" customHeight="1">
      <c r="C3105" s="84"/>
      <c r="D3105" s="84"/>
      <c r="E3105" s="84"/>
      <c r="F3105" s="86"/>
      <c r="G3105" s="87"/>
      <c r="H3105" s="72"/>
      <c r="I3105" s="59"/>
      <c r="J3105" s="76"/>
      <c r="K3105" s="59"/>
      <c r="L3105" s="59"/>
      <c r="M3105" s="76"/>
      <c r="N3105" s="88"/>
      <c r="O3105" s="88"/>
      <c r="P3105" s="59"/>
      <c r="Q3105" s="77"/>
      <c r="R3105" s="59"/>
      <c r="S3105" s="59"/>
      <c r="T3105" s="59"/>
      <c r="U3105" s="59"/>
      <c r="W3105" s="59"/>
      <c r="X3105" s="59"/>
    </row>
    <row r="3106" ht="15.75" customHeight="1">
      <c r="C3106" s="84"/>
      <c r="D3106" s="84"/>
      <c r="E3106" s="84"/>
      <c r="F3106" s="86"/>
      <c r="G3106" s="87"/>
      <c r="H3106" s="72"/>
      <c r="I3106" s="59"/>
      <c r="J3106" s="76"/>
      <c r="K3106" s="59"/>
      <c r="L3106" s="59"/>
      <c r="M3106" s="76"/>
      <c r="N3106" s="88"/>
      <c r="O3106" s="88"/>
      <c r="P3106" s="59"/>
      <c r="Q3106" s="77"/>
      <c r="R3106" s="59"/>
      <c r="S3106" s="59"/>
      <c r="T3106" s="59"/>
      <c r="U3106" s="59"/>
      <c r="W3106" s="59"/>
      <c r="X3106" s="59"/>
    </row>
    <row r="3107" ht="15.75" customHeight="1">
      <c r="C3107" s="84"/>
      <c r="D3107" s="84"/>
      <c r="E3107" s="84"/>
      <c r="F3107" s="86"/>
      <c r="G3107" s="87"/>
      <c r="H3107" s="72"/>
      <c r="I3107" s="59"/>
      <c r="J3107" s="76"/>
      <c r="K3107" s="59"/>
      <c r="L3107" s="59"/>
      <c r="M3107" s="76"/>
      <c r="N3107" s="88"/>
      <c r="O3107" s="88"/>
      <c r="P3107" s="59"/>
      <c r="Q3107" s="77"/>
      <c r="R3107" s="59"/>
      <c r="S3107" s="59"/>
      <c r="T3107" s="59"/>
      <c r="U3107" s="59"/>
      <c r="W3107" s="59"/>
      <c r="X3107" s="59"/>
    </row>
    <row r="3108" ht="15.75" customHeight="1">
      <c r="C3108" s="84"/>
      <c r="D3108" s="84"/>
      <c r="E3108" s="84"/>
      <c r="F3108" s="86"/>
      <c r="G3108" s="87"/>
      <c r="H3108" s="72"/>
      <c r="I3108" s="59"/>
      <c r="J3108" s="76"/>
      <c r="K3108" s="59"/>
      <c r="L3108" s="59"/>
      <c r="M3108" s="76"/>
      <c r="N3108" s="88"/>
      <c r="O3108" s="88"/>
      <c r="P3108" s="59"/>
      <c r="Q3108" s="77"/>
      <c r="R3108" s="59"/>
      <c r="S3108" s="59"/>
      <c r="T3108" s="59"/>
      <c r="U3108" s="59"/>
      <c r="W3108" s="59"/>
      <c r="X3108" s="59"/>
    </row>
    <row r="3109" ht="15.75" customHeight="1">
      <c r="C3109" s="84"/>
      <c r="D3109" s="84"/>
      <c r="E3109" s="84"/>
      <c r="F3109" s="86"/>
      <c r="G3109" s="87"/>
      <c r="H3109" s="72"/>
      <c r="I3109" s="59"/>
      <c r="J3109" s="76"/>
      <c r="K3109" s="59"/>
      <c r="L3109" s="59"/>
      <c r="M3109" s="76"/>
      <c r="N3109" s="88"/>
      <c r="O3109" s="88"/>
      <c r="P3109" s="59"/>
      <c r="Q3109" s="77"/>
      <c r="R3109" s="59"/>
      <c r="S3109" s="59"/>
      <c r="T3109" s="59"/>
      <c r="U3109" s="59"/>
      <c r="W3109" s="59"/>
      <c r="X3109" s="59"/>
    </row>
    <row r="3110" ht="15.75" customHeight="1">
      <c r="C3110" s="84"/>
      <c r="D3110" s="84"/>
      <c r="E3110" s="84"/>
      <c r="F3110" s="86"/>
      <c r="G3110" s="87"/>
      <c r="H3110" s="72"/>
      <c r="I3110" s="59"/>
      <c r="J3110" s="76"/>
      <c r="K3110" s="59"/>
      <c r="L3110" s="59"/>
      <c r="M3110" s="76"/>
      <c r="N3110" s="88"/>
      <c r="O3110" s="88"/>
      <c r="P3110" s="59"/>
      <c r="Q3110" s="77"/>
      <c r="R3110" s="59"/>
      <c r="S3110" s="59"/>
      <c r="T3110" s="59"/>
      <c r="U3110" s="59"/>
      <c r="W3110" s="59"/>
      <c r="X3110" s="59"/>
    </row>
    <row r="3111" ht="15.75" customHeight="1">
      <c r="C3111" s="84"/>
      <c r="D3111" s="84"/>
      <c r="E3111" s="84"/>
      <c r="F3111" s="86"/>
      <c r="G3111" s="87"/>
      <c r="H3111" s="72"/>
      <c r="I3111" s="59"/>
      <c r="J3111" s="76"/>
      <c r="K3111" s="59"/>
      <c r="L3111" s="59"/>
      <c r="M3111" s="76"/>
      <c r="N3111" s="88"/>
      <c r="O3111" s="88"/>
      <c r="P3111" s="59"/>
      <c r="Q3111" s="77"/>
      <c r="R3111" s="59"/>
      <c r="S3111" s="59"/>
      <c r="T3111" s="59"/>
      <c r="U3111" s="59"/>
      <c r="W3111" s="59"/>
      <c r="X3111" s="59"/>
    </row>
    <row r="3112" ht="15.75" customHeight="1">
      <c r="C3112" s="84"/>
      <c r="D3112" s="84"/>
      <c r="E3112" s="84"/>
      <c r="F3112" s="86"/>
      <c r="G3112" s="87"/>
      <c r="H3112" s="72"/>
      <c r="I3112" s="59"/>
      <c r="J3112" s="76"/>
      <c r="K3112" s="59"/>
      <c r="L3112" s="59"/>
      <c r="M3112" s="76"/>
      <c r="N3112" s="88"/>
      <c r="O3112" s="88"/>
      <c r="P3112" s="59"/>
      <c r="Q3112" s="77"/>
      <c r="R3112" s="59"/>
      <c r="S3112" s="59"/>
      <c r="T3112" s="59"/>
      <c r="U3112" s="59"/>
      <c r="W3112" s="59"/>
      <c r="X3112" s="59"/>
    </row>
    <row r="3113" ht="15.75" customHeight="1">
      <c r="C3113" s="84"/>
      <c r="D3113" s="84"/>
      <c r="E3113" s="84"/>
      <c r="F3113" s="86"/>
      <c r="G3113" s="87"/>
      <c r="H3113" s="72"/>
      <c r="I3113" s="59"/>
      <c r="J3113" s="76"/>
      <c r="K3113" s="59"/>
      <c r="L3113" s="59"/>
      <c r="M3113" s="76"/>
      <c r="N3113" s="88"/>
      <c r="O3113" s="88"/>
      <c r="P3113" s="59"/>
      <c r="Q3113" s="77"/>
      <c r="R3113" s="59"/>
      <c r="S3113" s="59"/>
      <c r="T3113" s="59"/>
      <c r="U3113" s="59"/>
      <c r="W3113" s="59"/>
      <c r="X3113" s="59"/>
    </row>
    <row r="3114" ht="15.75" customHeight="1">
      <c r="C3114" s="84"/>
      <c r="D3114" s="84"/>
      <c r="E3114" s="84"/>
      <c r="F3114" s="86"/>
      <c r="G3114" s="87"/>
      <c r="H3114" s="72"/>
      <c r="I3114" s="59"/>
      <c r="J3114" s="76"/>
      <c r="K3114" s="59"/>
      <c r="L3114" s="59"/>
      <c r="M3114" s="76"/>
      <c r="N3114" s="88"/>
      <c r="O3114" s="88"/>
      <c r="P3114" s="59"/>
      <c r="Q3114" s="77"/>
      <c r="R3114" s="59"/>
      <c r="S3114" s="59"/>
      <c r="T3114" s="59"/>
      <c r="U3114" s="59"/>
      <c r="W3114" s="59"/>
      <c r="X3114" s="59"/>
    </row>
    <row r="3115" ht="15.75" customHeight="1">
      <c r="C3115" s="84"/>
      <c r="D3115" s="84"/>
      <c r="E3115" s="84"/>
      <c r="F3115" s="86"/>
      <c r="G3115" s="87"/>
      <c r="H3115" s="72"/>
      <c r="I3115" s="59"/>
      <c r="J3115" s="76"/>
      <c r="K3115" s="59"/>
      <c r="L3115" s="59"/>
      <c r="M3115" s="76"/>
      <c r="N3115" s="88"/>
      <c r="O3115" s="88"/>
      <c r="P3115" s="59"/>
      <c r="Q3115" s="77"/>
      <c r="R3115" s="59"/>
      <c r="S3115" s="59"/>
      <c r="T3115" s="59"/>
      <c r="U3115" s="59"/>
      <c r="W3115" s="59"/>
      <c r="X3115" s="59"/>
    </row>
    <row r="3116" ht="15.75" customHeight="1">
      <c r="C3116" s="84"/>
      <c r="D3116" s="84"/>
      <c r="E3116" s="84"/>
      <c r="F3116" s="86"/>
      <c r="G3116" s="87"/>
      <c r="H3116" s="72"/>
      <c r="I3116" s="59"/>
      <c r="J3116" s="76"/>
      <c r="K3116" s="59"/>
      <c r="L3116" s="59"/>
      <c r="M3116" s="76"/>
      <c r="N3116" s="88"/>
      <c r="O3116" s="88"/>
      <c r="P3116" s="59"/>
      <c r="Q3116" s="77"/>
      <c r="R3116" s="59"/>
      <c r="S3116" s="59"/>
      <c r="T3116" s="59"/>
      <c r="U3116" s="59"/>
      <c r="W3116" s="59"/>
      <c r="X3116" s="59"/>
    </row>
    <row r="3117" ht="15.75" customHeight="1">
      <c r="C3117" s="84"/>
      <c r="D3117" s="84"/>
      <c r="E3117" s="84"/>
      <c r="F3117" s="86"/>
      <c r="G3117" s="87"/>
      <c r="H3117" s="72"/>
      <c r="I3117" s="59"/>
      <c r="J3117" s="76"/>
      <c r="K3117" s="59"/>
      <c r="L3117" s="59"/>
      <c r="M3117" s="76"/>
      <c r="N3117" s="88"/>
      <c r="O3117" s="88"/>
      <c r="P3117" s="59"/>
      <c r="Q3117" s="77"/>
      <c r="R3117" s="59"/>
      <c r="S3117" s="59"/>
      <c r="T3117" s="59"/>
      <c r="U3117" s="59"/>
      <c r="W3117" s="59"/>
      <c r="X3117" s="59"/>
    </row>
    <row r="3118" ht="15.75" customHeight="1">
      <c r="C3118" s="84"/>
      <c r="D3118" s="84"/>
      <c r="E3118" s="84"/>
      <c r="F3118" s="86"/>
      <c r="G3118" s="87"/>
      <c r="H3118" s="72"/>
      <c r="I3118" s="59"/>
      <c r="J3118" s="76"/>
      <c r="K3118" s="59"/>
      <c r="L3118" s="59"/>
      <c r="M3118" s="76"/>
      <c r="N3118" s="88"/>
      <c r="O3118" s="88"/>
      <c r="P3118" s="59"/>
      <c r="Q3118" s="77"/>
      <c r="R3118" s="59"/>
      <c r="S3118" s="59"/>
      <c r="T3118" s="59"/>
      <c r="U3118" s="59"/>
      <c r="W3118" s="59"/>
      <c r="X3118" s="59"/>
    </row>
    <row r="3119" ht="15.75" customHeight="1">
      <c r="C3119" s="84"/>
      <c r="D3119" s="84"/>
      <c r="E3119" s="84"/>
      <c r="F3119" s="86"/>
      <c r="G3119" s="87"/>
      <c r="H3119" s="72"/>
      <c r="I3119" s="59"/>
      <c r="J3119" s="76"/>
      <c r="K3119" s="59"/>
      <c r="L3119" s="59"/>
      <c r="M3119" s="76"/>
      <c r="N3119" s="88"/>
      <c r="O3119" s="88"/>
      <c r="P3119" s="59"/>
      <c r="Q3119" s="77"/>
      <c r="R3119" s="59"/>
      <c r="S3119" s="59"/>
      <c r="T3119" s="59"/>
      <c r="U3119" s="59"/>
      <c r="W3119" s="59"/>
      <c r="X3119" s="59"/>
    </row>
    <row r="3120" ht="15.75" customHeight="1">
      <c r="C3120" s="84"/>
      <c r="D3120" s="84"/>
      <c r="E3120" s="84"/>
      <c r="F3120" s="86"/>
      <c r="G3120" s="87"/>
      <c r="H3120" s="72"/>
      <c r="I3120" s="59"/>
      <c r="J3120" s="76"/>
      <c r="K3120" s="59"/>
      <c r="L3120" s="59"/>
      <c r="M3120" s="76"/>
      <c r="N3120" s="88"/>
      <c r="O3120" s="88"/>
      <c r="P3120" s="59"/>
      <c r="Q3120" s="77"/>
      <c r="R3120" s="59"/>
      <c r="S3120" s="59"/>
      <c r="T3120" s="59"/>
      <c r="U3120" s="59"/>
      <c r="W3120" s="59"/>
      <c r="X3120" s="59"/>
    </row>
    <row r="3121" ht="15.75" customHeight="1">
      <c r="C3121" s="84"/>
      <c r="D3121" s="84"/>
      <c r="E3121" s="84"/>
      <c r="F3121" s="86"/>
      <c r="G3121" s="87"/>
      <c r="H3121" s="72"/>
      <c r="I3121" s="59"/>
      <c r="J3121" s="76"/>
      <c r="K3121" s="59"/>
      <c r="L3121" s="59"/>
      <c r="M3121" s="76"/>
      <c r="N3121" s="88"/>
      <c r="O3121" s="88"/>
      <c r="P3121" s="59"/>
      <c r="Q3121" s="77"/>
      <c r="R3121" s="59"/>
      <c r="S3121" s="59"/>
      <c r="T3121" s="59"/>
      <c r="U3121" s="59"/>
      <c r="W3121" s="59"/>
      <c r="X3121" s="59"/>
    </row>
    <row r="3122" ht="15.75" customHeight="1">
      <c r="C3122" s="84"/>
      <c r="D3122" s="84"/>
      <c r="E3122" s="84"/>
      <c r="F3122" s="86"/>
      <c r="G3122" s="87"/>
      <c r="H3122" s="72"/>
      <c r="I3122" s="59"/>
      <c r="J3122" s="76"/>
      <c r="K3122" s="59"/>
      <c r="L3122" s="59"/>
      <c r="M3122" s="76"/>
      <c r="N3122" s="88"/>
      <c r="O3122" s="88"/>
      <c r="P3122" s="59"/>
      <c r="Q3122" s="77"/>
      <c r="R3122" s="59"/>
      <c r="S3122" s="59"/>
      <c r="T3122" s="59"/>
      <c r="U3122" s="59"/>
      <c r="W3122" s="59"/>
      <c r="X3122" s="59"/>
    </row>
    <row r="3123" ht="15.75" customHeight="1">
      <c r="C3123" s="84"/>
      <c r="D3123" s="84"/>
      <c r="E3123" s="84"/>
      <c r="F3123" s="86"/>
      <c r="G3123" s="87"/>
      <c r="H3123" s="72"/>
      <c r="I3123" s="59"/>
      <c r="J3123" s="76"/>
      <c r="K3123" s="59"/>
      <c r="L3123" s="59"/>
      <c r="M3123" s="76"/>
      <c r="N3123" s="88"/>
      <c r="O3123" s="88"/>
      <c r="P3123" s="59"/>
      <c r="Q3123" s="77"/>
      <c r="R3123" s="59"/>
      <c r="S3123" s="59"/>
      <c r="T3123" s="59"/>
      <c r="U3123" s="59"/>
      <c r="W3123" s="59"/>
      <c r="X3123" s="59"/>
    </row>
    <row r="3124" ht="15.75" customHeight="1">
      <c r="C3124" s="84"/>
      <c r="D3124" s="84"/>
      <c r="E3124" s="84"/>
      <c r="F3124" s="86"/>
      <c r="G3124" s="87"/>
      <c r="H3124" s="72"/>
      <c r="I3124" s="59"/>
      <c r="J3124" s="76"/>
      <c r="K3124" s="59"/>
      <c r="L3124" s="59"/>
      <c r="M3124" s="76"/>
      <c r="N3124" s="88"/>
      <c r="O3124" s="88"/>
      <c r="P3124" s="59"/>
      <c r="Q3124" s="77"/>
      <c r="R3124" s="59"/>
      <c r="S3124" s="59"/>
      <c r="T3124" s="59"/>
      <c r="U3124" s="59"/>
      <c r="W3124" s="59"/>
      <c r="X3124" s="59"/>
    </row>
    <row r="3125" ht="15.75" customHeight="1">
      <c r="C3125" s="84"/>
      <c r="D3125" s="84"/>
      <c r="E3125" s="84"/>
      <c r="F3125" s="86"/>
      <c r="G3125" s="87"/>
      <c r="H3125" s="72"/>
      <c r="I3125" s="59"/>
      <c r="J3125" s="76"/>
      <c r="K3125" s="59"/>
      <c r="L3125" s="59"/>
      <c r="M3125" s="76"/>
      <c r="N3125" s="88"/>
      <c r="O3125" s="88"/>
      <c r="P3125" s="59"/>
      <c r="Q3125" s="77"/>
      <c r="R3125" s="59"/>
      <c r="S3125" s="59"/>
      <c r="T3125" s="59"/>
      <c r="U3125" s="59"/>
      <c r="W3125" s="59"/>
      <c r="X3125" s="59"/>
    </row>
    <row r="3126" ht="15.75" customHeight="1">
      <c r="C3126" s="84"/>
      <c r="D3126" s="84"/>
      <c r="E3126" s="84"/>
      <c r="F3126" s="86"/>
      <c r="G3126" s="87"/>
      <c r="H3126" s="72"/>
      <c r="I3126" s="59"/>
      <c r="J3126" s="76"/>
      <c r="K3126" s="59"/>
      <c r="L3126" s="59"/>
      <c r="M3126" s="76"/>
      <c r="N3126" s="88"/>
      <c r="O3126" s="88"/>
      <c r="P3126" s="59"/>
      <c r="Q3126" s="77"/>
      <c r="R3126" s="59"/>
      <c r="S3126" s="59"/>
      <c r="T3126" s="59"/>
      <c r="U3126" s="59"/>
      <c r="W3126" s="59"/>
      <c r="X3126" s="59"/>
    </row>
    <row r="3127" ht="15.75" customHeight="1">
      <c r="C3127" s="84"/>
      <c r="D3127" s="84"/>
      <c r="E3127" s="84"/>
      <c r="F3127" s="86"/>
      <c r="G3127" s="87"/>
      <c r="H3127" s="72"/>
      <c r="I3127" s="59"/>
      <c r="J3127" s="76"/>
      <c r="K3127" s="59"/>
      <c r="L3127" s="59"/>
      <c r="M3127" s="76"/>
      <c r="N3127" s="88"/>
      <c r="O3127" s="88"/>
      <c r="P3127" s="59"/>
      <c r="Q3127" s="77"/>
      <c r="R3127" s="59"/>
      <c r="S3127" s="59"/>
      <c r="T3127" s="59"/>
      <c r="U3127" s="59"/>
      <c r="W3127" s="59"/>
      <c r="X3127" s="59"/>
    </row>
    <row r="3128" ht="15.75" customHeight="1">
      <c r="C3128" s="84"/>
      <c r="D3128" s="84"/>
      <c r="E3128" s="84"/>
      <c r="F3128" s="86"/>
      <c r="G3128" s="87"/>
      <c r="H3128" s="72"/>
      <c r="I3128" s="59"/>
      <c r="J3128" s="76"/>
      <c r="K3128" s="59"/>
      <c r="L3128" s="59"/>
      <c r="M3128" s="76"/>
      <c r="N3128" s="88"/>
      <c r="O3128" s="88"/>
      <c r="P3128" s="59"/>
      <c r="Q3128" s="77"/>
      <c r="R3128" s="59"/>
      <c r="S3128" s="59"/>
      <c r="T3128" s="59"/>
      <c r="U3128" s="59"/>
      <c r="W3128" s="59"/>
      <c r="X3128" s="59"/>
    </row>
    <row r="3129" ht="15.75" customHeight="1">
      <c r="C3129" s="84"/>
      <c r="D3129" s="84"/>
      <c r="E3129" s="84"/>
      <c r="F3129" s="86"/>
      <c r="G3129" s="87"/>
      <c r="H3129" s="72"/>
      <c r="I3129" s="59"/>
      <c r="J3129" s="76"/>
      <c r="K3129" s="59"/>
      <c r="L3129" s="59"/>
      <c r="M3129" s="76"/>
      <c r="N3129" s="88"/>
      <c r="O3129" s="88"/>
      <c r="P3129" s="59"/>
      <c r="Q3129" s="77"/>
      <c r="R3129" s="59"/>
      <c r="S3129" s="59"/>
      <c r="T3129" s="59"/>
      <c r="U3129" s="59"/>
      <c r="W3129" s="59"/>
      <c r="X3129" s="59"/>
    </row>
    <row r="3130" ht="15.75" customHeight="1">
      <c r="C3130" s="84"/>
      <c r="D3130" s="84"/>
      <c r="E3130" s="84"/>
      <c r="F3130" s="86"/>
      <c r="G3130" s="87"/>
      <c r="H3130" s="72"/>
      <c r="I3130" s="59"/>
      <c r="J3130" s="76"/>
      <c r="K3130" s="59"/>
      <c r="L3130" s="59"/>
      <c r="M3130" s="76"/>
      <c r="N3130" s="88"/>
      <c r="O3130" s="88"/>
      <c r="P3130" s="59"/>
      <c r="Q3130" s="77"/>
      <c r="R3130" s="59"/>
      <c r="S3130" s="59"/>
      <c r="T3130" s="59"/>
      <c r="U3130" s="59"/>
      <c r="W3130" s="59"/>
      <c r="X3130" s="59"/>
    </row>
    <row r="3131" ht="15.75" customHeight="1">
      <c r="C3131" s="84"/>
      <c r="D3131" s="84"/>
      <c r="E3131" s="84"/>
      <c r="F3131" s="86"/>
      <c r="G3131" s="87"/>
      <c r="H3131" s="72"/>
      <c r="I3131" s="59"/>
      <c r="J3131" s="76"/>
      <c r="K3131" s="59"/>
      <c r="L3131" s="59"/>
      <c r="M3131" s="76"/>
      <c r="N3131" s="88"/>
      <c r="O3131" s="88"/>
      <c r="P3131" s="59"/>
      <c r="Q3131" s="77"/>
      <c r="R3131" s="59"/>
      <c r="S3131" s="59"/>
      <c r="T3131" s="59"/>
      <c r="U3131" s="59"/>
      <c r="W3131" s="59"/>
      <c r="X3131" s="59"/>
    </row>
    <row r="3132" ht="15.75" customHeight="1">
      <c r="C3132" s="84"/>
      <c r="D3132" s="84"/>
      <c r="E3132" s="84"/>
      <c r="F3132" s="86"/>
      <c r="G3132" s="87"/>
      <c r="H3132" s="72"/>
      <c r="I3132" s="59"/>
      <c r="J3132" s="76"/>
      <c r="K3132" s="59"/>
      <c r="L3132" s="59"/>
      <c r="M3132" s="76"/>
      <c r="N3132" s="88"/>
      <c r="O3132" s="88"/>
      <c r="P3132" s="59"/>
      <c r="Q3132" s="77"/>
      <c r="R3132" s="59"/>
      <c r="S3132" s="59"/>
      <c r="T3132" s="59"/>
      <c r="U3132" s="59"/>
      <c r="W3132" s="59"/>
      <c r="X3132" s="59"/>
    </row>
    <row r="3133" ht="15.75" customHeight="1">
      <c r="C3133" s="84"/>
      <c r="D3133" s="84"/>
      <c r="E3133" s="84"/>
      <c r="F3133" s="86"/>
      <c r="G3133" s="87"/>
      <c r="H3133" s="72"/>
      <c r="I3133" s="59"/>
      <c r="J3133" s="76"/>
      <c r="K3133" s="59"/>
      <c r="L3133" s="59"/>
      <c r="M3133" s="76"/>
      <c r="N3133" s="88"/>
      <c r="O3133" s="88"/>
      <c r="P3133" s="59"/>
      <c r="Q3133" s="77"/>
      <c r="R3133" s="59"/>
      <c r="S3133" s="59"/>
      <c r="T3133" s="59"/>
      <c r="U3133" s="59"/>
      <c r="W3133" s="59"/>
      <c r="X3133" s="59"/>
    </row>
    <row r="3134" ht="15.75" customHeight="1">
      <c r="C3134" s="84"/>
      <c r="D3134" s="84"/>
      <c r="E3134" s="84"/>
      <c r="F3134" s="86"/>
      <c r="G3134" s="87"/>
      <c r="H3134" s="72"/>
      <c r="I3134" s="59"/>
      <c r="J3134" s="76"/>
      <c r="K3134" s="59"/>
      <c r="L3134" s="59"/>
      <c r="M3134" s="76"/>
      <c r="N3134" s="88"/>
      <c r="O3134" s="88"/>
      <c r="P3134" s="59"/>
      <c r="Q3134" s="77"/>
      <c r="R3134" s="59"/>
      <c r="S3134" s="59"/>
      <c r="T3134" s="59"/>
      <c r="U3134" s="59"/>
      <c r="W3134" s="59"/>
      <c r="X3134" s="59"/>
    </row>
    <row r="3135" ht="15.75" customHeight="1">
      <c r="C3135" s="84"/>
      <c r="D3135" s="84"/>
      <c r="E3135" s="84"/>
      <c r="F3135" s="86"/>
      <c r="G3135" s="87"/>
      <c r="H3135" s="72"/>
      <c r="I3135" s="59"/>
      <c r="J3135" s="76"/>
      <c r="K3135" s="59"/>
      <c r="L3135" s="59"/>
      <c r="M3135" s="76"/>
      <c r="N3135" s="88"/>
      <c r="O3135" s="88"/>
      <c r="P3135" s="59"/>
      <c r="Q3135" s="77"/>
      <c r="R3135" s="59"/>
      <c r="S3135" s="59"/>
      <c r="T3135" s="59"/>
      <c r="U3135" s="59"/>
      <c r="W3135" s="59"/>
      <c r="X3135" s="59"/>
    </row>
    <row r="3136" ht="15.75" customHeight="1">
      <c r="C3136" s="84"/>
      <c r="D3136" s="84"/>
      <c r="E3136" s="84"/>
      <c r="F3136" s="86"/>
      <c r="G3136" s="87"/>
      <c r="H3136" s="72"/>
      <c r="I3136" s="59"/>
      <c r="J3136" s="76"/>
      <c r="K3136" s="59"/>
      <c r="L3136" s="59"/>
      <c r="M3136" s="76"/>
      <c r="N3136" s="88"/>
      <c r="O3136" s="88"/>
      <c r="P3136" s="59"/>
      <c r="Q3136" s="77"/>
      <c r="R3136" s="59"/>
      <c r="S3136" s="59"/>
      <c r="T3136" s="59"/>
      <c r="U3136" s="59"/>
      <c r="W3136" s="59"/>
      <c r="X3136" s="59"/>
    </row>
    <row r="3137" ht="15.75" customHeight="1">
      <c r="C3137" s="84"/>
      <c r="D3137" s="84"/>
      <c r="E3137" s="84"/>
      <c r="F3137" s="86"/>
      <c r="G3137" s="87"/>
      <c r="H3137" s="72"/>
      <c r="I3137" s="59"/>
      <c r="J3137" s="76"/>
      <c r="K3137" s="59"/>
      <c r="L3137" s="59"/>
      <c r="M3137" s="76"/>
      <c r="N3137" s="88"/>
      <c r="O3137" s="88"/>
      <c r="P3137" s="59"/>
      <c r="Q3137" s="77"/>
      <c r="R3137" s="59"/>
      <c r="S3137" s="59"/>
      <c r="T3137" s="59"/>
      <c r="U3137" s="59"/>
      <c r="W3137" s="59"/>
      <c r="X3137" s="59"/>
    </row>
    <row r="3138" ht="15.75" customHeight="1">
      <c r="C3138" s="84"/>
      <c r="D3138" s="84"/>
      <c r="E3138" s="84"/>
      <c r="F3138" s="86"/>
      <c r="G3138" s="87"/>
      <c r="H3138" s="72"/>
      <c r="I3138" s="59"/>
      <c r="J3138" s="76"/>
      <c r="K3138" s="59"/>
      <c r="L3138" s="59"/>
      <c r="M3138" s="76"/>
      <c r="N3138" s="88"/>
      <c r="O3138" s="88"/>
      <c r="P3138" s="59"/>
      <c r="Q3138" s="77"/>
      <c r="R3138" s="59"/>
      <c r="S3138" s="59"/>
      <c r="T3138" s="59"/>
      <c r="U3138" s="59"/>
      <c r="W3138" s="59"/>
      <c r="X3138" s="59"/>
    </row>
    <row r="3139" ht="15.75" customHeight="1">
      <c r="C3139" s="84"/>
      <c r="D3139" s="84"/>
      <c r="E3139" s="84"/>
      <c r="F3139" s="86"/>
      <c r="G3139" s="87"/>
      <c r="H3139" s="72"/>
      <c r="I3139" s="59"/>
      <c r="J3139" s="76"/>
      <c r="K3139" s="59"/>
      <c r="L3139" s="59"/>
      <c r="M3139" s="76"/>
      <c r="N3139" s="88"/>
      <c r="O3139" s="88"/>
      <c r="P3139" s="59"/>
      <c r="Q3139" s="77"/>
      <c r="R3139" s="59"/>
      <c r="S3139" s="59"/>
      <c r="T3139" s="59"/>
      <c r="U3139" s="59"/>
      <c r="W3139" s="59"/>
      <c r="X3139" s="59"/>
    </row>
    <row r="3140" ht="15.75" customHeight="1">
      <c r="C3140" s="84"/>
      <c r="D3140" s="84"/>
      <c r="E3140" s="84"/>
      <c r="F3140" s="86"/>
      <c r="G3140" s="87"/>
      <c r="H3140" s="72"/>
      <c r="I3140" s="59"/>
      <c r="J3140" s="76"/>
      <c r="K3140" s="59"/>
      <c r="L3140" s="59"/>
      <c r="M3140" s="76"/>
      <c r="N3140" s="88"/>
      <c r="O3140" s="88"/>
      <c r="P3140" s="59"/>
      <c r="Q3140" s="77"/>
      <c r="R3140" s="59"/>
      <c r="S3140" s="59"/>
      <c r="T3140" s="59"/>
      <c r="U3140" s="59"/>
      <c r="W3140" s="59"/>
      <c r="X3140" s="59"/>
    </row>
    <row r="3141" ht="15.75" customHeight="1">
      <c r="C3141" s="84"/>
      <c r="D3141" s="84"/>
      <c r="E3141" s="84"/>
      <c r="F3141" s="86"/>
      <c r="G3141" s="87"/>
      <c r="H3141" s="72"/>
      <c r="I3141" s="59"/>
      <c r="J3141" s="76"/>
      <c r="K3141" s="59"/>
      <c r="L3141" s="59"/>
      <c r="M3141" s="76"/>
      <c r="N3141" s="88"/>
      <c r="O3141" s="88"/>
      <c r="P3141" s="59"/>
      <c r="Q3141" s="77"/>
      <c r="R3141" s="59"/>
      <c r="S3141" s="59"/>
      <c r="T3141" s="59"/>
      <c r="U3141" s="59"/>
      <c r="W3141" s="59"/>
      <c r="X3141" s="59"/>
    </row>
    <row r="3142" ht="15.75" customHeight="1">
      <c r="C3142" s="84"/>
      <c r="D3142" s="84"/>
      <c r="E3142" s="84"/>
      <c r="F3142" s="86"/>
      <c r="G3142" s="87"/>
      <c r="H3142" s="72"/>
      <c r="I3142" s="59"/>
      <c r="J3142" s="76"/>
      <c r="K3142" s="59"/>
      <c r="L3142" s="59"/>
      <c r="M3142" s="76"/>
      <c r="N3142" s="88"/>
      <c r="O3142" s="88"/>
      <c r="P3142" s="59"/>
      <c r="Q3142" s="77"/>
      <c r="R3142" s="59"/>
      <c r="S3142" s="59"/>
      <c r="T3142" s="59"/>
      <c r="U3142" s="59"/>
      <c r="W3142" s="59"/>
      <c r="X3142" s="59"/>
    </row>
    <row r="3143" ht="15.75" customHeight="1">
      <c r="C3143" s="84"/>
      <c r="D3143" s="84"/>
      <c r="E3143" s="84"/>
      <c r="F3143" s="86"/>
      <c r="G3143" s="87"/>
      <c r="H3143" s="72"/>
      <c r="I3143" s="59"/>
      <c r="J3143" s="76"/>
      <c r="K3143" s="59"/>
      <c r="L3143" s="59"/>
      <c r="M3143" s="76"/>
      <c r="N3143" s="88"/>
      <c r="O3143" s="88"/>
      <c r="P3143" s="59"/>
      <c r="Q3143" s="77"/>
      <c r="R3143" s="59"/>
      <c r="S3143" s="59"/>
      <c r="T3143" s="59"/>
      <c r="U3143" s="59"/>
      <c r="W3143" s="59"/>
      <c r="X3143" s="59"/>
    </row>
    <row r="3144" ht="15.75" customHeight="1">
      <c r="C3144" s="84"/>
      <c r="D3144" s="84"/>
      <c r="E3144" s="84"/>
      <c r="F3144" s="86"/>
      <c r="G3144" s="87"/>
      <c r="H3144" s="72"/>
      <c r="I3144" s="59"/>
      <c r="J3144" s="76"/>
      <c r="K3144" s="59"/>
      <c r="L3144" s="59"/>
      <c r="M3144" s="76"/>
      <c r="N3144" s="88"/>
      <c r="O3144" s="88"/>
      <c r="P3144" s="59"/>
      <c r="Q3144" s="77"/>
      <c r="R3144" s="59"/>
      <c r="S3144" s="59"/>
      <c r="T3144" s="59"/>
      <c r="U3144" s="59"/>
      <c r="W3144" s="59"/>
      <c r="X3144" s="59"/>
    </row>
    <row r="3145" ht="15.75" customHeight="1">
      <c r="C3145" s="84"/>
      <c r="D3145" s="84"/>
      <c r="E3145" s="84"/>
      <c r="F3145" s="86"/>
      <c r="G3145" s="87"/>
      <c r="H3145" s="72"/>
      <c r="I3145" s="59"/>
      <c r="J3145" s="76"/>
      <c r="K3145" s="59"/>
      <c r="L3145" s="59"/>
      <c r="M3145" s="76"/>
      <c r="N3145" s="88"/>
      <c r="O3145" s="88"/>
      <c r="P3145" s="59"/>
      <c r="Q3145" s="77"/>
      <c r="R3145" s="59"/>
      <c r="S3145" s="59"/>
      <c r="T3145" s="59"/>
      <c r="U3145" s="59"/>
      <c r="W3145" s="59"/>
      <c r="X3145" s="59"/>
    </row>
    <row r="3146" ht="15.75" customHeight="1">
      <c r="C3146" s="84"/>
      <c r="D3146" s="84"/>
      <c r="E3146" s="84"/>
      <c r="F3146" s="86"/>
      <c r="G3146" s="87"/>
      <c r="H3146" s="72"/>
      <c r="I3146" s="59"/>
      <c r="J3146" s="76"/>
      <c r="K3146" s="59"/>
      <c r="L3146" s="59"/>
      <c r="M3146" s="76"/>
      <c r="N3146" s="88"/>
      <c r="O3146" s="88"/>
      <c r="P3146" s="59"/>
      <c r="Q3146" s="77"/>
      <c r="R3146" s="59"/>
      <c r="S3146" s="59"/>
      <c r="T3146" s="59"/>
      <c r="U3146" s="59"/>
      <c r="W3146" s="59"/>
      <c r="X3146" s="59"/>
    </row>
    <row r="3147" ht="15.75" customHeight="1">
      <c r="C3147" s="84"/>
      <c r="D3147" s="84"/>
      <c r="E3147" s="84"/>
      <c r="F3147" s="86"/>
      <c r="G3147" s="87"/>
      <c r="H3147" s="72"/>
      <c r="I3147" s="59"/>
      <c r="J3147" s="76"/>
      <c r="K3147" s="59"/>
      <c r="L3147" s="59"/>
      <c r="M3147" s="76"/>
      <c r="N3147" s="88"/>
      <c r="O3147" s="88"/>
      <c r="P3147" s="59"/>
      <c r="Q3147" s="77"/>
      <c r="R3147" s="59"/>
      <c r="S3147" s="59"/>
      <c r="T3147" s="59"/>
      <c r="U3147" s="59"/>
      <c r="W3147" s="59"/>
      <c r="X3147" s="59"/>
    </row>
    <row r="3148" ht="15.75" customHeight="1">
      <c r="C3148" s="84"/>
      <c r="D3148" s="84"/>
      <c r="E3148" s="84"/>
      <c r="F3148" s="86"/>
      <c r="G3148" s="87"/>
      <c r="H3148" s="72"/>
      <c r="I3148" s="59"/>
      <c r="J3148" s="76"/>
      <c r="K3148" s="59"/>
      <c r="L3148" s="59"/>
      <c r="M3148" s="76"/>
      <c r="N3148" s="88"/>
      <c r="O3148" s="88"/>
      <c r="P3148" s="59"/>
      <c r="Q3148" s="77"/>
      <c r="R3148" s="59"/>
      <c r="S3148" s="59"/>
      <c r="T3148" s="59"/>
      <c r="U3148" s="59"/>
      <c r="W3148" s="59"/>
      <c r="X3148" s="59"/>
    </row>
    <row r="3149" ht="15.75" customHeight="1">
      <c r="C3149" s="84"/>
      <c r="D3149" s="84"/>
      <c r="E3149" s="84"/>
      <c r="F3149" s="86"/>
      <c r="G3149" s="87"/>
      <c r="H3149" s="72"/>
      <c r="I3149" s="59"/>
      <c r="J3149" s="76"/>
      <c r="K3149" s="59"/>
      <c r="L3149" s="59"/>
      <c r="M3149" s="76"/>
      <c r="N3149" s="88"/>
      <c r="O3149" s="88"/>
      <c r="P3149" s="59"/>
      <c r="Q3149" s="77"/>
      <c r="R3149" s="59"/>
      <c r="S3149" s="59"/>
      <c r="T3149" s="59"/>
      <c r="U3149" s="59"/>
      <c r="W3149" s="59"/>
      <c r="X3149" s="59"/>
    </row>
    <row r="3150" ht="15.75" customHeight="1">
      <c r="C3150" s="84"/>
      <c r="D3150" s="84"/>
      <c r="E3150" s="84"/>
      <c r="F3150" s="86"/>
      <c r="G3150" s="87"/>
      <c r="H3150" s="72"/>
      <c r="I3150" s="59"/>
      <c r="J3150" s="76"/>
      <c r="K3150" s="59"/>
      <c r="L3150" s="59"/>
      <c r="M3150" s="76"/>
      <c r="N3150" s="88"/>
      <c r="O3150" s="88"/>
      <c r="P3150" s="59"/>
      <c r="Q3150" s="77"/>
      <c r="R3150" s="59"/>
      <c r="S3150" s="59"/>
      <c r="T3150" s="59"/>
      <c r="U3150" s="59"/>
      <c r="W3150" s="59"/>
      <c r="X3150" s="59"/>
    </row>
    <row r="3151" ht="15.75" customHeight="1">
      <c r="C3151" s="84"/>
      <c r="D3151" s="84"/>
      <c r="E3151" s="84"/>
      <c r="F3151" s="86"/>
      <c r="G3151" s="87"/>
      <c r="H3151" s="72"/>
      <c r="I3151" s="59"/>
      <c r="J3151" s="76"/>
      <c r="K3151" s="59"/>
      <c r="L3151" s="59"/>
      <c r="M3151" s="76"/>
      <c r="N3151" s="88"/>
      <c r="O3151" s="88"/>
      <c r="P3151" s="59"/>
      <c r="Q3151" s="77"/>
      <c r="R3151" s="59"/>
      <c r="S3151" s="59"/>
      <c r="T3151" s="59"/>
      <c r="U3151" s="59"/>
      <c r="W3151" s="59"/>
      <c r="X3151" s="59"/>
    </row>
    <row r="3152" ht="15.75" customHeight="1">
      <c r="C3152" s="84"/>
      <c r="D3152" s="84"/>
      <c r="E3152" s="84"/>
      <c r="F3152" s="86"/>
      <c r="G3152" s="87"/>
      <c r="H3152" s="72"/>
      <c r="I3152" s="59"/>
      <c r="J3152" s="76"/>
      <c r="K3152" s="59"/>
      <c r="L3152" s="59"/>
      <c r="M3152" s="76"/>
      <c r="N3152" s="88"/>
      <c r="O3152" s="88"/>
      <c r="P3152" s="59"/>
      <c r="Q3152" s="77"/>
      <c r="R3152" s="59"/>
      <c r="S3152" s="59"/>
      <c r="T3152" s="59"/>
      <c r="U3152" s="59"/>
      <c r="W3152" s="59"/>
      <c r="X3152" s="59"/>
    </row>
    <row r="3153" ht="15.75" customHeight="1">
      <c r="C3153" s="84"/>
      <c r="D3153" s="84"/>
      <c r="E3153" s="84"/>
      <c r="F3153" s="86"/>
      <c r="G3153" s="87"/>
      <c r="H3153" s="72"/>
      <c r="I3153" s="59"/>
      <c r="J3153" s="76"/>
      <c r="K3153" s="59"/>
      <c r="L3153" s="59"/>
      <c r="M3153" s="76"/>
      <c r="N3153" s="88"/>
      <c r="O3153" s="88"/>
      <c r="P3153" s="59"/>
      <c r="Q3153" s="77"/>
      <c r="R3153" s="59"/>
      <c r="S3153" s="59"/>
      <c r="T3153" s="59"/>
      <c r="U3153" s="59"/>
      <c r="W3153" s="59"/>
      <c r="X3153" s="59"/>
    </row>
    <row r="3154" ht="15.75" customHeight="1">
      <c r="C3154" s="84"/>
      <c r="D3154" s="84"/>
      <c r="E3154" s="84"/>
      <c r="F3154" s="86"/>
      <c r="G3154" s="87"/>
      <c r="H3154" s="72"/>
      <c r="I3154" s="59"/>
      <c r="J3154" s="76"/>
      <c r="K3154" s="59"/>
      <c r="L3154" s="59"/>
      <c r="M3154" s="76"/>
      <c r="N3154" s="88"/>
      <c r="O3154" s="88"/>
      <c r="P3154" s="59"/>
      <c r="Q3154" s="77"/>
      <c r="R3154" s="59"/>
      <c r="S3154" s="59"/>
      <c r="T3154" s="59"/>
      <c r="U3154" s="59"/>
      <c r="W3154" s="59"/>
      <c r="X3154" s="59"/>
    </row>
    <row r="3155" ht="15.75" customHeight="1">
      <c r="C3155" s="84"/>
      <c r="D3155" s="84"/>
      <c r="E3155" s="84"/>
      <c r="F3155" s="86"/>
      <c r="G3155" s="87"/>
      <c r="H3155" s="72"/>
      <c r="I3155" s="59"/>
      <c r="J3155" s="76"/>
      <c r="K3155" s="59"/>
      <c r="L3155" s="59"/>
      <c r="M3155" s="76"/>
      <c r="N3155" s="88"/>
      <c r="O3155" s="88"/>
      <c r="P3155" s="59"/>
      <c r="Q3155" s="77"/>
      <c r="R3155" s="59"/>
      <c r="S3155" s="59"/>
      <c r="T3155" s="59"/>
      <c r="U3155" s="59"/>
      <c r="W3155" s="59"/>
      <c r="X3155" s="59"/>
    </row>
    <row r="3156" ht="15.75" customHeight="1">
      <c r="C3156" s="84"/>
      <c r="D3156" s="84"/>
      <c r="E3156" s="84"/>
      <c r="F3156" s="86"/>
      <c r="G3156" s="87"/>
      <c r="H3156" s="72"/>
      <c r="I3156" s="59"/>
      <c r="J3156" s="76"/>
      <c r="K3156" s="59"/>
      <c r="L3156" s="59"/>
      <c r="M3156" s="76"/>
      <c r="N3156" s="88"/>
      <c r="O3156" s="88"/>
      <c r="P3156" s="59"/>
      <c r="Q3156" s="77"/>
      <c r="R3156" s="59"/>
      <c r="S3156" s="59"/>
      <c r="T3156" s="59"/>
      <c r="U3156" s="59"/>
      <c r="W3156" s="59"/>
      <c r="X3156" s="59"/>
    </row>
    <row r="3157" ht="15.75" customHeight="1">
      <c r="C3157" s="84"/>
      <c r="D3157" s="84"/>
      <c r="E3157" s="84"/>
      <c r="F3157" s="86"/>
      <c r="G3157" s="87"/>
      <c r="H3157" s="72"/>
      <c r="I3157" s="59"/>
      <c r="J3157" s="76"/>
      <c r="K3157" s="59"/>
      <c r="L3157" s="59"/>
      <c r="M3157" s="76"/>
      <c r="N3157" s="88"/>
      <c r="O3157" s="88"/>
      <c r="P3157" s="59"/>
      <c r="Q3157" s="77"/>
      <c r="R3157" s="59"/>
      <c r="S3157" s="59"/>
      <c r="T3157" s="59"/>
      <c r="U3157" s="59"/>
      <c r="W3157" s="59"/>
      <c r="X3157" s="59"/>
    </row>
    <row r="3158" ht="15.75" customHeight="1">
      <c r="C3158" s="84"/>
      <c r="D3158" s="84"/>
      <c r="E3158" s="84"/>
      <c r="F3158" s="86"/>
      <c r="G3158" s="87"/>
      <c r="H3158" s="72"/>
      <c r="I3158" s="59"/>
      <c r="J3158" s="76"/>
      <c r="K3158" s="59"/>
      <c r="L3158" s="59"/>
      <c r="M3158" s="76"/>
      <c r="N3158" s="88"/>
      <c r="O3158" s="88"/>
      <c r="P3158" s="59"/>
      <c r="Q3158" s="77"/>
      <c r="R3158" s="59"/>
      <c r="S3158" s="59"/>
      <c r="T3158" s="59"/>
      <c r="U3158" s="59"/>
      <c r="W3158" s="59"/>
      <c r="X3158" s="59"/>
    </row>
    <row r="3159" ht="15.75" customHeight="1">
      <c r="C3159" s="84"/>
      <c r="D3159" s="84"/>
      <c r="E3159" s="84"/>
      <c r="F3159" s="86"/>
      <c r="G3159" s="87"/>
      <c r="H3159" s="72"/>
      <c r="I3159" s="59"/>
      <c r="J3159" s="76"/>
      <c r="K3159" s="59"/>
      <c r="L3159" s="59"/>
      <c r="M3159" s="76"/>
      <c r="N3159" s="88"/>
      <c r="O3159" s="88"/>
      <c r="P3159" s="59"/>
      <c r="Q3159" s="77"/>
      <c r="R3159" s="59"/>
      <c r="S3159" s="59"/>
      <c r="T3159" s="59"/>
      <c r="U3159" s="59"/>
      <c r="W3159" s="59"/>
      <c r="X3159" s="59"/>
    </row>
    <row r="3160" ht="15.75" customHeight="1">
      <c r="C3160" s="84"/>
      <c r="D3160" s="84"/>
      <c r="E3160" s="84"/>
      <c r="F3160" s="86"/>
      <c r="G3160" s="87"/>
      <c r="H3160" s="72"/>
      <c r="I3160" s="59"/>
      <c r="J3160" s="76"/>
      <c r="K3160" s="59"/>
      <c r="L3160" s="59"/>
      <c r="M3160" s="76"/>
      <c r="N3160" s="88"/>
      <c r="O3160" s="88"/>
      <c r="P3160" s="59"/>
      <c r="Q3160" s="77"/>
      <c r="R3160" s="59"/>
      <c r="S3160" s="59"/>
      <c r="T3160" s="59"/>
      <c r="U3160" s="59"/>
      <c r="W3160" s="59"/>
      <c r="X3160" s="59"/>
    </row>
    <row r="3161" ht="15.75" customHeight="1">
      <c r="C3161" s="84"/>
      <c r="D3161" s="84"/>
      <c r="E3161" s="84"/>
      <c r="F3161" s="86"/>
      <c r="G3161" s="87"/>
      <c r="H3161" s="72"/>
      <c r="I3161" s="59"/>
      <c r="J3161" s="76"/>
      <c r="K3161" s="59"/>
      <c r="L3161" s="59"/>
      <c r="M3161" s="76"/>
      <c r="N3161" s="88"/>
      <c r="O3161" s="88"/>
      <c r="P3161" s="59"/>
      <c r="Q3161" s="77"/>
      <c r="R3161" s="59"/>
      <c r="S3161" s="59"/>
      <c r="T3161" s="59"/>
      <c r="U3161" s="59"/>
      <c r="W3161" s="59"/>
      <c r="X3161" s="59"/>
    </row>
    <row r="3162" ht="15.75" customHeight="1">
      <c r="C3162" s="84"/>
      <c r="D3162" s="84"/>
      <c r="E3162" s="84"/>
      <c r="F3162" s="86"/>
      <c r="G3162" s="87"/>
      <c r="H3162" s="72"/>
      <c r="I3162" s="59"/>
      <c r="J3162" s="76"/>
      <c r="K3162" s="59"/>
      <c r="L3162" s="59"/>
      <c r="M3162" s="76"/>
      <c r="N3162" s="88"/>
      <c r="O3162" s="88"/>
      <c r="P3162" s="59"/>
      <c r="Q3162" s="77"/>
      <c r="R3162" s="59"/>
      <c r="S3162" s="59"/>
      <c r="T3162" s="59"/>
      <c r="U3162" s="59"/>
      <c r="W3162" s="59"/>
      <c r="X3162" s="59"/>
    </row>
    <row r="3163" ht="15.75" customHeight="1">
      <c r="C3163" s="84"/>
      <c r="D3163" s="84"/>
      <c r="E3163" s="84"/>
      <c r="F3163" s="86"/>
      <c r="G3163" s="87"/>
      <c r="H3163" s="72"/>
      <c r="I3163" s="59"/>
      <c r="J3163" s="76"/>
      <c r="K3163" s="59"/>
      <c r="L3163" s="59"/>
      <c r="M3163" s="76"/>
      <c r="N3163" s="88"/>
      <c r="O3163" s="88"/>
      <c r="P3163" s="59"/>
      <c r="Q3163" s="77"/>
      <c r="R3163" s="59"/>
      <c r="S3163" s="59"/>
      <c r="T3163" s="59"/>
      <c r="U3163" s="59"/>
      <c r="W3163" s="59"/>
      <c r="X3163" s="59"/>
    </row>
    <row r="3164" ht="15.75" customHeight="1">
      <c r="C3164" s="84"/>
      <c r="D3164" s="84"/>
      <c r="E3164" s="84"/>
      <c r="F3164" s="86"/>
      <c r="G3164" s="87"/>
      <c r="H3164" s="72"/>
      <c r="I3164" s="59"/>
      <c r="J3164" s="76"/>
      <c r="K3164" s="59"/>
      <c r="L3164" s="59"/>
      <c r="M3164" s="76"/>
      <c r="N3164" s="88"/>
      <c r="O3164" s="88"/>
      <c r="P3164" s="59"/>
      <c r="Q3164" s="77"/>
      <c r="R3164" s="59"/>
      <c r="S3164" s="59"/>
      <c r="T3164" s="59"/>
      <c r="U3164" s="59"/>
      <c r="W3164" s="59"/>
      <c r="X3164" s="59"/>
    </row>
    <row r="3165" ht="15.75" customHeight="1">
      <c r="C3165" s="84"/>
      <c r="D3165" s="84"/>
      <c r="E3165" s="84"/>
      <c r="F3165" s="86"/>
      <c r="G3165" s="87"/>
      <c r="H3165" s="72"/>
      <c r="I3165" s="59"/>
      <c r="J3165" s="76"/>
      <c r="K3165" s="59"/>
      <c r="L3165" s="59"/>
      <c r="M3165" s="76"/>
      <c r="N3165" s="88"/>
      <c r="O3165" s="88"/>
      <c r="P3165" s="59"/>
      <c r="Q3165" s="77"/>
      <c r="R3165" s="59"/>
      <c r="S3165" s="59"/>
      <c r="T3165" s="59"/>
      <c r="U3165" s="59"/>
      <c r="W3165" s="59"/>
      <c r="X3165" s="59"/>
    </row>
    <row r="3166" ht="15.75" customHeight="1">
      <c r="C3166" s="84"/>
      <c r="D3166" s="84"/>
      <c r="E3166" s="84"/>
      <c r="F3166" s="86"/>
      <c r="G3166" s="87"/>
      <c r="H3166" s="72"/>
      <c r="I3166" s="59"/>
      <c r="J3166" s="76"/>
      <c r="K3166" s="59"/>
      <c r="L3166" s="59"/>
      <c r="M3166" s="76"/>
      <c r="N3166" s="88"/>
      <c r="O3166" s="88"/>
      <c r="P3166" s="59"/>
      <c r="Q3166" s="77"/>
      <c r="R3166" s="59"/>
      <c r="S3166" s="59"/>
      <c r="T3166" s="59"/>
      <c r="U3166" s="59"/>
      <c r="W3166" s="59"/>
      <c r="X3166" s="59"/>
    </row>
    <row r="3167" ht="15.75" customHeight="1">
      <c r="C3167" s="84"/>
      <c r="D3167" s="84"/>
      <c r="E3167" s="84"/>
      <c r="F3167" s="86"/>
      <c r="G3167" s="87"/>
      <c r="H3167" s="72"/>
      <c r="I3167" s="59"/>
      <c r="J3167" s="76"/>
      <c r="K3167" s="59"/>
      <c r="L3167" s="59"/>
      <c r="M3167" s="76"/>
      <c r="N3167" s="88"/>
      <c r="O3167" s="88"/>
      <c r="P3167" s="59"/>
      <c r="Q3167" s="77"/>
      <c r="R3167" s="59"/>
      <c r="S3167" s="59"/>
      <c r="T3167" s="59"/>
      <c r="U3167" s="59"/>
      <c r="W3167" s="59"/>
      <c r="X3167" s="59"/>
    </row>
    <row r="3168" ht="15.75" customHeight="1">
      <c r="C3168" s="84"/>
      <c r="D3168" s="84"/>
      <c r="E3168" s="84"/>
      <c r="F3168" s="86"/>
      <c r="G3168" s="87"/>
      <c r="H3168" s="72"/>
      <c r="I3168" s="59"/>
      <c r="J3168" s="76"/>
      <c r="K3168" s="59"/>
      <c r="L3168" s="59"/>
      <c r="M3168" s="76"/>
      <c r="N3168" s="88"/>
      <c r="O3168" s="88"/>
      <c r="P3168" s="59"/>
      <c r="Q3168" s="77"/>
      <c r="R3168" s="59"/>
      <c r="S3168" s="59"/>
      <c r="T3168" s="59"/>
      <c r="U3168" s="59"/>
      <c r="W3168" s="59"/>
      <c r="X3168" s="59"/>
    </row>
    <row r="3169" ht="15.75" customHeight="1">
      <c r="C3169" s="84"/>
      <c r="D3169" s="84"/>
      <c r="E3169" s="84"/>
      <c r="F3169" s="86"/>
      <c r="G3169" s="87"/>
      <c r="H3169" s="72"/>
      <c r="I3169" s="59"/>
      <c r="J3169" s="76"/>
      <c r="K3169" s="59"/>
      <c r="L3169" s="59"/>
      <c r="M3169" s="76"/>
      <c r="N3169" s="88"/>
      <c r="O3169" s="88"/>
      <c r="P3169" s="59"/>
      <c r="Q3169" s="77"/>
      <c r="R3169" s="59"/>
      <c r="S3169" s="59"/>
      <c r="T3169" s="59"/>
      <c r="U3169" s="59"/>
      <c r="W3169" s="59"/>
      <c r="X3169" s="59"/>
    </row>
    <row r="3170" ht="15.75" customHeight="1">
      <c r="C3170" s="84"/>
      <c r="D3170" s="84"/>
      <c r="E3170" s="84"/>
      <c r="F3170" s="86"/>
      <c r="G3170" s="87"/>
      <c r="H3170" s="72"/>
      <c r="I3170" s="59"/>
      <c r="J3170" s="76"/>
      <c r="K3170" s="59"/>
      <c r="L3170" s="59"/>
      <c r="M3170" s="76"/>
      <c r="N3170" s="88"/>
      <c r="O3170" s="88"/>
      <c r="P3170" s="59"/>
      <c r="Q3170" s="77"/>
      <c r="R3170" s="59"/>
      <c r="S3170" s="59"/>
      <c r="T3170" s="59"/>
      <c r="U3170" s="59"/>
      <c r="W3170" s="59"/>
      <c r="X3170" s="59"/>
    </row>
    <row r="3171" ht="15.75" customHeight="1">
      <c r="C3171" s="84"/>
      <c r="D3171" s="84"/>
      <c r="E3171" s="84"/>
      <c r="F3171" s="86"/>
      <c r="G3171" s="87"/>
      <c r="H3171" s="72"/>
      <c r="I3171" s="59"/>
      <c r="J3171" s="76"/>
      <c r="K3171" s="59"/>
      <c r="L3171" s="59"/>
      <c r="M3171" s="76"/>
      <c r="N3171" s="88"/>
      <c r="O3171" s="88"/>
      <c r="P3171" s="59"/>
      <c r="Q3171" s="77"/>
      <c r="R3171" s="59"/>
      <c r="S3171" s="59"/>
      <c r="T3171" s="59"/>
      <c r="U3171" s="59"/>
      <c r="W3171" s="59"/>
      <c r="X3171" s="59"/>
    </row>
    <row r="3172" ht="15.75" customHeight="1">
      <c r="C3172" s="84"/>
      <c r="D3172" s="84"/>
      <c r="E3172" s="84"/>
      <c r="F3172" s="86"/>
      <c r="G3172" s="87"/>
      <c r="H3172" s="72"/>
      <c r="I3172" s="59"/>
      <c r="J3172" s="76"/>
      <c r="K3172" s="59"/>
      <c r="L3172" s="59"/>
      <c r="M3172" s="76"/>
      <c r="N3172" s="88"/>
      <c r="O3172" s="88"/>
      <c r="P3172" s="59"/>
      <c r="Q3172" s="77"/>
      <c r="R3172" s="59"/>
      <c r="S3172" s="59"/>
      <c r="T3172" s="59"/>
      <c r="U3172" s="59"/>
      <c r="W3172" s="59"/>
      <c r="X3172" s="59"/>
    </row>
    <row r="3173" ht="15.75" customHeight="1">
      <c r="C3173" s="84"/>
      <c r="D3173" s="84"/>
      <c r="E3173" s="84"/>
      <c r="F3173" s="86"/>
      <c r="G3173" s="87"/>
      <c r="H3173" s="72"/>
      <c r="I3173" s="59"/>
      <c r="J3173" s="76"/>
      <c r="K3173" s="59"/>
      <c r="L3173" s="59"/>
      <c r="M3173" s="76"/>
      <c r="N3173" s="88"/>
      <c r="O3173" s="88"/>
      <c r="P3173" s="59"/>
      <c r="Q3173" s="77"/>
      <c r="R3173" s="59"/>
      <c r="S3173" s="59"/>
      <c r="T3173" s="59"/>
      <c r="U3173" s="59"/>
      <c r="W3173" s="59"/>
      <c r="X3173" s="59"/>
    </row>
    <row r="3174" ht="15.75" customHeight="1">
      <c r="C3174" s="84"/>
      <c r="D3174" s="84"/>
      <c r="E3174" s="84"/>
      <c r="F3174" s="86"/>
      <c r="G3174" s="87"/>
      <c r="H3174" s="72"/>
      <c r="I3174" s="59"/>
      <c r="J3174" s="76"/>
      <c r="K3174" s="59"/>
      <c r="L3174" s="59"/>
      <c r="M3174" s="76"/>
      <c r="N3174" s="88"/>
      <c r="O3174" s="88"/>
      <c r="P3174" s="59"/>
      <c r="Q3174" s="77"/>
      <c r="R3174" s="59"/>
      <c r="S3174" s="59"/>
      <c r="T3174" s="59"/>
      <c r="U3174" s="59"/>
      <c r="W3174" s="59"/>
      <c r="X3174" s="59"/>
    </row>
    <row r="3175" ht="15.75" customHeight="1">
      <c r="C3175" s="84"/>
      <c r="D3175" s="84"/>
      <c r="E3175" s="84"/>
      <c r="F3175" s="86"/>
      <c r="G3175" s="87"/>
      <c r="H3175" s="72"/>
      <c r="I3175" s="59"/>
      <c r="J3175" s="76"/>
      <c r="K3175" s="59"/>
      <c r="L3175" s="59"/>
      <c r="M3175" s="76"/>
      <c r="N3175" s="88"/>
      <c r="O3175" s="88"/>
      <c r="P3175" s="59"/>
      <c r="Q3175" s="77"/>
      <c r="R3175" s="59"/>
      <c r="S3175" s="59"/>
      <c r="T3175" s="59"/>
      <c r="U3175" s="59"/>
      <c r="W3175" s="59"/>
      <c r="X3175" s="59"/>
    </row>
    <row r="3176" ht="15.75" customHeight="1">
      <c r="C3176" s="84"/>
      <c r="D3176" s="84"/>
      <c r="E3176" s="84"/>
      <c r="F3176" s="86"/>
      <c r="G3176" s="87"/>
      <c r="H3176" s="72"/>
      <c r="I3176" s="59"/>
      <c r="J3176" s="76"/>
      <c r="K3176" s="59"/>
      <c r="L3176" s="59"/>
      <c r="M3176" s="76"/>
      <c r="N3176" s="88"/>
      <c r="O3176" s="88"/>
      <c r="P3176" s="59"/>
      <c r="Q3176" s="77"/>
      <c r="R3176" s="59"/>
      <c r="S3176" s="59"/>
      <c r="T3176" s="59"/>
      <c r="U3176" s="59"/>
      <c r="W3176" s="59"/>
      <c r="X3176" s="59"/>
    </row>
    <row r="3177" ht="15.75" customHeight="1">
      <c r="C3177" s="84"/>
      <c r="D3177" s="84"/>
      <c r="E3177" s="84"/>
      <c r="F3177" s="86"/>
      <c r="G3177" s="87"/>
      <c r="H3177" s="72"/>
      <c r="I3177" s="59"/>
      <c r="J3177" s="76"/>
      <c r="K3177" s="59"/>
      <c r="L3177" s="59"/>
      <c r="M3177" s="76"/>
      <c r="N3177" s="88"/>
      <c r="O3177" s="88"/>
      <c r="P3177" s="59"/>
      <c r="Q3177" s="77"/>
      <c r="R3177" s="59"/>
      <c r="S3177" s="59"/>
      <c r="T3177" s="59"/>
      <c r="U3177" s="59"/>
      <c r="W3177" s="59"/>
      <c r="X3177" s="59"/>
    </row>
    <row r="3178" ht="15.75" customHeight="1">
      <c r="C3178" s="84"/>
      <c r="D3178" s="84"/>
      <c r="E3178" s="84"/>
      <c r="F3178" s="86"/>
      <c r="G3178" s="87"/>
      <c r="H3178" s="72"/>
      <c r="I3178" s="59"/>
      <c r="J3178" s="76"/>
      <c r="K3178" s="59"/>
      <c r="L3178" s="59"/>
      <c r="M3178" s="76"/>
      <c r="N3178" s="88"/>
      <c r="O3178" s="88"/>
      <c r="P3178" s="59"/>
      <c r="Q3178" s="77"/>
      <c r="R3178" s="59"/>
      <c r="S3178" s="59"/>
      <c r="T3178" s="59"/>
      <c r="U3178" s="59"/>
      <c r="W3178" s="59"/>
      <c r="X3178" s="59"/>
    </row>
    <row r="3179" ht="15.75" customHeight="1">
      <c r="C3179" s="84"/>
      <c r="D3179" s="84"/>
      <c r="E3179" s="84"/>
      <c r="F3179" s="86"/>
      <c r="G3179" s="87"/>
      <c r="H3179" s="72"/>
      <c r="I3179" s="59"/>
      <c r="J3179" s="76"/>
      <c r="K3179" s="59"/>
      <c r="L3179" s="59"/>
      <c r="M3179" s="76"/>
      <c r="N3179" s="88"/>
      <c r="O3179" s="88"/>
      <c r="P3179" s="59"/>
      <c r="Q3179" s="77"/>
      <c r="R3179" s="59"/>
      <c r="S3179" s="59"/>
      <c r="T3179" s="59"/>
      <c r="U3179" s="59"/>
      <c r="W3179" s="59"/>
      <c r="X3179" s="59"/>
    </row>
    <row r="3180" ht="15.75" customHeight="1">
      <c r="C3180" s="84"/>
      <c r="D3180" s="84"/>
      <c r="E3180" s="84"/>
      <c r="F3180" s="86"/>
      <c r="G3180" s="87"/>
      <c r="H3180" s="72"/>
      <c r="I3180" s="59"/>
      <c r="J3180" s="76"/>
      <c r="K3180" s="59"/>
      <c r="L3180" s="59"/>
      <c r="M3180" s="76"/>
      <c r="N3180" s="88"/>
      <c r="O3180" s="88"/>
      <c r="P3180" s="59"/>
      <c r="Q3180" s="77"/>
      <c r="R3180" s="59"/>
      <c r="S3180" s="59"/>
      <c r="T3180" s="59"/>
      <c r="U3180" s="59"/>
      <c r="W3180" s="59"/>
      <c r="X3180" s="59"/>
    </row>
    <row r="3181" ht="15.75" customHeight="1">
      <c r="C3181" s="84"/>
      <c r="D3181" s="84"/>
      <c r="E3181" s="84"/>
      <c r="F3181" s="86"/>
      <c r="G3181" s="87"/>
      <c r="H3181" s="72"/>
      <c r="I3181" s="59"/>
      <c r="J3181" s="76"/>
      <c r="K3181" s="59"/>
      <c r="L3181" s="59"/>
      <c r="M3181" s="76"/>
      <c r="N3181" s="88"/>
      <c r="O3181" s="88"/>
      <c r="P3181" s="59"/>
      <c r="Q3181" s="77"/>
      <c r="R3181" s="59"/>
      <c r="S3181" s="59"/>
      <c r="T3181" s="59"/>
      <c r="U3181" s="59"/>
      <c r="W3181" s="59"/>
      <c r="X3181" s="59"/>
    </row>
    <row r="3182" ht="15.75" customHeight="1">
      <c r="C3182" s="84"/>
      <c r="D3182" s="84"/>
      <c r="E3182" s="84"/>
      <c r="F3182" s="86"/>
      <c r="G3182" s="87"/>
      <c r="H3182" s="72"/>
      <c r="I3182" s="59"/>
      <c r="J3182" s="76"/>
      <c r="K3182" s="59"/>
      <c r="L3182" s="59"/>
      <c r="M3182" s="76"/>
      <c r="N3182" s="88"/>
      <c r="O3182" s="88"/>
      <c r="P3182" s="59"/>
      <c r="Q3182" s="77"/>
      <c r="R3182" s="59"/>
      <c r="S3182" s="59"/>
      <c r="T3182" s="59"/>
      <c r="U3182" s="59"/>
      <c r="W3182" s="59"/>
      <c r="X3182" s="59"/>
    </row>
    <row r="3183" ht="15.75" customHeight="1">
      <c r="C3183" s="84"/>
      <c r="D3183" s="84"/>
      <c r="E3183" s="84"/>
      <c r="F3183" s="86"/>
      <c r="G3183" s="87"/>
      <c r="H3183" s="72"/>
      <c r="I3183" s="59"/>
      <c r="J3183" s="76"/>
      <c r="K3183" s="59"/>
      <c r="L3183" s="59"/>
      <c r="M3183" s="76"/>
      <c r="N3183" s="88"/>
      <c r="O3183" s="88"/>
      <c r="P3183" s="59"/>
      <c r="Q3183" s="77"/>
      <c r="R3183" s="59"/>
      <c r="S3183" s="59"/>
      <c r="T3183" s="59"/>
      <c r="U3183" s="59"/>
      <c r="W3183" s="59"/>
      <c r="X3183" s="59"/>
    </row>
    <row r="3184" ht="15.75" customHeight="1">
      <c r="C3184" s="84"/>
      <c r="D3184" s="84"/>
      <c r="E3184" s="84"/>
      <c r="F3184" s="86"/>
      <c r="G3184" s="87"/>
      <c r="H3184" s="72"/>
      <c r="I3184" s="59"/>
      <c r="J3184" s="76"/>
      <c r="K3184" s="59"/>
      <c r="L3184" s="59"/>
      <c r="M3184" s="76"/>
      <c r="N3184" s="88"/>
      <c r="O3184" s="88"/>
      <c r="P3184" s="59"/>
      <c r="Q3184" s="77"/>
      <c r="R3184" s="59"/>
      <c r="S3184" s="59"/>
      <c r="T3184" s="59"/>
      <c r="U3184" s="59"/>
      <c r="W3184" s="59"/>
      <c r="X3184" s="59"/>
    </row>
    <row r="3185" ht="15.75" customHeight="1">
      <c r="C3185" s="84"/>
      <c r="D3185" s="84"/>
      <c r="E3185" s="84"/>
      <c r="F3185" s="86"/>
      <c r="G3185" s="87"/>
      <c r="H3185" s="72"/>
      <c r="I3185" s="59"/>
      <c r="J3185" s="76"/>
      <c r="K3185" s="59"/>
      <c r="L3185" s="59"/>
      <c r="M3185" s="76"/>
      <c r="N3185" s="88"/>
      <c r="O3185" s="88"/>
      <c r="P3185" s="59"/>
      <c r="Q3185" s="77"/>
      <c r="R3185" s="59"/>
      <c r="S3185" s="59"/>
      <c r="T3185" s="59"/>
      <c r="U3185" s="59"/>
      <c r="W3185" s="59"/>
      <c r="X3185" s="59"/>
    </row>
    <row r="3186" ht="15.75" customHeight="1">
      <c r="C3186" s="84"/>
      <c r="D3186" s="84"/>
      <c r="E3186" s="84"/>
      <c r="F3186" s="86"/>
      <c r="G3186" s="87"/>
      <c r="H3186" s="72"/>
      <c r="I3186" s="59"/>
      <c r="J3186" s="76"/>
      <c r="K3186" s="59"/>
      <c r="L3186" s="59"/>
      <c r="M3186" s="76"/>
      <c r="N3186" s="88"/>
      <c r="O3186" s="88"/>
      <c r="P3186" s="59"/>
      <c r="Q3186" s="77"/>
      <c r="R3186" s="59"/>
      <c r="S3186" s="59"/>
      <c r="T3186" s="59"/>
      <c r="U3186" s="59"/>
      <c r="W3186" s="59"/>
      <c r="X3186" s="59"/>
    </row>
    <row r="3187" ht="15.75" customHeight="1">
      <c r="C3187" s="84"/>
      <c r="D3187" s="84"/>
      <c r="E3187" s="84"/>
      <c r="F3187" s="86"/>
      <c r="G3187" s="87"/>
      <c r="H3187" s="72"/>
      <c r="I3187" s="59"/>
      <c r="J3187" s="76"/>
      <c r="K3187" s="59"/>
      <c r="L3187" s="59"/>
      <c r="M3187" s="76"/>
      <c r="N3187" s="88"/>
      <c r="O3187" s="88"/>
      <c r="P3187" s="59"/>
      <c r="Q3187" s="77"/>
      <c r="R3187" s="59"/>
      <c r="S3187" s="59"/>
      <c r="T3187" s="59"/>
      <c r="U3187" s="59"/>
      <c r="W3187" s="59"/>
      <c r="X3187" s="59"/>
    </row>
    <row r="3188" ht="15.75" customHeight="1">
      <c r="C3188" s="84"/>
      <c r="D3188" s="84"/>
      <c r="E3188" s="84"/>
      <c r="F3188" s="86"/>
      <c r="G3188" s="87"/>
      <c r="H3188" s="72"/>
      <c r="I3188" s="59"/>
      <c r="J3188" s="76"/>
      <c r="K3188" s="59"/>
      <c r="L3188" s="59"/>
      <c r="M3188" s="76"/>
      <c r="N3188" s="88"/>
      <c r="O3188" s="88"/>
      <c r="P3188" s="59"/>
      <c r="Q3188" s="77"/>
      <c r="R3188" s="59"/>
      <c r="S3188" s="59"/>
      <c r="T3188" s="59"/>
      <c r="U3188" s="59"/>
      <c r="W3188" s="59"/>
      <c r="X3188" s="59"/>
    </row>
    <row r="3189" ht="15.75" customHeight="1">
      <c r="C3189" s="84"/>
      <c r="D3189" s="84"/>
      <c r="E3189" s="84"/>
      <c r="F3189" s="86"/>
      <c r="G3189" s="87"/>
      <c r="H3189" s="72"/>
      <c r="I3189" s="59"/>
      <c r="J3189" s="76"/>
      <c r="K3189" s="59"/>
      <c r="L3189" s="59"/>
      <c r="M3189" s="76"/>
      <c r="N3189" s="88"/>
      <c r="O3189" s="88"/>
      <c r="P3189" s="59"/>
      <c r="Q3189" s="77"/>
      <c r="R3189" s="59"/>
      <c r="S3189" s="59"/>
      <c r="T3189" s="59"/>
      <c r="U3189" s="59"/>
      <c r="W3189" s="59"/>
      <c r="X3189" s="59"/>
    </row>
    <row r="3190" ht="15.75" customHeight="1">
      <c r="C3190" s="84"/>
      <c r="D3190" s="84"/>
      <c r="E3190" s="84"/>
      <c r="F3190" s="86"/>
      <c r="G3190" s="87"/>
      <c r="H3190" s="72"/>
      <c r="I3190" s="59"/>
      <c r="J3190" s="76"/>
      <c r="K3190" s="59"/>
      <c r="L3190" s="59"/>
      <c r="M3190" s="76"/>
      <c r="N3190" s="88"/>
      <c r="O3190" s="88"/>
      <c r="P3190" s="59"/>
      <c r="Q3190" s="77"/>
      <c r="R3190" s="59"/>
      <c r="S3190" s="59"/>
      <c r="T3190" s="59"/>
      <c r="U3190" s="59"/>
      <c r="W3190" s="59"/>
      <c r="X3190" s="59"/>
    </row>
    <row r="3191" ht="15.75" customHeight="1">
      <c r="C3191" s="84"/>
      <c r="D3191" s="84"/>
      <c r="E3191" s="84"/>
      <c r="F3191" s="86"/>
      <c r="G3191" s="87"/>
      <c r="H3191" s="72"/>
      <c r="I3191" s="59"/>
      <c r="J3191" s="76"/>
      <c r="K3191" s="59"/>
      <c r="L3191" s="59"/>
      <c r="M3191" s="76"/>
      <c r="N3191" s="88"/>
      <c r="O3191" s="88"/>
      <c r="P3191" s="59"/>
      <c r="Q3191" s="77"/>
      <c r="R3191" s="59"/>
      <c r="S3191" s="59"/>
      <c r="T3191" s="59"/>
      <c r="U3191" s="59"/>
      <c r="W3191" s="59"/>
      <c r="X3191" s="59"/>
    </row>
    <row r="3192" ht="15.75" customHeight="1">
      <c r="C3192" s="84"/>
      <c r="D3192" s="84"/>
      <c r="E3192" s="84"/>
      <c r="F3192" s="86"/>
      <c r="G3192" s="87"/>
      <c r="H3192" s="72"/>
      <c r="I3192" s="59"/>
      <c r="J3192" s="76"/>
      <c r="K3192" s="59"/>
      <c r="L3192" s="59"/>
      <c r="M3192" s="76"/>
      <c r="N3192" s="88"/>
      <c r="O3192" s="88"/>
      <c r="P3192" s="59"/>
      <c r="Q3192" s="77"/>
      <c r="R3192" s="59"/>
      <c r="S3192" s="59"/>
      <c r="T3192" s="59"/>
      <c r="U3192" s="59"/>
      <c r="W3192" s="59"/>
      <c r="X3192" s="59"/>
    </row>
    <row r="3193" ht="15.75" customHeight="1">
      <c r="C3193" s="84"/>
      <c r="D3193" s="84"/>
      <c r="E3193" s="84"/>
      <c r="F3193" s="86"/>
      <c r="G3193" s="87"/>
      <c r="H3193" s="72"/>
      <c r="I3193" s="59"/>
      <c r="J3193" s="76"/>
      <c r="K3193" s="59"/>
      <c r="L3193" s="59"/>
      <c r="M3193" s="76"/>
      <c r="N3193" s="88"/>
      <c r="O3193" s="88"/>
      <c r="P3193" s="59"/>
      <c r="Q3193" s="77"/>
      <c r="R3193" s="59"/>
      <c r="S3193" s="59"/>
      <c r="T3193" s="59"/>
      <c r="U3193" s="59"/>
      <c r="W3193" s="59"/>
      <c r="X3193" s="59"/>
    </row>
    <row r="3194" ht="15.75" customHeight="1">
      <c r="C3194" s="84"/>
      <c r="D3194" s="84"/>
      <c r="E3194" s="84"/>
      <c r="F3194" s="86"/>
      <c r="G3194" s="87"/>
      <c r="H3194" s="72"/>
      <c r="I3194" s="59"/>
      <c r="J3194" s="76"/>
      <c r="K3194" s="59"/>
      <c r="L3194" s="59"/>
      <c r="M3194" s="76"/>
      <c r="N3194" s="88"/>
      <c r="O3194" s="88"/>
      <c r="P3194" s="59"/>
      <c r="Q3194" s="77"/>
      <c r="R3194" s="59"/>
      <c r="S3194" s="59"/>
      <c r="T3194" s="59"/>
      <c r="U3194" s="59"/>
      <c r="W3194" s="59"/>
      <c r="X3194" s="59"/>
    </row>
    <row r="3195" ht="15.75" customHeight="1">
      <c r="C3195" s="84"/>
      <c r="D3195" s="84"/>
      <c r="E3195" s="84"/>
      <c r="F3195" s="86"/>
      <c r="G3195" s="87"/>
      <c r="H3195" s="72"/>
      <c r="I3195" s="59"/>
      <c r="J3195" s="76"/>
      <c r="K3195" s="59"/>
      <c r="L3195" s="59"/>
      <c r="M3195" s="76"/>
      <c r="N3195" s="88"/>
      <c r="O3195" s="88"/>
      <c r="P3195" s="59"/>
      <c r="Q3195" s="77"/>
      <c r="R3195" s="59"/>
      <c r="S3195" s="59"/>
      <c r="T3195" s="59"/>
      <c r="U3195" s="59"/>
      <c r="W3195" s="59"/>
      <c r="X3195" s="59"/>
    </row>
    <row r="3196" ht="15.75" customHeight="1">
      <c r="C3196" s="84"/>
      <c r="D3196" s="84"/>
      <c r="E3196" s="84"/>
      <c r="F3196" s="86"/>
      <c r="G3196" s="87"/>
      <c r="H3196" s="72"/>
      <c r="I3196" s="59"/>
      <c r="J3196" s="76"/>
      <c r="K3196" s="59"/>
      <c r="L3196" s="59"/>
      <c r="M3196" s="76"/>
      <c r="N3196" s="88"/>
      <c r="O3196" s="88"/>
      <c r="P3196" s="59"/>
      <c r="Q3196" s="77"/>
      <c r="R3196" s="59"/>
      <c r="S3196" s="59"/>
      <c r="T3196" s="59"/>
      <c r="U3196" s="59"/>
      <c r="W3196" s="59"/>
      <c r="X3196" s="59"/>
    </row>
    <row r="3197" ht="15.75" customHeight="1">
      <c r="C3197" s="84"/>
      <c r="D3197" s="84"/>
      <c r="E3197" s="84"/>
      <c r="F3197" s="86"/>
      <c r="G3197" s="87"/>
      <c r="H3197" s="72"/>
      <c r="I3197" s="59"/>
      <c r="J3197" s="76"/>
      <c r="K3197" s="59"/>
      <c r="L3197" s="59"/>
      <c r="M3197" s="76"/>
      <c r="N3197" s="88"/>
      <c r="O3197" s="88"/>
      <c r="P3197" s="59"/>
      <c r="Q3197" s="77"/>
      <c r="R3197" s="59"/>
      <c r="S3197" s="59"/>
      <c r="T3197" s="59"/>
      <c r="U3197" s="59"/>
      <c r="W3197" s="59"/>
      <c r="X3197" s="59"/>
    </row>
    <row r="3198" ht="15.75" customHeight="1">
      <c r="C3198" s="84"/>
      <c r="D3198" s="84"/>
      <c r="E3198" s="84"/>
      <c r="F3198" s="86"/>
      <c r="G3198" s="87"/>
      <c r="H3198" s="72"/>
      <c r="I3198" s="59"/>
      <c r="J3198" s="76"/>
      <c r="K3198" s="59"/>
      <c r="L3198" s="59"/>
      <c r="M3198" s="76"/>
      <c r="N3198" s="88"/>
      <c r="O3198" s="88"/>
      <c r="P3198" s="59"/>
      <c r="Q3198" s="77"/>
      <c r="R3198" s="59"/>
      <c r="S3198" s="59"/>
      <c r="T3198" s="59"/>
      <c r="U3198" s="59"/>
      <c r="W3198" s="59"/>
      <c r="X3198" s="59"/>
    </row>
    <row r="3199" ht="15.75" customHeight="1">
      <c r="C3199" s="84"/>
      <c r="D3199" s="84"/>
      <c r="E3199" s="84"/>
      <c r="F3199" s="86"/>
      <c r="G3199" s="87"/>
      <c r="H3199" s="72"/>
      <c r="I3199" s="59"/>
      <c r="J3199" s="76"/>
      <c r="K3199" s="59"/>
      <c r="L3199" s="59"/>
      <c r="M3199" s="76"/>
      <c r="N3199" s="88"/>
      <c r="O3199" s="88"/>
      <c r="P3199" s="59"/>
      <c r="Q3199" s="77"/>
      <c r="R3199" s="59"/>
      <c r="S3199" s="59"/>
      <c r="T3199" s="59"/>
      <c r="U3199" s="59"/>
      <c r="W3199" s="59"/>
      <c r="X3199" s="59"/>
    </row>
    <row r="3200" ht="15.75" customHeight="1">
      <c r="C3200" s="84"/>
      <c r="D3200" s="84"/>
      <c r="E3200" s="84"/>
      <c r="F3200" s="86"/>
      <c r="G3200" s="87"/>
      <c r="H3200" s="72"/>
      <c r="I3200" s="59"/>
      <c r="J3200" s="76"/>
      <c r="K3200" s="59"/>
      <c r="L3200" s="59"/>
      <c r="M3200" s="76"/>
      <c r="N3200" s="88"/>
      <c r="O3200" s="88"/>
      <c r="P3200" s="59"/>
      <c r="Q3200" s="77"/>
      <c r="R3200" s="59"/>
      <c r="S3200" s="59"/>
      <c r="T3200" s="59"/>
      <c r="U3200" s="59"/>
      <c r="W3200" s="59"/>
      <c r="X3200" s="59"/>
    </row>
    <row r="3201" ht="15.75" customHeight="1">
      <c r="C3201" s="84"/>
      <c r="D3201" s="84"/>
      <c r="E3201" s="84"/>
      <c r="F3201" s="86"/>
      <c r="G3201" s="87"/>
      <c r="H3201" s="72"/>
      <c r="I3201" s="59"/>
      <c r="J3201" s="76"/>
      <c r="K3201" s="59"/>
      <c r="L3201" s="59"/>
      <c r="M3201" s="76"/>
      <c r="N3201" s="88"/>
      <c r="O3201" s="88"/>
      <c r="P3201" s="59"/>
      <c r="Q3201" s="77"/>
      <c r="R3201" s="59"/>
      <c r="S3201" s="59"/>
      <c r="T3201" s="59"/>
      <c r="U3201" s="59"/>
      <c r="W3201" s="59"/>
      <c r="X3201" s="59"/>
    </row>
    <row r="3202" ht="15.75" customHeight="1">
      <c r="C3202" s="84"/>
      <c r="D3202" s="84"/>
      <c r="E3202" s="84"/>
      <c r="F3202" s="86"/>
      <c r="G3202" s="87"/>
      <c r="H3202" s="72"/>
      <c r="I3202" s="59"/>
      <c r="J3202" s="76"/>
      <c r="K3202" s="59"/>
      <c r="L3202" s="59"/>
      <c r="M3202" s="76"/>
      <c r="N3202" s="88"/>
      <c r="O3202" s="88"/>
      <c r="P3202" s="59"/>
      <c r="Q3202" s="77"/>
      <c r="R3202" s="59"/>
      <c r="S3202" s="59"/>
      <c r="T3202" s="59"/>
      <c r="U3202" s="59"/>
      <c r="W3202" s="59"/>
      <c r="X3202" s="59"/>
    </row>
    <row r="3203" ht="15.75" customHeight="1">
      <c r="C3203" s="84"/>
      <c r="D3203" s="84"/>
      <c r="E3203" s="84"/>
      <c r="F3203" s="86"/>
      <c r="G3203" s="87"/>
      <c r="H3203" s="72"/>
      <c r="I3203" s="59"/>
      <c r="J3203" s="76"/>
      <c r="K3203" s="59"/>
      <c r="L3203" s="59"/>
      <c r="M3203" s="76"/>
      <c r="N3203" s="88"/>
      <c r="O3203" s="88"/>
      <c r="P3203" s="59"/>
      <c r="Q3203" s="77"/>
      <c r="R3203" s="59"/>
      <c r="S3203" s="59"/>
      <c r="T3203" s="59"/>
      <c r="U3203" s="59"/>
      <c r="W3203" s="59"/>
      <c r="X3203" s="59"/>
    </row>
    <row r="3204" ht="15.75" customHeight="1">
      <c r="C3204" s="84"/>
      <c r="D3204" s="84"/>
      <c r="E3204" s="84"/>
      <c r="F3204" s="86"/>
      <c r="G3204" s="87"/>
      <c r="H3204" s="72"/>
      <c r="I3204" s="59"/>
      <c r="J3204" s="76"/>
      <c r="K3204" s="59"/>
      <c r="L3204" s="59"/>
      <c r="M3204" s="76"/>
      <c r="N3204" s="88"/>
      <c r="O3204" s="88"/>
      <c r="P3204" s="59"/>
      <c r="Q3204" s="77"/>
      <c r="R3204" s="59"/>
      <c r="S3204" s="59"/>
      <c r="T3204" s="59"/>
      <c r="U3204" s="59"/>
      <c r="W3204" s="59"/>
      <c r="X3204" s="59"/>
    </row>
    <row r="3205" ht="15.75" customHeight="1">
      <c r="C3205" s="84"/>
      <c r="D3205" s="84"/>
      <c r="E3205" s="84"/>
      <c r="F3205" s="86"/>
      <c r="G3205" s="87"/>
      <c r="H3205" s="72"/>
      <c r="I3205" s="59"/>
      <c r="J3205" s="76"/>
      <c r="K3205" s="59"/>
      <c r="L3205" s="59"/>
      <c r="M3205" s="76"/>
      <c r="N3205" s="88"/>
      <c r="O3205" s="88"/>
      <c r="P3205" s="59"/>
      <c r="Q3205" s="77"/>
      <c r="R3205" s="59"/>
      <c r="S3205" s="59"/>
      <c r="T3205" s="59"/>
      <c r="U3205" s="59"/>
      <c r="W3205" s="59"/>
      <c r="X3205" s="59"/>
    </row>
    <row r="3206" ht="15.75" customHeight="1">
      <c r="C3206" s="84"/>
      <c r="D3206" s="84"/>
      <c r="E3206" s="84"/>
      <c r="F3206" s="86"/>
      <c r="G3206" s="87"/>
      <c r="H3206" s="72"/>
      <c r="I3206" s="59"/>
      <c r="J3206" s="76"/>
      <c r="K3206" s="59"/>
      <c r="L3206" s="59"/>
      <c r="M3206" s="76"/>
      <c r="N3206" s="88"/>
      <c r="O3206" s="88"/>
      <c r="P3206" s="59"/>
      <c r="Q3206" s="77"/>
      <c r="R3206" s="59"/>
      <c r="S3206" s="59"/>
      <c r="T3206" s="59"/>
      <c r="U3206" s="59"/>
      <c r="W3206" s="59"/>
      <c r="X3206" s="59"/>
    </row>
    <row r="3207" ht="15.75" customHeight="1">
      <c r="C3207" s="84"/>
      <c r="D3207" s="84"/>
      <c r="E3207" s="84"/>
      <c r="F3207" s="86"/>
      <c r="G3207" s="87"/>
      <c r="H3207" s="72"/>
      <c r="I3207" s="59"/>
      <c r="J3207" s="76"/>
      <c r="K3207" s="59"/>
      <c r="L3207" s="59"/>
      <c r="M3207" s="76"/>
      <c r="N3207" s="88"/>
      <c r="O3207" s="88"/>
      <c r="P3207" s="59"/>
      <c r="Q3207" s="77"/>
      <c r="R3207" s="59"/>
      <c r="S3207" s="59"/>
      <c r="T3207" s="59"/>
      <c r="U3207" s="59"/>
      <c r="W3207" s="59"/>
      <c r="X3207" s="59"/>
    </row>
    <row r="3208" ht="15.75" customHeight="1">
      <c r="C3208" s="84"/>
      <c r="D3208" s="84"/>
      <c r="E3208" s="84"/>
      <c r="F3208" s="86"/>
      <c r="G3208" s="87"/>
      <c r="H3208" s="72"/>
      <c r="I3208" s="59"/>
      <c r="J3208" s="76"/>
      <c r="K3208" s="59"/>
      <c r="L3208" s="59"/>
      <c r="M3208" s="76"/>
      <c r="N3208" s="88"/>
      <c r="O3208" s="88"/>
      <c r="P3208" s="59"/>
      <c r="Q3208" s="77"/>
      <c r="R3208" s="59"/>
      <c r="S3208" s="59"/>
      <c r="T3208" s="59"/>
      <c r="U3208" s="59"/>
      <c r="W3208" s="59"/>
      <c r="X3208" s="59"/>
    </row>
    <row r="3209" ht="15.75" customHeight="1">
      <c r="C3209" s="84"/>
      <c r="D3209" s="84"/>
      <c r="E3209" s="84"/>
      <c r="F3209" s="86"/>
      <c r="G3209" s="87"/>
      <c r="H3209" s="72"/>
      <c r="I3209" s="59"/>
      <c r="J3209" s="76"/>
      <c r="K3209" s="59"/>
      <c r="L3209" s="59"/>
      <c r="M3209" s="76"/>
      <c r="N3209" s="88"/>
      <c r="O3209" s="88"/>
      <c r="P3209" s="59"/>
      <c r="Q3209" s="77"/>
      <c r="R3209" s="59"/>
      <c r="S3209" s="59"/>
      <c r="T3209" s="59"/>
      <c r="U3209" s="59"/>
      <c r="W3209" s="59"/>
      <c r="X3209" s="59"/>
    </row>
    <row r="3210" ht="15.75" customHeight="1">
      <c r="C3210" s="84"/>
      <c r="D3210" s="84"/>
      <c r="E3210" s="84"/>
      <c r="F3210" s="86"/>
      <c r="G3210" s="87"/>
      <c r="H3210" s="72"/>
      <c r="I3210" s="59"/>
      <c r="J3210" s="76"/>
      <c r="K3210" s="59"/>
      <c r="L3210" s="59"/>
      <c r="M3210" s="76"/>
      <c r="N3210" s="88"/>
      <c r="O3210" s="88"/>
      <c r="P3210" s="59"/>
      <c r="Q3210" s="77"/>
      <c r="R3210" s="59"/>
      <c r="S3210" s="59"/>
      <c r="T3210" s="59"/>
      <c r="U3210" s="59"/>
      <c r="W3210" s="59"/>
      <c r="X3210" s="59"/>
    </row>
    <row r="3211" ht="15.75" customHeight="1">
      <c r="C3211" s="84"/>
      <c r="D3211" s="84"/>
      <c r="E3211" s="84"/>
      <c r="F3211" s="86"/>
      <c r="G3211" s="87"/>
      <c r="H3211" s="72"/>
      <c r="I3211" s="59"/>
      <c r="J3211" s="76"/>
      <c r="K3211" s="59"/>
      <c r="L3211" s="59"/>
      <c r="M3211" s="76"/>
      <c r="N3211" s="88"/>
      <c r="O3211" s="88"/>
      <c r="P3211" s="59"/>
      <c r="Q3211" s="77"/>
      <c r="R3211" s="59"/>
      <c r="S3211" s="59"/>
      <c r="T3211" s="59"/>
      <c r="U3211" s="59"/>
      <c r="W3211" s="59"/>
      <c r="X3211" s="59"/>
    </row>
    <row r="3212" ht="15.75" customHeight="1">
      <c r="C3212" s="84"/>
      <c r="D3212" s="84"/>
      <c r="E3212" s="84"/>
      <c r="F3212" s="86"/>
      <c r="G3212" s="87"/>
      <c r="H3212" s="72"/>
      <c r="I3212" s="59"/>
      <c r="J3212" s="76"/>
      <c r="K3212" s="59"/>
      <c r="L3212" s="59"/>
      <c r="M3212" s="76"/>
      <c r="N3212" s="88"/>
      <c r="O3212" s="88"/>
      <c r="P3212" s="59"/>
      <c r="Q3212" s="77"/>
      <c r="R3212" s="59"/>
      <c r="S3212" s="59"/>
      <c r="T3212" s="59"/>
      <c r="U3212" s="59"/>
      <c r="W3212" s="59"/>
      <c r="X3212" s="59"/>
    </row>
    <row r="3213" ht="15.75" customHeight="1">
      <c r="C3213" s="84"/>
      <c r="D3213" s="84"/>
      <c r="E3213" s="84"/>
      <c r="F3213" s="86"/>
      <c r="G3213" s="87"/>
      <c r="H3213" s="72"/>
      <c r="I3213" s="59"/>
      <c r="J3213" s="76"/>
      <c r="K3213" s="59"/>
      <c r="L3213" s="59"/>
      <c r="M3213" s="76"/>
      <c r="N3213" s="88"/>
      <c r="O3213" s="88"/>
      <c r="P3213" s="59"/>
      <c r="Q3213" s="77"/>
      <c r="R3213" s="59"/>
      <c r="S3213" s="59"/>
      <c r="T3213" s="59"/>
      <c r="U3213" s="59"/>
      <c r="W3213" s="59"/>
      <c r="X3213" s="59"/>
    </row>
    <row r="3214" ht="15.75" customHeight="1">
      <c r="C3214" s="84"/>
      <c r="D3214" s="84"/>
      <c r="E3214" s="84"/>
      <c r="F3214" s="86"/>
      <c r="G3214" s="87"/>
      <c r="H3214" s="72"/>
      <c r="I3214" s="59"/>
      <c r="J3214" s="76"/>
      <c r="K3214" s="59"/>
      <c r="L3214" s="59"/>
      <c r="M3214" s="76"/>
      <c r="N3214" s="88"/>
      <c r="O3214" s="88"/>
      <c r="P3214" s="59"/>
      <c r="Q3214" s="77"/>
      <c r="R3214" s="59"/>
      <c r="S3214" s="59"/>
      <c r="T3214" s="59"/>
      <c r="U3214" s="59"/>
      <c r="W3214" s="59"/>
      <c r="X3214" s="59"/>
    </row>
    <row r="3215" ht="15.75" customHeight="1">
      <c r="C3215" s="84"/>
      <c r="D3215" s="84"/>
      <c r="E3215" s="84"/>
      <c r="F3215" s="86"/>
      <c r="G3215" s="87"/>
      <c r="H3215" s="72"/>
      <c r="I3215" s="59"/>
      <c r="J3215" s="76"/>
      <c r="K3215" s="59"/>
      <c r="L3215" s="59"/>
      <c r="M3215" s="76"/>
      <c r="N3215" s="88"/>
      <c r="O3215" s="88"/>
      <c r="P3215" s="59"/>
      <c r="Q3215" s="77"/>
      <c r="R3215" s="59"/>
      <c r="S3215" s="59"/>
      <c r="T3215" s="59"/>
      <c r="U3215" s="59"/>
      <c r="W3215" s="59"/>
      <c r="X3215" s="59"/>
    </row>
    <row r="3216" ht="15.75" customHeight="1">
      <c r="C3216" s="84"/>
      <c r="D3216" s="84"/>
      <c r="E3216" s="84"/>
      <c r="F3216" s="86"/>
      <c r="G3216" s="87"/>
      <c r="H3216" s="72"/>
      <c r="I3216" s="59"/>
      <c r="J3216" s="76"/>
      <c r="K3216" s="59"/>
      <c r="L3216" s="59"/>
      <c r="M3216" s="76"/>
      <c r="N3216" s="88"/>
      <c r="O3216" s="88"/>
      <c r="P3216" s="59"/>
      <c r="Q3216" s="77"/>
      <c r="R3216" s="59"/>
      <c r="S3216" s="59"/>
      <c r="T3216" s="59"/>
      <c r="U3216" s="59"/>
      <c r="W3216" s="59"/>
      <c r="X3216" s="59"/>
    </row>
    <row r="3217" ht="15.75" customHeight="1">
      <c r="C3217" s="84"/>
      <c r="D3217" s="84"/>
      <c r="E3217" s="84"/>
      <c r="F3217" s="86"/>
      <c r="G3217" s="87"/>
      <c r="H3217" s="72"/>
      <c r="I3217" s="59"/>
      <c r="J3217" s="76"/>
      <c r="K3217" s="59"/>
      <c r="L3217" s="59"/>
      <c r="M3217" s="76"/>
      <c r="N3217" s="88"/>
      <c r="O3217" s="88"/>
      <c r="P3217" s="59"/>
      <c r="Q3217" s="77"/>
      <c r="R3217" s="59"/>
      <c r="S3217" s="59"/>
      <c r="T3217" s="59"/>
      <c r="U3217" s="59"/>
      <c r="W3217" s="59"/>
      <c r="X3217" s="59"/>
    </row>
    <row r="3218" ht="15.75" customHeight="1">
      <c r="C3218" s="84"/>
      <c r="D3218" s="84"/>
      <c r="E3218" s="84"/>
      <c r="F3218" s="86"/>
      <c r="G3218" s="87"/>
      <c r="H3218" s="72"/>
      <c r="I3218" s="59"/>
      <c r="J3218" s="76"/>
      <c r="K3218" s="59"/>
      <c r="L3218" s="59"/>
      <c r="M3218" s="76"/>
      <c r="N3218" s="88"/>
      <c r="O3218" s="88"/>
      <c r="P3218" s="59"/>
      <c r="Q3218" s="77"/>
      <c r="R3218" s="59"/>
      <c r="S3218" s="59"/>
      <c r="T3218" s="59"/>
      <c r="U3218" s="59"/>
      <c r="W3218" s="59"/>
      <c r="X3218" s="59"/>
    </row>
    <row r="3219" ht="15.75" customHeight="1">
      <c r="C3219" s="84"/>
      <c r="D3219" s="84"/>
      <c r="E3219" s="84"/>
      <c r="F3219" s="86"/>
      <c r="G3219" s="87"/>
      <c r="H3219" s="72"/>
      <c r="I3219" s="59"/>
      <c r="J3219" s="76"/>
      <c r="K3219" s="59"/>
      <c r="L3219" s="59"/>
      <c r="M3219" s="76"/>
      <c r="N3219" s="88"/>
      <c r="O3219" s="88"/>
      <c r="P3219" s="59"/>
      <c r="Q3219" s="77"/>
      <c r="R3219" s="59"/>
      <c r="S3219" s="59"/>
      <c r="T3219" s="59"/>
      <c r="U3219" s="59"/>
      <c r="W3219" s="59"/>
      <c r="X3219" s="59"/>
    </row>
    <row r="3220" ht="15.75" customHeight="1">
      <c r="C3220" s="84"/>
      <c r="D3220" s="84"/>
      <c r="E3220" s="84"/>
      <c r="F3220" s="86"/>
      <c r="G3220" s="87"/>
      <c r="H3220" s="72"/>
      <c r="I3220" s="59"/>
      <c r="J3220" s="76"/>
      <c r="K3220" s="59"/>
      <c r="L3220" s="59"/>
      <c r="M3220" s="76"/>
      <c r="N3220" s="88"/>
      <c r="O3220" s="88"/>
      <c r="P3220" s="59"/>
      <c r="Q3220" s="77"/>
      <c r="R3220" s="59"/>
      <c r="S3220" s="59"/>
      <c r="T3220" s="59"/>
      <c r="U3220" s="59"/>
      <c r="W3220" s="59"/>
      <c r="X3220" s="59"/>
    </row>
    <row r="3221" ht="15.75" customHeight="1">
      <c r="C3221" s="84"/>
      <c r="D3221" s="84"/>
      <c r="E3221" s="84"/>
      <c r="F3221" s="86"/>
      <c r="G3221" s="87"/>
      <c r="H3221" s="72"/>
      <c r="I3221" s="59"/>
      <c r="J3221" s="76"/>
      <c r="K3221" s="59"/>
      <c r="L3221" s="59"/>
      <c r="M3221" s="76"/>
      <c r="N3221" s="88"/>
      <c r="O3221" s="88"/>
      <c r="P3221" s="59"/>
      <c r="Q3221" s="77"/>
      <c r="R3221" s="59"/>
      <c r="S3221" s="59"/>
      <c r="T3221" s="59"/>
      <c r="U3221" s="59"/>
      <c r="W3221" s="59"/>
      <c r="X3221" s="59"/>
    </row>
    <row r="3222" ht="15.75" customHeight="1">
      <c r="C3222" s="84"/>
      <c r="D3222" s="84"/>
      <c r="E3222" s="84"/>
      <c r="F3222" s="86"/>
      <c r="G3222" s="87"/>
      <c r="H3222" s="72"/>
      <c r="I3222" s="59"/>
      <c r="J3222" s="76"/>
      <c r="K3222" s="59"/>
      <c r="L3222" s="59"/>
      <c r="M3222" s="76"/>
      <c r="N3222" s="88"/>
      <c r="O3222" s="88"/>
      <c r="P3222" s="59"/>
      <c r="Q3222" s="77"/>
      <c r="R3222" s="59"/>
      <c r="S3222" s="59"/>
      <c r="T3222" s="59"/>
      <c r="U3222" s="59"/>
      <c r="W3222" s="59"/>
      <c r="X3222" s="59"/>
    </row>
    <row r="3223" ht="15.75" customHeight="1">
      <c r="C3223" s="84"/>
      <c r="D3223" s="84"/>
      <c r="E3223" s="84"/>
      <c r="F3223" s="86"/>
      <c r="G3223" s="87"/>
      <c r="H3223" s="72"/>
      <c r="I3223" s="59"/>
      <c r="J3223" s="76"/>
      <c r="K3223" s="59"/>
      <c r="L3223" s="59"/>
      <c r="M3223" s="76"/>
      <c r="N3223" s="88"/>
      <c r="O3223" s="88"/>
      <c r="P3223" s="59"/>
      <c r="Q3223" s="77"/>
      <c r="R3223" s="59"/>
      <c r="S3223" s="59"/>
      <c r="T3223" s="59"/>
      <c r="U3223" s="59"/>
      <c r="W3223" s="59"/>
      <c r="X3223" s="59"/>
    </row>
    <row r="3224" ht="15.75" customHeight="1">
      <c r="C3224" s="84"/>
      <c r="D3224" s="84"/>
      <c r="E3224" s="84"/>
      <c r="F3224" s="86"/>
      <c r="G3224" s="87"/>
      <c r="H3224" s="72"/>
      <c r="I3224" s="59"/>
      <c r="J3224" s="76"/>
      <c r="K3224" s="59"/>
      <c r="L3224" s="59"/>
      <c r="M3224" s="76"/>
      <c r="N3224" s="88"/>
      <c r="O3224" s="88"/>
      <c r="P3224" s="59"/>
      <c r="Q3224" s="77"/>
      <c r="R3224" s="59"/>
      <c r="S3224" s="59"/>
      <c r="T3224" s="59"/>
      <c r="U3224" s="59"/>
      <c r="W3224" s="59"/>
      <c r="X3224" s="59"/>
    </row>
    <row r="3225" ht="15.75" customHeight="1">
      <c r="C3225" s="84"/>
      <c r="D3225" s="84"/>
      <c r="E3225" s="84"/>
      <c r="F3225" s="86"/>
      <c r="G3225" s="87"/>
      <c r="H3225" s="72"/>
      <c r="I3225" s="59"/>
      <c r="J3225" s="76"/>
      <c r="K3225" s="59"/>
      <c r="L3225" s="59"/>
      <c r="M3225" s="76"/>
      <c r="N3225" s="88"/>
      <c r="O3225" s="88"/>
      <c r="P3225" s="59"/>
      <c r="Q3225" s="77"/>
      <c r="R3225" s="59"/>
      <c r="S3225" s="59"/>
      <c r="T3225" s="59"/>
      <c r="U3225" s="59"/>
      <c r="W3225" s="59"/>
      <c r="X3225" s="59"/>
    </row>
    <row r="3226" ht="15.75" customHeight="1">
      <c r="C3226" s="84"/>
      <c r="D3226" s="84"/>
      <c r="E3226" s="84"/>
      <c r="F3226" s="86"/>
      <c r="G3226" s="87"/>
      <c r="H3226" s="72"/>
      <c r="I3226" s="59"/>
      <c r="J3226" s="76"/>
      <c r="K3226" s="59"/>
      <c r="L3226" s="59"/>
      <c r="M3226" s="76"/>
      <c r="N3226" s="88"/>
      <c r="O3226" s="88"/>
      <c r="P3226" s="59"/>
      <c r="Q3226" s="77"/>
      <c r="R3226" s="59"/>
      <c r="S3226" s="59"/>
      <c r="T3226" s="59"/>
      <c r="U3226" s="59"/>
      <c r="W3226" s="59"/>
      <c r="X3226" s="59"/>
    </row>
    <row r="3227" ht="15.75" customHeight="1">
      <c r="C3227" s="84"/>
      <c r="D3227" s="84"/>
      <c r="E3227" s="84"/>
      <c r="F3227" s="86"/>
      <c r="G3227" s="87"/>
      <c r="H3227" s="72"/>
      <c r="I3227" s="59"/>
      <c r="J3227" s="76"/>
      <c r="K3227" s="59"/>
      <c r="L3227" s="59"/>
      <c r="M3227" s="76"/>
      <c r="N3227" s="88"/>
      <c r="O3227" s="88"/>
      <c r="P3227" s="59"/>
      <c r="Q3227" s="77"/>
      <c r="R3227" s="59"/>
      <c r="S3227" s="59"/>
      <c r="T3227" s="59"/>
      <c r="U3227" s="59"/>
      <c r="W3227" s="59"/>
      <c r="X3227" s="59"/>
    </row>
    <row r="3228" ht="15.75" customHeight="1">
      <c r="C3228" s="84"/>
      <c r="D3228" s="84"/>
      <c r="E3228" s="84"/>
      <c r="F3228" s="86"/>
      <c r="G3228" s="87"/>
      <c r="H3228" s="72"/>
      <c r="I3228" s="59"/>
      <c r="J3228" s="76"/>
      <c r="K3228" s="59"/>
      <c r="L3228" s="59"/>
      <c r="M3228" s="76"/>
      <c r="N3228" s="88"/>
      <c r="O3228" s="88"/>
      <c r="P3228" s="59"/>
      <c r="Q3228" s="77"/>
      <c r="R3228" s="59"/>
      <c r="S3228" s="59"/>
      <c r="T3228" s="59"/>
      <c r="U3228" s="59"/>
      <c r="W3228" s="59"/>
      <c r="X3228" s="59"/>
    </row>
    <row r="3229" ht="15.75" customHeight="1">
      <c r="C3229" s="84"/>
      <c r="D3229" s="84"/>
      <c r="E3229" s="84"/>
      <c r="F3229" s="86"/>
      <c r="G3229" s="87"/>
      <c r="H3229" s="72"/>
      <c r="I3229" s="59"/>
      <c r="J3229" s="76"/>
      <c r="K3229" s="59"/>
      <c r="L3229" s="59"/>
      <c r="M3229" s="76"/>
      <c r="N3229" s="88"/>
      <c r="O3229" s="88"/>
      <c r="P3229" s="59"/>
      <c r="Q3229" s="77"/>
      <c r="R3229" s="59"/>
      <c r="S3229" s="59"/>
      <c r="T3229" s="59"/>
      <c r="U3229" s="59"/>
      <c r="W3229" s="59"/>
      <c r="X3229" s="59"/>
    </row>
    <row r="3230" ht="15.75" customHeight="1">
      <c r="C3230" s="84"/>
      <c r="D3230" s="84"/>
      <c r="E3230" s="84"/>
      <c r="F3230" s="86"/>
      <c r="G3230" s="87"/>
      <c r="H3230" s="72"/>
      <c r="I3230" s="59"/>
      <c r="J3230" s="76"/>
      <c r="K3230" s="59"/>
      <c r="L3230" s="59"/>
      <c r="M3230" s="76"/>
      <c r="N3230" s="88"/>
      <c r="O3230" s="88"/>
      <c r="P3230" s="59"/>
      <c r="Q3230" s="77"/>
      <c r="R3230" s="59"/>
      <c r="S3230" s="59"/>
      <c r="T3230" s="59"/>
      <c r="U3230" s="59"/>
      <c r="W3230" s="59"/>
      <c r="X3230" s="59"/>
    </row>
    <row r="3231" ht="15.75" customHeight="1">
      <c r="C3231" s="84"/>
      <c r="D3231" s="84"/>
      <c r="E3231" s="84"/>
      <c r="F3231" s="86"/>
      <c r="G3231" s="87"/>
      <c r="H3231" s="72"/>
      <c r="I3231" s="59"/>
      <c r="J3231" s="76"/>
      <c r="K3231" s="59"/>
      <c r="L3231" s="59"/>
      <c r="M3231" s="76"/>
      <c r="N3231" s="88"/>
      <c r="O3231" s="88"/>
      <c r="P3231" s="59"/>
      <c r="Q3231" s="77"/>
      <c r="R3231" s="59"/>
      <c r="S3231" s="59"/>
      <c r="T3231" s="59"/>
      <c r="U3231" s="59"/>
      <c r="W3231" s="59"/>
      <c r="X3231" s="59"/>
    </row>
    <row r="3232" ht="15.75" customHeight="1">
      <c r="C3232" s="84"/>
      <c r="D3232" s="84"/>
      <c r="E3232" s="84"/>
      <c r="F3232" s="86"/>
      <c r="G3232" s="87"/>
      <c r="H3232" s="72"/>
      <c r="I3232" s="59"/>
      <c r="J3232" s="76"/>
      <c r="K3232" s="59"/>
      <c r="L3232" s="59"/>
      <c r="M3232" s="76"/>
      <c r="N3232" s="88"/>
      <c r="O3232" s="88"/>
      <c r="P3232" s="59"/>
      <c r="Q3232" s="77"/>
      <c r="R3232" s="59"/>
      <c r="S3232" s="59"/>
      <c r="T3232" s="59"/>
      <c r="U3232" s="59"/>
      <c r="W3232" s="59"/>
      <c r="X3232" s="59"/>
    </row>
    <row r="3233" ht="15.75" customHeight="1">
      <c r="C3233" s="84"/>
      <c r="D3233" s="84"/>
      <c r="E3233" s="84"/>
      <c r="F3233" s="86"/>
      <c r="G3233" s="87"/>
      <c r="H3233" s="72"/>
      <c r="I3233" s="59"/>
      <c r="J3233" s="76"/>
      <c r="K3233" s="59"/>
      <c r="L3233" s="59"/>
      <c r="M3233" s="76"/>
      <c r="N3233" s="88"/>
      <c r="O3233" s="88"/>
      <c r="P3233" s="59"/>
      <c r="Q3233" s="77"/>
      <c r="R3233" s="59"/>
      <c r="S3233" s="59"/>
      <c r="T3233" s="59"/>
      <c r="U3233" s="59"/>
      <c r="W3233" s="59"/>
      <c r="X3233" s="59"/>
    </row>
    <row r="3234" ht="15.75" customHeight="1">
      <c r="C3234" s="84"/>
      <c r="D3234" s="84"/>
      <c r="E3234" s="84"/>
      <c r="F3234" s="86"/>
      <c r="G3234" s="87"/>
      <c r="H3234" s="72"/>
      <c r="I3234" s="59"/>
      <c r="J3234" s="76"/>
      <c r="K3234" s="59"/>
      <c r="L3234" s="59"/>
      <c r="M3234" s="76"/>
      <c r="N3234" s="88"/>
      <c r="O3234" s="88"/>
      <c r="P3234" s="59"/>
      <c r="Q3234" s="77"/>
      <c r="R3234" s="59"/>
      <c r="S3234" s="59"/>
      <c r="T3234" s="59"/>
      <c r="U3234" s="59"/>
      <c r="W3234" s="59"/>
      <c r="X3234" s="59"/>
    </row>
    <row r="3235" ht="15.75" customHeight="1">
      <c r="C3235" s="84"/>
      <c r="D3235" s="84"/>
      <c r="E3235" s="84"/>
      <c r="F3235" s="86"/>
      <c r="G3235" s="87"/>
      <c r="H3235" s="72"/>
      <c r="I3235" s="59"/>
      <c r="J3235" s="76"/>
      <c r="K3235" s="59"/>
      <c r="L3235" s="59"/>
      <c r="M3235" s="76"/>
      <c r="N3235" s="88"/>
      <c r="O3235" s="88"/>
      <c r="P3235" s="59"/>
      <c r="Q3235" s="77"/>
      <c r="R3235" s="59"/>
      <c r="S3235" s="59"/>
      <c r="T3235" s="59"/>
      <c r="U3235" s="59"/>
      <c r="W3235" s="59"/>
      <c r="X3235" s="59"/>
    </row>
    <row r="3236" ht="15.75" customHeight="1">
      <c r="C3236" s="84"/>
      <c r="D3236" s="84"/>
      <c r="E3236" s="84"/>
      <c r="F3236" s="86"/>
      <c r="G3236" s="87"/>
      <c r="H3236" s="72"/>
      <c r="I3236" s="59"/>
      <c r="J3236" s="76"/>
      <c r="K3236" s="59"/>
      <c r="L3236" s="59"/>
      <c r="M3236" s="76"/>
      <c r="N3236" s="88"/>
      <c r="O3236" s="88"/>
      <c r="P3236" s="59"/>
      <c r="Q3236" s="77"/>
      <c r="R3236" s="59"/>
      <c r="S3236" s="59"/>
      <c r="T3236" s="59"/>
      <c r="U3236" s="59"/>
      <c r="W3236" s="59"/>
      <c r="X3236" s="59"/>
    </row>
    <row r="3237" ht="15.75" customHeight="1">
      <c r="C3237" s="84"/>
      <c r="D3237" s="84"/>
      <c r="E3237" s="84"/>
      <c r="F3237" s="86"/>
      <c r="G3237" s="87"/>
      <c r="H3237" s="72"/>
      <c r="I3237" s="59"/>
      <c r="J3237" s="76"/>
      <c r="K3237" s="59"/>
      <c r="L3237" s="59"/>
      <c r="M3237" s="76"/>
      <c r="N3237" s="88"/>
      <c r="O3237" s="88"/>
      <c r="P3237" s="59"/>
      <c r="Q3237" s="77"/>
      <c r="R3237" s="59"/>
      <c r="S3237" s="59"/>
      <c r="T3237" s="59"/>
      <c r="U3237" s="59"/>
      <c r="W3237" s="59"/>
      <c r="X3237" s="59"/>
    </row>
    <row r="3238" ht="15.75" customHeight="1">
      <c r="C3238" s="84"/>
      <c r="D3238" s="84"/>
      <c r="E3238" s="84"/>
      <c r="F3238" s="86"/>
      <c r="G3238" s="87"/>
      <c r="H3238" s="72"/>
      <c r="I3238" s="59"/>
      <c r="J3238" s="76"/>
      <c r="K3238" s="59"/>
      <c r="L3238" s="59"/>
      <c r="M3238" s="76"/>
      <c r="N3238" s="88"/>
      <c r="O3238" s="88"/>
      <c r="P3238" s="59"/>
      <c r="Q3238" s="77"/>
      <c r="R3238" s="59"/>
      <c r="S3238" s="59"/>
      <c r="T3238" s="59"/>
      <c r="U3238" s="59"/>
      <c r="W3238" s="59"/>
      <c r="X3238" s="59"/>
    </row>
    <row r="3239" ht="15.75" customHeight="1">
      <c r="C3239" s="84"/>
      <c r="D3239" s="84"/>
      <c r="E3239" s="84"/>
      <c r="F3239" s="86"/>
      <c r="G3239" s="87"/>
      <c r="H3239" s="72"/>
      <c r="I3239" s="59"/>
      <c r="J3239" s="76"/>
      <c r="K3239" s="59"/>
      <c r="L3239" s="59"/>
      <c r="M3239" s="76"/>
      <c r="N3239" s="88"/>
      <c r="O3239" s="88"/>
      <c r="P3239" s="59"/>
      <c r="Q3239" s="77"/>
      <c r="R3239" s="59"/>
      <c r="S3239" s="59"/>
      <c r="T3239" s="59"/>
      <c r="U3239" s="59"/>
      <c r="W3239" s="59"/>
      <c r="X3239" s="59"/>
    </row>
    <row r="3240" ht="15.75" customHeight="1">
      <c r="C3240" s="84"/>
      <c r="D3240" s="84"/>
      <c r="E3240" s="84"/>
      <c r="F3240" s="86"/>
      <c r="G3240" s="87"/>
      <c r="H3240" s="72"/>
      <c r="I3240" s="59"/>
      <c r="J3240" s="76"/>
      <c r="K3240" s="59"/>
      <c r="L3240" s="59"/>
      <c r="M3240" s="76"/>
      <c r="N3240" s="88"/>
      <c r="O3240" s="88"/>
      <c r="P3240" s="59"/>
      <c r="Q3240" s="77"/>
      <c r="R3240" s="59"/>
      <c r="S3240" s="59"/>
      <c r="T3240" s="59"/>
      <c r="U3240" s="59"/>
      <c r="W3240" s="59"/>
      <c r="X3240" s="59"/>
    </row>
    <row r="3241" ht="15.75" customHeight="1">
      <c r="C3241" s="84"/>
      <c r="D3241" s="84"/>
      <c r="E3241" s="84"/>
      <c r="F3241" s="86"/>
      <c r="G3241" s="87"/>
      <c r="H3241" s="72"/>
      <c r="I3241" s="59"/>
      <c r="J3241" s="76"/>
      <c r="K3241" s="59"/>
      <c r="L3241" s="59"/>
      <c r="M3241" s="76"/>
      <c r="N3241" s="88"/>
      <c r="O3241" s="88"/>
      <c r="P3241" s="59"/>
      <c r="Q3241" s="77"/>
      <c r="R3241" s="59"/>
      <c r="S3241" s="59"/>
      <c r="T3241" s="59"/>
      <c r="U3241" s="59"/>
      <c r="W3241" s="59"/>
      <c r="X3241" s="59"/>
    </row>
    <row r="3242" ht="15.75" customHeight="1">
      <c r="C3242" s="84"/>
      <c r="D3242" s="84"/>
      <c r="E3242" s="84"/>
      <c r="F3242" s="86"/>
      <c r="G3242" s="87"/>
      <c r="H3242" s="72"/>
      <c r="I3242" s="59"/>
      <c r="J3242" s="76"/>
      <c r="K3242" s="59"/>
      <c r="L3242" s="59"/>
      <c r="M3242" s="76"/>
      <c r="N3242" s="88"/>
      <c r="O3242" s="88"/>
      <c r="P3242" s="59"/>
      <c r="Q3242" s="77"/>
      <c r="R3242" s="59"/>
      <c r="S3242" s="59"/>
      <c r="T3242" s="59"/>
      <c r="U3242" s="59"/>
      <c r="W3242" s="59"/>
      <c r="X3242" s="59"/>
    </row>
    <row r="3243" ht="15.75" customHeight="1">
      <c r="C3243" s="84"/>
      <c r="D3243" s="84"/>
      <c r="E3243" s="84"/>
      <c r="F3243" s="86"/>
      <c r="G3243" s="87"/>
      <c r="H3243" s="72"/>
      <c r="I3243" s="59"/>
      <c r="J3243" s="76"/>
      <c r="K3243" s="59"/>
      <c r="L3243" s="59"/>
      <c r="M3243" s="76"/>
      <c r="N3243" s="88"/>
      <c r="O3243" s="88"/>
      <c r="P3243" s="59"/>
      <c r="Q3243" s="77"/>
      <c r="R3243" s="59"/>
      <c r="S3243" s="59"/>
      <c r="T3243" s="59"/>
      <c r="U3243" s="59"/>
      <c r="W3243" s="59"/>
      <c r="X3243" s="59"/>
    </row>
    <row r="3244" ht="15.75" customHeight="1">
      <c r="C3244" s="84"/>
      <c r="D3244" s="84"/>
      <c r="E3244" s="84"/>
      <c r="F3244" s="86"/>
      <c r="G3244" s="87"/>
      <c r="H3244" s="72"/>
      <c r="I3244" s="59"/>
      <c r="J3244" s="76"/>
      <c r="K3244" s="59"/>
      <c r="L3244" s="59"/>
      <c r="M3244" s="76"/>
      <c r="N3244" s="88"/>
      <c r="O3244" s="88"/>
      <c r="P3244" s="59"/>
      <c r="Q3244" s="77"/>
      <c r="R3244" s="59"/>
      <c r="S3244" s="59"/>
      <c r="T3244" s="59"/>
      <c r="U3244" s="59"/>
      <c r="W3244" s="59"/>
      <c r="X3244" s="59"/>
    </row>
    <row r="3245" ht="15.75" customHeight="1">
      <c r="C3245" s="84"/>
      <c r="D3245" s="84"/>
      <c r="E3245" s="84"/>
      <c r="F3245" s="86"/>
      <c r="G3245" s="87"/>
      <c r="H3245" s="72"/>
      <c r="I3245" s="59"/>
      <c r="J3245" s="76"/>
      <c r="K3245" s="59"/>
      <c r="L3245" s="59"/>
      <c r="M3245" s="76"/>
      <c r="N3245" s="88"/>
      <c r="O3245" s="88"/>
      <c r="P3245" s="59"/>
      <c r="Q3245" s="77"/>
      <c r="R3245" s="59"/>
      <c r="S3245" s="59"/>
      <c r="T3245" s="59"/>
      <c r="U3245" s="59"/>
      <c r="W3245" s="59"/>
      <c r="X3245" s="59"/>
    </row>
    <row r="3246" ht="15.75" customHeight="1">
      <c r="C3246" s="84"/>
      <c r="D3246" s="84"/>
      <c r="E3246" s="84"/>
      <c r="F3246" s="86"/>
      <c r="G3246" s="87"/>
      <c r="H3246" s="72"/>
      <c r="I3246" s="59"/>
      <c r="J3246" s="76"/>
      <c r="K3246" s="59"/>
      <c r="L3246" s="59"/>
      <c r="M3246" s="76"/>
      <c r="N3246" s="88"/>
      <c r="O3246" s="88"/>
      <c r="P3246" s="59"/>
      <c r="Q3246" s="77"/>
      <c r="R3246" s="59"/>
      <c r="S3246" s="59"/>
      <c r="T3246" s="59"/>
      <c r="U3246" s="59"/>
      <c r="W3246" s="59"/>
      <c r="X3246" s="59"/>
    </row>
    <row r="3247" ht="15.75" customHeight="1">
      <c r="C3247" s="84"/>
      <c r="D3247" s="84"/>
      <c r="E3247" s="84"/>
      <c r="F3247" s="86"/>
      <c r="G3247" s="87"/>
      <c r="H3247" s="72"/>
      <c r="I3247" s="59"/>
      <c r="J3247" s="76"/>
      <c r="K3247" s="59"/>
      <c r="L3247" s="59"/>
      <c r="M3247" s="76"/>
      <c r="N3247" s="88"/>
      <c r="O3247" s="88"/>
      <c r="P3247" s="59"/>
      <c r="Q3247" s="77"/>
      <c r="R3247" s="59"/>
      <c r="S3247" s="59"/>
      <c r="T3247" s="59"/>
      <c r="U3247" s="59"/>
      <c r="W3247" s="59"/>
      <c r="X3247" s="59"/>
    </row>
    <row r="3248" ht="15.75" customHeight="1">
      <c r="C3248" s="84"/>
      <c r="D3248" s="84"/>
      <c r="E3248" s="84"/>
      <c r="F3248" s="86"/>
      <c r="G3248" s="87"/>
      <c r="H3248" s="72"/>
      <c r="I3248" s="59"/>
      <c r="J3248" s="76"/>
      <c r="K3248" s="59"/>
      <c r="L3248" s="59"/>
      <c r="M3248" s="76"/>
      <c r="N3248" s="88"/>
      <c r="O3248" s="88"/>
      <c r="P3248" s="59"/>
      <c r="Q3248" s="77"/>
      <c r="R3248" s="59"/>
      <c r="S3248" s="59"/>
      <c r="T3248" s="59"/>
      <c r="U3248" s="59"/>
      <c r="W3248" s="59"/>
      <c r="X3248" s="59"/>
    </row>
    <row r="3249" ht="15.75" customHeight="1">
      <c r="C3249" s="84"/>
      <c r="D3249" s="84"/>
      <c r="E3249" s="84"/>
      <c r="F3249" s="86"/>
      <c r="G3249" s="87"/>
      <c r="H3249" s="72"/>
      <c r="I3249" s="59"/>
      <c r="J3249" s="76"/>
      <c r="K3249" s="59"/>
      <c r="L3249" s="59"/>
      <c r="M3249" s="76"/>
      <c r="N3249" s="88"/>
      <c r="O3249" s="88"/>
      <c r="P3249" s="59"/>
      <c r="Q3249" s="77"/>
      <c r="R3249" s="59"/>
      <c r="S3249" s="59"/>
      <c r="T3249" s="59"/>
      <c r="U3249" s="59"/>
      <c r="W3249" s="59"/>
      <c r="X3249" s="59"/>
    </row>
    <row r="3250" ht="15.75" customHeight="1">
      <c r="C3250" s="84"/>
      <c r="D3250" s="84"/>
      <c r="E3250" s="84"/>
      <c r="F3250" s="86"/>
      <c r="G3250" s="87"/>
      <c r="H3250" s="72"/>
      <c r="I3250" s="59"/>
      <c r="J3250" s="76"/>
      <c r="K3250" s="59"/>
      <c r="L3250" s="59"/>
      <c r="M3250" s="76"/>
      <c r="N3250" s="88"/>
      <c r="O3250" s="88"/>
      <c r="P3250" s="59"/>
      <c r="Q3250" s="77"/>
      <c r="R3250" s="59"/>
      <c r="S3250" s="59"/>
      <c r="T3250" s="59"/>
      <c r="U3250" s="59"/>
      <c r="W3250" s="59"/>
      <c r="X3250" s="59"/>
    </row>
    <row r="3251" ht="15.75" customHeight="1">
      <c r="C3251" s="84"/>
      <c r="D3251" s="84"/>
      <c r="E3251" s="84"/>
      <c r="F3251" s="86"/>
      <c r="G3251" s="87"/>
      <c r="H3251" s="72"/>
      <c r="I3251" s="59"/>
      <c r="J3251" s="76"/>
      <c r="K3251" s="59"/>
      <c r="L3251" s="59"/>
      <c r="M3251" s="76"/>
      <c r="N3251" s="88"/>
      <c r="O3251" s="88"/>
      <c r="P3251" s="59"/>
      <c r="Q3251" s="77"/>
      <c r="R3251" s="59"/>
      <c r="S3251" s="59"/>
      <c r="T3251" s="59"/>
      <c r="U3251" s="59"/>
      <c r="W3251" s="59"/>
      <c r="X3251" s="59"/>
    </row>
    <row r="3252" ht="15.75" customHeight="1">
      <c r="C3252" s="84"/>
      <c r="D3252" s="84"/>
      <c r="E3252" s="84"/>
      <c r="F3252" s="86"/>
      <c r="G3252" s="87"/>
      <c r="H3252" s="72"/>
      <c r="I3252" s="59"/>
      <c r="J3252" s="76"/>
      <c r="K3252" s="59"/>
      <c r="L3252" s="59"/>
      <c r="M3252" s="76"/>
      <c r="N3252" s="88"/>
      <c r="O3252" s="88"/>
      <c r="P3252" s="59"/>
      <c r="Q3252" s="77"/>
      <c r="R3252" s="59"/>
      <c r="S3252" s="59"/>
      <c r="T3252" s="59"/>
      <c r="U3252" s="59"/>
      <c r="W3252" s="59"/>
      <c r="X3252" s="59"/>
    </row>
    <row r="3253" ht="15.75" customHeight="1">
      <c r="C3253" s="84"/>
      <c r="D3253" s="84"/>
      <c r="E3253" s="84"/>
      <c r="F3253" s="86"/>
      <c r="G3253" s="87"/>
      <c r="H3253" s="72"/>
      <c r="I3253" s="59"/>
      <c r="J3253" s="76"/>
      <c r="K3253" s="59"/>
      <c r="L3253" s="59"/>
      <c r="M3253" s="76"/>
      <c r="N3253" s="88"/>
      <c r="O3253" s="88"/>
      <c r="P3253" s="59"/>
      <c r="Q3253" s="77"/>
      <c r="R3253" s="59"/>
      <c r="S3253" s="59"/>
      <c r="T3253" s="59"/>
      <c r="U3253" s="59"/>
      <c r="W3253" s="59"/>
      <c r="X3253" s="59"/>
    </row>
    <row r="3254" ht="15.75" customHeight="1">
      <c r="C3254" s="84"/>
      <c r="D3254" s="84"/>
      <c r="E3254" s="84"/>
      <c r="F3254" s="86"/>
      <c r="G3254" s="87"/>
      <c r="H3254" s="72"/>
      <c r="I3254" s="59"/>
      <c r="J3254" s="76"/>
      <c r="K3254" s="59"/>
      <c r="L3254" s="59"/>
      <c r="M3254" s="76"/>
      <c r="N3254" s="88"/>
      <c r="O3254" s="88"/>
      <c r="P3254" s="59"/>
      <c r="Q3254" s="77"/>
      <c r="R3254" s="59"/>
      <c r="S3254" s="59"/>
      <c r="T3254" s="59"/>
      <c r="U3254" s="59"/>
      <c r="W3254" s="59"/>
      <c r="X3254" s="59"/>
    </row>
    <row r="3255" ht="15.75" customHeight="1">
      <c r="C3255" s="84"/>
      <c r="D3255" s="84"/>
      <c r="E3255" s="84"/>
      <c r="F3255" s="86"/>
      <c r="G3255" s="87"/>
      <c r="H3255" s="72"/>
      <c r="I3255" s="59"/>
      <c r="J3255" s="76"/>
      <c r="K3255" s="59"/>
      <c r="L3255" s="59"/>
      <c r="M3255" s="76"/>
      <c r="N3255" s="88"/>
      <c r="O3255" s="88"/>
      <c r="P3255" s="59"/>
      <c r="Q3255" s="77"/>
      <c r="R3255" s="59"/>
      <c r="S3255" s="59"/>
      <c r="T3255" s="59"/>
      <c r="U3255" s="59"/>
      <c r="W3255" s="59"/>
      <c r="X3255" s="59"/>
    </row>
    <row r="3256" ht="15.75" customHeight="1">
      <c r="C3256" s="84"/>
      <c r="D3256" s="84"/>
      <c r="E3256" s="84"/>
      <c r="F3256" s="86"/>
      <c r="G3256" s="87"/>
      <c r="H3256" s="72"/>
      <c r="I3256" s="59"/>
      <c r="J3256" s="76"/>
      <c r="K3256" s="59"/>
      <c r="L3256" s="59"/>
      <c r="M3256" s="76"/>
      <c r="N3256" s="88"/>
      <c r="O3256" s="88"/>
      <c r="P3256" s="59"/>
      <c r="Q3256" s="77"/>
      <c r="R3256" s="59"/>
      <c r="S3256" s="59"/>
      <c r="T3256" s="59"/>
      <c r="U3256" s="59"/>
      <c r="W3256" s="59"/>
      <c r="X3256" s="59"/>
    </row>
    <row r="3257" ht="15.75" customHeight="1">
      <c r="C3257" s="84"/>
      <c r="D3257" s="84"/>
      <c r="E3257" s="84"/>
      <c r="F3257" s="86"/>
      <c r="G3257" s="87"/>
      <c r="H3257" s="72"/>
      <c r="I3257" s="59"/>
      <c r="J3257" s="76"/>
      <c r="K3257" s="59"/>
      <c r="L3257" s="59"/>
      <c r="M3257" s="76"/>
      <c r="N3257" s="88"/>
      <c r="O3257" s="88"/>
      <c r="P3257" s="59"/>
      <c r="Q3257" s="77"/>
      <c r="R3257" s="59"/>
      <c r="S3257" s="59"/>
      <c r="T3257" s="59"/>
      <c r="U3257" s="59"/>
      <c r="W3257" s="59"/>
      <c r="X3257" s="59"/>
    </row>
    <row r="3258" ht="15.75" customHeight="1">
      <c r="C3258" s="84"/>
      <c r="D3258" s="84"/>
      <c r="E3258" s="84"/>
      <c r="F3258" s="86"/>
      <c r="G3258" s="87"/>
      <c r="H3258" s="72"/>
      <c r="I3258" s="59"/>
      <c r="J3258" s="76"/>
      <c r="K3258" s="59"/>
      <c r="L3258" s="59"/>
      <c r="M3258" s="76"/>
      <c r="N3258" s="88"/>
      <c r="O3258" s="88"/>
      <c r="P3258" s="59"/>
      <c r="Q3258" s="77"/>
      <c r="R3258" s="59"/>
      <c r="S3258" s="59"/>
      <c r="T3258" s="59"/>
      <c r="U3258" s="59"/>
      <c r="W3258" s="59"/>
      <c r="X3258" s="59"/>
    </row>
    <row r="3259" ht="15.75" customHeight="1">
      <c r="C3259" s="84"/>
      <c r="D3259" s="84"/>
      <c r="E3259" s="84"/>
      <c r="F3259" s="86"/>
      <c r="G3259" s="87"/>
      <c r="H3259" s="72"/>
      <c r="I3259" s="59"/>
      <c r="J3259" s="76"/>
      <c r="K3259" s="59"/>
      <c r="L3259" s="59"/>
      <c r="M3259" s="76"/>
      <c r="N3259" s="88"/>
      <c r="O3259" s="88"/>
      <c r="P3259" s="59"/>
      <c r="Q3259" s="77"/>
      <c r="R3259" s="59"/>
      <c r="S3259" s="59"/>
      <c r="T3259" s="59"/>
      <c r="U3259" s="59"/>
      <c r="W3259" s="59"/>
      <c r="X3259" s="59"/>
    </row>
    <row r="3260" ht="15.75" customHeight="1">
      <c r="C3260" s="84"/>
      <c r="D3260" s="84"/>
      <c r="E3260" s="84"/>
      <c r="F3260" s="86"/>
      <c r="G3260" s="87"/>
      <c r="H3260" s="72"/>
      <c r="I3260" s="59"/>
      <c r="J3260" s="76"/>
      <c r="K3260" s="59"/>
      <c r="L3260" s="59"/>
      <c r="M3260" s="76"/>
      <c r="N3260" s="88"/>
      <c r="O3260" s="88"/>
      <c r="P3260" s="59"/>
      <c r="Q3260" s="77"/>
      <c r="R3260" s="59"/>
      <c r="S3260" s="59"/>
      <c r="T3260" s="59"/>
      <c r="U3260" s="59"/>
      <c r="W3260" s="59"/>
      <c r="X3260" s="59"/>
    </row>
    <row r="3261" ht="15.75" customHeight="1">
      <c r="C3261" s="84"/>
      <c r="D3261" s="84"/>
      <c r="E3261" s="84"/>
      <c r="F3261" s="86"/>
      <c r="G3261" s="87"/>
      <c r="H3261" s="72"/>
      <c r="I3261" s="59"/>
      <c r="J3261" s="76"/>
      <c r="K3261" s="59"/>
      <c r="L3261" s="59"/>
      <c r="M3261" s="76"/>
      <c r="N3261" s="88"/>
      <c r="O3261" s="88"/>
      <c r="P3261" s="59"/>
      <c r="Q3261" s="77"/>
      <c r="R3261" s="59"/>
      <c r="S3261" s="59"/>
      <c r="T3261" s="59"/>
      <c r="U3261" s="59"/>
      <c r="W3261" s="59"/>
      <c r="X3261" s="59"/>
    </row>
    <row r="3262" ht="15.75" customHeight="1">
      <c r="C3262" s="84"/>
      <c r="D3262" s="84"/>
      <c r="E3262" s="84"/>
      <c r="F3262" s="86"/>
      <c r="G3262" s="87"/>
      <c r="H3262" s="72"/>
      <c r="I3262" s="59"/>
      <c r="J3262" s="76"/>
      <c r="K3262" s="59"/>
      <c r="L3262" s="59"/>
      <c r="M3262" s="76"/>
      <c r="N3262" s="88"/>
      <c r="O3262" s="88"/>
      <c r="P3262" s="59"/>
      <c r="Q3262" s="77"/>
      <c r="R3262" s="59"/>
      <c r="S3262" s="59"/>
      <c r="T3262" s="59"/>
      <c r="U3262" s="59"/>
      <c r="W3262" s="59"/>
      <c r="X3262" s="59"/>
    </row>
    <row r="3263" ht="15.75" customHeight="1">
      <c r="C3263" s="84"/>
      <c r="D3263" s="84"/>
      <c r="E3263" s="84"/>
      <c r="F3263" s="86"/>
      <c r="G3263" s="87"/>
      <c r="H3263" s="72"/>
      <c r="I3263" s="59"/>
      <c r="J3263" s="76"/>
      <c r="K3263" s="59"/>
      <c r="L3263" s="59"/>
      <c r="M3263" s="76"/>
      <c r="N3263" s="88"/>
      <c r="O3263" s="88"/>
      <c r="P3263" s="59"/>
      <c r="Q3263" s="77"/>
      <c r="R3263" s="59"/>
      <c r="S3263" s="59"/>
      <c r="T3263" s="59"/>
      <c r="U3263" s="59"/>
      <c r="W3263" s="59"/>
      <c r="X3263" s="59"/>
    </row>
    <row r="3264" ht="15.75" customHeight="1">
      <c r="C3264" s="84"/>
      <c r="D3264" s="84"/>
      <c r="E3264" s="84"/>
      <c r="F3264" s="86"/>
      <c r="G3264" s="87"/>
      <c r="H3264" s="72"/>
      <c r="I3264" s="59"/>
      <c r="J3264" s="76"/>
      <c r="K3264" s="59"/>
      <c r="L3264" s="59"/>
      <c r="M3264" s="76"/>
      <c r="N3264" s="88"/>
      <c r="O3264" s="88"/>
      <c r="P3264" s="59"/>
      <c r="Q3264" s="77"/>
      <c r="R3264" s="59"/>
      <c r="S3264" s="59"/>
      <c r="T3264" s="59"/>
      <c r="U3264" s="59"/>
      <c r="W3264" s="59"/>
      <c r="X3264" s="59"/>
    </row>
    <row r="3265" ht="15.75" customHeight="1">
      <c r="C3265" s="84"/>
      <c r="D3265" s="84"/>
      <c r="E3265" s="84"/>
      <c r="F3265" s="86"/>
      <c r="G3265" s="87"/>
      <c r="H3265" s="72"/>
      <c r="I3265" s="59"/>
      <c r="J3265" s="76"/>
      <c r="K3265" s="59"/>
      <c r="L3265" s="59"/>
      <c r="M3265" s="76"/>
      <c r="N3265" s="88"/>
      <c r="O3265" s="88"/>
      <c r="P3265" s="59"/>
      <c r="Q3265" s="77"/>
      <c r="R3265" s="59"/>
      <c r="S3265" s="59"/>
      <c r="T3265" s="59"/>
      <c r="U3265" s="59"/>
      <c r="W3265" s="59"/>
      <c r="X3265" s="59"/>
    </row>
    <row r="3266" ht="15.75" customHeight="1">
      <c r="C3266" s="84"/>
      <c r="D3266" s="84"/>
      <c r="E3266" s="84"/>
      <c r="F3266" s="86"/>
      <c r="G3266" s="87"/>
      <c r="H3266" s="72"/>
      <c r="I3266" s="59"/>
      <c r="J3266" s="76"/>
      <c r="K3266" s="59"/>
      <c r="L3266" s="59"/>
      <c r="M3266" s="76"/>
      <c r="N3266" s="88"/>
      <c r="O3266" s="88"/>
      <c r="P3266" s="59"/>
      <c r="Q3266" s="77"/>
      <c r="R3266" s="59"/>
      <c r="S3266" s="59"/>
      <c r="T3266" s="59"/>
      <c r="U3266" s="59"/>
      <c r="W3266" s="59"/>
      <c r="X3266" s="59"/>
    </row>
    <row r="3267" ht="15.75" customHeight="1">
      <c r="C3267" s="84"/>
      <c r="D3267" s="84"/>
      <c r="E3267" s="84"/>
      <c r="F3267" s="86"/>
      <c r="G3267" s="87"/>
      <c r="H3267" s="72"/>
      <c r="I3267" s="59"/>
      <c r="J3267" s="76"/>
      <c r="K3267" s="59"/>
      <c r="L3267" s="59"/>
      <c r="M3267" s="76"/>
      <c r="N3267" s="88"/>
      <c r="O3267" s="88"/>
      <c r="P3267" s="59"/>
      <c r="Q3267" s="77"/>
      <c r="R3267" s="59"/>
      <c r="S3267" s="59"/>
      <c r="T3267" s="59"/>
      <c r="U3267" s="59"/>
      <c r="W3267" s="59"/>
      <c r="X3267" s="59"/>
    </row>
    <row r="3268" ht="15.75" customHeight="1">
      <c r="C3268" s="84"/>
      <c r="D3268" s="84"/>
      <c r="E3268" s="84"/>
      <c r="F3268" s="86"/>
      <c r="G3268" s="87"/>
      <c r="H3268" s="72"/>
      <c r="I3268" s="59"/>
      <c r="J3268" s="76"/>
      <c r="K3268" s="59"/>
      <c r="L3268" s="59"/>
      <c r="M3268" s="76"/>
      <c r="N3268" s="88"/>
      <c r="O3268" s="88"/>
      <c r="P3268" s="59"/>
      <c r="Q3268" s="77"/>
      <c r="R3268" s="59"/>
      <c r="S3268" s="59"/>
      <c r="T3268" s="59"/>
      <c r="U3268" s="59"/>
      <c r="W3268" s="59"/>
      <c r="X3268" s="59"/>
    </row>
    <row r="3269" ht="15.75" customHeight="1">
      <c r="C3269" s="84"/>
      <c r="D3269" s="84"/>
      <c r="E3269" s="84"/>
      <c r="F3269" s="86"/>
      <c r="G3269" s="87"/>
      <c r="H3269" s="72"/>
      <c r="I3269" s="59"/>
      <c r="J3269" s="76"/>
      <c r="K3269" s="59"/>
      <c r="L3269" s="59"/>
      <c r="M3269" s="76"/>
      <c r="N3269" s="88"/>
      <c r="O3269" s="88"/>
      <c r="P3269" s="59"/>
      <c r="Q3269" s="77"/>
      <c r="R3269" s="59"/>
      <c r="S3269" s="59"/>
      <c r="T3269" s="59"/>
      <c r="U3269" s="59"/>
      <c r="W3269" s="59"/>
      <c r="X3269" s="59"/>
    </row>
    <row r="3270" ht="15.75" customHeight="1">
      <c r="C3270" s="84"/>
      <c r="D3270" s="84"/>
      <c r="E3270" s="84"/>
      <c r="F3270" s="86"/>
      <c r="G3270" s="87"/>
      <c r="H3270" s="72"/>
      <c r="I3270" s="59"/>
      <c r="J3270" s="76"/>
      <c r="K3270" s="59"/>
      <c r="L3270" s="59"/>
      <c r="M3270" s="76"/>
      <c r="N3270" s="88"/>
      <c r="O3270" s="88"/>
      <c r="P3270" s="59"/>
      <c r="Q3270" s="77"/>
      <c r="R3270" s="59"/>
      <c r="S3270" s="59"/>
      <c r="T3270" s="59"/>
      <c r="U3270" s="59"/>
      <c r="W3270" s="59"/>
      <c r="X3270" s="59"/>
    </row>
    <row r="3271" ht="15.75" customHeight="1">
      <c r="C3271" s="84"/>
      <c r="D3271" s="84"/>
      <c r="E3271" s="84"/>
      <c r="F3271" s="86"/>
      <c r="G3271" s="87"/>
      <c r="H3271" s="72"/>
      <c r="I3271" s="59"/>
      <c r="J3271" s="76"/>
      <c r="K3271" s="59"/>
      <c r="L3271" s="59"/>
      <c r="M3271" s="76"/>
      <c r="N3271" s="88"/>
      <c r="O3271" s="88"/>
      <c r="P3271" s="59"/>
      <c r="Q3271" s="77"/>
      <c r="R3271" s="59"/>
      <c r="S3271" s="59"/>
      <c r="T3271" s="59"/>
      <c r="U3271" s="59"/>
      <c r="W3271" s="59"/>
      <c r="X3271" s="59"/>
    </row>
    <row r="3272" ht="15.75" customHeight="1">
      <c r="C3272" s="84"/>
      <c r="D3272" s="84"/>
      <c r="E3272" s="84"/>
      <c r="F3272" s="86"/>
      <c r="G3272" s="87"/>
      <c r="H3272" s="72"/>
      <c r="I3272" s="59"/>
      <c r="J3272" s="76"/>
      <c r="K3272" s="59"/>
      <c r="L3272" s="59"/>
      <c r="M3272" s="76"/>
      <c r="N3272" s="88"/>
      <c r="O3272" s="88"/>
      <c r="P3272" s="59"/>
      <c r="Q3272" s="77"/>
      <c r="R3272" s="59"/>
      <c r="S3272" s="59"/>
      <c r="T3272" s="59"/>
      <c r="U3272" s="59"/>
      <c r="W3272" s="59"/>
      <c r="X3272" s="59"/>
    </row>
    <row r="3273" ht="15.75" customHeight="1">
      <c r="C3273" s="84"/>
      <c r="D3273" s="84"/>
      <c r="E3273" s="84"/>
      <c r="F3273" s="86"/>
      <c r="G3273" s="87"/>
      <c r="H3273" s="72"/>
      <c r="I3273" s="59"/>
      <c r="J3273" s="76"/>
      <c r="K3273" s="59"/>
      <c r="L3273" s="59"/>
      <c r="M3273" s="76"/>
      <c r="N3273" s="88"/>
      <c r="O3273" s="88"/>
      <c r="P3273" s="59"/>
      <c r="Q3273" s="77"/>
      <c r="R3273" s="59"/>
      <c r="S3273" s="59"/>
      <c r="T3273" s="59"/>
      <c r="U3273" s="59"/>
      <c r="W3273" s="59"/>
      <c r="X3273" s="59"/>
    </row>
    <row r="3274" ht="15.75" customHeight="1">
      <c r="C3274" s="84"/>
      <c r="D3274" s="84"/>
      <c r="E3274" s="84"/>
      <c r="F3274" s="86"/>
      <c r="G3274" s="87"/>
      <c r="H3274" s="72"/>
      <c r="I3274" s="59"/>
      <c r="J3274" s="76"/>
      <c r="K3274" s="59"/>
      <c r="L3274" s="59"/>
      <c r="M3274" s="76"/>
      <c r="N3274" s="88"/>
      <c r="O3274" s="88"/>
      <c r="P3274" s="59"/>
      <c r="Q3274" s="77"/>
      <c r="R3274" s="59"/>
      <c r="S3274" s="59"/>
      <c r="T3274" s="59"/>
      <c r="U3274" s="59"/>
      <c r="W3274" s="59"/>
      <c r="X3274" s="59"/>
    </row>
    <row r="3275" ht="15.75" customHeight="1">
      <c r="C3275" s="84"/>
      <c r="D3275" s="84"/>
      <c r="E3275" s="84"/>
      <c r="F3275" s="86"/>
      <c r="G3275" s="87"/>
      <c r="H3275" s="72"/>
      <c r="I3275" s="59"/>
      <c r="J3275" s="76"/>
      <c r="K3275" s="59"/>
      <c r="L3275" s="59"/>
      <c r="M3275" s="76"/>
      <c r="N3275" s="88"/>
      <c r="O3275" s="88"/>
      <c r="P3275" s="59"/>
      <c r="Q3275" s="77"/>
      <c r="R3275" s="59"/>
      <c r="S3275" s="59"/>
      <c r="T3275" s="59"/>
      <c r="U3275" s="59"/>
      <c r="W3275" s="59"/>
      <c r="X3275" s="59"/>
    </row>
    <row r="3276" ht="15.75" customHeight="1">
      <c r="C3276" s="84"/>
      <c r="D3276" s="84"/>
      <c r="E3276" s="84"/>
      <c r="F3276" s="86"/>
      <c r="G3276" s="87"/>
      <c r="H3276" s="72"/>
      <c r="I3276" s="59"/>
      <c r="J3276" s="76"/>
      <c r="K3276" s="59"/>
      <c r="L3276" s="59"/>
      <c r="M3276" s="76"/>
      <c r="N3276" s="88"/>
      <c r="O3276" s="88"/>
      <c r="P3276" s="59"/>
      <c r="Q3276" s="77"/>
      <c r="R3276" s="59"/>
      <c r="S3276" s="59"/>
      <c r="T3276" s="59"/>
      <c r="U3276" s="59"/>
      <c r="W3276" s="59"/>
      <c r="X3276" s="59"/>
    </row>
    <row r="3277" ht="15.75" customHeight="1">
      <c r="C3277" s="84"/>
      <c r="D3277" s="84"/>
      <c r="E3277" s="84"/>
      <c r="F3277" s="86"/>
      <c r="G3277" s="87"/>
      <c r="H3277" s="72"/>
      <c r="I3277" s="59"/>
      <c r="J3277" s="76"/>
      <c r="K3277" s="59"/>
      <c r="L3277" s="59"/>
      <c r="M3277" s="76"/>
      <c r="N3277" s="88"/>
      <c r="O3277" s="88"/>
      <c r="P3277" s="59"/>
      <c r="Q3277" s="77"/>
      <c r="R3277" s="59"/>
      <c r="S3277" s="59"/>
      <c r="T3277" s="59"/>
      <c r="U3277" s="59"/>
      <c r="W3277" s="59"/>
      <c r="X3277" s="59"/>
    </row>
    <row r="3278" ht="15.75" customHeight="1">
      <c r="C3278" s="84"/>
      <c r="D3278" s="84"/>
      <c r="E3278" s="84"/>
      <c r="F3278" s="86"/>
      <c r="G3278" s="87"/>
      <c r="H3278" s="72"/>
      <c r="I3278" s="59"/>
      <c r="J3278" s="76"/>
      <c r="K3278" s="59"/>
      <c r="L3278" s="59"/>
      <c r="M3278" s="76"/>
      <c r="N3278" s="88"/>
      <c r="O3278" s="88"/>
      <c r="P3278" s="59"/>
      <c r="Q3278" s="77"/>
      <c r="R3278" s="59"/>
      <c r="S3278" s="59"/>
      <c r="T3278" s="59"/>
      <c r="U3278" s="59"/>
      <c r="W3278" s="59"/>
      <c r="X3278" s="59"/>
    </row>
    <row r="3279" ht="15.75" customHeight="1">
      <c r="C3279" s="84"/>
      <c r="D3279" s="84"/>
      <c r="E3279" s="84"/>
      <c r="F3279" s="86"/>
      <c r="G3279" s="87"/>
      <c r="H3279" s="72"/>
      <c r="I3279" s="59"/>
      <c r="J3279" s="76"/>
      <c r="K3279" s="59"/>
      <c r="L3279" s="59"/>
      <c r="M3279" s="76"/>
      <c r="N3279" s="88"/>
      <c r="O3279" s="88"/>
      <c r="P3279" s="59"/>
      <c r="Q3279" s="77"/>
      <c r="R3279" s="59"/>
      <c r="S3279" s="59"/>
      <c r="T3279" s="59"/>
      <c r="U3279" s="59"/>
      <c r="W3279" s="59"/>
      <c r="X3279" s="59"/>
    </row>
    <row r="3280" ht="15.75" customHeight="1">
      <c r="C3280" s="84"/>
      <c r="D3280" s="84"/>
      <c r="E3280" s="84"/>
      <c r="F3280" s="86"/>
      <c r="G3280" s="87"/>
      <c r="H3280" s="72"/>
      <c r="I3280" s="59"/>
      <c r="J3280" s="76"/>
      <c r="K3280" s="59"/>
      <c r="L3280" s="59"/>
      <c r="M3280" s="76"/>
      <c r="N3280" s="88"/>
      <c r="O3280" s="88"/>
      <c r="P3280" s="59"/>
      <c r="Q3280" s="77"/>
      <c r="R3280" s="59"/>
      <c r="S3280" s="59"/>
      <c r="T3280" s="59"/>
      <c r="U3280" s="59"/>
      <c r="W3280" s="59"/>
      <c r="X3280" s="59"/>
    </row>
    <row r="3281" ht="15.75" customHeight="1">
      <c r="C3281" s="84"/>
      <c r="D3281" s="84"/>
      <c r="E3281" s="84"/>
      <c r="F3281" s="86"/>
      <c r="G3281" s="87"/>
      <c r="H3281" s="72"/>
      <c r="I3281" s="59"/>
      <c r="J3281" s="76"/>
      <c r="K3281" s="59"/>
      <c r="L3281" s="59"/>
      <c r="M3281" s="76"/>
      <c r="N3281" s="88"/>
      <c r="O3281" s="88"/>
      <c r="P3281" s="59"/>
      <c r="Q3281" s="77"/>
      <c r="R3281" s="59"/>
      <c r="S3281" s="59"/>
      <c r="T3281" s="59"/>
      <c r="U3281" s="59"/>
      <c r="W3281" s="59"/>
      <c r="X3281" s="59"/>
    </row>
    <row r="3282" ht="15.75" customHeight="1">
      <c r="C3282" s="84"/>
      <c r="D3282" s="84"/>
      <c r="E3282" s="84"/>
      <c r="F3282" s="86"/>
      <c r="G3282" s="87"/>
      <c r="H3282" s="72"/>
      <c r="I3282" s="59"/>
      <c r="J3282" s="76"/>
      <c r="K3282" s="59"/>
      <c r="L3282" s="59"/>
      <c r="M3282" s="76"/>
      <c r="N3282" s="88"/>
      <c r="O3282" s="88"/>
      <c r="P3282" s="59"/>
      <c r="Q3282" s="77"/>
      <c r="R3282" s="59"/>
      <c r="S3282" s="59"/>
      <c r="T3282" s="59"/>
      <c r="U3282" s="59"/>
      <c r="W3282" s="59"/>
      <c r="X3282" s="59"/>
    </row>
    <row r="3283" ht="15.75" customHeight="1">
      <c r="C3283" s="84"/>
      <c r="D3283" s="84"/>
      <c r="E3283" s="84"/>
      <c r="F3283" s="86"/>
      <c r="G3283" s="87"/>
      <c r="H3283" s="72"/>
      <c r="I3283" s="59"/>
      <c r="J3283" s="76"/>
      <c r="K3283" s="59"/>
      <c r="L3283" s="59"/>
      <c r="M3283" s="76"/>
      <c r="N3283" s="88"/>
      <c r="O3283" s="88"/>
      <c r="P3283" s="59"/>
      <c r="Q3283" s="77"/>
      <c r="R3283" s="59"/>
      <c r="S3283" s="59"/>
      <c r="T3283" s="59"/>
      <c r="U3283" s="59"/>
      <c r="W3283" s="59"/>
      <c r="X3283" s="59"/>
    </row>
    <row r="3284" ht="15.75" customHeight="1">
      <c r="C3284" s="84"/>
      <c r="D3284" s="84"/>
      <c r="E3284" s="84"/>
      <c r="F3284" s="86"/>
      <c r="G3284" s="87"/>
      <c r="H3284" s="72"/>
      <c r="I3284" s="59"/>
      <c r="J3284" s="76"/>
      <c r="K3284" s="59"/>
      <c r="L3284" s="59"/>
      <c r="M3284" s="76"/>
      <c r="N3284" s="88"/>
      <c r="O3284" s="88"/>
      <c r="P3284" s="59"/>
      <c r="Q3284" s="77"/>
      <c r="R3284" s="59"/>
      <c r="S3284" s="59"/>
      <c r="T3284" s="59"/>
      <c r="U3284" s="59"/>
      <c r="W3284" s="59"/>
      <c r="X3284" s="59"/>
    </row>
    <row r="3285" ht="15.75" customHeight="1">
      <c r="C3285" s="84"/>
      <c r="D3285" s="84"/>
      <c r="E3285" s="84"/>
      <c r="F3285" s="86"/>
      <c r="G3285" s="87"/>
      <c r="H3285" s="72"/>
      <c r="I3285" s="59"/>
      <c r="J3285" s="76"/>
      <c r="K3285" s="59"/>
      <c r="L3285" s="59"/>
      <c r="M3285" s="76"/>
      <c r="N3285" s="88"/>
      <c r="O3285" s="88"/>
      <c r="P3285" s="59"/>
      <c r="Q3285" s="77"/>
      <c r="R3285" s="59"/>
      <c r="S3285" s="59"/>
      <c r="T3285" s="59"/>
      <c r="U3285" s="59"/>
      <c r="W3285" s="59"/>
      <c r="X3285" s="59"/>
    </row>
    <row r="3286" ht="15.75" customHeight="1">
      <c r="C3286" s="84"/>
      <c r="D3286" s="84"/>
      <c r="E3286" s="84"/>
      <c r="F3286" s="86"/>
      <c r="G3286" s="87"/>
      <c r="H3286" s="72"/>
      <c r="I3286" s="59"/>
      <c r="J3286" s="76"/>
      <c r="K3286" s="59"/>
      <c r="L3286" s="59"/>
      <c r="M3286" s="76"/>
      <c r="N3286" s="88"/>
      <c r="O3286" s="88"/>
      <c r="P3286" s="59"/>
      <c r="Q3286" s="77"/>
      <c r="R3286" s="59"/>
      <c r="S3286" s="59"/>
      <c r="T3286" s="59"/>
      <c r="U3286" s="59"/>
      <c r="W3286" s="59"/>
      <c r="X3286" s="59"/>
    </row>
    <row r="3287" ht="15.75" customHeight="1">
      <c r="C3287" s="84"/>
      <c r="D3287" s="84"/>
      <c r="E3287" s="84"/>
      <c r="F3287" s="86"/>
      <c r="G3287" s="87"/>
      <c r="H3287" s="72"/>
      <c r="I3287" s="59"/>
      <c r="J3287" s="76"/>
      <c r="K3287" s="59"/>
      <c r="L3287" s="59"/>
      <c r="M3287" s="76"/>
      <c r="N3287" s="88"/>
      <c r="O3287" s="88"/>
      <c r="P3287" s="59"/>
      <c r="Q3287" s="77"/>
      <c r="R3287" s="59"/>
      <c r="S3287" s="59"/>
      <c r="T3287" s="59"/>
      <c r="U3287" s="59"/>
      <c r="W3287" s="59"/>
      <c r="X3287" s="59"/>
    </row>
    <row r="3288" ht="15.75" customHeight="1">
      <c r="C3288" s="84"/>
      <c r="D3288" s="84"/>
      <c r="E3288" s="84"/>
      <c r="F3288" s="86"/>
      <c r="G3288" s="87"/>
      <c r="H3288" s="72"/>
      <c r="I3288" s="59"/>
      <c r="J3288" s="76"/>
      <c r="K3288" s="59"/>
      <c r="L3288" s="59"/>
      <c r="M3288" s="76"/>
      <c r="N3288" s="88"/>
      <c r="O3288" s="88"/>
      <c r="P3288" s="59"/>
      <c r="Q3288" s="77"/>
      <c r="R3288" s="59"/>
      <c r="S3288" s="59"/>
      <c r="T3288" s="59"/>
      <c r="U3288" s="59"/>
      <c r="W3288" s="59"/>
      <c r="X3288" s="59"/>
    </row>
    <row r="3289" ht="15.75" customHeight="1">
      <c r="C3289" s="84"/>
      <c r="D3289" s="84"/>
      <c r="E3289" s="84"/>
      <c r="F3289" s="86"/>
      <c r="G3289" s="87"/>
      <c r="H3289" s="72"/>
      <c r="I3289" s="59"/>
      <c r="J3289" s="76"/>
      <c r="K3289" s="59"/>
      <c r="L3289" s="59"/>
      <c r="M3289" s="76"/>
      <c r="N3289" s="88"/>
      <c r="O3289" s="88"/>
      <c r="P3289" s="59"/>
      <c r="Q3289" s="77"/>
      <c r="R3289" s="59"/>
      <c r="S3289" s="59"/>
      <c r="T3289" s="59"/>
      <c r="U3289" s="59"/>
      <c r="W3289" s="59"/>
      <c r="X3289" s="59"/>
    </row>
    <row r="3290" ht="15.75" customHeight="1">
      <c r="C3290" s="84"/>
      <c r="D3290" s="84"/>
      <c r="E3290" s="84"/>
      <c r="F3290" s="86"/>
      <c r="G3290" s="87"/>
      <c r="H3290" s="72"/>
      <c r="I3290" s="59"/>
      <c r="J3290" s="76"/>
      <c r="K3290" s="59"/>
      <c r="L3290" s="59"/>
      <c r="M3290" s="76"/>
      <c r="N3290" s="88"/>
      <c r="O3290" s="88"/>
      <c r="P3290" s="59"/>
      <c r="Q3290" s="77"/>
      <c r="R3290" s="59"/>
      <c r="S3290" s="59"/>
      <c r="T3290" s="59"/>
      <c r="U3290" s="59"/>
      <c r="W3290" s="59"/>
      <c r="X3290" s="59"/>
    </row>
    <row r="3291" ht="15.75" customHeight="1">
      <c r="C3291" s="84"/>
      <c r="D3291" s="84"/>
      <c r="E3291" s="84"/>
      <c r="F3291" s="86"/>
      <c r="G3291" s="87"/>
      <c r="H3291" s="72"/>
      <c r="I3291" s="59"/>
      <c r="J3291" s="76"/>
      <c r="K3291" s="59"/>
      <c r="L3291" s="59"/>
      <c r="M3291" s="76"/>
      <c r="N3291" s="88"/>
      <c r="O3291" s="88"/>
      <c r="P3291" s="59"/>
      <c r="Q3291" s="77"/>
      <c r="R3291" s="59"/>
      <c r="S3291" s="59"/>
      <c r="T3291" s="59"/>
      <c r="U3291" s="59"/>
      <c r="W3291" s="59"/>
      <c r="X3291" s="59"/>
    </row>
    <row r="3292" ht="15.75" customHeight="1">
      <c r="C3292" s="84"/>
      <c r="D3292" s="84"/>
      <c r="E3292" s="84"/>
      <c r="F3292" s="86"/>
      <c r="G3292" s="87"/>
      <c r="H3292" s="72"/>
      <c r="I3292" s="59"/>
      <c r="J3292" s="76"/>
      <c r="K3292" s="59"/>
      <c r="L3292" s="59"/>
      <c r="M3292" s="76"/>
      <c r="N3292" s="88"/>
      <c r="O3292" s="88"/>
      <c r="P3292" s="59"/>
      <c r="Q3292" s="77"/>
      <c r="R3292" s="59"/>
      <c r="S3292" s="59"/>
      <c r="T3292" s="59"/>
      <c r="U3292" s="59"/>
      <c r="W3292" s="59"/>
      <c r="X3292" s="59"/>
    </row>
    <row r="3293" ht="15.75" customHeight="1">
      <c r="C3293" s="84"/>
      <c r="D3293" s="84"/>
      <c r="E3293" s="84"/>
      <c r="F3293" s="86"/>
      <c r="G3293" s="87"/>
      <c r="H3293" s="72"/>
      <c r="I3293" s="59"/>
      <c r="J3293" s="76"/>
      <c r="K3293" s="59"/>
      <c r="L3293" s="59"/>
      <c r="M3293" s="76"/>
      <c r="N3293" s="88"/>
      <c r="O3293" s="88"/>
      <c r="P3293" s="59"/>
      <c r="Q3293" s="77"/>
      <c r="R3293" s="59"/>
      <c r="S3293" s="59"/>
      <c r="T3293" s="59"/>
      <c r="U3293" s="59"/>
      <c r="W3293" s="59"/>
      <c r="X3293" s="59"/>
    </row>
    <row r="3294" ht="15.75" customHeight="1">
      <c r="C3294" s="84"/>
      <c r="D3294" s="84"/>
      <c r="E3294" s="84"/>
      <c r="F3294" s="86"/>
      <c r="G3294" s="87"/>
      <c r="H3294" s="72"/>
      <c r="I3294" s="59"/>
      <c r="J3294" s="76"/>
      <c r="K3294" s="59"/>
      <c r="L3294" s="59"/>
      <c r="M3294" s="76"/>
      <c r="N3294" s="88"/>
      <c r="O3294" s="88"/>
      <c r="P3294" s="59"/>
      <c r="Q3294" s="77"/>
      <c r="R3294" s="59"/>
      <c r="S3294" s="59"/>
      <c r="T3294" s="59"/>
      <c r="U3294" s="59"/>
      <c r="W3294" s="59"/>
      <c r="X3294" s="59"/>
    </row>
    <row r="3295" ht="15.75" customHeight="1">
      <c r="C3295" s="84"/>
      <c r="D3295" s="84"/>
      <c r="E3295" s="84"/>
      <c r="F3295" s="86"/>
      <c r="G3295" s="87"/>
      <c r="H3295" s="72"/>
      <c r="I3295" s="59"/>
      <c r="J3295" s="76"/>
      <c r="K3295" s="59"/>
      <c r="L3295" s="59"/>
      <c r="M3295" s="76"/>
      <c r="N3295" s="88"/>
      <c r="O3295" s="88"/>
      <c r="P3295" s="59"/>
      <c r="Q3295" s="77"/>
      <c r="R3295" s="59"/>
      <c r="S3295" s="59"/>
      <c r="T3295" s="59"/>
      <c r="U3295" s="59"/>
      <c r="W3295" s="59"/>
      <c r="X3295" s="59"/>
    </row>
    <row r="3296" ht="15.75" customHeight="1">
      <c r="C3296" s="84"/>
      <c r="D3296" s="84"/>
      <c r="E3296" s="84"/>
      <c r="F3296" s="86"/>
      <c r="G3296" s="87"/>
      <c r="H3296" s="72"/>
      <c r="I3296" s="59"/>
      <c r="J3296" s="76"/>
      <c r="K3296" s="59"/>
      <c r="L3296" s="59"/>
      <c r="M3296" s="76"/>
      <c r="N3296" s="88"/>
      <c r="O3296" s="88"/>
      <c r="P3296" s="59"/>
      <c r="Q3296" s="77"/>
      <c r="R3296" s="59"/>
      <c r="S3296" s="59"/>
      <c r="T3296" s="59"/>
      <c r="U3296" s="59"/>
      <c r="W3296" s="59"/>
      <c r="X3296" s="59"/>
    </row>
    <row r="3297" ht="15.75" customHeight="1">
      <c r="C3297" s="84"/>
      <c r="D3297" s="84"/>
      <c r="E3297" s="84"/>
      <c r="F3297" s="86"/>
      <c r="G3297" s="87"/>
      <c r="H3297" s="72"/>
      <c r="I3297" s="59"/>
      <c r="J3297" s="76"/>
      <c r="K3297" s="59"/>
      <c r="L3297" s="59"/>
      <c r="M3297" s="76"/>
      <c r="N3297" s="88"/>
      <c r="O3297" s="88"/>
      <c r="P3297" s="59"/>
      <c r="Q3297" s="77"/>
      <c r="R3297" s="59"/>
      <c r="S3297" s="59"/>
      <c r="T3297" s="59"/>
      <c r="U3297" s="59"/>
      <c r="W3297" s="59"/>
      <c r="X3297" s="59"/>
    </row>
    <row r="3298" ht="15.75" customHeight="1">
      <c r="C3298" s="84"/>
      <c r="D3298" s="84"/>
      <c r="E3298" s="84"/>
      <c r="F3298" s="86"/>
      <c r="G3298" s="87"/>
      <c r="H3298" s="72"/>
      <c r="I3298" s="59"/>
      <c r="J3298" s="76"/>
      <c r="K3298" s="59"/>
      <c r="L3298" s="59"/>
      <c r="M3298" s="76"/>
      <c r="N3298" s="88"/>
      <c r="O3298" s="88"/>
      <c r="P3298" s="59"/>
      <c r="Q3298" s="77"/>
      <c r="R3298" s="59"/>
      <c r="S3298" s="59"/>
      <c r="T3298" s="59"/>
      <c r="U3298" s="59"/>
      <c r="W3298" s="59"/>
      <c r="X3298" s="59"/>
    </row>
    <row r="3299" ht="15.75" customHeight="1">
      <c r="C3299" s="84"/>
      <c r="D3299" s="84"/>
      <c r="E3299" s="84"/>
      <c r="F3299" s="86"/>
      <c r="G3299" s="87"/>
      <c r="H3299" s="72"/>
      <c r="I3299" s="59"/>
      <c r="J3299" s="76"/>
      <c r="K3299" s="59"/>
      <c r="L3299" s="59"/>
      <c r="M3299" s="76"/>
      <c r="N3299" s="88"/>
      <c r="O3299" s="88"/>
      <c r="P3299" s="59"/>
      <c r="Q3299" s="77"/>
      <c r="R3299" s="59"/>
      <c r="S3299" s="59"/>
      <c r="T3299" s="59"/>
      <c r="U3299" s="59"/>
      <c r="W3299" s="59"/>
      <c r="X3299" s="59"/>
    </row>
    <row r="3300" ht="15.75" customHeight="1">
      <c r="C3300" s="84"/>
      <c r="D3300" s="84"/>
      <c r="E3300" s="84"/>
      <c r="F3300" s="86"/>
      <c r="G3300" s="87"/>
      <c r="H3300" s="72"/>
      <c r="I3300" s="59"/>
      <c r="J3300" s="76"/>
      <c r="K3300" s="59"/>
      <c r="L3300" s="59"/>
      <c r="M3300" s="76"/>
      <c r="N3300" s="88"/>
      <c r="O3300" s="88"/>
      <c r="P3300" s="59"/>
      <c r="Q3300" s="77"/>
      <c r="R3300" s="59"/>
      <c r="S3300" s="59"/>
      <c r="T3300" s="59"/>
      <c r="U3300" s="59"/>
      <c r="W3300" s="59"/>
      <c r="X3300" s="59"/>
    </row>
    <row r="3301" ht="15.75" customHeight="1">
      <c r="C3301" s="84"/>
      <c r="D3301" s="84"/>
      <c r="E3301" s="84"/>
      <c r="F3301" s="86"/>
      <c r="G3301" s="87"/>
      <c r="H3301" s="72"/>
      <c r="I3301" s="59"/>
      <c r="J3301" s="76"/>
      <c r="K3301" s="59"/>
      <c r="L3301" s="59"/>
      <c r="M3301" s="76"/>
      <c r="N3301" s="88"/>
      <c r="O3301" s="88"/>
      <c r="P3301" s="59"/>
      <c r="Q3301" s="77"/>
      <c r="R3301" s="59"/>
      <c r="S3301" s="59"/>
      <c r="T3301" s="59"/>
      <c r="U3301" s="59"/>
      <c r="W3301" s="59"/>
      <c r="X3301" s="59"/>
    </row>
    <row r="3302" ht="15.75" customHeight="1">
      <c r="C3302" s="84"/>
      <c r="D3302" s="84"/>
      <c r="E3302" s="84"/>
      <c r="F3302" s="86"/>
      <c r="G3302" s="87"/>
      <c r="H3302" s="72"/>
      <c r="I3302" s="59"/>
      <c r="J3302" s="76"/>
      <c r="K3302" s="59"/>
      <c r="L3302" s="59"/>
      <c r="M3302" s="76"/>
      <c r="N3302" s="88"/>
      <c r="O3302" s="88"/>
      <c r="P3302" s="59"/>
      <c r="Q3302" s="77"/>
      <c r="R3302" s="59"/>
      <c r="S3302" s="59"/>
      <c r="T3302" s="59"/>
      <c r="U3302" s="59"/>
      <c r="W3302" s="59"/>
      <c r="X3302" s="59"/>
    </row>
    <row r="3303" ht="15.75" customHeight="1">
      <c r="C3303" s="84"/>
      <c r="D3303" s="84"/>
      <c r="E3303" s="84"/>
      <c r="F3303" s="86"/>
      <c r="G3303" s="87"/>
      <c r="H3303" s="72"/>
      <c r="I3303" s="59"/>
      <c r="J3303" s="76"/>
      <c r="K3303" s="59"/>
      <c r="L3303" s="59"/>
      <c r="M3303" s="76"/>
      <c r="N3303" s="88"/>
      <c r="O3303" s="88"/>
      <c r="P3303" s="59"/>
      <c r="Q3303" s="77"/>
      <c r="R3303" s="59"/>
      <c r="S3303" s="59"/>
      <c r="T3303" s="59"/>
      <c r="U3303" s="59"/>
      <c r="W3303" s="59"/>
      <c r="X3303" s="59"/>
    </row>
    <row r="3304" ht="15.75" customHeight="1">
      <c r="C3304" s="84"/>
      <c r="D3304" s="84"/>
      <c r="E3304" s="84"/>
      <c r="F3304" s="86"/>
      <c r="G3304" s="87"/>
      <c r="H3304" s="72"/>
      <c r="I3304" s="59"/>
      <c r="J3304" s="76"/>
      <c r="K3304" s="59"/>
      <c r="L3304" s="59"/>
      <c r="M3304" s="76"/>
      <c r="N3304" s="88"/>
      <c r="O3304" s="88"/>
      <c r="P3304" s="59"/>
      <c r="Q3304" s="77"/>
      <c r="R3304" s="59"/>
      <c r="S3304" s="59"/>
      <c r="T3304" s="59"/>
      <c r="U3304" s="59"/>
      <c r="W3304" s="59"/>
      <c r="X3304" s="59"/>
    </row>
    <row r="3305" ht="15.75" customHeight="1">
      <c r="C3305" s="84"/>
      <c r="D3305" s="84"/>
      <c r="E3305" s="84"/>
      <c r="F3305" s="86"/>
      <c r="G3305" s="87"/>
      <c r="H3305" s="72"/>
      <c r="I3305" s="59"/>
      <c r="J3305" s="76"/>
      <c r="K3305" s="59"/>
      <c r="L3305" s="59"/>
      <c r="M3305" s="76"/>
      <c r="N3305" s="88"/>
      <c r="O3305" s="88"/>
      <c r="P3305" s="59"/>
      <c r="Q3305" s="77"/>
      <c r="R3305" s="59"/>
      <c r="S3305" s="59"/>
      <c r="T3305" s="59"/>
      <c r="U3305" s="59"/>
      <c r="W3305" s="59"/>
      <c r="X3305" s="59"/>
    </row>
    <row r="3306" ht="15.75" customHeight="1">
      <c r="C3306" s="84"/>
      <c r="D3306" s="84"/>
      <c r="E3306" s="84"/>
      <c r="F3306" s="86"/>
      <c r="G3306" s="87"/>
      <c r="H3306" s="72"/>
      <c r="I3306" s="59"/>
      <c r="J3306" s="76"/>
      <c r="K3306" s="59"/>
      <c r="L3306" s="59"/>
      <c r="M3306" s="76"/>
      <c r="N3306" s="88"/>
      <c r="O3306" s="88"/>
      <c r="P3306" s="59"/>
      <c r="Q3306" s="77"/>
      <c r="R3306" s="59"/>
      <c r="S3306" s="59"/>
      <c r="T3306" s="59"/>
      <c r="U3306" s="59"/>
      <c r="W3306" s="59"/>
      <c r="X3306" s="59"/>
    </row>
    <row r="3307" ht="15.75" customHeight="1">
      <c r="C3307" s="84"/>
      <c r="D3307" s="84"/>
      <c r="E3307" s="84"/>
      <c r="F3307" s="86"/>
      <c r="G3307" s="87"/>
      <c r="H3307" s="72"/>
      <c r="I3307" s="59"/>
      <c r="J3307" s="76"/>
      <c r="K3307" s="59"/>
      <c r="L3307" s="59"/>
      <c r="M3307" s="76"/>
      <c r="N3307" s="88"/>
      <c r="O3307" s="88"/>
      <c r="P3307" s="59"/>
      <c r="Q3307" s="77"/>
      <c r="R3307" s="59"/>
      <c r="S3307" s="59"/>
      <c r="T3307" s="59"/>
      <c r="U3307" s="59"/>
      <c r="W3307" s="59"/>
      <c r="X3307" s="59"/>
    </row>
    <row r="3308" ht="15.75" customHeight="1">
      <c r="C3308" s="84"/>
      <c r="D3308" s="84"/>
      <c r="E3308" s="84"/>
      <c r="F3308" s="86"/>
      <c r="G3308" s="87"/>
      <c r="H3308" s="72"/>
      <c r="I3308" s="59"/>
      <c r="J3308" s="76"/>
      <c r="K3308" s="59"/>
      <c r="L3308" s="59"/>
      <c r="M3308" s="76"/>
      <c r="N3308" s="88"/>
      <c r="O3308" s="88"/>
      <c r="P3308" s="59"/>
      <c r="Q3308" s="77"/>
      <c r="R3308" s="59"/>
      <c r="S3308" s="59"/>
      <c r="T3308" s="59"/>
      <c r="U3308" s="59"/>
      <c r="W3308" s="59"/>
      <c r="X3308" s="59"/>
    </row>
    <row r="3309" ht="15.75" customHeight="1">
      <c r="C3309" s="84"/>
      <c r="D3309" s="84"/>
      <c r="E3309" s="84"/>
      <c r="F3309" s="86"/>
      <c r="G3309" s="87"/>
      <c r="H3309" s="72"/>
      <c r="I3309" s="59"/>
      <c r="J3309" s="76"/>
      <c r="K3309" s="59"/>
      <c r="L3309" s="59"/>
      <c r="M3309" s="76"/>
      <c r="N3309" s="88"/>
      <c r="O3309" s="88"/>
      <c r="P3309" s="59"/>
      <c r="Q3309" s="77"/>
      <c r="R3309" s="59"/>
      <c r="S3309" s="59"/>
      <c r="T3309" s="59"/>
      <c r="U3309" s="59"/>
      <c r="W3309" s="59"/>
      <c r="X3309" s="59"/>
    </row>
    <row r="3310" ht="15.75" customHeight="1">
      <c r="C3310" s="84"/>
      <c r="D3310" s="84"/>
      <c r="E3310" s="84"/>
      <c r="F3310" s="86"/>
      <c r="G3310" s="87"/>
      <c r="H3310" s="72"/>
      <c r="I3310" s="59"/>
      <c r="J3310" s="76"/>
      <c r="K3310" s="59"/>
      <c r="L3310" s="59"/>
      <c r="M3310" s="76"/>
      <c r="N3310" s="88"/>
      <c r="O3310" s="88"/>
      <c r="P3310" s="59"/>
      <c r="Q3310" s="77"/>
      <c r="R3310" s="59"/>
      <c r="S3310" s="59"/>
      <c r="T3310" s="59"/>
      <c r="U3310" s="59"/>
      <c r="W3310" s="59"/>
      <c r="X3310" s="59"/>
    </row>
    <row r="3311" ht="15.75" customHeight="1">
      <c r="C3311" s="84"/>
      <c r="D3311" s="84"/>
      <c r="E3311" s="84"/>
      <c r="F3311" s="86"/>
      <c r="G3311" s="87"/>
      <c r="H3311" s="72"/>
      <c r="I3311" s="59"/>
      <c r="J3311" s="76"/>
      <c r="K3311" s="59"/>
      <c r="L3311" s="59"/>
      <c r="M3311" s="76"/>
      <c r="N3311" s="88"/>
      <c r="O3311" s="88"/>
      <c r="P3311" s="59"/>
      <c r="Q3311" s="77"/>
      <c r="R3311" s="59"/>
      <c r="S3311" s="59"/>
      <c r="T3311" s="59"/>
      <c r="U3311" s="59"/>
      <c r="W3311" s="59"/>
      <c r="X3311" s="59"/>
    </row>
    <row r="3312" ht="15.75" customHeight="1">
      <c r="C3312" s="84"/>
      <c r="D3312" s="84"/>
      <c r="E3312" s="84"/>
      <c r="F3312" s="86"/>
      <c r="G3312" s="87"/>
      <c r="H3312" s="72"/>
      <c r="I3312" s="59"/>
      <c r="J3312" s="76"/>
      <c r="K3312" s="59"/>
      <c r="L3312" s="59"/>
      <c r="M3312" s="76"/>
      <c r="N3312" s="88"/>
      <c r="O3312" s="88"/>
      <c r="P3312" s="59"/>
      <c r="Q3312" s="77"/>
      <c r="R3312" s="59"/>
      <c r="S3312" s="59"/>
      <c r="T3312" s="59"/>
      <c r="U3312" s="59"/>
      <c r="W3312" s="59"/>
      <c r="X3312" s="59"/>
    </row>
    <row r="3313" ht="15.75" customHeight="1">
      <c r="C3313" s="84"/>
      <c r="D3313" s="84"/>
      <c r="E3313" s="84"/>
      <c r="F3313" s="86"/>
      <c r="G3313" s="87"/>
      <c r="H3313" s="72"/>
      <c r="I3313" s="59"/>
      <c r="J3313" s="76"/>
      <c r="K3313" s="59"/>
      <c r="L3313" s="59"/>
      <c r="M3313" s="76"/>
      <c r="N3313" s="88"/>
      <c r="O3313" s="88"/>
      <c r="P3313" s="59"/>
      <c r="Q3313" s="77"/>
      <c r="R3313" s="59"/>
      <c r="S3313" s="59"/>
      <c r="T3313" s="59"/>
      <c r="U3313" s="59"/>
      <c r="W3313" s="59"/>
      <c r="X3313" s="59"/>
    </row>
    <row r="3314" ht="15.75" customHeight="1">
      <c r="C3314" s="84"/>
      <c r="D3314" s="84"/>
      <c r="E3314" s="84"/>
      <c r="F3314" s="86"/>
      <c r="G3314" s="87"/>
      <c r="H3314" s="72"/>
      <c r="I3314" s="59"/>
      <c r="J3314" s="76"/>
      <c r="K3314" s="59"/>
      <c r="L3314" s="59"/>
      <c r="M3314" s="76"/>
      <c r="N3314" s="88"/>
      <c r="O3314" s="88"/>
      <c r="P3314" s="59"/>
      <c r="Q3314" s="77"/>
      <c r="R3314" s="59"/>
      <c r="S3314" s="59"/>
      <c r="T3314" s="59"/>
      <c r="U3314" s="59"/>
      <c r="W3314" s="59"/>
      <c r="X3314" s="59"/>
    </row>
    <row r="3315" ht="15.75" customHeight="1">
      <c r="C3315" s="84"/>
      <c r="D3315" s="84"/>
      <c r="E3315" s="84"/>
      <c r="F3315" s="86"/>
      <c r="G3315" s="87"/>
      <c r="H3315" s="72"/>
      <c r="I3315" s="59"/>
      <c r="J3315" s="76"/>
      <c r="K3315" s="59"/>
      <c r="L3315" s="59"/>
      <c r="M3315" s="76"/>
      <c r="N3315" s="88"/>
      <c r="O3315" s="88"/>
      <c r="P3315" s="59"/>
      <c r="Q3315" s="77"/>
      <c r="R3315" s="59"/>
      <c r="S3315" s="59"/>
      <c r="T3315" s="59"/>
      <c r="U3315" s="59"/>
      <c r="W3315" s="59"/>
      <c r="X3315" s="59"/>
    </row>
    <row r="3316" ht="15.75" customHeight="1">
      <c r="C3316" s="84"/>
      <c r="D3316" s="84"/>
      <c r="E3316" s="84"/>
      <c r="F3316" s="86"/>
      <c r="G3316" s="87"/>
      <c r="H3316" s="72"/>
      <c r="I3316" s="59"/>
      <c r="J3316" s="76"/>
      <c r="K3316" s="59"/>
      <c r="L3316" s="59"/>
      <c r="M3316" s="76"/>
      <c r="N3316" s="88"/>
      <c r="O3316" s="88"/>
      <c r="P3316" s="59"/>
      <c r="Q3316" s="77"/>
      <c r="R3316" s="59"/>
      <c r="S3316" s="59"/>
      <c r="T3316" s="59"/>
      <c r="U3316" s="59"/>
      <c r="W3316" s="59"/>
      <c r="X3316" s="59"/>
    </row>
    <row r="3317" ht="15.75" customHeight="1">
      <c r="C3317" s="84"/>
      <c r="D3317" s="84"/>
      <c r="E3317" s="84"/>
      <c r="F3317" s="86"/>
      <c r="G3317" s="87"/>
      <c r="H3317" s="72"/>
      <c r="I3317" s="59"/>
      <c r="J3317" s="76"/>
      <c r="K3317" s="59"/>
      <c r="L3317" s="59"/>
      <c r="M3317" s="76"/>
      <c r="N3317" s="88"/>
      <c r="O3317" s="88"/>
      <c r="P3317" s="59"/>
      <c r="Q3317" s="77"/>
      <c r="R3317" s="59"/>
      <c r="S3317" s="59"/>
      <c r="T3317" s="59"/>
      <c r="U3317" s="59"/>
      <c r="W3317" s="59"/>
      <c r="X3317" s="59"/>
    </row>
    <row r="3318" ht="15.75" customHeight="1">
      <c r="C3318" s="84"/>
      <c r="D3318" s="84"/>
      <c r="E3318" s="84"/>
      <c r="F3318" s="86"/>
      <c r="G3318" s="87"/>
      <c r="H3318" s="72"/>
      <c r="I3318" s="59"/>
      <c r="J3318" s="76"/>
      <c r="K3318" s="59"/>
      <c r="L3318" s="59"/>
      <c r="M3318" s="76"/>
      <c r="N3318" s="88"/>
      <c r="O3318" s="88"/>
      <c r="P3318" s="59"/>
      <c r="Q3318" s="77"/>
      <c r="R3318" s="59"/>
      <c r="S3318" s="59"/>
      <c r="T3318" s="59"/>
      <c r="U3318" s="59"/>
      <c r="W3318" s="59"/>
      <c r="X3318" s="59"/>
    </row>
    <row r="3319" ht="15.75" customHeight="1">
      <c r="C3319" s="84"/>
      <c r="D3319" s="84"/>
      <c r="E3319" s="84"/>
      <c r="F3319" s="86"/>
      <c r="G3319" s="87"/>
      <c r="H3319" s="72"/>
      <c r="I3319" s="59"/>
      <c r="J3319" s="76"/>
      <c r="K3319" s="59"/>
      <c r="L3319" s="59"/>
      <c r="M3319" s="76"/>
      <c r="N3319" s="88"/>
      <c r="O3319" s="88"/>
      <c r="P3319" s="59"/>
      <c r="Q3319" s="77"/>
      <c r="R3319" s="59"/>
      <c r="S3319" s="59"/>
      <c r="T3319" s="59"/>
      <c r="U3319" s="59"/>
      <c r="W3319" s="59"/>
      <c r="X3319" s="59"/>
    </row>
    <row r="3320" ht="15.75" customHeight="1">
      <c r="C3320" s="84"/>
      <c r="D3320" s="84"/>
      <c r="E3320" s="84"/>
      <c r="F3320" s="86"/>
      <c r="G3320" s="87"/>
      <c r="H3320" s="72"/>
      <c r="I3320" s="59"/>
      <c r="J3320" s="76"/>
      <c r="K3320" s="59"/>
      <c r="L3320" s="59"/>
      <c r="M3320" s="76"/>
      <c r="N3320" s="88"/>
      <c r="O3320" s="88"/>
      <c r="P3320" s="59"/>
      <c r="Q3320" s="77"/>
      <c r="R3320" s="59"/>
      <c r="S3320" s="59"/>
      <c r="T3320" s="59"/>
      <c r="U3320" s="59"/>
      <c r="W3320" s="59"/>
      <c r="X3320" s="59"/>
    </row>
    <row r="3321" ht="15.75" customHeight="1">
      <c r="C3321" s="84"/>
      <c r="D3321" s="84"/>
      <c r="E3321" s="84"/>
      <c r="F3321" s="86"/>
      <c r="G3321" s="87"/>
      <c r="H3321" s="72"/>
      <c r="I3321" s="59"/>
      <c r="J3321" s="76"/>
      <c r="K3321" s="59"/>
      <c r="L3321" s="59"/>
      <c r="M3321" s="76"/>
      <c r="N3321" s="88"/>
      <c r="O3321" s="88"/>
      <c r="P3321" s="59"/>
      <c r="Q3321" s="77"/>
      <c r="R3321" s="59"/>
      <c r="S3321" s="59"/>
      <c r="T3321" s="59"/>
      <c r="U3321" s="59"/>
      <c r="W3321" s="59"/>
      <c r="X3321" s="59"/>
    </row>
    <row r="3322" ht="15.75" customHeight="1">
      <c r="C3322" s="84"/>
      <c r="D3322" s="84"/>
      <c r="E3322" s="84"/>
      <c r="F3322" s="86"/>
      <c r="G3322" s="87"/>
      <c r="H3322" s="72"/>
      <c r="I3322" s="59"/>
      <c r="J3322" s="76"/>
      <c r="K3322" s="59"/>
      <c r="L3322" s="59"/>
      <c r="M3322" s="76"/>
      <c r="N3322" s="88"/>
      <c r="O3322" s="88"/>
      <c r="P3322" s="59"/>
      <c r="Q3322" s="77"/>
      <c r="R3322" s="59"/>
      <c r="S3322" s="59"/>
      <c r="T3322" s="59"/>
      <c r="U3322" s="59"/>
      <c r="W3322" s="59"/>
      <c r="X3322" s="59"/>
    </row>
    <row r="3323" ht="15.75" customHeight="1">
      <c r="C3323" s="84"/>
      <c r="D3323" s="84"/>
      <c r="E3323" s="84"/>
      <c r="F3323" s="86"/>
      <c r="G3323" s="87"/>
      <c r="H3323" s="72"/>
      <c r="I3323" s="59"/>
      <c r="J3323" s="76"/>
      <c r="K3323" s="59"/>
      <c r="L3323" s="59"/>
      <c r="M3323" s="76"/>
      <c r="N3323" s="88"/>
      <c r="O3323" s="88"/>
      <c r="P3323" s="59"/>
      <c r="Q3323" s="77"/>
      <c r="R3323" s="59"/>
      <c r="S3323" s="59"/>
      <c r="T3323" s="59"/>
      <c r="U3323" s="59"/>
      <c r="W3323" s="59"/>
      <c r="X3323" s="59"/>
    </row>
    <row r="3324" ht="15.75" customHeight="1">
      <c r="C3324" s="84"/>
      <c r="D3324" s="84"/>
      <c r="E3324" s="84"/>
      <c r="F3324" s="86"/>
      <c r="G3324" s="87"/>
      <c r="H3324" s="72"/>
      <c r="I3324" s="59"/>
      <c r="J3324" s="76"/>
      <c r="K3324" s="59"/>
      <c r="L3324" s="59"/>
      <c r="M3324" s="76"/>
      <c r="N3324" s="88"/>
      <c r="O3324" s="88"/>
      <c r="P3324" s="59"/>
      <c r="Q3324" s="77"/>
      <c r="R3324" s="59"/>
      <c r="S3324" s="59"/>
      <c r="T3324" s="59"/>
      <c r="U3324" s="59"/>
      <c r="W3324" s="59"/>
      <c r="X3324" s="59"/>
    </row>
    <row r="3325" ht="15.75" customHeight="1">
      <c r="C3325" s="84"/>
      <c r="D3325" s="84"/>
      <c r="E3325" s="84"/>
      <c r="F3325" s="86"/>
      <c r="G3325" s="87"/>
      <c r="H3325" s="72"/>
      <c r="I3325" s="59"/>
      <c r="J3325" s="76"/>
      <c r="K3325" s="59"/>
      <c r="L3325" s="59"/>
      <c r="M3325" s="76"/>
      <c r="N3325" s="88"/>
      <c r="O3325" s="88"/>
      <c r="P3325" s="59"/>
      <c r="Q3325" s="77"/>
      <c r="R3325" s="59"/>
      <c r="S3325" s="59"/>
      <c r="T3325" s="59"/>
      <c r="U3325" s="59"/>
      <c r="W3325" s="59"/>
      <c r="X3325" s="59"/>
    </row>
    <row r="3326" ht="15.75" customHeight="1">
      <c r="C3326" s="84"/>
      <c r="D3326" s="84"/>
      <c r="E3326" s="84"/>
      <c r="F3326" s="86"/>
      <c r="G3326" s="87"/>
      <c r="H3326" s="72"/>
      <c r="I3326" s="59"/>
      <c r="J3326" s="76"/>
      <c r="K3326" s="59"/>
      <c r="L3326" s="59"/>
      <c r="M3326" s="76"/>
      <c r="N3326" s="88"/>
      <c r="O3326" s="88"/>
      <c r="P3326" s="59"/>
      <c r="Q3326" s="77"/>
      <c r="R3326" s="59"/>
      <c r="S3326" s="59"/>
      <c r="T3326" s="59"/>
      <c r="U3326" s="59"/>
      <c r="W3326" s="59"/>
      <c r="X3326" s="59"/>
    </row>
    <row r="3327" ht="15.75" customHeight="1">
      <c r="C3327" s="84"/>
      <c r="D3327" s="84"/>
      <c r="E3327" s="84"/>
      <c r="F3327" s="86"/>
      <c r="G3327" s="87"/>
      <c r="H3327" s="72"/>
      <c r="I3327" s="59"/>
      <c r="J3327" s="76"/>
      <c r="K3327" s="59"/>
      <c r="L3327" s="59"/>
      <c r="M3327" s="76"/>
      <c r="N3327" s="88"/>
      <c r="O3327" s="88"/>
      <c r="P3327" s="59"/>
      <c r="Q3327" s="77"/>
      <c r="R3327" s="59"/>
      <c r="S3327" s="59"/>
      <c r="T3327" s="59"/>
      <c r="U3327" s="59"/>
      <c r="W3327" s="59"/>
      <c r="X3327" s="59"/>
    </row>
    <row r="3328" ht="15.75" customHeight="1">
      <c r="C3328" s="84"/>
      <c r="D3328" s="84"/>
      <c r="E3328" s="84"/>
      <c r="F3328" s="86"/>
      <c r="G3328" s="87"/>
      <c r="H3328" s="72"/>
      <c r="I3328" s="59"/>
      <c r="J3328" s="76"/>
      <c r="K3328" s="59"/>
      <c r="L3328" s="59"/>
      <c r="M3328" s="76"/>
      <c r="N3328" s="88"/>
      <c r="O3328" s="88"/>
      <c r="P3328" s="59"/>
      <c r="Q3328" s="77"/>
      <c r="R3328" s="59"/>
      <c r="S3328" s="59"/>
      <c r="T3328" s="59"/>
      <c r="U3328" s="59"/>
      <c r="W3328" s="59"/>
      <c r="X3328" s="59"/>
    </row>
    <row r="3329" ht="15.75" customHeight="1">
      <c r="C3329" s="84"/>
      <c r="D3329" s="84"/>
      <c r="E3329" s="84"/>
      <c r="F3329" s="86"/>
      <c r="G3329" s="87"/>
      <c r="H3329" s="72"/>
      <c r="I3329" s="59"/>
      <c r="J3329" s="76"/>
      <c r="K3329" s="59"/>
      <c r="L3329" s="59"/>
      <c r="M3329" s="76"/>
      <c r="N3329" s="88"/>
      <c r="O3329" s="88"/>
      <c r="P3329" s="59"/>
      <c r="Q3329" s="77"/>
      <c r="R3329" s="59"/>
      <c r="S3329" s="59"/>
      <c r="T3329" s="59"/>
      <c r="U3329" s="59"/>
      <c r="W3329" s="59"/>
      <c r="X3329" s="59"/>
    </row>
    <row r="3330" ht="15.75" customHeight="1">
      <c r="C3330" s="84"/>
      <c r="D3330" s="84"/>
      <c r="E3330" s="84"/>
      <c r="F3330" s="86"/>
      <c r="G3330" s="87"/>
      <c r="H3330" s="72"/>
      <c r="I3330" s="59"/>
      <c r="J3330" s="76"/>
      <c r="K3330" s="59"/>
      <c r="L3330" s="59"/>
      <c r="M3330" s="76"/>
      <c r="N3330" s="88"/>
      <c r="O3330" s="88"/>
      <c r="P3330" s="59"/>
      <c r="Q3330" s="77"/>
      <c r="R3330" s="59"/>
      <c r="S3330" s="59"/>
      <c r="T3330" s="59"/>
      <c r="U3330" s="59"/>
      <c r="W3330" s="59"/>
      <c r="X3330" s="59"/>
    </row>
    <row r="3331" ht="15.75" customHeight="1">
      <c r="C3331" s="84"/>
      <c r="D3331" s="84"/>
      <c r="E3331" s="84"/>
      <c r="F3331" s="86"/>
      <c r="G3331" s="87"/>
      <c r="H3331" s="72"/>
      <c r="I3331" s="59"/>
      <c r="J3331" s="76"/>
      <c r="K3331" s="59"/>
      <c r="L3331" s="59"/>
      <c r="M3331" s="76"/>
      <c r="N3331" s="88"/>
      <c r="O3331" s="88"/>
      <c r="P3331" s="59"/>
      <c r="Q3331" s="77"/>
      <c r="R3331" s="59"/>
      <c r="S3331" s="59"/>
      <c r="T3331" s="59"/>
      <c r="U3331" s="59"/>
      <c r="W3331" s="59"/>
      <c r="X3331" s="59"/>
    </row>
    <row r="3332" ht="15.75" customHeight="1">
      <c r="C3332" s="84"/>
      <c r="D3332" s="84"/>
      <c r="E3332" s="84"/>
      <c r="F3332" s="86"/>
      <c r="G3332" s="87"/>
      <c r="H3332" s="72"/>
      <c r="I3332" s="59"/>
      <c r="J3332" s="76"/>
      <c r="K3332" s="59"/>
      <c r="L3332" s="59"/>
      <c r="M3332" s="76"/>
      <c r="N3332" s="88"/>
      <c r="O3332" s="88"/>
      <c r="P3332" s="59"/>
      <c r="Q3332" s="77"/>
      <c r="R3332" s="59"/>
      <c r="S3332" s="59"/>
      <c r="T3332" s="59"/>
      <c r="U3332" s="59"/>
      <c r="W3332" s="59"/>
      <c r="X3332" s="59"/>
    </row>
    <row r="3333" ht="15.75" customHeight="1">
      <c r="C3333" s="84"/>
      <c r="D3333" s="84"/>
      <c r="E3333" s="84"/>
      <c r="F3333" s="86"/>
      <c r="G3333" s="87"/>
      <c r="H3333" s="72"/>
      <c r="I3333" s="59"/>
      <c r="J3333" s="76"/>
      <c r="K3333" s="59"/>
      <c r="L3333" s="59"/>
      <c r="M3333" s="76"/>
      <c r="N3333" s="88"/>
      <c r="O3333" s="88"/>
      <c r="P3333" s="59"/>
      <c r="Q3333" s="77"/>
      <c r="R3333" s="59"/>
      <c r="S3333" s="59"/>
      <c r="T3333" s="59"/>
      <c r="U3333" s="59"/>
      <c r="W3333" s="59"/>
      <c r="X3333" s="59"/>
    </row>
    <row r="3334" ht="15.75" customHeight="1">
      <c r="C3334" s="84"/>
      <c r="D3334" s="84"/>
      <c r="E3334" s="84"/>
      <c r="F3334" s="86"/>
      <c r="G3334" s="87"/>
      <c r="H3334" s="72"/>
      <c r="I3334" s="59"/>
      <c r="J3334" s="76"/>
      <c r="K3334" s="59"/>
      <c r="L3334" s="59"/>
      <c r="M3334" s="76"/>
      <c r="N3334" s="88"/>
      <c r="O3334" s="88"/>
      <c r="P3334" s="59"/>
      <c r="Q3334" s="77"/>
      <c r="R3334" s="59"/>
      <c r="S3334" s="59"/>
      <c r="T3334" s="59"/>
      <c r="U3334" s="59"/>
      <c r="W3334" s="59"/>
      <c r="X3334" s="59"/>
    </row>
    <row r="3335" ht="15.75" customHeight="1">
      <c r="C3335" s="84"/>
      <c r="D3335" s="84"/>
      <c r="E3335" s="84"/>
      <c r="F3335" s="86"/>
      <c r="G3335" s="87"/>
      <c r="H3335" s="72"/>
      <c r="I3335" s="59"/>
      <c r="J3335" s="76"/>
      <c r="K3335" s="59"/>
      <c r="L3335" s="59"/>
      <c r="M3335" s="76"/>
      <c r="N3335" s="88"/>
      <c r="O3335" s="88"/>
      <c r="P3335" s="59"/>
      <c r="Q3335" s="77"/>
      <c r="R3335" s="59"/>
      <c r="S3335" s="59"/>
      <c r="T3335" s="59"/>
      <c r="U3335" s="59"/>
      <c r="W3335" s="59"/>
      <c r="X3335" s="59"/>
    </row>
    <row r="3336" ht="15.75" customHeight="1">
      <c r="C3336" s="84"/>
      <c r="D3336" s="84"/>
      <c r="E3336" s="84"/>
      <c r="F3336" s="86"/>
      <c r="G3336" s="87"/>
      <c r="H3336" s="72"/>
      <c r="I3336" s="59"/>
      <c r="J3336" s="76"/>
      <c r="K3336" s="59"/>
      <c r="L3336" s="59"/>
      <c r="M3336" s="76"/>
      <c r="N3336" s="88"/>
      <c r="O3336" s="88"/>
      <c r="P3336" s="59"/>
      <c r="Q3336" s="77"/>
      <c r="R3336" s="59"/>
      <c r="S3336" s="59"/>
      <c r="T3336" s="59"/>
      <c r="U3336" s="59"/>
      <c r="W3336" s="59"/>
      <c r="X3336" s="59"/>
    </row>
    <row r="3337" ht="15.75" customHeight="1">
      <c r="C3337" s="84"/>
      <c r="D3337" s="84"/>
      <c r="E3337" s="84"/>
      <c r="F3337" s="86"/>
      <c r="G3337" s="87"/>
      <c r="H3337" s="72"/>
      <c r="I3337" s="59"/>
      <c r="J3337" s="76"/>
      <c r="K3337" s="59"/>
      <c r="L3337" s="59"/>
      <c r="M3337" s="76"/>
      <c r="N3337" s="88"/>
      <c r="O3337" s="88"/>
      <c r="P3337" s="59"/>
      <c r="Q3337" s="77"/>
      <c r="R3337" s="59"/>
      <c r="S3337" s="59"/>
      <c r="T3337" s="59"/>
      <c r="U3337" s="59"/>
      <c r="W3337" s="59"/>
      <c r="X3337" s="59"/>
    </row>
    <row r="3338" ht="15.75" customHeight="1">
      <c r="C3338" s="84"/>
      <c r="D3338" s="84"/>
      <c r="E3338" s="84"/>
      <c r="F3338" s="86"/>
      <c r="G3338" s="87"/>
      <c r="H3338" s="72"/>
      <c r="I3338" s="59"/>
      <c r="J3338" s="76"/>
      <c r="K3338" s="59"/>
      <c r="L3338" s="59"/>
      <c r="M3338" s="76"/>
      <c r="N3338" s="88"/>
      <c r="O3338" s="88"/>
      <c r="P3338" s="59"/>
      <c r="Q3338" s="77"/>
      <c r="R3338" s="59"/>
      <c r="S3338" s="59"/>
      <c r="T3338" s="59"/>
      <c r="U3338" s="59"/>
      <c r="W3338" s="59"/>
      <c r="X3338" s="59"/>
    </row>
    <row r="3339" ht="15.75" customHeight="1">
      <c r="C3339" s="84"/>
      <c r="D3339" s="84"/>
      <c r="E3339" s="84"/>
      <c r="F3339" s="86"/>
      <c r="G3339" s="87"/>
      <c r="H3339" s="72"/>
      <c r="I3339" s="59"/>
      <c r="J3339" s="76"/>
      <c r="K3339" s="59"/>
      <c r="L3339" s="59"/>
      <c r="M3339" s="76"/>
      <c r="N3339" s="88"/>
      <c r="O3339" s="88"/>
      <c r="P3339" s="59"/>
      <c r="Q3339" s="77"/>
      <c r="R3339" s="59"/>
      <c r="S3339" s="59"/>
      <c r="T3339" s="59"/>
      <c r="U3339" s="59"/>
      <c r="W3339" s="59"/>
      <c r="X3339" s="59"/>
    </row>
    <row r="3340" ht="15.75" customHeight="1">
      <c r="C3340" s="84"/>
      <c r="D3340" s="84"/>
      <c r="E3340" s="84"/>
      <c r="F3340" s="86"/>
      <c r="G3340" s="87"/>
      <c r="H3340" s="72"/>
      <c r="I3340" s="59"/>
      <c r="J3340" s="76"/>
      <c r="K3340" s="59"/>
      <c r="L3340" s="59"/>
      <c r="M3340" s="76"/>
      <c r="N3340" s="88"/>
      <c r="O3340" s="88"/>
      <c r="P3340" s="59"/>
      <c r="Q3340" s="77"/>
      <c r="R3340" s="59"/>
      <c r="S3340" s="59"/>
      <c r="T3340" s="59"/>
      <c r="U3340" s="59"/>
      <c r="W3340" s="59"/>
      <c r="X3340" s="59"/>
    </row>
    <row r="3341" ht="15.75" customHeight="1">
      <c r="C3341" s="84"/>
      <c r="D3341" s="84"/>
      <c r="E3341" s="84"/>
      <c r="F3341" s="86"/>
      <c r="G3341" s="87"/>
      <c r="H3341" s="72"/>
      <c r="I3341" s="59"/>
      <c r="J3341" s="76"/>
      <c r="K3341" s="59"/>
      <c r="L3341" s="59"/>
      <c r="M3341" s="76"/>
      <c r="N3341" s="88"/>
      <c r="O3341" s="88"/>
      <c r="P3341" s="59"/>
      <c r="Q3341" s="77"/>
      <c r="R3341" s="59"/>
      <c r="S3341" s="59"/>
      <c r="T3341" s="59"/>
      <c r="U3341" s="59"/>
      <c r="W3341" s="59"/>
      <c r="X3341" s="59"/>
    </row>
    <row r="3342" ht="15.75" customHeight="1">
      <c r="C3342" s="84"/>
      <c r="D3342" s="84"/>
      <c r="E3342" s="84"/>
      <c r="F3342" s="86"/>
      <c r="G3342" s="87"/>
      <c r="H3342" s="72"/>
      <c r="I3342" s="59"/>
      <c r="J3342" s="76"/>
      <c r="K3342" s="59"/>
      <c r="L3342" s="59"/>
      <c r="M3342" s="76"/>
      <c r="N3342" s="88"/>
      <c r="O3342" s="88"/>
      <c r="P3342" s="59"/>
      <c r="Q3342" s="77"/>
      <c r="R3342" s="59"/>
      <c r="S3342" s="59"/>
      <c r="T3342" s="59"/>
      <c r="U3342" s="59"/>
      <c r="W3342" s="59"/>
      <c r="X3342" s="59"/>
    </row>
    <row r="3343" ht="15.75" customHeight="1">
      <c r="C3343" s="84"/>
      <c r="D3343" s="84"/>
      <c r="E3343" s="84"/>
      <c r="F3343" s="86"/>
      <c r="G3343" s="87"/>
      <c r="H3343" s="72"/>
      <c r="I3343" s="59"/>
      <c r="J3343" s="76"/>
      <c r="K3343" s="59"/>
      <c r="L3343" s="59"/>
      <c r="M3343" s="76"/>
      <c r="N3343" s="88"/>
      <c r="O3343" s="88"/>
      <c r="P3343" s="59"/>
      <c r="Q3343" s="77"/>
      <c r="R3343" s="59"/>
      <c r="S3343" s="59"/>
      <c r="T3343" s="59"/>
      <c r="U3343" s="59"/>
      <c r="W3343" s="59"/>
      <c r="X3343" s="59"/>
    </row>
    <row r="3344" ht="15.75" customHeight="1">
      <c r="C3344" s="84"/>
      <c r="D3344" s="84"/>
      <c r="E3344" s="84"/>
      <c r="F3344" s="86"/>
      <c r="G3344" s="87"/>
      <c r="H3344" s="72"/>
      <c r="I3344" s="59"/>
      <c r="J3344" s="76"/>
      <c r="K3344" s="59"/>
      <c r="L3344" s="59"/>
      <c r="M3344" s="76"/>
      <c r="N3344" s="88"/>
      <c r="O3344" s="88"/>
      <c r="P3344" s="59"/>
      <c r="Q3344" s="77"/>
      <c r="R3344" s="59"/>
      <c r="S3344" s="59"/>
      <c r="T3344" s="59"/>
      <c r="U3344" s="59"/>
      <c r="W3344" s="59"/>
      <c r="X3344" s="59"/>
    </row>
    <row r="3345" ht="15.75" customHeight="1">
      <c r="C3345" s="84"/>
      <c r="D3345" s="84"/>
      <c r="E3345" s="84"/>
      <c r="F3345" s="86"/>
      <c r="G3345" s="87"/>
      <c r="H3345" s="72"/>
      <c r="I3345" s="59"/>
      <c r="J3345" s="76"/>
      <c r="K3345" s="59"/>
      <c r="L3345" s="59"/>
      <c r="M3345" s="76"/>
      <c r="N3345" s="88"/>
      <c r="O3345" s="88"/>
      <c r="P3345" s="59"/>
      <c r="Q3345" s="77"/>
      <c r="R3345" s="59"/>
      <c r="S3345" s="59"/>
      <c r="T3345" s="59"/>
      <c r="U3345" s="59"/>
      <c r="W3345" s="59"/>
      <c r="X3345" s="59"/>
    </row>
    <row r="3346" ht="15.75" customHeight="1">
      <c r="C3346" s="84"/>
      <c r="D3346" s="84"/>
      <c r="E3346" s="84"/>
      <c r="F3346" s="86"/>
      <c r="G3346" s="87"/>
      <c r="H3346" s="72"/>
      <c r="I3346" s="59"/>
      <c r="J3346" s="76"/>
      <c r="K3346" s="59"/>
      <c r="L3346" s="59"/>
      <c r="M3346" s="76"/>
      <c r="N3346" s="88"/>
      <c r="O3346" s="88"/>
      <c r="P3346" s="59"/>
      <c r="Q3346" s="77"/>
      <c r="R3346" s="59"/>
      <c r="S3346" s="59"/>
      <c r="T3346" s="59"/>
      <c r="U3346" s="59"/>
      <c r="W3346" s="59"/>
      <c r="X3346" s="59"/>
    </row>
    <row r="3347" ht="15.75" customHeight="1">
      <c r="C3347" s="84"/>
      <c r="D3347" s="84"/>
      <c r="E3347" s="84"/>
      <c r="F3347" s="86"/>
      <c r="G3347" s="87"/>
      <c r="H3347" s="72"/>
      <c r="I3347" s="59"/>
      <c r="J3347" s="76"/>
      <c r="K3347" s="59"/>
      <c r="L3347" s="59"/>
      <c r="M3347" s="76"/>
      <c r="N3347" s="88"/>
      <c r="O3347" s="88"/>
      <c r="P3347" s="59"/>
      <c r="Q3347" s="77"/>
      <c r="R3347" s="59"/>
      <c r="S3347" s="59"/>
      <c r="T3347" s="59"/>
      <c r="U3347" s="59"/>
      <c r="W3347" s="59"/>
      <c r="X3347" s="59"/>
    </row>
    <row r="3348" ht="15.75" customHeight="1">
      <c r="C3348" s="84"/>
      <c r="D3348" s="84"/>
      <c r="E3348" s="84"/>
      <c r="F3348" s="86"/>
      <c r="G3348" s="87"/>
      <c r="H3348" s="72"/>
      <c r="I3348" s="59"/>
      <c r="J3348" s="76"/>
      <c r="K3348" s="59"/>
      <c r="L3348" s="59"/>
      <c r="M3348" s="76"/>
      <c r="N3348" s="88"/>
      <c r="O3348" s="88"/>
      <c r="P3348" s="59"/>
      <c r="Q3348" s="77"/>
      <c r="R3348" s="59"/>
      <c r="S3348" s="59"/>
      <c r="T3348" s="59"/>
      <c r="U3348" s="59"/>
      <c r="W3348" s="59"/>
      <c r="X3348" s="59"/>
    </row>
    <row r="3349" ht="15.75" customHeight="1">
      <c r="C3349" s="84"/>
      <c r="D3349" s="84"/>
      <c r="E3349" s="84"/>
      <c r="F3349" s="86"/>
      <c r="G3349" s="87"/>
      <c r="H3349" s="72"/>
      <c r="I3349" s="59"/>
      <c r="J3349" s="76"/>
      <c r="K3349" s="59"/>
      <c r="L3349" s="59"/>
      <c r="M3349" s="76"/>
      <c r="N3349" s="88"/>
      <c r="O3349" s="88"/>
      <c r="P3349" s="59"/>
      <c r="Q3349" s="77"/>
      <c r="R3349" s="59"/>
      <c r="S3349" s="59"/>
      <c r="T3349" s="59"/>
      <c r="U3349" s="59"/>
      <c r="W3349" s="59"/>
      <c r="X3349" s="59"/>
    </row>
    <row r="3350" ht="15.75" customHeight="1">
      <c r="C3350" s="84"/>
      <c r="D3350" s="84"/>
      <c r="E3350" s="84"/>
      <c r="F3350" s="86"/>
      <c r="G3350" s="87"/>
      <c r="H3350" s="72"/>
      <c r="I3350" s="59"/>
      <c r="J3350" s="76"/>
      <c r="K3350" s="59"/>
      <c r="L3350" s="59"/>
      <c r="M3350" s="76"/>
      <c r="N3350" s="88"/>
      <c r="O3350" s="88"/>
      <c r="P3350" s="59"/>
      <c r="Q3350" s="77"/>
      <c r="R3350" s="59"/>
      <c r="S3350" s="59"/>
      <c r="T3350" s="59"/>
      <c r="U3350" s="59"/>
      <c r="W3350" s="59"/>
      <c r="X3350" s="59"/>
    </row>
    <row r="3351" ht="15.75" customHeight="1">
      <c r="C3351" s="84"/>
      <c r="D3351" s="84"/>
      <c r="E3351" s="84"/>
      <c r="F3351" s="86"/>
      <c r="G3351" s="87"/>
      <c r="H3351" s="72"/>
      <c r="I3351" s="59"/>
      <c r="J3351" s="76"/>
      <c r="K3351" s="59"/>
      <c r="L3351" s="59"/>
      <c r="M3351" s="76"/>
      <c r="N3351" s="88"/>
      <c r="O3351" s="88"/>
      <c r="P3351" s="59"/>
      <c r="Q3351" s="77"/>
      <c r="R3351" s="59"/>
      <c r="S3351" s="59"/>
      <c r="T3351" s="59"/>
      <c r="U3351" s="59"/>
      <c r="W3351" s="59"/>
      <c r="X3351" s="59"/>
    </row>
    <row r="3352" ht="15.75" customHeight="1">
      <c r="C3352" s="84"/>
      <c r="D3352" s="84"/>
      <c r="E3352" s="84"/>
      <c r="F3352" s="86"/>
      <c r="G3352" s="87"/>
      <c r="H3352" s="72"/>
      <c r="I3352" s="59"/>
      <c r="J3352" s="76"/>
      <c r="K3352" s="59"/>
      <c r="L3352" s="59"/>
      <c r="M3352" s="76"/>
      <c r="N3352" s="88"/>
      <c r="O3352" s="88"/>
      <c r="P3352" s="59"/>
      <c r="Q3352" s="77"/>
      <c r="R3352" s="59"/>
      <c r="S3352" s="59"/>
      <c r="T3352" s="59"/>
      <c r="U3352" s="59"/>
      <c r="W3352" s="59"/>
      <c r="X3352" s="59"/>
    </row>
    <row r="3353" ht="15.75" customHeight="1">
      <c r="C3353" s="84"/>
      <c r="D3353" s="84"/>
      <c r="E3353" s="84"/>
      <c r="F3353" s="86"/>
      <c r="G3353" s="87"/>
      <c r="H3353" s="72"/>
      <c r="I3353" s="59"/>
      <c r="J3353" s="76"/>
      <c r="K3353" s="59"/>
      <c r="L3353" s="59"/>
      <c r="M3353" s="76"/>
      <c r="N3353" s="88"/>
      <c r="O3353" s="88"/>
      <c r="P3353" s="59"/>
      <c r="Q3353" s="77"/>
      <c r="R3353" s="59"/>
      <c r="S3353" s="59"/>
      <c r="T3353" s="59"/>
      <c r="U3353" s="59"/>
      <c r="W3353" s="59"/>
      <c r="X3353" s="59"/>
    </row>
    <row r="3354" ht="15.75" customHeight="1">
      <c r="C3354" s="84"/>
      <c r="D3354" s="84"/>
      <c r="E3354" s="84"/>
      <c r="F3354" s="86"/>
      <c r="G3354" s="87"/>
      <c r="H3354" s="72"/>
      <c r="I3354" s="59"/>
      <c r="J3354" s="76"/>
      <c r="K3354" s="59"/>
      <c r="L3354" s="59"/>
      <c r="M3354" s="76"/>
      <c r="N3354" s="88"/>
      <c r="O3354" s="88"/>
      <c r="P3354" s="59"/>
      <c r="Q3354" s="77"/>
      <c r="R3354" s="59"/>
      <c r="S3354" s="59"/>
      <c r="T3354" s="59"/>
      <c r="U3354" s="59"/>
      <c r="W3354" s="59"/>
      <c r="X3354" s="59"/>
    </row>
    <row r="3355" ht="15.75" customHeight="1">
      <c r="C3355" s="84"/>
      <c r="D3355" s="84"/>
      <c r="E3355" s="84"/>
      <c r="F3355" s="86"/>
      <c r="G3355" s="87"/>
      <c r="H3355" s="72"/>
      <c r="I3355" s="59"/>
      <c r="J3355" s="76"/>
      <c r="K3355" s="59"/>
      <c r="L3355" s="59"/>
      <c r="M3355" s="76"/>
      <c r="N3355" s="88"/>
      <c r="O3355" s="88"/>
      <c r="P3355" s="59"/>
      <c r="Q3355" s="77"/>
      <c r="R3355" s="59"/>
      <c r="S3355" s="59"/>
      <c r="T3355" s="59"/>
      <c r="U3355" s="59"/>
      <c r="W3355" s="59"/>
      <c r="X3355" s="59"/>
    </row>
    <row r="3356" ht="15.75" customHeight="1">
      <c r="C3356" s="84"/>
      <c r="D3356" s="84"/>
      <c r="E3356" s="84"/>
      <c r="F3356" s="86"/>
      <c r="G3356" s="87"/>
      <c r="H3356" s="72"/>
      <c r="I3356" s="59"/>
      <c r="J3356" s="76"/>
      <c r="K3356" s="59"/>
      <c r="L3356" s="59"/>
      <c r="M3356" s="76"/>
      <c r="N3356" s="88"/>
      <c r="O3356" s="88"/>
      <c r="P3356" s="59"/>
      <c r="Q3356" s="77"/>
      <c r="R3356" s="59"/>
      <c r="S3356" s="59"/>
      <c r="T3356" s="59"/>
      <c r="U3356" s="59"/>
      <c r="W3356" s="59"/>
      <c r="X3356" s="59"/>
    </row>
    <row r="3357" ht="15.75" customHeight="1">
      <c r="C3357" s="84"/>
      <c r="D3357" s="84"/>
      <c r="E3357" s="84"/>
      <c r="F3357" s="86"/>
      <c r="G3357" s="87"/>
      <c r="H3357" s="72"/>
      <c r="I3357" s="59"/>
      <c r="J3357" s="76"/>
      <c r="K3357" s="59"/>
      <c r="L3357" s="59"/>
      <c r="M3357" s="76"/>
      <c r="N3357" s="88"/>
      <c r="O3357" s="88"/>
      <c r="P3357" s="59"/>
      <c r="Q3357" s="77"/>
      <c r="R3357" s="59"/>
      <c r="S3357" s="59"/>
      <c r="T3357" s="59"/>
      <c r="U3357" s="59"/>
      <c r="W3357" s="59"/>
      <c r="X3357" s="59"/>
    </row>
    <row r="3358" ht="15.75" customHeight="1">
      <c r="C3358" s="84"/>
      <c r="D3358" s="84"/>
      <c r="E3358" s="84"/>
      <c r="F3358" s="86"/>
      <c r="G3358" s="87"/>
      <c r="H3358" s="72"/>
      <c r="I3358" s="59"/>
      <c r="J3358" s="76"/>
      <c r="K3358" s="59"/>
      <c r="L3358" s="59"/>
      <c r="M3358" s="76"/>
      <c r="N3358" s="88"/>
      <c r="O3358" s="88"/>
      <c r="P3358" s="59"/>
      <c r="Q3358" s="77"/>
      <c r="R3358" s="59"/>
      <c r="S3358" s="59"/>
      <c r="T3358" s="59"/>
      <c r="U3358" s="59"/>
      <c r="W3358" s="59"/>
      <c r="X3358" s="59"/>
    </row>
    <row r="3359" ht="15.75" customHeight="1">
      <c r="C3359" s="84"/>
      <c r="D3359" s="84"/>
      <c r="E3359" s="84"/>
      <c r="F3359" s="86"/>
      <c r="G3359" s="87"/>
      <c r="H3359" s="72"/>
      <c r="I3359" s="59"/>
      <c r="J3359" s="76"/>
      <c r="K3359" s="59"/>
      <c r="L3359" s="59"/>
      <c r="M3359" s="76"/>
      <c r="N3359" s="88"/>
      <c r="O3359" s="88"/>
      <c r="P3359" s="59"/>
      <c r="Q3359" s="77"/>
      <c r="R3359" s="59"/>
      <c r="S3359" s="59"/>
      <c r="T3359" s="59"/>
      <c r="U3359" s="59"/>
      <c r="W3359" s="59"/>
      <c r="X3359" s="59"/>
    </row>
    <row r="3360" ht="15.75" customHeight="1">
      <c r="C3360" s="84"/>
      <c r="D3360" s="84"/>
      <c r="E3360" s="84"/>
      <c r="F3360" s="86"/>
      <c r="G3360" s="87"/>
      <c r="H3360" s="72"/>
      <c r="I3360" s="59"/>
      <c r="J3360" s="76"/>
      <c r="K3360" s="59"/>
      <c r="L3360" s="59"/>
      <c r="M3360" s="76"/>
      <c r="N3360" s="88"/>
      <c r="O3360" s="88"/>
      <c r="P3360" s="59"/>
      <c r="Q3360" s="77"/>
      <c r="R3360" s="59"/>
      <c r="S3360" s="59"/>
      <c r="T3360" s="59"/>
      <c r="U3360" s="59"/>
      <c r="W3360" s="59"/>
      <c r="X3360" s="59"/>
    </row>
    <row r="3361" ht="15.75" customHeight="1">
      <c r="C3361" s="84"/>
      <c r="D3361" s="84"/>
      <c r="E3361" s="84"/>
      <c r="F3361" s="86"/>
      <c r="G3361" s="87"/>
      <c r="H3361" s="72"/>
      <c r="I3361" s="59"/>
      <c r="J3361" s="76"/>
      <c r="K3361" s="59"/>
      <c r="L3361" s="59"/>
      <c r="M3361" s="76"/>
      <c r="N3361" s="88"/>
      <c r="O3361" s="88"/>
      <c r="P3361" s="59"/>
      <c r="Q3361" s="77"/>
      <c r="R3361" s="59"/>
      <c r="S3361" s="59"/>
      <c r="T3361" s="59"/>
      <c r="U3361" s="59"/>
      <c r="W3361" s="59"/>
      <c r="X3361" s="59"/>
    </row>
    <row r="3362" ht="15.75" customHeight="1">
      <c r="C3362" s="84"/>
      <c r="D3362" s="84"/>
      <c r="E3362" s="84"/>
      <c r="F3362" s="86"/>
      <c r="G3362" s="87"/>
      <c r="H3362" s="72"/>
      <c r="I3362" s="59"/>
      <c r="J3362" s="76"/>
      <c r="K3362" s="59"/>
      <c r="L3362" s="59"/>
      <c r="M3362" s="76"/>
      <c r="N3362" s="88"/>
      <c r="O3362" s="88"/>
      <c r="P3362" s="59"/>
      <c r="Q3362" s="77"/>
      <c r="R3362" s="59"/>
      <c r="S3362" s="59"/>
      <c r="T3362" s="59"/>
      <c r="U3362" s="59"/>
      <c r="W3362" s="59"/>
      <c r="X3362" s="59"/>
    </row>
    <row r="3363" ht="15.75" customHeight="1">
      <c r="C3363" s="84"/>
      <c r="D3363" s="84"/>
      <c r="E3363" s="84"/>
      <c r="F3363" s="86"/>
      <c r="G3363" s="87"/>
      <c r="H3363" s="72"/>
      <c r="I3363" s="59"/>
      <c r="J3363" s="76"/>
      <c r="K3363" s="59"/>
      <c r="L3363" s="59"/>
      <c r="M3363" s="76"/>
      <c r="N3363" s="88"/>
      <c r="O3363" s="88"/>
      <c r="P3363" s="59"/>
      <c r="Q3363" s="77"/>
      <c r="R3363" s="59"/>
      <c r="S3363" s="59"/>
      <c r="T3363" s="59"/>
      <c r="U3363" s="59"/>
      <c r="W3363" s="59"/>
      <c r="X3363" s="59"/>
    </row>
    <row r="3364" ht="15.75" customHeight="1">
      <c r="C3364" s="84"/>
      <c r="D3364" s="84"/>
      <c r="E3364" s="84"/>
      <c r="F3364" s="86"/>
      <c r="G3364" s="87"/>
      <c r="H3364" s="72"/>
      <c r="I3364" s="59"/>
      <c r="J3364" s="76"/>
      <c r="K3364" s="59"/>
      <c r="L3364" s="59"/>
      <c r="M3364" s="76"/>
      <c r="N3364" s="88"/>
      <c r="O3364" s="88"/>
      <c r="P3364" s="59"/>
      <c r="Q3364" s="77"/>
      <c r="R3364" s="59"/>
      <c r="S3364" s="59"/>
      <c r="T3364" s="59"/>
      <c r="U3364" s="59"/>
      <c r="W3364" s="59"/>
      <c r="X3364" s="59"/>
    </row>
    <row r="3365" ht="15.75" customHeight="1">
      <c r="C3365" s="84"/>
      <c r="D3365" s="84"/>
      <c r="E3365" s="84"/>
      <c r="F3365" s="86"/>
      <c r="G3365" s="87"/>
      <c r="H3365" s="72"/>
      <c r="I3365" s="59"/>
      <c r="J3365" s="76"/>
      <c r="K3365" s="59"/>
      <c r="L3365" s="59"/>
      <c r="M3365" s="76"/>
      <c r="N3365" s="88"/>
      <c r="O3365" s="88"/>
      <c r="P3365" s="59"/>
      <c r="Q3365" s="77"/>
      <c r="R3365" s="59"/>
      <c r="S3365" s="59"/>
      <c r="T3365" s="59"/>
      <c r="U3365" s="59"/>
      <c r="W3365" s="59"/>
      <c r="X3365" s="59"/>
    </row>
    <row r="3366" ht="15.75" customHeight="1">
      <c r="C3366" s="84"/>
      <c r="D3366" s="84"/>
      <c r="E3366" s="84"/>
      <c r="F3366" s="86"/>
      <c r="G3366" s="87"/>
      <c r="H3366" s="72"/>
      <c r="I3366" s="59"/>
      <c r="J3366" s="76"/>
      <c r="K3366" s="59"/>
      <c r="L3366" s="59"/>
      <c r="M3366" s="76"/>
      <c r="N3366" s="88"/>
      <c r="O3366" s="88"/>
      <c r="P3366" s="59"/>
      <c r="Q3366" s="77"/>
      <c r="R3366" s="59"/>
      <c r="S3366" s="59"/>
      <c r="T3366" s="59"/>
      <c r="U3366" s="59"/>
      <c r="W3366" s="59"/>
      <c r="X3366" s="59"/>
    </row>
    <row r="3367" ht="15.75" customHeight="1">
      <c r="C3367" s="84"/>
      <c r="D3367" s="84"/>
      <c r="E3367" s="84"/>
      <c r="F3367" s="86"/>
      <c r="G3367" s="87"/>
      <c r="H3367" s="72"/>
      <c r="I3367" s="59"/>
      <c r="J3367" s="76"/>
      <c r="K3367" s="59"/>
      <c r="L3367" s="59"/>
      <c r="M3367" s="76"/>
      <c r="N3367" s="88"/>
      <c r="O3367" s="88"/>
      <c r="P3367" s="59"/>
      <c r="Q3367" s="77"/>
      <c r="R3367" s="59"/>
      <c r="S3367" s="59"/>
      <c r="T3367" s="59"/>
      <c r="U3367" s="59"/>
      <c r="W3367" s="59"/>
      <c r="X3367" s="59"/>
    </row>
    <row r="3368" ht="15.75" customHeight="1">
      <c r="C3368" s="84"/>
      <c r="D3368" s="84"/>
      <c r="E3368" s="84"/>
      <c r="F3368" s="86"/>
      <c r="G3368" s="87"/>
      <c r="H3368" s="72"/>
      <c r="I3368" s="59"/>
      <c r="J3368" s="76"/>
      <c r="K3368" s="59"/>
      <c r="L3368" s="59"/>
      <c r="M3368" s="76"/>
      <c r="N3368" s="88"/>
      <c r="O3368" s="88"/>
      <c r="P3368" s="59"/>
      <c r="Q3368" s="77"/>
      <c r="R3368" s="59"/>
      <c r="S3368" s="59"/>
      <c r="T3368" s="59"/>
      <c r="U3368" s="59"/>
      <c r="W3368" s="59"/>
      <c r="X3368" s="59"/>
    </row>
    <row r="3369" ht="15.75" customHeight="1">
      <c r="C3369" s="84"/>
      <c r="D3369" s="84"/>
      <c r="E3369" s="84"/>
      <c r="F3369" s="86"/>
      <c r="G3369" s="87"/>
      <c r="H3369" s="72"/>
      <c r="I3369" s="59"/>
      <c r="J3369" s="76"/>
      <c r="K3369" s="59"/>
      <c r="L3369" s="59"/>
      <c r="M3369" s="76"/>
      <c r="N3369" s="88"/>
      <c r="O3369" s="88"/>
      <c r="P3369" s="59"/>
      <c r="Q3369" s="77"/>
      <c r="R3369" s="59"/>
      <c r="S3369" s="59"/>
      <c r="T3369" s="59"/>
      <c r="U3369" s="59"/>
      <c r="W3369" s="59"/>
      <c r="X3369" s="59"/>
    </row>
    <row r="3370" ht="15.75" customHeight="1">
      <c r="C3370" s="84"/>
      <c r="D3370" s="84"/>
      <c r="E3370" s="84"/>
      <c r="F3370" s="86"/>
      <c r="G3370" s="87"/>
      <c r="H3370" s="72"/>
      <c r="I3370" s="59"/>
      <c r="J3370" s="76"/>
      <c r="K3370" s="59"/>
      <c r="L3370" s="59"/>
      <c r="M3370" s="76"/>
      <c r="N3370" s="88"/>
      <c r="O3370" s="88"/>
      <c r="P3370" s="59"/>
      <c r="Q3370" s="77"/>
      <c r="R3370" s="59"/>
      <c r="S3370" s="59"/>
      <c r="T3370" s="59"/>
      <c r="U3370" s="59"/>
      <c r="W3370" s="59"/>
      <c r="X3370" s="59"/>
    </row>
    <row r="3371" ht="15.75" customHeight="1">
      <c r="C3371" s="84"/>
      <c r="D3371" s="84"/>
      <c r="E3371" s="84"/>
      <c r="F3371" s="86"/>
      <c r="G3371" s="87"/>
      <c r="H3371" s="72"/>
      <c r="I3371" s="59"/>
      <c r="J3371" s="76"/>
      <c r="K3371" s="59"/>
      <c r="L3371" s="59"/>
      <c r="M3371" s="76"/>
      <c r="N3371" s="88"/>
      <c r="O3371" s="88"/>
      <c r="P3371" s="59"/>
      <c r="Q3371" s="77"/>
      <c r="R3371" s="59"/>
      <c r="S3371" s="59"/>
      <c r="T3371" s="59"/>
      <c r="U3371" s="59"/>
      <c r="W3371" s="59"/>
      <c r="X3371" s="59"/>
    </row>
    <row r="3372" ht="15.75" customHeight="1">
      <c r="C3372" s="84"/>
      <c r="D3372" s="84"/>
      <c r="E3372" s="84"/>
      <c r="F3372" s="86"/>
      <c r="G3372" s="87"/>
      <c r="H3372" s="72"/>
      <c r="I3372" s="59"/>
      <c r="J3372" s="76"/>
      <c r="K3372" s="59"/>
      <c r="L3372" s="59"/>
      <c r="M3372" s="76"/>
      <c r="N3372" s="88"/>
      <c r="O3372" s="88"/>
      <c r="P3372" s="59"/>
      <c r="Q3372" s="77"/>
      <c r="R3372" s="59"/>
      <c r="S3372" s="59"/>
      <c r="T3372" s="59"/>
      <c r="U3372" s="59"/>
      <c r="W3372" s="59"/>
      <c r="X3372" s="59"/>
    </row>
    <row r="3373" ht="15.75" customHeight="1">
      <c r="C3373" s="84"/>
      <c r="D3373" s="84"/>
      <c r="E3373" s="84"/>
      <c r="F3373" s="86"/>
      <c r="G3373" s="87"/>
      <c r="H3373" s="72"/>
      <c r="I3373" s="59"/>
      <c r="J3373" s="76"/>
      <c r="K3373" s="59"/>
      <c r="L3373" s="59"/>
      <c r="M3373" s="76"/>
      <c r="N3373" s="88"/>
      <c r="O3373" s="88"/>
      <c r="P3373" s="59"/>
      <c r="Q3373" s="77"/>
      <c r="R3373" s="59"/>
      <c r="S3373" s="59"/>
      <c r="T3373" s="59"/>
      <c r="U3373" s="59"/>
      <c r="W3373" s="59"/>
      <c r="X3373" s="59"/>
    </row>
    <row r="3374" ht="15.75" customHeight="1">
      <c r="C3374" s="84"/>
      <c r="D3374" s="84"/>
      <c r="E3374" s="84"/>
      <c r="F3374" s="86"/>
      <c r="G3374" s="87"/>
      <c r="H3374" s="72"/>
      <c r="I3374" s="59"/>
      <c r="J3374" s="76"/>
      <c r="K3374" s="59"/>
      <c r="L3374" s="59"/>
      <c r="M3374" s="76"/>
      <c r="N3374" s="88"/>
      <c r="O3374" s="88"/>
      <c r="P3374" s="59"/>
      <c r="Q3374" s="77"/>
      <c r="R3374" s="59"/>
      <c r="S3374" s="59"/>
      <c r="T3374" s="59"/>
      <c r="U3374" s="59"/>
      <c r="W3374" s="59"/>
      <c r="X3374" s="59"/>
    </row>
    <row r="3375" ht="15.75" customHeight="1">
      <c r="C3375" s="84"/>
      <c r="D3375" s="84"/>
      <c r="E3375" s="84"/>
      <c r="F3375" s="86"/>
      <c r="G3375" s="87"/>
      <c r="H3375" s="72"/>
      <c r="I3375" s="59"/>
      <c r="J3375" s="76"/>
      <c r="K3375" s="59"/>
      <c r="L3375" s="59"/>
      <c r="M3375" s="76"/>
      <c r="N3375" s="88"/>
      <c r="O3375" s="88"/>
      <c r="P3375" s="59"/>
      <c r="Q3375" s="77"/>
      <c r="R3375" s="59"/>
      <c r="S3375" s="59"/>
      <c r="T3375" s="59"/>
      <c r="U3375" s="59"/>
      <c r="W3375" s="59"/>
      <c r="X3375" s="59"/>
    </row>
    <row r="3376" ht="15.75" customHeight="1">
      <c r="C3376" s="84"/>
      <c r="D3376" s="84"/>
      <c r="E3376" s="84"/>
      <c r="F3376" s="86"/>
      <c r="G3376" s="87"/>
      <c r="H3376" s="72"/>
      <c r="I3376" s="59"/>
      <c r="J3376" s="76"/>
      <c r="K3376" s="59"/>
      <c r="L3376" s="59"/>
      <c r="M3376" s="76"/>
      <c r="N3376" s="88"/>
      <c r="O3376" s="88"/>
      <c r="P3376" s="59"/>
      <c r="Q3376" s="77"/>
      <c r="R3376" s="59"/>
      <c r="S3376" s="59"/>
      <c r="T3376" s="59"/>
      <c r="U3376" s="59"/>
      <c r="W3376" s="59"/>
      <c r="X3376" s="59"/>
    </row>
    <row r="3377" ht="15.75" customHeight="1">
      <c r="C3377" s="84"/>
      <c r="D3377" s="84"/>
      <c r="E3377" s="84"/>
      <c r="F3377" s="86"/>
      <c r="G3377" s="87"/>
      <c r="H3377" s="72"/>
      <c r="I3377" s="59"/>
      <c r="J3377" s="76"/>
      <c r="K3377" s="59"/>
      <c r="L3377" s="59"/>
      <c r="M3377" s="76"/>
      <c r="N3377" s="88"/>
      <c r="O3377" s="88"/>
      <c r="P3377" s="59"/>
      <c r="Q3377" s="77"/>
      <c r="R3377" s="59"/>
      <c r="S3377" s="59"/>
      <c r="T3377" s="59"/>
      <c r="U3377" s="59"/>
      <c r="W3377" s="59"/>
      <c r="X3377" s="59"/>
    </row>
    <row r="3378" ht="15.75" customHeight="1">
      <c r="C3378" s="84"/>
      <c r="D3378" s="84"/>
      <c r="E3378" s="84"/>
      <c r="F3378" s="86"/>
      <c r="G3378" s="87"/>
      <c r="H3378" s="72"/>
      <c r="I3378" s="59"/>
      <c r="J3378" s="76"/>
      <c r="K3378" s="59"/>
      <c r="L3378" s="59"/>
      <c r="M3378" s="76"/>
      <c r="N3378" s="88"/>
      <c r="O3378" s="88"/>
      <c r="P3378" s="59"/>
      <c r="Q3378" s="77"/>
      <c r="R3378" s="59"/>
      <c r="S3378" s="59"/>
      <c r="T3378" s="59"/>
      <c r="U3378" s="59"/>
      <c r="W3378" s="59"/>
      <c r="X3378" s="59"/>
    </row>
    <row r="3379" ht="15.75" customHeight="1">
      <c r="C3379" s="84"/>
      <c r="D3379" s="84"/>
      <c r="E3379" s="84"/>
      <c r="F3379" s="86"/>
      <c r="G3379" s="87"/>
      <c r="H3379" s="72"/>
      <c r="I3379" s="59"/>
      <c r="J3379" s="76"/>
      <c r="K3379" s="59"/>
      <c r="L3379" s="59"/>
      <c r="M3379" s="76"/>
      <c r="N3379" s="88"/>
      <c r="O3379" s="88"/>
      <c r="P3379" s="59"/>
      <c r="Q3379" s="77"/>
      <c r="R3379" s="59"/>
      <c r="S3379" s="59"/>
      <c r="T3379" s="59"/>
      <c r="U3379" s="59"/>
      <c r="W3379" s="59"/>
      <c r="X3379" s="59"/>
    </row>
    <row r="3380" ht="15.75" customHeight="1">
      <c r="C3380" s="84"/>
      <c r="D3380" s="84"/>
      <c r="E3380" s="84"/>
      <c r="F3380" s="86"/>
      <c r="G3380" s="87"/>
      <c r="H3380" s="72"/>
      <c r="I3380" s="59"/>
      <c r="J3380" s="76"/>
      <c r="K3380" s="59"/>
      <c r="L3380" s="59"/>
      <c r="M3380" s="76"/>
      <c r="N3380" s="88"/>
      <c r="O3380" s="88"/>
      <c r="P3380" s="59"/>
      <c r="Q3380" s="77"/>
      <c r="R3380" s="59"/>
      <c r="S3380" s="59"/>
      <c r="T3380" s="59"/>
      <c r="U3380" s="59"/>
      <c r="W3380" s="59"/>
      <c r="X3380" s="59"/>
    </row>
    <row r="3381" ht="15.75" customHeight="1">
      <c r="C3381" s="84"/>
      <c r="D3381" s="84"/>
      <c r="E3381" s="84"/>
      <c r="F3381" s="86"/>
      <c r="G3381" s="87"/>
      <c r="H3381" s="72"/>
      <c r="I3381" s="59"/>
      <c r="J3381" s="76"/>
      <c r="K3381" s="59"/>
      <c r="L3381" s="59"/>
      <c r="M3381" s="76"/>
      <c r="N3381" s="88"/>
      <c r="O3381" s="88"/>
      <c r="P3381" s="59"/>
      <c r="Q3381" s="77"/>
      <c r="R3381" s="59"/>
      <c r="S3381" s="59"/>
      <c r="T3381" s="59"/>
      <c r="U3381" s="59"/>
      <c r="W3381" s="59"/>
      <c r="X3381" s="59"/>
    </row>
    <row r="3382" ht="15.75" customHeight="1">
      <c r="C3382" s="84"/>
      <c r="D3382" s="84"/>
      <c r="E3382" s="84"/>
      <c r="F3382" s="86"/>
      <c r="G3382" s="87"/>
      <c r="H3382" s="72"/>
      <c r="I3382" s="59"/>
      <c r="J3382" s="76"/>
      <c r="K3382" s="59"/>
      <c r="L3382" s="59"/>
      <c r="M3382" s="76"/>
      <c r="N3382" s="88"/>
      <c r="O3382" s="88"/>
      <c r="P3382" s="59"/>
      <c r="Q3382" s="77"/>
      <c r="R3382" s="59"/>
      <c r="S3382" s="59"/>
      <c r="T3382" s="59"/>
      <c r="U3382" s="59"/>
      <c r="W3382" s="59"/>
      <c r="X3382" s="59"/>
    </row>
    <row r="3383" ht="15.75" customHeight="1">
      <c r="C3383" s="84"/>
      <c r="D3383" s="84"/>
      <c r="E3383" s="84"/>
      <c r="F3383" s="86"/>
      <c r="G3383" s="87"/>
      <c r="H3383" s="72"/>
      <c r="I3383" s="59"/>
      <c r="J3383" s="76"/>
      <c r="K3383" s="59"/>
      <c r="L3383" s="59"/>
      <c r="M3383" s="76"/>
      <c r="N3383" s="88"/>
      <c r="O3383" s="88"/>
      <c r="P3383" s="59"/>
      <c r="Q3383" s="77"/>
      <c r="R3383" s="59"/>
      <c r="S3383" s="59"/>
      <c r="T3383" s="59"/>
      <c r="U3383" s="59"/>
      <c r="W3383" s="59"/>
      <c r="X3383" s="59"/>
    </row>
    <row r="3384" ht="15.75" customHeight="1">
      <c r="C3384" s="84"/>
      <c r="D3384" s="84"/>
      <c r="E3384" s="84"/>
      <c r="F3384" s="86"/>
      <c r="G3384" s="87"/>
      <c r="H3384" s="72"/>
      <c r="I3384" s="59"/>
      <c r="J3384" s="76"/>
      <c r="K3384" s="59"/>
      <c r="L3384" s="59"/>
      <c r="M3384" s="76"/>
      <c r="N3384" s="88"/>
      <c r="O3384" s="88"/>
      <c r="P3384" s="59"/>
      <c r="Q3384" s="77"/>
      <c r="R3384" s="59"/>
      <c r="S3384" s="59"/>
      <c r="T3384" s="59"/>
      <c r="U3384" s="59"/>
      <c r="W3384" s="59"/>
      <c r="X3384" s="59"/>
    </row>
    <row r="3385" ht="15.75" customHeight="1">
      <c r="C3385" s="84"/>
      <c r="D3385" s="84"/>
      <c r="E3385" s="84"/>
      <c r="F3385" s="86"/>
      <c r="G3385" s="87"/>
      <c r="H3385" s="72"/>
      <c r="I3385" s="59"/>
      <c r="J3385" s="76"/>
      <c r="K3385" s="59"/>
      <c r="L3385" s="59"/>
      <c r="M3385" s="76"/>
      <c r="N3385" s="88"/>
      <c r="O3385" s="88"/>
      <c r="P3385" s="59"/>
      <c r="Q3385" s="77"/>
      <c r="R3385" s="59"/>
      <c r="S3385" s="59"/>
      <c r="T3385" s="59"/>
      <c r="U3385" s="59"/>
      <c r="W3385" s="59"/>
      <c r="X3385" s="59"/>
    </row>
    <row r="3386" ht="15.75" customHeight="1">
      <c r="C3386" s="84"/>
      <c r="D3386" s="84"/>
      <c r="E3386" s="84"/>
      <c r="F3386" s="86"/>
      <c r="G3386" s="87"/>
      <c r="H3386" s="72"/>
      <c r="I3386" s="59"/>
      <c r="J3386" s="76"/>
      <c r="K3386" s="59"/>
      <c r="L3386" s="59"/>
      <c r="M3386" s="76"/>
      <c r="N3386" s="88"/>
      <c r="O3386" s="88"/>
      <c r="P3386" s="59"/>
      <c r="Q3386" s="77"/>
      <c r="R3386" s="59"/>
      <c r="S3386" s="59"/>
      <c r="T3386" s="59"/>
      <c r="U3386" s="59"/>
      <c r="W3386" s="59"/>
      <c r="X3386" s="59"/>
    </row>
    <row r="3387" ht="15.75" customHeight="1">
      <c r="C3387" s="84"/>
      <c r="D3387" s="84"/>
      <c r="E3387" s="84"/>
      <c r="F3387" s="86"/>
      <c r="G3387" s="87"/>
      <c r="H3387" s="72"/>
      <c r="I3387" s="59"/>
      <c r="J3387" s="76"/>
      <c r="K3387" s="59"/>
      <c r="L3387" s="59"/>
      <c r="M3387" s="76"/>
      <c r="N3387" s="88"/>
      <c r="O3387" s="88"/>
      <c r="P3387" s="59"/>
      <c r="Q3387" s="77"/>
      <c r="R3387" s="59"/>
      <c r="S3387" s="59"/>
      <c r="T3387" s="59"/>
      <c r="U3387" s="59"/>
      <c r="W3387" s="59"/>
      <c r="X3387" s="59"/>
    </row>
    <row r="3388" ht="15.75" customHeight="1">
      <c r="C3388" s="84"/>
      <c r="D3388" s="84"/>
      <c r="E3388" s="84"/>
      <c r="F3388" s="86"/>
      <c r="G3388" s="87"/>
      <c r="H3388" s="72"/>
      <c r="I3388" s="59"/>
      <c r="J3388" s="76"/>
      <c r="K3388" s="59"/>
      <c r="L3388" s="59"/>
      <c r="M3388" s="76"/>
      <c r="N3388" s="88"/>
      <c r="O3388" s="88"/>
      <c r="P3388" s="59"/>
      <c r="Q3388" s="77"/>
      <c r="R3388" s="59"/>
      <c r="S3388" s="59"/>
      <c r="T3388" s="59"/>
      <c r="U3388" s="59"/>
      <c r="W3388" s="59"/>
      <c r="X3388" s="59"/>
    </row>
    <row r="3389" ht="15.75" customHeight="1">
      <c r="C3389" s="84"/>
      <c r="D3389" s="84"/>
      <c r="E3389" s="84"/>
      <c r="F3389" s="86"/>
      <c r="G3389" s="87"/>
      <c r="H3389" s="72"/>
      <c r="I3389" s="59"/>
      <c r="J3389" s="76"/>
      <c r="K3389" s="59"/>
      <c r="L3389" s="59"/>
      <c r="M3389" s="76"/>
      <c r="N3389" s="88"/>
      <c r="O3389" s="88"/>
      <c r="P3389" s="59"/>
      <c r="Q3389" s="77"/>
      <c r="R3389" s="59"/>
      <c r="S3389" s="59"/>
      <c r="T3389" s="59"/>
      <c r="U3389" s="59"/>
      <c r="W3389" s="59"/>
      <c r="X3389" s="59"/>
    </row>
    <row r="3390" ht="15.75" customHeight="1">
      <c r="C3390" s="84"/>
      <c r="D3390" s="84"/>
      <c r="E3390" s="84"/>
      <c r="F3390" s="86"/>
      <c r="G3390" s="87"/>
      <c r="H3390" s="72"/>
      <c r="I3390" s="59"/>
      <c r="J3390" s="76"/>
      <c r="K3390" s="59"/>
      <c r="L3390" s="59"/>
      <c r="M3390" s="76"/>
      <c r="N3390" s="88"/>
      <c r="O3390" s="88"/>
      <c r="P3390" s="59"/>
      <c r="Q3390" s="77"/>
      <c r="R3390" s="59"/>
      <c r="S3390" s="59"/>
      <c r="T3390" s="59"/>
      <c r="U3390" s="59"/>
      <c r="W3390" s="59"/>
      <c r="X3390" s="59"/>
    </row>
    <row r="3391" ht="15.75" customHeight="1">
      <c r="C3391" s="84"/>
      <c r="D3391" s="84"/>
      <c r="E3391" s="84"/>
      <c r="F3391" s="86"/>
      <c r="G3391" s="87"/>
      <c r="H3391" s="72"/>
      <c r="I3391" s="59"/>
      <c r="J3391" s="76"/>
      <c r="K3391" s="59"/>
      <c r="L3391" s="59"/>
      <c r="M3391" s="76"/>
      <c r="N3391" s="88"/>
      <c r="O3391" s="88"/>
      <c r="P3391" s="59"/>
      <c r="Q3391" s="77"/>
      <c r="R3391" s="59"/>
      <c r="S3391" s="59"/>
      <c r="T3391" s="59"/>
      <c r="U3391" s="59"/>
      <c r="W3391" s="59"/>
      <c r="X3391" s="59"/>
    </row>
    <row r="3392" ht="15.75" customHeight="1">
      <c r="C3392" s="84"/>
      <c r="D3392" s="84"/>
      <c r="E3392" s="84"/>
      <c r="F3392" s="86"/>
      <c r="G3392" s="87"/>
      <c r="H3392" s="72"/>
      <c r="I3392" s="59"/>
      <c r="J3392" s="76"/>
      <c r="K3392" s="59"/>
      <c r="L3392" s="59"/>
      <c r="M3392" s="76"/>
      <c r="N3392" s="88"/>
      <c r="O3392" s="88"/>
      <c r="P3392" s="59"/>
      <c r="Q3392" s="77"/>
      <c r="R3392" s="59"/>
      <c r="S3392" s="59"/>
      <c r="T3392" s="59"/>
      <c r="U3392" s="59"/>
      <c r="W3392" s="59"/>
      <c r="X3392" s="59"/>
    </row>
    <row r="3393" ht="15.75" customHeight="1">
      <c r="C3393" s="84"/>
      <c r="D3393" s="84"/>
      <c r="E3393" s="84"/>
      <c r="F3393" s="86"/>
      <c r="G3393" s="87"/>
      <c r="H3393" s="72"/>
      <c r="I3393" s="59"/>
      <c r="J3393" s="76"/>
      <c r="K3393" s="59"/>
      <c r="L3393" s="59"/>
      <c r="M3393" s="76"/>
      <c r="N3393" s="88"/>
      <c r="O3393" s="88"/>
      <c r="P3393" s="59"/>
      <c r="Q3393" s="77"/>
      <c r="R3393" s="59"/>
      <c r="S3393" s="59"/>
      <c r="T3393" s="59"/>
      <c r="U3393" s="59"/>
      <c r="W3393" s="59"/>
      <c r="X3393" s="59"/>
    </row>
    <row r="3394" ht="15.75" customHeight="1">
      <c r="C3394" s="84"/>
      <c r="D3394" s="84"/>
      <c r="E3394" s="84"/>
      <c r="F3394" s="86"/>
      <c r="G3394" s="87"/>
      <c r="H3394" s="72"/>
      <c r="I3394" s="59"/>
      <c r="J3394" s="76"/>
      <c r="K3394" s="59"/>
      <c r="L3394" s="59"/>
      <c r="M3394" s="76"/>
      <c r="N3394" s="88"/>
      <c r="O3394" s="88"/>
      <c r="P3394" s="59"/>
      <c r="Q3394" s="77"/>
      <c r="R3394" s="59"/>
      <c r="S3394" s="59"/>
      <c r="T3394" s="59"/>
      <c r="U3394" s="59"/>
      <c r="W3394" s="59"/>
      <c r="X3394" s="59"/>
    </row>
    <row r="3395" ht="15.75" customHeight="1">
      <c r="C3395" s="84"/>
      <c r="D3395" s="84"/>
      <c r="E3395" s="84"/>
      <c r="F3395" s="86"/>
      <c r="G3395" s="87"/>
      <c r="H3395" s="72"/>
      <c r="I3395" s="59"/>
      <c r="J3395" s="76"/>
      <c r="K3395" s="59"/>
      <c r="L3395" s="59"/>
      <c r="M3395" s="76"/>
      <c r="N3395" s="88"/>
      <c r="O3395" s="88"/>
      <c r="P3395" s="59"/>
      <c r="Q3395" s="77"/>
      <c r="R3395" s="59"/>
      <c r="S3395" s="59"/>
      <c r="T3395" s="59"/>
      <c r="U3395" s="59"/>
      <c r="W3395" s="59"/>
      <c r="X3395" s="59"/>
    </row>
    <row r="3396" ht="15.75" customHeight="1">
      <c r="C3396" s="84"/>
      <c r="D3396" s="84"/>
      <c r="E3396" s="84"/>
      <c r="F3396" s="86"/>
      <c r="G3396" s="87"/>
      <c r="H3396" s="72"/>
      <c r="I3396" s="59"/>
      <c r="J3396" s="76"/>
      <c r="K3396" s="59"/>
      <c r="L3396" s="59"/>
      <c r="M3396" s="76"/>
      <c r="N3396" s="88"/>
      <c r="O3396" s="88"/>
      <c r="P3396" s="59"/>
      <c r="Q3396" s="77"/>
      <c r="R3396" s="59"/>
      <c r="S3396" s="59"/>
      <c r="T3396" s="59"/>
      <c r="U3396" s="59"/>
      <c r="W3396" s="59"/>
      <c r="X3396" s="59"/>
    </row>
    <row r="3397" ht="15.75" customHeight="1">
      <c r="C3397" s="84"/>
      <c r="D3397" s="84"/>
      <c r="E3397" s="84"/>
      <c r="F3397" s="86"/>
      <c r="G3397" s="87"/>
      <c r="H3397" s="72"/>
      <c r="I3397" s="59"/>
      <c r="J3397" s="76"/>
      <c r="K3397" s="59"/>
      <c r="L3397" s="59"/>
      <c r="M3397" s="76"/>
      <c r="N3397" s="88"/>
      <c r="O3397" s="88"/>
      <c r="P3397" s="59"/>
      <c r="Q3397" s="77"/>
      <c r="R3397" s="59"/>
      <c r="S3397" s="59"/>
      <c r="T3397" s="59"/>
      <c r="U3397" s="59"/>
      <c r="W3397" s="59"/>
      <c r="X3397" s="59"/>
    </row>
    <row r="3398" ht="15.75" customHeight="1">
      <c r="C3398" s="84"/>
      <c r="D3398" s="84"/>
      <c r="E3398" s="84"/>
      <c r="F3398" s="86"/>
      <c r="G3398" s="87"/>
      <c r="H3398" s="72"/>
      <c r="I3398" s="59"/>
      <c r="J3398" s="76"/>
      <c r="K3398" s="59"/>
      <c r="L3398" s="59"/>
      <c r="M3398" s="76"/>
      <c r="N3398" s="88"/>
      <c r="O3398" s="88"/>
      <c r="P3398" s="59"/>
      <c r="Q3398" s="77"/>
      <c r="R3398" s="59"/>
      <c r="S3398" s="59"/>
      <c r="T3398" s="59"/>
      <c r="U3398" s="59"/>
      <c r="W3398" s="59"/>
      <c r="X3398" s="59"/>
    </row>
    <row r="3399" ht="15.75" customHeight="1">
      <c r="C3399" s="84"/>
      <c r="D3399" s="84"/>
      <c r="E3399" s="84"/>
      <c r="F3399" s="86"/>
      <c r="G3399" s="87"/>
      <c r="H3399" s="72"/>
      <c r="I3399" s="59"/>
      <c r="J3399" s="76"/>
      <c r="K3399" s="59"/>
      <c r="L3399" s="59"/>
      <c r="M3399" s="76"/>
      <c r="N3399" s="88"/>
      <c r="O3399" s="88"/>
      <c r="P3399" s="59"/>
      <c r="Q3399" s="77"/>
      <c r="R3399" s="59"/>
      <c r="S3399" s="59"/>
      <c r="T3399" s="59"/>
      <c r="U3399" s="59"/>
      <c r="W3399" s="59"/>
      <c r="X3399" s="59"/>
    </row>
    <row r="3400" ht="15.75" customHeight="1">
      <c r="C3400" s="84"/>
      <c r="D3400" s="84"/>
      <c r="E3400" s="84"/>
      <c r="F3400" s="86"/>
      <c r="G3400" s="87"/>
      <c r="H3400" s="72"/>
      <c r="I3400" s="59"/>
      <c r="J3400" s="76"/>
      <c r="K3400" s="59"/>
      <c r="L3400" s="59"/>
      <c r="M3400" s="76"/>
      <c r="N3400" s="88"/>
      <c r="O3400" s="88"/>
      <c r="P3400" s="59"/>
      <c r="Q3400" s="77"/>
      <c r="R3400" s="59"/>
      <c r="S3400" s="59"/>
      <c r="T3400" s="59"/>
      <c r="U3400" s="59"/>
      <c r="W3400" s="59"/>
      <c r="X3400" s="59"/>
    </row>
    <row r="3401" ht="15.75" customHeight="1">
      <c r="C3401" s="84"/>
      <c r="D3401" s="84"/>
      <c r="E3401" s="84"/>
      <c r="F3401" s="86"/>
      <c r="G3401" s="87"/>
      <c r="H3401" s="72"/>
      <c r="I3401" s="59"/>
      <c r="J3401" s="76"/>
      <c r="K3401" s="59"/>
      <c r="L3401" s="59"/>
      <c r="M3401" s="76"/>
      <c r="N3401" s="88"/>
      <c r="O3401" s="88"/>
      <c r="P3401" s="59"/>
      <c r="Q3401" s="77"/>
      <c r="R3401" s="59"/>
      <c r="S3401" s="59"/>
      <c r="T3401" s="59"/>
      <c r="U3401" s="59"/>
      <c r="W3401" s="59"/>
      <c r="X3401" s="59"/>
    </row>
    <row r="3402" ht="15.75" customHeight="1">
      <c r="C3402" s="84"/>
      <c r="D3402" s="84"/>
      <c r="E3402" s="84"/>
      <c r="F3402" s="86"/>
      <c r="G3402" s="87"/>
      <c r="H3402" s="72"/>
      <c r="I3402" s="59"/>
      <c r="J3402" s="76"/>
      <c r="K3402" s="59"/>
      <c r="L3402" s="59"/>
      <c r="M3402" s="76"/>
      <c r="N3402" s="88"/>
      <c r="O3402" s="88"/>
      <c r="P3402" s="59"/>
      <c r="Q3402" s="77"/>
      <c r="R3402" s="59"/>
      <c r="S3402" s="59"/>
      <c r="T3402" s="59"/>
      <c r="U3402" s="59"/>
      <c r="W3402" s="59"/>
      <c r="X3402" s="59"/>
    </row>
    <row r="3403" ht="15.75" customHeight="1">
      <c r="C3403" s="84"/>
      <c r="D3403" s="84"/>
      <c r="E3403" s="84"/>
      <c r="F3403" s="86"/>
      <c r="G3403" s="87"/>
      <c r="H3403" s="72"/>
      <c r="I3403" s="59"/>
      <c r="J3403" s="76"/>
      <c r="K3403" s="59"/>
      <c r="L3403" s="59"/>
      <c r="M3403" s="76"/>
      <c r="N3403" s="88"/>
      <c r="O3403" s="88"/>
      <c r="P3403" s="59"/>
      <c r="Q3403" s="77"/>
      <c r="R3403" s="59"/>
      <c r="S3403" s="59"/>
      <c r="T3403" s="59"/>
      <c r="U3403" s="59"/>
      <c r="W3403" s="59"/>
      <c r="X3403" s="59"/>
    </row>
    <row r="3404" ht="15.75" customHeight="1">
      <c r="C3404" s="84"/>
      <c r="D3404" s="84"/>
      <c r="E3404" s="84"/>
      <c r="F3404" s="86"/>
      <c r="G3404" s="87"/>
      <c r="H3404" s="72"/>
      <c r="I3404" s="59"/>
      <c r="J3404" s="76"/>
      <c r="K3404" s="59"/>
      <c r="L3404" s="59"/>
      <c r="M3404" s="76"/>
      <c r="N3404" s="88"/>
      <c r="O3404" s="88"/>
      <c r="P3404" s="59"/>
      <c r="Q3404" s="77"/>
      <c r="R3404" s="59"/>
      <c r="S3404" s="59"/>
      <c r="T3404" s="59"/>
      <c r="U3404" s="59"/>
      <c r="W3404" s="59"/>
      <c r="X3404" s="59"/>
    </row>
    <row r="3405" ht="15.75" customHeight="1">
      <c r="C3405" s="84"/>
      <c r="D3405" s="84"/>
      <c r="E3405" s="84"/>
      <c r="F3405" s="86"/>
      <c r="G3405" s="87"/>
      <c r="H3405" s="72"/>
      <c r="I3405" s="59"/>
      <c r="J3405" s="76"/>
      <c r="K3405" s="59"/>
      <c r="L3405" s="59"/>
      <c r="M3405" s="76"/>
      <c r="N3405" s="88"/>
      <c r="O3405" s="88"/>
      <c r="P3405" s="59"/>
      <c r="Q3405" s="77"/>
      <c r="R3405" s="59"/>
      <c r="S3405" s="59"/>
      <c r="T3405" s="59"/>
      <c r="U3405" s="59"/>
      <c r="W3405" s="59"/>
      <c r="X3405" s="59"/>
    </row>
    <row r="3406" ht="15.75" customHeight="1">
      <c r="C3406" s="84"/>
      <c r="D3406" s="84"/>
      <c r="E3406" s="84"/>
      <c r="F3406" s="86"/>
      <c r="G3406" s="87"/>
      <c r="H3406" s="72"/>
      <c r="I3406" s="59"/>
      <c r="J3406" s="76"/>
      <c r="K3406" s="59"/>
      <c r="L3406" s="59"/>
      <c r="M3406" s="76"/>
      <c r="N3406" s="88"/>
      <c r="O3406" s="88"/>
      <c r="P3406" s="59"/>
      <c r="Q3406" s="77"/>
      <c r="R3406" s="59"/>
      <c r="S3406" s="59"/>
      <c r="T3406" s="59"/>
      <c r="U3406" s="59"/>
      <c r="W3406" s="59"/>
      <c r="X3406" s="59"/>
    </row>
    <row r="3407" ht="15.75" customHeight="1">
      <c r="C3407" s="84"/>
      <c r="D3407" s="84"/>
      <c r="E3407" s="84"/>
      <c r="F3407" s="86"/>
      <c r="G3407" s="87"/>
      <c r="H3407" s="72"/>
      <c r="I3407" s="59"/>
      <c r="J3407" s="76"/>
      <c r="K3407" s="59"/>
      <c r="L3407" s="59"/>
      <c r="M3407" s="76"/>
      <c r="N3407" s="88"/>
      <c r="O3407" s="88"/>
      <c r="P3407" s="59"/>
      <c r="Q3407" s="77"/>
      <c r="R3407" s="59"/>
      <c r="S3407" s="59"/>
      <c r="T3407" s="59"/>
      <c r="U3407" s="59"/>
      <c r="W3407" s="59"/>
      <c r="X3407" s="59"/>
    </row>
    <row r="3408" ht="15.75" customHeight="1">
      <c r="C3408" s="84"/>
      <c r="D3408" s="84"/>
      <c r="E3408" s="84"/>
      <c r="F3408" s="86"/>
      <c r="G3408" s="87"/>
      <c r="H3408" s="72"/>
      <c r="I3408" s="59"/>
      <c r="J3408" s="76"/>
      <c r="K3408" s="59"/>
      <c r="L3408" s="59"/>
      <c r="M3408" s="76"/>
      <c r="N3408" s="88"/>
      <c r="O3408" s="88"/>
      <c r="P3408" s="59"/>
      <c r="Q3408" s="77"/>
      <c r="R3408" s="59"/>
      <c r="S3408" s="59"/>
      <c r="T3408" s="59"/>
      <c r="U3408" s="59"/>
      <c r="W3408" s="59"/>
      <c r="X3408" s="59"/>
    </row>
    <row r="3409" ht="15.75" customHeight="1">
      <c r="C3409" s="84"/>
      <c r="D3409" s="84"/>
      <c r="E3409" s="84"/>
      <c r="F3409" s="86"/>
      <c r="G3409" s="87"/>
      <c r="H3409" s="72"/>
      <c r="I3409" s="59"/>
      <c r="J3409" s="76"/>
      <c r="K3409" s="59"/>
      <c r="L3409" s="59"/>
      <c r="M3409" s="76"/>
      <c r="N3409" s="88"/>
      <c r="O3409" s="88"/>
      <c r="P3409" s="59"/>
      <c r="Q3409" s="77"/>
      <c r="R3409" s="59"/>
      <c r="S3409" s="59"/>
      <c r="T3409" s="59"/>
      <c r="U3409" s="59"/>
      <c r="W3409" s="59"/>
      <c r="X3409" s="59"/>
    </row>
    <row r="3410" ht="15.75" customHeight="1">
      <c r="C3410" s="84"/>
      <c r="D3410" s="84"/>
      <c r="E3410" s="84"/>
      <c r="F3410" s="86"/>
      <c r="G3410" s="87"/>
      <c r="H3410" s="72"/>
      <c r="I3410" s="59"/>
      <c r="J3410" s="76"/>
      <c r="K3410" s="59"/>
      <c r="L3410" s="59"/>
      <c r="M3410" s="76"/>
      <c r="N3410" s="88"/>
      <c r="O3410" s="88"/>
      <c r="P3410" s="59"/>
      <c r="Q3410" s="77"/>
      <c r="R3410" s="59"/>
      <c r="S3410" s="59"/>
      <c r="T3410" s="59"/>
      <c r="U3410" s="59"/>
      <c r="W3410" s="59"/>
      <c r="X3410" s="59"/>
    </row>
    <row r="3411" ht="15.75" customHeight="1">
      <c r="C3411" s="84"/>
      <c r="D3411" s="84"/>
      <c r="E3411" s="84"/>
      <c r="F3411" s="86"/>
      <c r="G3411" s="87"/>
      <c r="H3411" s="72"/>
      <c r="I3411" s="59"/>
      <c r="J3411" s="76"/>
      <c r="K3411" s="59"/>
      <c r="L3411" s="59"/>
      <c r="M3411" s="76"/>
      <c r="N3411" s="88"/>
      <c r="O3411" s="88"/>
      <c r="P3411" s="59"/>
      <c r="Q3411" s="77"/>
      <c r="R3411" s="59"/>
      <c r="S3411" s="59"/>
      <c r="T3411" s="59"/>
      <c r="U3411" s="59"/>
      <c r="W3411" s="59"/>
      <c r="X3411" s="59"/>
    </row>
    <row r="3412" ht="15.75" customHeight="1">
      <c r="C3412" s="84"/>
      <c r="D3412" s="84"/>
      <c r="E3412" s="84"/>
      <c r="F3412" s="86"/>
      <c r="G3412" s="87"/>
      <c r="H3412" s="72"/>
      <c r="I3412" s="59"/>
      <c r="J3412" s="76"/>
      <c r="K3412" s="59"/>
      <c r="L3412" s="59"/>
      <c r="M3412" s="76"/>
      <c r="N3412" s="88"/>
      <c r="O3412" s="88"/>
      <c r="P3412" s="59"/>
      <c r="Q3412" s="77"/>
      <c r="R3412" s="59"/>
      <c r="S3412" s="59"/>
      <c r="T3412" s="59"/>
      <c r="U3412" s="59"/>
      <c r="W3412" s="59"/>
      <c r="X3412" s="59"/>
    </row>
    <row r="3413" ht="15.75" customHeight="1">
      <c r="C3413" s="84"/>
      <c r="D3413" s="84"/>
      <c r="E3413" s="84"/>
      <c r="F3413" s="86"/>
      <c r="G3413" s="87"/>
      <c r="H3413" s="72"/>
      <c r="I3413" s="59"/>
      <c r="J3413" s="76"/>
      <c r="K3413" s="59"/>
      <c r="L3413" s="59"/>
      <c r="M3413" s="76"/>
      <c r="N3413" s="88"/>
      <c r="O3413" s="88"/>
      <c r="P3413" s="59"/>
      <c r="Q3413" s="77"/>
      <c r="R3413" s="59"/>
      <c r="S3413" s="59"/>
      <c r="T3413" s="59"/>
      <c r="U3413" s="59"/>
      <c r="W3413" s="59"/>
      <c r="X3413" s="59"/>
    </row>
    <row r="3414" ht="15.75" customHeight="1">
      <c r="C3414" s="84"/>
      <c r="D3414" s="84"/>
      <c r="E3414" s="84"/>
      <c r="F3414" s="86"/>
      <c r="G3414" s="87"/>
      <c r="H3414" s="72"/>
      <c r="I3414" s="59"/>
      <c r="J3414" s="76"/>
      <c r="K3414" s="59"/>
      <c r="L3414" s="59"/>
      <c r="M3414" s="76"/>
      <c r="N3414" s="88"/>
      <c r="O3414" s="88"/>
      <c r="P3414" s="59"/>
      <c r="Q3414" s="77"/>
      <c r="R3414" s="59"/>
      <c r="S3414" s="59"/>
      <c r="T3414" s="59"/>
      <c r="U3414" s="59"/>
      <c r="W3414" s="59"/>
      <c r="X3414" s="59"/>
    </row>
    <row r="3415" ht="15.75" customHeight="1">
      <c r="C3415" s="84"/>
      <c r="D3415" s="84"/>
      <c r="E3415" s="84"/>
      <c r="F3415" s="86"/>
      <c r="G3415" s="87"/>
      <c r="H3415" s="72"/>
      <c r="I3415" s="59"/>
      <c r="J3415" s="76"/>
      <c r="K3415" s="59"/>
      <c r="L3415" s="59"/>
      <c r="M3415" s="76"/>
      <c r="N3415" s="88"/>
      <c r="O3415" s="88"/>
      <c r="P3415" s="59"/>
      <c r="Q3415" s="77"/>
      <c r="R3415" s="59"/>
      <c r="S3415" s="59"/>
      <c r="T3415" s="59"/>
      <c r="U3415" s="59"/>
      <c r="W3415" s="59"/>
      <c r="X3415" s="59"/>
    </row>
    <row r="3416" ht="15.75" customHeight="1">
      <c r="C3416" s="84"/>
      <c r="D3416" s="84"/>
      <c r="E3416" s="84"/>
      <c r="F3416" s="86"/>
      <c r="G3416" s="87"/>
      <c r="H3416" s="72"/>
      <c r="I3416" s="59"/>
      <c r="J3416" s="76"/>
      <c r="K3416" s="59"/>
      <c r="L3416" s="59"/>
      <c r="M3416" s="76"/>
      <c r="N3416" s="88"/>
      <c r="O3416" s="88"/>
      <c r="P3416" s="59"/>
      <c r="Q3416" s="77"/>
      <c r="R3416" s="59"/>
      <c r="S3416" s="59"/>
      <c r="T3416" s="59"/>
      <c r="U3416" s="59"/>
      <c r="W3416" s="59"/>
      <c r="X3416" s="59"/>
    </row>
    <row r="3417" ht="15.75" customHeight="1">
      <c r="C3417" s="84"/>
      <c r="D3417" s="84"/>
      <c r="E3417" s="84"/>
      <c r="F3417" s="86"/>
      <c r="G3417" s="87"/>
      <c r="H3417" s="72"/>
      <c r="I3417" s="59"/>
      <c r="J3417" s="76"/>
      <c r="K3417" s="59"/>
      <c r="L3417" s="59"/>
      <c r="M3417" s="76"/>
      <c r="N3417" s="88"/>
      <c r="O3417" s="88"/>
      <c r="P3417" s="59"/>
      <c r="Q3417" s="77"/>
      <c r="R3417" s="59"/>
      <c r="S3417" s="59"/>
      <c r="T3417" s="59"/>
      <c r="U3417" s="59"/>
      <c r="W3417" s="59"/>
      <c r="X3417" s="59"/>
    </row>
    <row r="3418" ht="15.75" customHeight="1">
      <c r="C3418" s="84"/>
      <c r="D3418" s="84"/>
      <c r="E3418" s="84"/>
      <c r="F3418" s="86"/>
      <c r="G3418" s="87"/>
      <c r="H3418" s="72"/>
      <c r="I3418" s="59"/>
      <c r="J3418" s="76"/>
      <c r="K3418" s="59"/>
      <c r="L3418" s="59"/>
      <c r="M3418" s="76"/>
      <c r="N3418" s="88"/>
      <c r="O3418" s="88"/>
      <c r="P3418" s="59"/>
      <c r="Q3418" s="77"/>
      <c r="R3418" s="59"/>
      <c r="S3418" s="59"/>
      <c r="T3418" s="59"/>
      <c r="U3418" s="59"/>
      <c r="W3418" s="59"/>
      <c r="X3418" s="59"/>
    </row>
    <row r="3419" ht="15.75" customHeight="1">
      <c r="C3419" s="84"/>
      <c r="D3419" s="84"/>
      <c r="E3419" s="84"/>
      <c r="F3419" s="86"/>
      <c r="G3419" s="87"/>
      <c r="H3419" s="72"/>
      <c r="I3419" s="59"/>
      <c r="J3419" s="76"/>
      <c r="K3419" s="59"/>
      <c r="L3419" s="59"/>
      <c r="M3419" s="76"/>
      <c r="N3419" s="88"/>
      <c r="O3419" s="88"/>
      <c r="P3419" s="59"/>
      <c r="Q3419" s="77"/>
      <c r="R3419" s="59"/>
      <c r="S3419" s="59"/>
      <c r="T3419" s="59"/>
      <c r="U3419" s="59"/>
      <c r="W3419" s="59"/>
      <c r="X3419" s="59"/>
    </row>
    <row r="3420" ht="15.75" customHeight="1">
      <c r="C3420" s="84"/>
      <c r="D3420" s="84"/>
      <c r="E3420" s="84"/>
      <c r="F3420" s="86"/>
      <c r="G3420" s="87"/>
      <c r="H3420" s="72"/>
      <c r="I3420" s="59"/>
      <c r="J3420" s="76"/>
      <c r="K3420" s="59"/>
      <c r="L3420" s="59"/>
      <c r="M3420" s="76"/>
      <c r="N3420" s="88"/>
      <c r="O3420" s="88"/>
      <c r="P3420" s="59"/>
      <c r="Q3420" s="77"/>
      <c r="R3420" s="59"/>
      <c r="S3420" s="59"/>
      <c r="T3420" s="59"/>
      <c r="U3420" s="59"/>
      <c r="W3420" s="59"/>
      <c r="X3420" s="59"/>
    </row>
    <row r="3421" ht="15.75" customHeight="1">
      <c r="C3421" s="84"/>
      <c r="D3421" s="84"/>
      <c r="E3421" s="84"/>
      <c r="F3421" s="86"/>
      <c r="G3421" s="87"/>
      <c r="H3421" s="72"/>
      <c r="I3421" s="59"/>
      <c r="J3421" s="76"/>
      <c r="K3421" s="59"/>
      <c r="L3421" s="59"/>
      <c r="M3421" s="76"/>
      <c r="N3421" s="88"/>
      <c r="O3421" s="88"/>
      <c r="P3421" s="59"/>
      <c r="Q3421" s="77"/>
      <c r="R3421" s="59"/>
      <c r="S3421" s="59"/>
      <c r="T3421" s="59"/>
      <c r="U3421" s="59"/>
      <c r="W3421" s="59"/>
      <c r="X3421" s="59"/>
    </row>
    <row r="3422" ht="15.75" customHeight="1">
      <c r="C3422" s="84"/>
      <c r="D3422" s="84"/>
      <c r="E3422" s="84"/>
      <c r="F3422" s="86"/>
      <c r="G3422" s="87"/>
      <c r="H3422" s="72"/>
      <c r="I3422" s="59"/>
      <c r="J3422" s="76"/>
      <c r="K3422" s="59"/>
      <c r="L3422" s="59"/>
      <c r="M3422" s="76"/>
      <c r="N3422" s="88"/>
      <c r="O3422" s="88"/>
      <c r="P3422" s="59"/>
      <c r="Q3422" s="77"/>
      <c r="R3422" s="59"/>
      <c r="S3422" s="59"/>
      <c r="T3422" s="59"/>
      <c r="U3422" s="59"/>
      <c r="W3422" s="59"/>
      <c r="X3422" s="59"/>
    </row>
    <row r="3423" ht="15.75" customHeight="1">
      <c r="C3423" s="84"/>
      <c r="D3423" s="84"/>
      <c r="E3423" s="84"/>
      <c r="F3423" s="86"/>
      <c r="G3423" s="87"/>
      <c r="H3423" s="72"/>
      <c r="I3423" s="59"/>
      <c r="J3423" s="76"/>
      <c r="K3423" s="59"/>
      <c r="L3423" s="59"/>
      <c r="M3423" s="76"/>
      <c r="N3423" s="88"/>
      <c r="O3423" s="88"/>
      <c r="P3423" s="59"/>
      <c r="Q3423" s="77"/>
      <c r="R3423" s="59"/>
      <c r="S3423" s="59"/>
      <c r="T3423" s="59"/>
      <c r="U3423" s="59"/>
      <c r="W3423" s="59"/>
      <c r="X3423" s="59"/>
    </row>
    <row r="3424" ht="15.75" customHeight="1">
      <c r="C3424" s="84"/>
      <c r="D3424" s="84"/>
      <c r="E3424" s="84"/>
      <c r="F3424" s="86"/>
      <c r="G3424" s="87"/>
      <c r="H3424" s="72"/>
      <c r="I3424" s="59"/>
      <c r="J3424" s="76"/>
      <c r="K3424" s="59"/>
      <c r="L3424" s="59"/>
      <c r="M3424" s="76"/>
      <c r="N3424" s="88"/>
      <c r="O3424" s="88"/>
      <c r="P3424" s="59"/>
      <c r="Q3424" s="77"/>
      <c r="R3424" s="59"/>
      <c r="S3424" s="59"/>
      <c r="T3424" s="59"/>
      <c r="U3424" s="59"/>
      <c r="W3424" s="59"/>
      <c r="X3424" s="59"/>
    </row>
    <row r="3425" ht="15.75" customHeight="1">
      <c r="C3425" s="84"/>
      <c r="D3425" s="84"/>
      <c r="E3425" s="84"/>
      <c r="F3425" s="86"/>
      <c r="G3425" s="87"/>
      <c r="H3425" s="72"/>
      <c r="I3425" s="59"/>
      <c r="J3425" s="76"/>
      <c r="K3425" s="59"/>
      <c r="L3425" s="59"/>
      <c r="M3425" s="76"/>
      <c r="N3425" s="88"/>
      <c r="O3425" s="88"/>
      <c r="P3425" s="59"/>
      <c r="Q3425" s="77"/>
      <c r="R3425" s="59"/>
      <c r="S3425" s="59"/>
      <c r="T3425" s="59"/>
      <c r="U3425" s="59"/>
      <c r="W3425" s="59"/>
      <c r="X3425" s="59"/>
    </row>
    <row r="3426" ht="15.75" customHeight="1">
      <c r="C3426" s="84"/>
      <c r="D3426" s="84"/>
      <c r="E3426" s="84"/>
      <c r="F3426" s="86"/>
      <c r="G3426" s="87"/>
      <c r="H3426" s="72"/>
      <c r="I3426" s="59"/>
      <c r="J3426" s="76"/>
      <c r="K3426" s="59"/>
      <c r="L3426" s="59"/>
      <c r="M3426" s="76"/>
      <c r="N3426" s="88"/>
      <c r="O3426" s="88"/>
      <c r="P3426" s="59"/>
      <c r="Q3426" s="77"/>
      <c r="R3426" s="59"/>
      <c r="S3426" s="59"/>
      <c r="T3426" s="59"/>
      <c r="U3426" s="59"/>
      <c r="W3426" s="59"/>
      <c r="X3426" s="59"/>
    </row>
    <row r="3427" ht="15.75" customHeight="1">
      <c r="C3427" s="84"/>
      <c r="D3427" s="84"/>
      <c r="E3427" s="84"/>
      <c r="F3427" s="86"/>
      <c r="G3427" s="87"/>
      <c r="H3427" s="72"/>
      <c r="I3427" s="59"/>
      <c r="J3427" s="76"/>
      <c r="K3427" s="59"/>
      <c r="L3427" s="59"/>
      <c r="M3427" s="76"/>
      <c r="N3427" s="88"/>
      <c r="O3427" s="88"/>
      <c r="P3427" s="59"/>
      <c r="Q3427" s="77"/>
      <c r="R3427" s="59"/>
      <c r="S3427" s="59"/>
      <c r="T3427" s="59"/>
      <c r="U3427" s="59"/>
      <c r="W3427" s="59"/>
      <c r="X3427" s="59"/>
    </row>
    <row r="3428" ht="15.75" customHeight="1">
      <c r="C3428" s="84"/>
      <c r="D3428" s="84"/>
      <c r="E3428" s="84"/>
      <c r="F3428" s="86"/>
      <c r="G3428" s="87"/>
      <c r="H3428" s="72"/>
      <c r="I3428" s="59"/>
      <c r="J3428" s="76"/>
      <c r="K3428" s="59"/>
      <c r="L3428" s="59"/>
      <c r="M3428" s="76"/>
      <c r="N3428" s="88"/>
      <c r="O3428" s="88"/>
      <c r="P3428" s="59"/>
      <c r="Q3428" s="77"/>
      <c r="R3428" s="59"/>
      <c r="S3428" s="59"/>
      <c r="T3428" s="59"/>
      <c r="U3428" s="59"/>
      <c r="W3428" s="59"/>
      <c r="X3428" s="59"/>
    </row>
    <row r="3429" ht="15.75" customHeight="1">
      <c r="C3429" s="84"/>
      <c r="D3429" s="84"/>
      <c r="E3429" s="84"/>
      <c r="F3429" s="86"/>
      <c r="G3429" s="87"/>
      <c r="H3429" s="72"/>
      <c r="I3429" s="59"/>
      <c r="J3429" s="76"/>
      <c r="K3429" s="59"/>
      <c r="L3429" s="59"/>
      <c r="M3429" s="76"/>
      <c r="N3429" s="88"/>
      <c r="O3429" s="88"/>
      <c r="P3429" s="59"/>
      <c r="Q3429" s="77"/>
      <c r="R3429" s="59"/>
      <c r="S3429" s="59"/>
      <c r="T3429" s="59"/>
      <c r="U3429" s="59"/>
      <c r="W3429" s="59"/>
      <c r="X3429" s="59"/>
    </row>
    <row r="3430" ht="15.75" customHeight="1">
      <c r="C3430" s="84"/>
      <c r="D3430" s="84"/>
      <c r="E3430" s="84"/>
      <c r="F3430" s="86"/>
      <c r="G3430" s="87"/>
      <c r="H3430" s="72"/>
      <c r="I3430" s="59"/>
      <c r="J3430" s="76"/>
      <c r="K3430" s="59"/>
      <c r="L3430" s="59"/>
      <c r="M3430" s="76"/>
      <c r="N3430" s="88"/>
      <c r="O3430" s="88"/>
      <c r="P3430" s="59"/>
      <c r="Q3430" s="77"/>
      <c r="R3430" s="59"/>
      <c r="S3430" s="59"/>
      <c r="T3430" s="59"/>
      <c r="U3430" s="59"/>
      <c r="W3430" s="59"/>
      <c r="X3430" s="59"/>
    </row>
    <row r="3431" ht="15.75" customHeight="1">
      <c r="C3431" s="84"/>
      <c r="D3431" s="84"/>
      <c r="E3431" s="84"/>
      <c r="F3431" s="86"/>
      <c r="G3431" s="87"/>
      <c r="H3431" s="72"/>
      <c r="I3431" s="59"/>
      <c r="J3431" s="76"/>
      <c r="K3431" s="59"/>
      <c r="L3431" s="59"/>
      <c r="M3431" s="76"/>
      <c r="N3431" s="88"/>
      <c r="O3431" s="88"/>
      <c r="P3431" s="59"/>
      <c r="Q3431" s="77"/>
      <c r="R3431" s="59"/>
      <c r="S3431" s="59"/>
      <c r="T3431" s="59"/>
      <c r="U3431" s="59"/>
      <c r="W3431" s="59"/>
      <c r="X3431" s="59"/>
    </row>
    <row r="3432" ht="15.75" customHeight="1">
      <c r="C3432" s="84"/>
      <c r="D3432" s="84"/>
      <c r="E3432" s="84"/>
      <c r="F3432" s="86"/>
      <c r="G3432" s="87"/>
      <c r="H3432" s="72"/>
      <c r="I3432" s="59"/>
      <c r="J3432" s="76"/>
      <c r="K3432" s="59"/>
      <c r="L3432" s="59"/>
      <c r="M3432" s="76"/>
      <c r="N3432" s="88"/>
      <c r="O3432" s="88"/>
      <c r="P3432" s="59"/>
      <c r="Q3432" s="77"/>
      <c r="R3432" s="59"/>
      <c r="S3432" s="59"/>
      <c r="T3432" s="59"/>
      <c r="U3432" s="59"/>
      <c r="W3432" s="59"/>
      <c r="X3432" s="59"/>
    </row>
    <row r="3433" ht="15.75" customHeight="1">
      <c r="C3433" s="84"/>
      <c r="D3433" s="84"/>
      <c r="E3433" s="84"/>
      <c r="F3433" s="86"/>
      <c r="G3433" s="87"/>
      <c r="H3433" s="72"/>
      <c r="I3433" s="59"/>
      <c r="J3433" s="76"/>
      <c r="K3433" s="59"/>
      <c r="L3433" s="59"/>
      <c r="M3433" s="76"/>
      <c r="N3433" s="88"/>
      <c r="O3433" s="88"/>
      <c r="P3433" s="59"/>
      <c r="Q3433" s="77"/>
      <c r="R3433" s="59"/>
      <c r="S3433" s="59"/>
      <c r="T3433" s="59"/>
      <c r="U3433" s="59"/>
      <c r="W3433" s="59"/>
      <c r="X3433" s="59"/>
    </row>
    <row r="3434" ht="15.75" customHeight="1">
      <c r="C3434" s="84"/>
      <c r="D3434" s="84"/>
      <c r="E3434" s="84"/>
      <c r="F3434" s="86"/>
      <c r="G3434" s="87"/>
      <c r="H3434" s="72"/>
      <c r="I3434" s="59"/>
      <c r="J3434" s="76"/>
      <c r="K3434" s="59"/>
      <c r="L3434" s="59"/>
      <c r="M3434" s="76"/>
      <c r="N3434" s="88"/>
      <c r="O3434" s="88"/>
      <c r="P3434" s="59"/>
      <c r="Q3434" s="77"/>
      <c r="R3434" s="59"/>
      <c r="S3434" s="59"/>
      <c r="T3434" s="59"/>
      <c r="U3434" s="59"/>
      <c r="W3434" s="59"/>
      <c r="X3434" s="59"/>
    </row>
    <row r="3435" ht="15.75" customHeight="1">
      <c r="C3435" s="84"/>
      <c r="D3435" s="84"/>
      <c r="E3435" s="84"/>
      <c r="F3435" s="86"/>
      <c r="G3435" s="87"/>
      <c r="H3435" s="72"/>
      <c r="I3435" s="59"/>
      <c r="J3435" s="76"/>
      <c r="K3435" s="59"/>
      <c r="L3435" s="59"/>
      <c r="M3435" s="76"/>
      <c r="N3435" s="88"/>
      <c r="O3435" s="88"/>
      <c r="P3435" s="59"/>
      <c r="Q3435" s="77"/>
      <c r="R3435" s="59"/>
      <c r="S3435" s="59"/>
      <c r="T3435" s="59"/>
      <c r="U3435" s="59"/>
      <c r="W3435" s="59"/>
      <c r="X3435" s="59"/>
    </row>
    <row r="3436" ht="15.75" customHeight="1">
      <c r="C3436" s="84"/>
      <c r="D3436" s="84"/>
      <c r="E3436" s="84"/>
      <c r="F3436" s="86"/>
      <c r="G3436" s="87"/>
      <c r="H3436" s="72"/>
      <c r="I3436" s="59"/>
      <c r="J3436" s="76"/>
      <c r="K3436" s="59"/>
      <c r="L3436" s="59"/>
      <c r="M3436" s="76"/>
      <c r="N3436" s="88"/>
      <c r="O3436" s="88"/>
      <c r="P3436" s="59"/>
      <c r="Q3436" s="77"/>
      <c r="R3436" s="59"/>
      <c r="S3436" s="59"/>
      <c r="T3436" s="59"/>
      <c r="U3436" s="59"/>
      <c r="W3436" s="59"/>
      <c r="X3436" s="59"/>
    </row>
    <row r="3437" ht="15.75" customHeight="1">
      <c r="C3437" s="84"/>
      <c r="D3437" s="84"/>
      <c r="E3437" s="84"/>
      <c r="F3437" s="86"/>
      <c r="G3437" s="87"/>
      <c r="H3437" s="72"/>
      <c r="I3437" s="59"/>
      <c r="J3437" s="76"/>
      <c r="K3437" s="59"/>
      <c r="L3437" s="59"/>
      <c r="M3437" s="76"/>
      <c r="N3437" s="88"/>
      <c r="O3437" s="88"/>
      <c r="P3437" s="59"/>
      <c r="Q3437" s="77"/>
      <c r="R3437" s="59"/>
      <c r="S3437" s="59"/>
      <c r="T3437" s="59"/>
      <c r="U3437" s="59"/>
      <c r="W3437" s="59"/>
      <c r="X3437" s="59"/>
    </row>
    <row r="3438" ht="15.75" customHeight="1">
      <c r="C3438" s="84"/>
      <c r="D3438" s="84"/>
      <c r="E3438" s="84"/>
      <c r="F3438" s="86"/>
      <c r="G3438" s="87"/>
      <c r="H3438" s="72"/>
      <c r="I3438" s="59"/>
      <c r="J3438" s="76"/>
      <c r="K3438" s="59"/>
      <c r="L3438" s="59"/>
      <c r="M3438" s="76"/>
      <c r="N3438" s="88"/>
      <c r="O3438" s="88"/>
      <c r="P3438" s="59"/>
      <c r="Q3438" s="77"/>
      <c r="R3438" s="59"/>
      <c r="S3438" s="59"/>
      <c r="T3438" s="59"/>
      <c r="U3438" s="59"/>
      <c r="W3438" s="59"/>
      <c r="X3438" s="59"/>
    </row>
    <row r="3439" ht="15.75" customHeight="1">
      <c r="C3439" s="84"/>
      <c r="D3439" s="84"/>
      <c r="E3439" s="84"/>
      <c r="F3439" s="86"/>
      <c r="G3439" s="87"/>
      <c r="H3439" s="72"/>
      <c r="I3439" s="59"/>
      <c r="J3439" s="76"/>
      <c r="K3439" s="59"/>
      <c r="L3439" s="59"/>
      <c r="M3439" s="76"/>
      <c r="N3439" s="88"/>
      <c r="O3439" s="88"/>
      <c r="P3439" s="59"/>
      <c r="Q3439" s="77"/>
      <c r="R3439" s="59"/>
      <c r="S3439" s="59"/>
      <c r="T3439" s="59"/>
      <c r="U3439" s="59"/>
      <c r="W3439" s="59"/>
      <c r="X3439" s="59"/>
    </row>
    <row r="3440" ht="15.75" customHeight="1">
      <c r="C3440" s="84"/>
      <c r="D3440" s="84"/>
      <c r="E3440" s="84"/>
      <c r="F3440" s="86"/>
      <c r="G3440" s="87"/>
      <c r="H3440" s="72"/>
      <c r="I3440" s="59"/>
      <c r="J3440" s="76"/>
      <c r="K3440" s="59"/>
      <c r="L3440" s="59"/>
      <c r="M3440" s="76"/>
      <c r="N3440" s="88"/>
      <c r="O3440" s="88"/>
      <c r="P3440" s="59"/>
      <c r="Q3440" s="77"/>
      <c r="R3440" s="59"/>
      <c r="S3440" s="59"/>
      <c r="T3440" s="59"/>
      <c r="U3440" s="59"/>
      <c r="W3440" s="59"/>
      <c r="X3440" s="59"/>
    </row>
    <row r="3441" ht="15.75" customHeight="1">
      <c r="C3441" s="84"/>
      <c r="D3441" s="84"/>
      <c r="E3441" s="84"/>
      <c r="F3441" s="86"/>
      <c r="G3441" s="87"/>
      <c r="H3441" s="72"/>
      <c r="I3441" s="59"/>
      <c r="J3441" s="76"/>
      <c r="K3441" s="59"/>
      <c r="L3441" s="59"/>
      <c r="M3441" s="76"/>
      <c r="N3441" s="88"/>
      <c r="O3441" s="88"/>
      <c r="P3441" s="59"/>
      <c r="Q3441" s="77"/>
      <c r="R3441" s="59"/>
      <c r="S3441" s="59"/>
      <c r="T3441" s="59"/>
      <c r="U3441" s="59"/>
      <c r="W3441" s="59"/>
      <c r="X3441" s="59"/>
    </row>
    <row r="3442" ht="15.75" customHeight="1">
      <c r="C3442" s="84"/>
      <c r="D3442" s="84"/>
      <c r="E3442" s="84"/>
      <c r="F3442" s="86"/>
      <c r="G3442" s="87"/>
      <c r="H3442" s="72"/>
      <c r="I3442" s="59"/>
      <c r="J3442" s="76"/>
      <c r="K3442" s="59"/>
      <c r="L3442" s="59"/>
      <c r="M3442" s="76"/>
      <c r="N3442" s="88"/>
      <c r="O3442" s="88"/>
      <c r="P3442" s="59"/>
      <c r="Q3442" s="77"/>
      <c r="R3442" s="59"/>
      <c r="S3442" s="59"/>
      <c r="T3442" s="59"/>
      <c r="U3442" s="59"/>
      <c r="W3442" s="59"/>
      <c r="X3442" s="59"/>
    </row>
    <row r="3443" ht="15.75" customHeight="1">
      <c r="C3443" s="84"/>
      <c r="D3443" s="84"/>
      <c r="E3443" s="84"/>
      <c r="F3443" s="86"/>
      <c r="G3443" s="87"/>
      <c r="H3443" s="72"/>
      <c r="I3443" s="59"/>
      <c r="J3443" s="76"/>
      <c r="K3443" s="59"/>
      <c r="L3443" s="59"/>
      <c r="M3443" s="76"/>
      <c r="N3443" s="88"/>
      <c r="O3443" s="88"/>
      <c r="P3443" s="59"/>
      <c r="Q3443" s="77"/>
      <c r="R3443" s="59"/>
      <c r="S3443" s="59"/>
      <c r="T3443" s="59"/>
      <c r="U3443" s="59"/>
      <c r="W3443" s="59"/>
      <c r="X3443" s="59"/>
    </row>
    <row r="3444" ht="15.75" customHeight="1">
      <c r="C3444" s="84"/>
      <c r="D3444" s="84"/>
      <c r="E3444" s="84"/>
      <c r="F3444" s="86"/>
      <c r="G3444" s="87"/>
      <c r="H3444" s="72"/>
      <c r="I3444" s="59"/>
      <c r="J3444" s="76"/>
      <c r="K3444" s="59"/>
      <c r="L3444" s="59"/>
      <c r="M3444" s="76"/>
      <c r="N3444" s="88"/>
      <c r="O3444" s="88"/>
      <c r="P3444" s="59"/>
      <c r="Q3444" s="77"/>
      <c r="R3444" s="59"/>
      <c r="S3444" s="59"/>
      <c r="T3444" s="59"/>
      <c r="U3444" s="59"/>
      <c r="W3444" s="59"/>
      <c r="X3444" s="59"/>
    </row>
    <row r="3445" ht="15.75" customHeight="1">
      <c r="C3445" s="84"/>
      <c r="D3445" s="84"/>
      <c r="E3445" s="84"/>
      <c r="F3445" s="86"/>
      <c r="G3445" s="87"/>
      <c r="H3445" s="72"/>
      <c r="I3445" s="59"/>
      <c r="J3445" s="76"/>
      <c r="K3445" s="59"/>
      <c r="L3445" s="59"/>
      <c r="M3445" s="76"/>
      <c r="N3445" s="88"/>
      <c r="O3445" s="88"/>
      <c r="P3445" s="59"/>
      <c r="Q3445" s="77"/>
      <c r="R3445" s="59"/>
      <c r="S3445" s="59"/>
      <c r="T3445" s="59"/>
      <c r="U3445" s="59"/>
      <c r="W3445" s="59"/>
      <c r="X3445" s="59"/>
    </row>
    <row r="3446" ht="15.75" customHeight="1">
      <c r="C3446" s="84"/>
      <c r="D3446" s="84"/>
      <c r="E3446" s="84"/>
      <c r="F3446" s="86"/>
      <c r="G3446" s="87"/>
      <c r="H3446" s="72"/>
      <c r="I3446" s="59"/>
      <c r="J3446" s="76"/>
      <c r="K3446" s="59"/>
      <c r="L3446" s="59"/>
      <c r="M3446" s="76"/>
      <c r="N3446" s="88"/>
      <c r="O3446" s="88"/>
      <c r="P3446" s="59"/>
      <c r="Q3446" s="77"/>
      <c r="R3446" s="59"/>
      <c r="S3446" s="59"/>
      <c r="T3446" s="59"/>
      <c r="U3446" s="59"/>
      <c r="W3446" s="59"/>
      <c r="X3446" s="59"/>
    </row>
    <row r="3447" ht="15.75" customHeight="1">
      <c r="C3447" s="84"/>
      <c r="D3447" s="84"/>
      <c r="E3447" s="84"/>
      <c r="F3447" s="86"/>
      <c r="G3447" s="87"/>
      <c r="H3447" s="72"/>
      <c r="I3447" s="59"/>
      <c r="J3447" s="76"/>
      <c r="K3447" s="59"/>
      <c r="L3447" s="59"/>
      <c r="M3447" s="76"/>
      <c r="N3447" s="88"/>
      <c r="O3447" s="88"/>
      <c r="P3447" s="59"/>
      <c r="Q3447" s="77"/>
      <c r="R3447" s="59"/>
      <c r="S3447" s="59"/>
      <c r="T3447" s="59"/>
      <c r="U3447" s="59"/>
      <c r="W3447" s="59"/>
      <c r="X3447" s="59"/>
    </row>
    <row r="3448" ht="15.75" customHeight="1">
      <c r="C3448" s="84"/>
      <c r="D3448" s="84"/>
      <c r="E3448" s="84"/>
      <c r="F3448" s="86"/>
      <c r="G3448" s="87"/>
      <c r="H3448" s="72"/>
      <c r="I3448" s="59"/>
      <c r="J3448" s="76"/>
      <c r="K3448" s="59"/>
      <c r="L3448" s="59"/>
      <c r="M3448" s="76"/>
      <c r="N3448" s="88"/>
      <c r="O3448" s="88"/>
      <c r="P3448" s="59"/>
      <c r="Q3448" s="77"/>
      <c r="R3448" s="59"/>
      <c r="S3448" s="59"/>
      <c r="T3448" s="59"/>
      <c r="U3448" s="59"/>
      <c r="W3448" s="59"/>
      <c r="X3448" s="59"/>
    </row>
    <row r="3449" ht="15.75" customHeight="1">
      <c r="C3449" s="84"/>
      <c r="D3449" s="84"/>
      <c r="E3449" s="84"/>
      <c r="F3449" s="86"/>
      <c r="G3449" s="87"/>
      <c r="H3449" s="72"/>
      <c r="I3449" s="59"/>
      <c r="J3449" s="76"/>
      <c r="K3449" s="59"/>
      <c r="L3449" s="59"/>
      <c r="M3449" s="76"/>
      <c r="N3449" s="88"/>
      <c r="O3449" s="88"/>
      <c r="P3449" s="59"/>
      <c r="Q3449" s="77"/>
      <c r="R3449" s="59"/>
      <c r="S3449" s="59"/>
      <c r="T3449" s="59"/>
      <c r="U3449" s="59"/>
      <c r="W3449" s="59"/>
      <c r="X3449" s="59"/>
    </row>
    <row r="3450" ht="15.75" customHeight="1">
      <c r="C3450" s="84"/>
      <c r="D3450" s="84"/>
      <c r="E3450" s="84"/>
      <c r="F3450" s="86"/>
      <c r="G3450" s="87"/>
      <c r="H3450" s="72"/>
      <c r="I3450" s="59"/>
      <c r="J3450" s="76"/>
      <c r="K3450" s="59"/>
      <c r="L3450" s="59"/>
      <c r="M3450" s="76"/>
      <c r="N3450" s="88"/>
      <c r="O3450" s="88"/>
      <c r="P3450" s="59"/>
      <c r="Q3450" s="77"/>
      <c r="R3450" s="59"/>
      <c r="S3450" s="59"/>
      <c r="T3450" s="59"/>
      <c r="U3450" s="59"/>
      <c r="W3450" s="59"/>
      <c r="X3450" s="59"/>
    </row>
    <row r="3451" ht="15.75" customHeight="1">
      <c r="C3451" s="84"/>
      <c r="D3451" s="84"/>
      <c r="E3451" s="84"/>
      <c r="F3451" s="86"/>
      <c r="G3451" s="87"/>
      <c r="H3451" s="72"/>
      <c r="I3451" s="59"/>
      <c r="J3451" s="76"/>
      <c r="K3451" s="59"/>
      <c r="L3451" s="59"/>
      <c r="M3451" s="76"/>
      <c r="N3451" s="88"/>
      <c r="O3451" s="88"/>
      <c r="P3451" s="59"/>
      <c r="Q3451" s="77"/>
      <c r="R3451" s="59"/>
      <c r="S3451" s="59"/>
      <c r="T3451" s="59"/>
      <c r="U3451" s="59"/>
      <c r="W3451" s="59"/>
      <c r="X3451" s="59"/>
    </row>
    <row r="3452" ht="15.75" customHeight="1">
      <c r="C3452" s="84"/>
      <c r="D3452" s="84"/>
      <c r="E3452" s="84"/>
      <c r="F3452" s="86"/>
      <c r="G3452" s="87"/>
      <c r="H3452" s="72"/>
      <c r="I3452" s="59"/>
      <c r="J3452" s="76"/>
      <c r="K3452" s="59"/>
      <c r="L3452" s="59"/>
      <c r="M3452" s="76"/>
      <c r="N3452" s="88"/>
      <c r="O3452" s="88"/>
      <c r="P3452" s="59"/>
      <c r="Q3452" s="77"/>
      <c r="R3452" s="59"/>
      <c r="S3452" s="59"/>
      <c r="T3452" s="59"/>
      <c r="U3452" s="59"/>
      <c r="W3452" s="59"/>
      <c r="X3452" s="59"/>
    </row>
    <row r="3453" ht="15.75" customHeight="1">
      <c r="C3453" s="84"/>
      <c r="D3453" s="84"/>
      <c r="E3453" s="84"/>
      <c r="F3453" s="86"/>
      <c r="G3453" s="87"/>
      <c r="H3453" s="72"/>
      <c r="I3453" s="59"/>
      <c r="J3453" s="76"/>
      <c r="K3453" s="59"/>
      <c r="L3453" s="59"/>
      <c r="M3453" s="76"/>
      <c r="N3453" s="88"/>
      <c r="O3453" s="88"/>
      <c r="P3453" s="59"/>
      <c r="Q3453" s="77"/>
      <c r="R3453" s="59"/>
      <c r="S3453" s="59"/>
      <c r="T3453" s="59"/>
      <c r="U3453" s="59"/>
      <c r="W3453" s="59"/>
      <c r="X3453" s="59"/>
    </row>
    <row r="3454" ht="15.75" customHeight="1">
      <c r="C3454" s="84"/>
      <c r="D3454" s="84"/>
      <c r="E3454" s="84"/>
      <c r="F3454" s="86"/>
      <c r="G3454" s="87"/>
      <c r="H3454" s="72"/>
      <c r="I3454" s="59"/>
      <c r="J3454" s="76"/>
      <c r="K3454" s="59"/>
      <c r="L3454" s="59"/>
      <c r="M3454" s="76"/>
      <c r="N3454" s="88"/>
      <c r="O3454" s="88"/>
      <c r="P3454" s="59"/>
      <c r="Q3454" s="77"/>
      <c r="R3454" s="59"/>
      <c r="S3454" s="59"/>
      <c r="T3454" s="59"/>
      <c r="U3454" s="59"/>
      <c r="W3454" s="59"/>
      <c r="X3454" s="59"/>
    </row>
    <row r="3455" ht="15.75" customHeight="1">
      <c r="C3455" s="84"/>
      <c r="D3455" s="84"/>
      <c r="E3455" s="84"/>
      <c r="F3455" s="86"/>
      <c r="G3455" s="87"/>
      <c r="H3455" s="72"/>
      <c r="I3455" s="59"/>
      <c r="J3455" s="76"/>
      <c r="K3455" s="59"/>
      <c r="L3455" s="59"/>
      <c r="M3455" s="76"/>
      <c r="N3455" s="88"/>
      <c r="O3455" s="88"/>
      <c r="P3455" s="59"/>
      <c r="Q3455" s="77"/>
      <c r="R3455" s="59"/>
      <c r="S3455" s="59"/>
      <c r="T3455" s="59"/>
      <c r="U3455" s="59"/>
      <c r="W3455" s="59"/>
      <c r="X3455" s="59"/>
    </row>
    <row r="3456" ht="15.75" customHeight="1">
      <c r="C3456" s="84"/>
      <c r="D3456" s="84"/>
      <c r="E3456" s="84"/>
      <c r="F3456" s="86"/>
      <c r="G3456" s="87"/>
      <c r="H3456" s="72"/>
      <c r="I3456" s="59"/>
      <c r="J3456" s="76"/>
      <c r="K3456" s="59"/>
      <c r="L3456" s="59"/>
      <c r="M3456" s="76"/>
      <c r="N3456" s="88"/>
      <c r="O3456" s="88"/>
      <c r="P3456" s="59"/>
      <c r="Q3456" s="77"/>
      <c r="R3456" s="59"/>
      <c r="S3456" s="59"/>
      <c r="T3456" s="59"/>
      <c r="U3456" s="59"/>
      <c r="W3456" s="59"/>
      <c r="X3456" s="59"/>
    </row>
    <row r="3457" ht="15.75" customHeight="1">
      <c r="C3457" s="84"/>
      <c r="D3457" s="84"/>
      <c r="E3457" s="84"/>
      <c r="F3457" s="86"/>
      <c r="G3457" s="87"/>
      <c r="H3457" s="72"/>
      <c r="I3457" s="59"/>
      <c r="J3457" s="76"/>
      <c r="K3457" s="59"/>
      <c r="L3457" s="59"/>
      <c r="M3457" s="76"/>
      <c r="N3457" s="88"/>
      <c r="O3457" s="88"/>
      <c r="P3457" s="59"/>
      <c r="Q3457" s="77"/>
      <c r="R3457" s="59"/>
      <c r="S3457" s="59"/>
      <c r="T3457" s="59"/>
      <c r="U3457" s="59"/>
      <c r="W3457" s="59"/>
      <c r="X3457" s="59"/>
    </row>
    <row r="3458" ht="15.75" customHeight="1">
      <c r="C3458" s="84"/>
      <c r="D3458" s="84"/>
      <c r="E3458" s="84"/>
      <c r="F3458" s="86"/>
      <c r="G3458" s="87"/>
      <c r="H3458" s="72"/>
      <c r="I3458" s="59"/>
      <c r="J3458" s="76"/>
      <c r="K3458" s="59"/>
      <c r="L3458" s="59"/>
      <c r="M3458" s="76"/>
      <c r="N3458" s="88"/>
      <c r="O3458" s="88"/>
      <c r="P3458" s="59"/>
      <c r="Q3458" s="77"/>
      <c r="R3458" s="59"/>
      <c r="S3458" s="59"/>
      <c r="T3458" s="59"/>
      <c r="U3458" s="59"/>
      <c r="W3458" s="59"/>
      <c r="X3458" s="59"/>
    </row>
    <row r="3459" ht="15.75" customHeight="1">
      <c r="C3459" s="84"/>
      <c r="D3459" s="84"/>
      <c r="E3459" s="84"/>
      <c r="F3459" s="86"/>
      <c r="G3459" s="87"/>
      <c r="H3459" s="72"/>
      <c r="I3459" s="59"/>
      <c r="J3459" s="76"/>
      <c r="K3459" s="59"/>
      <c r="L3459" s="59"/>
      <c r="M3459" s="76"/>
      <c r="N3459" s="88"/>
      <c r="O3459" s="88"/>
      <c r="P3459" s="59"/>
      <c r="Q3459" s="77"/>
      <c r="R3459" s="59"/>
      <c r="S3459" s="59"/>
      <c r="T3459" s="59"/>
      <c r="U3459" s="59"/>
      <c r="W3459" s="59"/>
      <c r="X3459" s="59"/>
    </row>
    <row r="3460" ht="15.75" customHeight="1">
      <c r="C3460" s="84"/>
      <c r="D3460" s="84"/>
      <c r="E3460" s="84"/>
      <c r="F3460" s="86"/>
      <c r="G3460" s="87"/>
      <c r="H3460" s="72"/>
      <c r="I3460" s="59"/>
      <c r="J3460" s="76"/>
      <c r="K3460" s="59"/>
      <c r="L3460" s="59"/>
      <c r="M3460" s="76"/>
      <c r="N3460" s="88"/>
      <c r="O3460" s="88"/>
      <c r="P3460" s="59"/>
      <c r="Q3460" s="77"/>
      <c r="R3460" s="59"/>
      <c r="S3460" s="59"/>
      <c r="T3460" s="59"/>
      <c r="U3460" s="59"/>
      <c r="W3460" s="59"/>
      <c r="X3460" s="59"/>
    </row>
    <row r="3461" ht="15.75" customHeight="1">
      <c r="C3461" s="84"/>
      <c r="D3461" s="84"/>
      <c r="E3461" s="84"/>
      <c r="F3461" s="86"/>
      <c r="G3461" s="87"/>
      <c r="H3461" s="72"/>
      <c r="I3461" s="59"/>
      <c r="J3461" s="76"/>
      <c r="K3461" s="59"/>
      <c r="L3461" s="59"/>
      <c r="M3461" s="76"/>
      <c r="N3461" s="88"/>
      <c r="O3461" s="88"/>
      <c r="P3461" s="59"/>
      <c r="Q3461" s="77"/>
      <c r="R3461" s="59"/>
      <c r="S3461" s="59"/>
      <c r="T3461" s="59"/>
      <c r="U3461" s="59"/>
      <c r="W3461" s="59"/>
      <c r="X3461" s="59"/>
    </row>
    <row r="3462" ht="15.75" customHeight="1">
      <c r="C3462" s="84"/>
      <c r="D3462" s="84"/>
      <c r="E3462" s="84"/>
      <c r="F3462" s="86"/>
      <c r="G3462" s="87"/>
      <c r="H3462" s="72"/>
      <c r="I3462" s="59"/>
      <c r="J3462" s="76"/>
      <c r="K3462" s="59"/>
      <c r="L3462" s="59"/>
      <c r="M3462" s="76"/>
      <c r="N3462" s="88"/>
      <c r="O3462" s="88"/>
      <c r="P3462" s="59"/>
      <c r="Q3462" s="77"/>
      <c r="R3462" s="59"/>
      <c r="S3462" s="59"/>
      <c r="T3462" s="59"/>
      <c r="U3462" s="59"/>
      <c r="W3462" s="59"/>
      <c r="X3462" s="59"/>
    </row>
    <row r="3463" ht="15.75" customHeight="1">
      <c r="C3463" s="84"/>
      <c r="D3463" s="84"/>
      <c r="E3463" s="84"/>
      <c r="F3463" s="86"/>
      <c r="G3463" s="87"/>
      <c r="H3463" s="72"/>
      <c r="I3463" s="59"/>
      <c r="J3463" s="76"/>
      <c r="K3463" s="59"/>
      <c r="L3463" s="59"/>
      <c r="M3463" s="76"/>
      <c r="N3463" s="88"/>
      <c r="O3463" s="88"/>
      <c r="P3463" s="59"/>
      <c r="Q3463" s="77"/>
      <c r="R3463" s="59"/>
      <c r="S3463" s="59"/>
      <c r="T3463" s="59"/>
      <c r="U3463" s="59"/>
      <c r="W3463" s="59"/>
      <c r="X3463" s="59"/>
    </row>
    <row r="3464" ht="15.75" customHeight="1">
      <c r="C3464" s="84"/>
      <c r="D3464" s="84"/>
      <c r="E3464" s="84"/>
      <c r="F3464" s="86"/>
      <c r="G3464" s="87"/>
      <c r="H3464" s="72"/>
      <c r="I3464" s="59"/>
      <c r="J3464" s="76"/>
      <c r="K3464" s="59"/>
      <c r="L3464" s="59"/>
      <c r="M3464" s="76"/>
      <c r="N3464" s="88"/>
      <c r="O3464" s="88"/>
      <c r="P3464" s="59"/>
      <c r="Q3464" s="77"/>
      <c r="R3464" s="59"/>
      <c r="S3464" s="59"/>
      <c r="T3464" s="59"/>
      <c r="U3464" s="59"/>
      <c r="W3464" s="59"/>
      <c r="X3464" s="59"/>
    </row>
    <row r="3465" ht="15.75" customHeight="1">
      <c r="C3465" s="84"/>
      <c r="D3465" s="84"/>
      <c r="E3465" s="84"/>
      <c r="F3465" s="86"/>
      <c r="G3465" s="87"/>
      <c r="H3465" s="72"/>
      <c r="I3465" s="59"/>
      <c r="J3465" s="76"/>
      <c r="K3465" s="59"/>
      <c r="L3465" s="59"/>
      <c r="M3465" s="76"/>
      <c r="N3465" s="88"/>
      <c r="O3465" s="88"/>
      <c r="P3465" s="59"/>
      <c r="Q3465" s="77"/>
      <c r="R3465" s="59"/>
      <c r="S3465" s="59"/>
      <c r="T3465" s="59"/>
      <c r="U3465" s="59"/>
      <c r="W3465" s="59"/>
      <c r="X3465" s="59"/>
    </row>
    <row r="3466" ht="15.75" customHeight="1">
      <c r="C3466" s="84"/>
      <c r="D3466" s="84"/>
      <c r="E3466" s="84"/>
      <c r="F3466" s="86"/>
      <c r="G3466" s="87"/>
      <c r="H3466" s="72"/>
      <c r="I3466" s="59"/>
      <c r="J3466" s="76"/>
      <c r="K3466" s="59"/>
      <c r="L3466" s="59"/>
      <c r="M3466" s="76"/>
      <c r="N3466" s="88"/>
      <c r="O3466" s="88"/>
      <c r="P3466" s="59"/>
      <c r="Q3466" s="77"/>
      <c r="R3466" s="59"/>
      <c r="S3466" s="59"/>
      <c r="T3466" s="59"/>
      <c r="U3466" s="59"/>
      <c r="W3466" s="59"/>
      <c r="X3466" s="59"/>
    </row>
    <row r="3467" ht="15.75" customHeight="1">
      <c r="C3467" s="84"/>
      <c r="D3467" s="84"/>
      <c r="E3467" s="84"/>
      <c r="F3467" s="86"/>
      <c r="G3467" s="87"/>
      <c r="H3467" s="72"/>
      <c r="I3467" s="59"/>
      <c r="J3467" s="76"/>
      <c r="K3467" s="59"/>
      <c r="L3467" s="59"/>
      <c r="M3467" s="76"/>
      <c r="N3467" s="88"/>
      <c r="O3467" s="88"/>
      <c r="P3467" s="59"/>
      <c r="Q3467" s="77"/>
      <c r="R3467" s="59"/>
      <c r="S3467" s="59"/>
      <c r="T3467" s="59"/>
      <c r="U3467" s="59"/>
      <c r="W3467" s="59"/>
      <c r="X3467" s="59"/>
    </row>
    <row r="3468" ht="15.75" customHeight="1">
      <c r="C3468" s="84"/>
      <c r="D3468" s="84"/>
      <c r="E3468" s="84"/>
      <c r="F3468" s="86"/>
      <c r="G3468" s="87"/>
      <c r="H3468" s="72"/>
      <c r="I3468" s="59"/>
      <c r="J3468" s="76"/>
      <c r="K3468" s="59"/>
      <c r="L3468" s="59"/>
      <c r="M3468" s="76"/>
      <c r="N3468" s="88"/>
      <c r="O3468" s="88"/>
      <c r="P3468" s="59"/>
      <c r="Q3468" s="77"/>
      <c r="R3468" s="59"/>
      <c r="S3468" s="59"/>
      <c r="T3468" s="59"/>
      <c r="U3468" s="59"/>
      <c r="W3468" s="59"/>
      <c r="X3468" s="59"/>
    </row>
    <row r="3469" ht="15.75" customHeight="1">
      <c r="C3469" s="84"/>
      <c r="D3469" s="84"/>
      <c r="E3469" s="84"/>
      <c r="F3469" s="86"/>
      <c r="G3469" s="87"/>
      <c r="H3469" s="72"/>
      <c r="I3469" s="59"/>
      <c r="J3469" s="76"/>
      <c r="K3469" s="59"/>
      <c r="L3469" s="59"/>
      <c r="M3469" s="76"/>
      <c r="N3469" s="88"/>
      <c r="O3469" s="88"/>
      <c r="P3469" s="59"/>
      <c r="Q3469" s="77"/>
      <c r="R3469" s="59"/>
      <c r="S3469" s="59"/>
      <c r="T3469" s="59"/>
      <c r="U3469" s="59"/>
      <c r="W3469" s="59"/>
      <c r="X3469" s="59"/>
    </row>
    <row r="3470" ht="15.75" customHeight="1">
      <c r="C3470" s="84"/>
      <c r="D3470" s="84"/>
      <c r="E3470" s="84"/>
      <c r="F3470" s="86"/>
      <c r="G3470" s="87"/>
      <c r="H3470" s="72"/>
      <c r="I3470" s="59"/>
      <c r="J3470" s="76"/>
      <c r="K3470" s="59"/>
      <c r="L3470" s="59"/>
      <c r="M3470" s="76"/>
      <c r="N3470" s="88"/>
      <c r="O3470" s="88"/>
      <c r="P3470" s="59"/>
      <c r="Q3470" s="77"/>
      <c r="R3470" s="59"/>
      <c r="S3470" s="59"/>
      <c r="T3470" s="59"/>
      <c r="U3470" s="59"/>
      <c r="W3470" s="59"/>
      <c r="X3470" s="59"/>
    </row>
    <row r="3471" ht="15.75" customHeight="1">
      <c r="C3471" s="84"/>
      <c r="D3471" s="84"/>
      <c r="E3471" s="84"/>
      <c r="F3471" s="86"/>
      <c r="G3471" s="87"/>
      <c r="H3471" s="72"/>
      <c r="I3471" s="59"/>
      <c r="J3471" s="76"/>
      <c r="K3471" s="59"/>
      <c r="L3471" s="59"/>
      <c r="M3471" s="76"/>
      <c r="N3471" s="88"/>
      <c r="O3471" s="88"/>
      <c r="P3471" s="59"/>
      <c r="Q3471" s="77"/>
      <c r="R3471" s="59"/>
      <c r="S3471" s="59"/>
      <c r="T3471" s="59"/>
      <c r="U3471" s="59"/>
      <c r="W3471" s="59"/>
      <c r="X3471" s="59"/>
    </row>
    <row r="3472" ht="15.75" customHeight="1">
      <c r="C3472" s="84"/>
      <c r="D3472" s="84"/>
      <c r="E3472" s="84"/>
      <c r="F3472" s="86"/>
      <c r="G3472" s="87"/>
      <c r="H3472" s="72"/>
      <c r="I3472" s="59"/>
      <c r="J3472" s="76"/>
      <c r="K3472" s="59"/>
      <c r="L3472" s="59"/>
      <c r="M3472" s="76"/>
      <c r="N3472" s="88"/>
      <c r="O3472" s="88"/>
      <c r="P3472" s="59"/>
      <c r="Q3472" s="77"/>
      <c r="R3472" s="59"/>
      <c r="S3472" s="59"/>
      <c r="T3472" s="59"/>
      <c r="U3472" s="59"/>
      <c r="W3472" s="59"/>
      <c r="X3472" s="59"/>
    </row>
    <row r="3473" ht="15.75" customHeight="1">
      <c r="C3473" s="84"/>
      <c r="D3473" s="84"/>
      <c r="E3473" s="84"/>
      <c r="F3473" s="86"/>
      <c r="G3473" s="87"/>
      <c r="H3473" s="72"/>
      <c r="I3473" s="59"/>
      <c r="J3473" s="76"/>
      <c r="K3473" s="59"/>
      <c r="L3473" s="59"/>
      <c r="M3473" s="76"/>
      <c r="N3473" s="88"/>
      <c r="O3473" s="88"/>
      <c r="P3473" s="59"/>
      <c r="Q3473" s="77"/>
      <c r="R3473" s="59"/>
      <c r="S3473" s="59"/>
      <c r="T3473" s="59"/>
      <c r="U3473" s="59"/>
      <c r="W3473" s="59"/>
      <c r="X3473" s="59"/>
    </row>
    <row r="3474" ht="15.75" customHeight="1">
      <c r="C3474" s="84"/>
      <c r="D3474" s="84"/>
      <c r="E3474" s="84"/>
      <c r="F3474" s="86"/>
      <c r="G3474" s="87"/>
      <c r="H3474" s="72"/>
      <c r="I3474" s="59"/>
      <c r="J3474" s="76"/>
      <c r="K3474" s="59"/>
      <c r="L3474" s="59"/>
      <c r="M3474" s="76"/>
      <c r="N3474" s="88"/>
      <c r="O3474" s="88"/>
      <c r="P3474" s="59"/>
      <c r="Q3474" s="77"/>
      <c r="R3474" s="59"/>
      <c r="S3474" s="59"/>
      <c r="T3474" s="59"/>
      <c r="U3474" s="59"/>
      <c r="W3474" s="59"/>
      <c r="X3474" s="59"/>
    </row>
    <row r="3475" ht="15.75" customHeight="1">
      <c r="C3475" s="84"/>
      <c r="D3475" s="84"/>
      <c r="E3475" s="84"/>
      <c r="F3475" s="86"/>
      <c r="G3475" s="87"/>
      <c r="H3475" s="72"/>
      <c r="I3475" s="59"/>
      <c r="J3475" s="76"/>
      <c r="K3475" s="59"/>
      <c r="L3475" s="59"/>
      <c r="M3475" s="76"/>
      <c r="N3475" s="88"/>
      <c r="O3475" s="88"/>
      <c r="P3475" s="59"/>
      <c r="Q3475" s="77"/>
      <c r="R3475" s="59"/>
      <c r="S3475" s="59"/>
      <c r="T3475" s="59"/>
      <c r="U3475" s="59"/>
      <c r="W3475" s="59"/>
      <c r="X3475" s="59"/>
    </row>
    <row r="3476" ht="15.75" customHeight="1">
      <c r="C3476" s="84"/>
      <c r="D3476" s="84"/>
      <c r="E3476" s="84"/>
      <c r="F3476" s="86"/>
      <c r="G3476" s="87"/>
      <c r="H3476" s="72"/>
      <c r="I3476" s="59"/>
      <c r="J3476" s="76"/>
      <c r="K3476" s="59"/>
      <c r="L3476" s="59"/>
      <c r="M3476" s="76"/>
      <c r="N3476" s="88"/>
      <c r="O3476" s="88"/>
      <c r="P3476" s="59"/>
      <c r="Q3476" s="77"/>
      <c r="R3476" s="59"/>
      <c r="S3476" s="59"/>
      <c r="T3476" s="59"/>
      <c r="U3476" s="59"/>
      <c r="W3476" s="59"/>
      <c r="X3476" s="59"/>
    </row>
    <row r="3477" ht="15.75" customHeight="1">
      <c r="C3477" s="84"/>
      <c r="D3477" s="84"/>
      <c r="E3477" s="84"/>
      <c r="F3477" s="86"/>
      <c r="G3477" s="87"/>
      <c r="H3477" s="72"/>
      <c r="I3477" s="59"/>
      <c r="J3477" s="76"/>
      <c r="K3477" s="59"/>
      <c r="L3477" s="59"/>
      <c r="M3477" s="76"/>
      <c r="N3477" s="88"/>
      <c r="O3477" s="88"/>
      <c r="P3477" s="59"/>
      <c r="Q3477" s="77"/>
      <c r="R3477" s="59"/>
      <c r="S3477" s="59"/>
      <c r="T3477" s="59"/>
      <c r="U3477" s="59"/>
      <c r="W3477" s="59"/>
      <c r="X3477" s="59"/>
    </row>
    <row r="3478" ht="15.75" customHeight="1">
      <c r="C3478" s="84"/>
      <c r="D3478" s="84"/>
      <c r="E3478" s="84"/>
      <c r="F3478" s="86"/>
      <c r="G3478" s="87"/>
      <c r="H3478" s="72"/>
      <c r="I3478" s="59"/>
      <c r="J3478" s="76"/>
      <c r="K3478" s="59"/>
      <c r="L3478" s="59"/>
      <c r="M3478" s="76"/>
      <c r="N3478" s="88"/>
      <c r="O3478" s="88"/>
      <c r="P3478" s="59"/>
      <c r="Q3478" s="77"/>
      <c r="R3478" s="59"/>
      <c r="S3478" s="59"/>
      <c r="T3478" s="59"/>
      <c r="U3478" s="59"/>
      <c r="W3478" s="59"/>
      <c r="X3478" s="59"/>
    </row>
    <row r="3479" ht="15.75" customHeight="1">
      <c r="C3479" s="84"/>
      <c r="D3479" s="84"/>
      <c r="E3479" s="84"/>
      <c r="F3479" s="86"/>
      <c r="G3479" s="87"/>
      <c r="H3479" s="72"/>
      <c r="I3479" s="59"/>
      <c r="J3479" s="76"/>
      <c r="K3479" s="59"/>
      <c r="L3479" s="59"/>
      <c r="M3479" s="76"/>
      <c r="N3479" s="88"/>
      <c r="O3479" s="88"/>
      <c r="P3479" s="59"/>
      <c r="Q3479" s="77"/>
      <c r="R3479" s="59"/>
      <c r="S3479" s="59"/>
      <c r="T3479" s="59"/>
      <c r="U3479" s="59"/>
      <c r="W3479" s="59"/>
      <c r="X3479" s="59"/>
    </row>
    <row r="3480" ht="15.75" customHeight="1">
      <c r="C3480" s="84"/>
      <c r="D3480" s="84"/>
      <c r="E3480" s="84"/>
      <c r="F3480" s="86"/>
      <c r="G3480" s="87"/>
      <c r="H3480" s="72"/>
      <c r="I3480" s="59"/>
      <c r="J3480" s="76"/>
      <c r="K3480" s="59"/>
      <c r="L3480" s="59"/>
      <c r="M3480" s="76"/>
      <c r="N3480" s="88"/>
      <c r="O3480" s="88"/>
      <c r="P3480" s="59"/>
      <c r="Q3480" s="77"/>
      <c r="R3480" s="59"/>
      <c r="S3480" s="59"/>
      <c r="T3480" s="59"/>
      <c r="U3480" s="59"/>
      <c r="W3480" s="59"/>
      <c r="X3480" s="59"/>
    </row>
    <row r="3481" ht="15.75" customHeight="1">
      <c r="C3481" s="84"/>
      <c r="D3481" s="84"/>
      <c r="E3481" s="84"/>
      <c r="F3481" s="86"/>
      <c r="G3481" s="87"/>
      <c r="H3481" s="72"/>
      <c r="I3481" s="59"/>
      <c r="J3481" s="76"/>
      <c r="K3481" s="59"/>
      <c r="L3481" s="59"/>
      <c r="M3481" s="76"/>
      <c r="N3481" s="88"/>
      <c r="O3481" s="88"/>
      <c r="P3481" s="59"/>
      <c r="Q3481" s="77"/>
      <c r="R3481" s="59"/>
      <c r="S3481" s="59"/>
      <c r="T3481" s="59"/>
      <c r="U3481" s="59"/>
      <c r="W3481" s="59"/>
      <c r="X3481" s="59"/>
    </row>
    <row r="3482" ht="15.75" customHeight="1">
      <c r="C3482" s="84"/>
      <c r="D3482" s="84"/>
      <c r="E3482" s="84"/>
      <c r="F3482" s="86"/>
      <c r="G3482" s="87"/>
      <c r="H3482" s="72"/>
      <c r="I3482" s="59"/>
      <c r="J3482" s="76"/>
      <c r="K3482" s="59"/>
      <c r="L3482" s="59"/>
      <c r="M3482" s="76"/>
      <c r="N3482" s="88"/>
      <c r="O3482" s="88"/>
      <c r="P3482" s="59"/>
      <c r="Q3482" s="77"/>
      <c r="R3482" s="59"/>
      <c r="S3482" s="59"/>
      <c r="T3482" s="59"/>
      <c r="U3482" s="59"/>
      <c r="W3482" s="59"/>
      <c r="X3482" s="59"/>
    </row>
    <row r="3483" ht="15.75" customHeight="1">
      <c r="C3483" s="84"/>
      <c r="D3483" s="84"/>
      <c r="E3483" s="84"/>
      <c r="F3483" s="86"/>
      <c r="G3483" s="87"/>
      <c r="H3483" s="72"/>
      <c r="I3483" s="59"/>
      <c r="J3483" s="76"/>
      <c r="K3483" s="59"/>
      <c r="L3483" s="59"/>
      <c r="M3483" s="76"/>
      <c r="N3483" s="88"/>
      <c r="O3483" s="88"/>
      <c r="P3483" s="59"/>
      <c r="Q3483" s="77"/>
      <c r="R3483" s="59"/>
      <c r="S3483" s="59"/>
      <c r="T3483" s="59"/>
      <c r="U3483" s="59"/>
      <c r="W3483" s="59"/>
      <c r="X3483" s="59"/>
    </row>
    <row r="3484" ht="15.75" customHeight="1">
      <c r="C3484" s="84"/>
      <c r="D3484" s="84"/>
      <c r="E3484" s="84"/>
      <c r="F3484" s="86"/>
      <c r="G3484" s="87"/>
      <c r="H3484" s="72"/>
      <c r="I3484" s="59"/>
      <c r="J3484" s="76"/>
      <c r="K3484" s="59"/>
      <c r="L3484" s="59"/>
      <c r="M3484" s="76"/>
      <c r="N3484" s="88"/>
      <c r="O3484" s="88"/>
      <c r="P3484" s="59"/>
      <c r="Q3484" s="77"/>
      <c r="R3484" s="59"/>
      <c r="S3484" s="59"/>
      <c r="T3484" s="59"/>
      <c r="U3484" s="59"/>
      <c r="W3484" s="59"/>
      <c r="X3484" s="59"/>
    </row>
    <row r="3485" ht="15.75" customHeight="1">
      <c r="C3485" s="84"/>
      <c r="D3485" s="84"/>
      <c r="E3485" s="84"/>
      <c r="F3485" s="86"/>
      <c r="G3485" s="87"/>
      <c r="H3485" s="72"/>
      <c r="I3485" s="59"/>
      <c r="J3485" s="76"/>
      <c r="K3485" s="59"/>
      <c r="L3485" s="59"/>
      <c r="M3485" s="76"/>
      <c r="N3485" s="88"/>
      <c r="O3485" s="88"/>
      <c r="P3485" s="59"/>
      <c r="Q3485" s="77"/>
      <c r="R3485" s="59"/>
      <c r="S3485" s="59"/>
      <c r="T3485" s="59"/>
      <c r="U3485" s="59"/>
      <c r="W3485" s="59"/>
      <c r="X3485" s="59"/>
    </row>
    <row r="3486" ht="15.75" customHeight="1">
      <c r="C3486" s="84"/>
      <c r="D3486" s="84"/>
      <c r="E3486" s="84"/>
      <c r="F3486" s="86"/>
      <c r="G3486" s="87"/>
      <c r="H3486" s="72"/>
      <c r="I3486" s="59"/>
      <c r="J3486" s="76"/>
      <c r="K3486" s="59"/>
      <c r="L3486" s="59"/>
      <c r="M3486" s="76"/>
      <c r="N3486" s="88"/>
      <c r="O3486" s="88"/>
      <c r="P3486" s="59"/>
      <c r="Q3486" s="77"/>
      <c r="R3486" s="59"/>
      <c r="S3486" s="59"/>
      <c r="T3486" s="59"/>
      <c r="U3486" s="59"/>
      <c r="W3486" s="59"/>
      <c r="X3486" s="59"/>
    </row>
    <row r="3487" ht="15.75" customHeight="1">
      <c r="C3487" s="84"/>
      <c r="D3487" s="84"/>
      <c r="E3487" s="84"/>
      <c r="F3487" s="86"/>
      <c r="G3487" s="87"/>
      <c r="H3487" s="72"/>
      <c r="I3487" s="59"/>
      <c r="J3487" s="76"/>
      <c r="K3487" s="59"/>
      <c r="L3487" s="59"/>
      <c r="M3487" s="76"/>
      <c r="N3487" s="88"/>
      <c r="O3487" s="88"/>
      <c r="P3487" s="59"/>
      <c r="Q3487" s="77"/>
      <c r="R3487" s="59"/>
      <c r="S3487" s="59"/>
      <c r="T3487" s="59"/>
      <c r="U3487" s="59"/>
      <c r="W3487" s="59"/>
      <c r="X3487" s="59"/>
    </row>
    <row r="3488" ht="15.75" customHeight="1">
      <c r="C3488" s="84"/>
      <c r="D3488" s="84"/>
      <c r="E3488" s="84"/>
      <c r="F3488" s="86"/>
      <c r="G3488" s="87"/>
      <c r="H3488" s="72"/>
      <c r="I3488" s="59"/>
      <c r="J3488" s="76"/>
      <c r="K3488" s="59"/>
      <c r="L3488" s="59"/>
      <c r="M3488" s="76"/>
      <c r="N3488" s="88"/>
      <c r="O3488" s="88"/>
      <c r="P3488" s="59"/>
      <c r="Q3488" s="77"/>
      <c r="R3488" s="59"/>
      <c r="S3488" s="59"/>
      <c r="T3488" s="59"/>
      <c r="U3488" s="59"/>
      <c r="W3488" s="59"/>
      <c r="X3488" s="59"/>
    </row>
    <row r="3489" ht="15.75" customHeight="1">
      <c r="C3489" s="84"/>
      <c r="D3489" s="84"/>
      <c r="E3489" s="84"/>
      <c r="F3489" s="86"/>
      <c r="G3489" s="87"/>
      <c r="H3489" s="72"/>
      <c r="I3489" s="59"/>
      <c r="J3489" s="76"/>
      <c r="K3489" s="59"/>
      <c r="L3489" s="59"/>
      <c r="M3489" s="76"/>
      <c r="N3489" s="88"/>
      <c r="O3489" s="88"/>
      <c r="P3489" s="59"/>
      <c r="Q3489" s="77"/>
      <c r="R3489" s="59"/>
      <c r="S3489" s="59"/>
      <c r="T3489" s="59"/>
      <c r="U3489" s="59"/>
      <c r="W3489" s="59"/>
      <c r="X3489" s="59"/>
    </row>
    <row r="3490" ht="15.75" customHeight="1">
      <c r="C3490" s="84"/>
      <c r="D3490" s="84"/>
      <c r="E3490" s="84"/>
      <c r="F3490" s="86"/>
      <c r="G3490" s="87"/>
      <c r="H3490" s="72"/>
      <c r="I3490" s="59"/>
      <c r="J3490" s="76"/>
      <c r="K3490" s="59"/>
      <c r="L3490" s="59"/>
      <c r="M3490" s="76"/>
      <c r="N3490" s="88"/>
      <c r="O3490" s="88"/>
      <c r="P3490" s="59"/>
      <c r="Q3490" s="77"/>
      <c r="R3490" s="59"/>
      <c r="S3490" s="59"/>
      <c r="T3490" s="59"/>
      <c r="U3490" s="59"/>
      <c r="W3490" s="59"/>
      <c r="X3490" s="59"/>
    </row>
    <row r="3491" ht="15.75" customHeight="1">
      <c r="C3491" s="84"/>
      <c r="D3491" s="84"/>
      <c r="E3491" s="84"/>
      <c r="F3491" s="86"/>
      <c r="G3491" s="87"/>
      <c r="H3491" s="72"/>
      <c r="I3491" s="59"/>
      <c r="J3491" s="76"/>
      <c r="K3491" s="59"/>
      <c r="L3491" s="59"/>
      <c r="M3491" s="76"/>
      <c r="N3491" s="88"/>
      <c r="O3491" s="88"/>
      <c r="P3491" s="59"/>
      <c r="Q3491" s="77"/>
      <c r="R3491" s="59"/>
      <c r="S3491" s="59"/>
      <c r="T3491" s="59"/>
      <c r="U3491" s="59"/>
      <c r="W3491" s="59"/>
      <c r="X3491" s="59"/>
    </row>
    <row r="3492" ht="15.75" customHeight="1">
      <c r="C3492" s="84"/>
      <c r="D3492" s="84"/>
      <c r="E3492" s="84"/>
      <c r="F3492" s="86"/>
      <c r="G3492" s="87"/>
      <c r="H3492" s="72"/>
      <c r="I3492" s="59"/>
      <c r="J3492" s="76"/>
      <c r="K3492" s="59"/>
      <c r="L3492" s="59"/>
      <c r="M3492" s="76"/>
      <c r="N3492" s="88"/>
      <c r="O3492" s="88"/>
      <c r="P3492" s="59"/>
      <c r="Q3492" s="77"/>
      <c r="R3492" s="59"/>
      <c r="S3492" s="59"/>
      <c r="T3492" s="59"/>
      <c r="U3492" s="59"/>
      <c r="W3492" s="59"/>
      <c r="X3492" s="59"/>
    </row>
    <row r="3493" ht="15.75" customHeight="1">
      <c r="C3493" s="84"/>
      <c r="D3493" s="84"/>
      <c r="E3493" s="84"/>
      <c r="F3493" s="86"/>
      <c r="G3493" s="87"/>
      <c r="H3493" s="72"/>
      <c r="I3493" s="59"/>
      <c r="J3493" s="76"/>
      <c r="K3493" s="59"/>
      <c r="L3493" s="59"/>
      <c r="M3493" s="76"/>
      <c r="N3493" s="88"/>
      <c r="O3493" s="88"/>
      <c r="P3493" s="59"/>
      <c r="Q3493" s="77"/>
      <c r="R3493" s="59"/>
      <c r="S3493" s="59"/>
      <c r="T3493" s="59"/>
      <c r="U3493" s="59"/>
      <c r="W3493" s="59"/>
      <c r="X3493" s="59"/>
    </row>
    <row r="3494" ht="15.75" customHeight="1">
      <c r="C3494" s="84"/>
      <c r="D3494" s="84"/>
      <c r="E3494" s="84"/>
      <c r="F3494" s="86"/>
      <c r="G3494" s="87"/>
      <c r="H3494" s="72"/>
      <c r="I3494" s="59"/>
      <c r="J3494" s="76"/>
      <c r="K3494" s="59"/>
      <c r="L3494" s="59"/>
      <c r="M3494" s="76"/>
      <c r="N3494" s="88"/>
      <c r="O3494" s="88"/>
      <c r="P3494" s="59"/>
      <c r="Q3494" s="77"/>
      <c r="R3494" s="59"/>
      <c r="S3494" s="59"/>
      <c r="T3494" s="59"/>
      <c r="U3494" s="59"/>
      <c r="W3494" s="59"/>
      <c r="X3494" s="59"/>
    </row>
    <row r="3495" ht="15.75" customHeight="1">
      <c r="C3495" s="84"/>
      <c r="D3495" s="84"/>
      <c r="E3495" s="84"/>
      <c r="F3495" s="86"/>
      <c r="G3495" s="87"/>
      <c r="H3495" s="72"/>
      <c r="I3495" s="59"/>
      <c r="J3495" s="76"/>
      <c r="K3495" s="59"/>
      <c r="L3495" s="59"/>
      <c r="M3495" s="76"/>
      <c r="N3495" s="88"/>
      <c r="O3495" s="88"/>
      <c r="P3495" s="59"/>
      <c r="Q3495" s="77"/>
      <c r="R3495" s="59"/>
      <c r="S3495" s="59"/>
      <c r="T3495" s="59"/>
      <c r="U3495" s="59"/>
      <c r="W3495" s="59"/>
      <c r="X3495" s="59"/>
    </row>
    <row r="3496" ht="15.75" customHeight="1">
      <c r="C3496" s="84"/>
      <c r="D3496" s="84"/>
      <c r="E3496" s="84"/>
      <c r="F3496" s="86"/>
      <c r="G3496" s="87"/>
      <c r="H3496" s="72"/>
      <c r="I3496" s="59"/>
      <c r="J3496" s="76"/>
      <c r="K3496" s="59"/>
      <c r="L3496" s="59"/>
      <c r="M3496" s="76"/>
      <c r="N3496" s="88"/>
      <c r="O3496" s="88"/>
      <c r="P3496" s="59"/>
      <c r="Q3496" s="77"/>
      <c r="R3496" s="59"/>
      <c r="S3496" s="59"/>
      <c r="T3496" s="59"/>
      <c r="U3496" s="59"/>
      <c r="W3496" s="59"/>
      <c r="X3496" s="59"/>
    </row>
    <row r="3497" ht="15.75" customHeight="1">
      <c r="C3497" s="84"/>
      <c r="D3497" s="84"/>
      <c r="E3497" s="84"/>
      <c r="F3497" s="86"/>
      <c r="G3497" s="87"/>
      <c r="H3497" s="72"/>
      <c r="I3497" s="59"/>
      <c r="J3497" s="76"/>
      <c r="K3497" s="59"/>
      <c r="L3497" s="59"/>
      <c r="M3497" s="76"/>
      <c r="N3497" s="88"/>
      <c r="O3497" s="88"/>
      <c r="P3497" s="59"/>
      <c r="Q3497" s="77"/>
      <c r="R3497" s="59"/>
      <c r="S3497" s="59"/>
      <c r="T3497" s="59"/>
      <c r="U3497" s="59"/>
      <c r="W3497" s="59"/>
      <c r="X3497" s="59"/>
    </row>
    <row r="3498" ht="15.75" customHeight="1">
      <c r="C3498" s="84"/>
      <c r="D3498" s="84"/>
      <c r="E3498" s="84"/>
      <c r="F3498" s="86"/>
      <c r="G3498" s="87"/>
      <c r="H3498" s="72"/>
      <c r="I3498" s="59"/>
      <c r="J3498" s="76"/>
      <c r="K3498" s="59"/>
      <c r="L3498" s="59"/>
      <c r="M3498" s="76"/>
      <c r="N3498" s="88"/>
      <c r="O3498" s="88"/>
      <c r="P3498" s="59"/>
      <c r="Q3498" s="77"/>
      <c r="R3498" s="59"/>
      <c r="S3498" s="59"/>
      <c r="T3498" s="59"/>
      <c r="U3498" s="59"/>
      <c r="W3498" s="59"/>
      <c r="X3498" s="59"/>
    </row>
    <row r="3499" ht="15.75" customHeight="1">
      <c r="C3499" s="84"/>
      <c r="D3499" s="84"/>
      <c r="E3499" s="84"/>
      <c r="F3499" s="86"/>
      <c r="G3499" s="87"/>
      <c r="H3499" s="72"/>
      <c r="I3499" s="59"/>
      <c r="J3499" s="76"/>
      <c r="K3499" s="59"/>
      <c r="L3499" s="59"/>
      <c r="M3499" s="76"/>
      <c r="N3499" s="88"/>
      <c r="O3499" s="88"/>
      <c r="P3499" s="59"/>
      <c r="Q3499" s="77"/>
      <c r="R3499" s="59"/>
      <c r="S3499" s="59"/>
      <c r="T3499" s="59"/>
      <c r="U3499" s="59"/>
      <c r="W3499" s="59"/>
      <c r="X3499" s="59"/>
    </row>
    <row r="3500" ht="15.75" customHeight="1">
      <c r="C3500" s="84"/>
      <c r="D3500" s="84"/>
      <c r="E3500" s="84"/>
      <c r="F3500" s="86"/>
      <c r="G3500" s="87"/>
      <c r="H3500" s="72"/>
      <c r="I3500" s="59"/>
      <c r="J3500" s="76"/>
      <c r="K3500" s="59"/>
      <c r="L3500" s="59"/>
      <c r="M3500" s="76"/>
      <c r="N3500" s="88"/>
      <c r="O3500" s="88"/>
      <c r="P3500" s="59"/>
      <c r="Q3500" s="77"/>
      <c r="R3500" s="59"/>
      <c r="S3500" s="59"/>
      <c r="T3500" s="59"/>
      <c r="U3500" s="59"/>
      <c r="W3500" s="59"/>
      <c r="X3500" s="59"/>
    </row>
    <row r="3501" ht="15.75" customHeight="1">
      <c r="C3501" s="84"/>
      <c r="D3501" s="84"/>
      <c r="E3501" s="84"/>
      <c r="F3501" s="86"/>
      <c r="G3501" s="87"/>
      <c r="H3501" s="72"/>
      <c r="I3501" s="59"/>
      <c r="J3501" s="76"/>
      <c r="K3501" s="59"/>
      <c r="L3501" s="59"/>
      <c r="M3501" s="76"/>
      <c r="N3501" s="88"/>
      <c r="O3501" s="88"/>
      <c r="P3501" s="59"/>
      <c r="Q3501" s="77"/>
      <c r="R3501" s="59"/>
      <c r="S3501" s="59"/>
      <c r="T3501" s="59"/>
      <c r="U3501" s="59"/>
      <c r="W3501" s="59"/>
      <c r="X3501" s="59"/>
    </row>
    <row r="3502" ht="15.75" customHeight="1">
      <c r="C3502" s="84"/>
      <c r="D3502" s="84"/>
      <c r="E3502" s="84"/>
      <c r="F3502" s="86"/>
      <c r="G3502" s="87"/>
      <c r="H3502" s="72"/>
      <c r="I3502" s="59"/>
      <c r="J3502" s="76"/>
      <c r="K3502" s="59"/>
      <c r="L3502" s="59"/>
      <c r="M3502" s="76"/>
      <c r="N3502" s="88"/>
      <c r="O3502" s="88"/>
      <c r="P3502" s="59"/>
      <c r="Q3502" s="77"/>
      <c r="R3502" s="59"/>
      <c r="S3502" s="59"/>
      <c r="T3502" s="59"/>
      <c r="U3502" s="59"/>
      <c r="W3502" s="59"/>
      <c r="X3502" s="59"/>
    </row>
    <row r="3503" ht="15.75" customHeight="1">
      <c r="C3503" s="84"/>
      <c r="D3503" s="84"/>
      <c r="E3503" s="84"/>
      <c r="F3503" s="86"/>
      <c r="G3503" s="87"/>
      <c r="H3503" s="72"/>
      <c r="I3503" s="59"/>
      <c r="J3503" s="76"/>
      <c r="K3503" s="59"/>
      <c r="L3503" s="59"/>
      <c r="M3503" s="76"/>
      <c r="N3503" s="88"/>
      <c r="O3503" s="88"/>
      <c r="P3503" s="59"/>
      <c r="Q3503" s="77"/>
      <c r="R3503" s="59"/>
      <c r="S3503" s="59"/>
      <c r="T3503" s="59"/>
      <c r="U3503" s="59"/>
      <c r="W3503" s="59"/>
      <c r="X3503" s="59"/>
    </row>
    <row r="3504" ht="15.75" customHeight="1">
      <c r="C3504" s="84"/>
      <c r="D3504" s="84"/>
      <c r="E3504" s="84"/>
      <c r="F3504" s="86"/>
      <c r="G3504" s="87"/>
      <c r="H3504" s="72"/>
      <c r="I3504" s="59"/>
      <c r="J3504" s="76"/>
      <c r="K3504" s="59"/>
      <c r="L3504" s="59"/>
      <c r="M3504" s="76"/>
      <c r="N3504" s="88"/>
      <c r="O3504" s="88"/>
      <c r="P3504" s="59"/>
      <c r="Q3504" s="77"/>
      <c r="R3504" s="59"/>
      <c r="S3504" s="59"/>
      <c r="T3504" s="59"/>
      <c r="U3504" s="59"/>
      <c r="W3504" s="59"/>
      <c r="X3504" s="59"/>
    </row>
    <row r="3505" ht="15.75" customHeight="1">
      <c r="C3505" s="84"/>
      <c r="D3505" s="84"/>
      <c r="E3505" s="84"/>
      <c r="F3505" s="86"/>
      <c r="G3505" s="87"/>
      <c r="H3505" s="72"/>
      <c r="I3505" s="59"/>
      <c r="J3505" s="76"/>
      <c r="K3505" s="59"/>
      <c r="L3505" s="59"/>
      <c r="M3505" s="76"/>
      <c r="N3505" s="88"/>
      <c r="O3505" s="88"/>
      <c r="P3505" s="59"/>
      <c r="Q3505" s="77"/>
      <c r="R3505" s="59"/>
      <c r="S3505" s="59"/>
      <c r="T3505" s="59"/>
      <c r="U3505" s="59"/>
      <c r="W3505" s="59"/>
      <c r="X3505" s="59"/>
    </row>
    <row r="3506" ht="15.75" customHeight="1">
      <c r="C3506" s="84"/>
      <c r="D3506" s="84"/>
      <c r="E3506" s="84"/>
      <c r="F3506" s="86"/>
      <c r="G3506" s="87"/>
      <c r="H3506" s="72"/>
      <c r="I3506" s="59"/>
      <c r="J3506" s="76"/>
      <c r="K3506" s="59"/>
      <c r="L3506" s="59"/>
      <c r="M3506" s="76"/>
      <c r="N3506" s="88"/>
      <c r="O3506" s="88"/>
      <c r="P3506" s="59"/>
      <c r="Q3506" s="77"/>
      <c r="R3506" s="59"/>
      <c r="S3506" s="59"/>
      <c r="T3506" s="59"/>
      <c r="U3506" s="59"/>
      <c r="W3506" s="59"/>
      <c r="X3506" s="59"/>
    </row>
    <row r="3507" ht="15.75" customHeight="1">
      <c r="C3507" s="84"/>
      <c r="D3507" s="84"/>
      <c r="E3507" s="84"/>
      <c r="F3507" s="86"/>
      <c r="G3507" s="87"/>
      <c r="H3507" s="72"/>
      <c r="I3507" s="59"/>
      <c r="J3507" s="76"/>
      <c r="K3507" s="59"/>
      <c r="L3507" s="59"/>
      <c r="M3507" s="76"/>
      <c r="N3507" s="88"/>
      <c r="O3507" s="88"/>
      <c r="P3507" s="59"/>
      <c r="Q3507" s="77"/>
      <c r="R3507" s="59"/>
      <c r="S3507" s="59"/>
      <c r="T3507" s="59"/>
      <c r="U3507" s="59"/>
      <c r="W3507" s="59"/>
      <c r="X3507" s="59"/>
    </row>
    <row r="3508" ht="15.75" customHeight="1">
      <c r="C3508" s="84"/>
      <c r="D3508" s="84"/>
      <c r="E3508" s="84"/>
      <c r="F3508" s="86"/>
      <c r="G3508" s="87"/>
      <c r="H3508" s="72"/>
      <c r="I3508" s="59"/>
      <c r="J3508" s="76"/>
      <c r="K3508" s="59"/>
      <c r="L3508" s="59"/>
      <c r="M3508" s="76"/>
      <c r="N3508" s="88"/>
      <c r="O3508" s="88"/>
      <c r="P3508" s="59"/>
      <c r="Q3508" s="77"/>
      <c r="R3508" s="59"/>
      <c r="S3508" s="59"/>
      <c r="T3508" s="59"/>
      <c r="U3508" s="59"/>
      <c r="W3508" s="59"/>
      <c r="X3508" s="59"/>
    </row>
    <row r="3509" ht="15.75" customHeight="1">
      <c r="C3509" s="84"/>
      <c r="D3509" s="84"/>
      <c r="E3509" s="84"/>
      <c r="F3509" s="86"/>
      <c r="G3509" s="87"/>
      <c r="H3509" s="72"/>
      <c r="I3509" s="59"/>
      <c r="J3509" s="76"/>
      <c r="K3509" s="59"/>
      <c r="L3509" s="59"/>
      <c r="M3509" s="76"/>
      <c r="N3509" s="88"/>
      <c r="O3509" s="88"/>
      <c r="P3509" s="59"/>
      <c r="Q3509" s="77"/>
      <c r="R3509" s="59"/>
      <c r="S3509" s="59"/>
      <c r="T3509" s="59"/>
      <c r="U3509" s="59"/>
      <c r="W3509" s="59"/>
      <c r="X3509" s="59"/>
    </row>
    <row r="3510" ht="15.75" customHeight="1">
      <c r="C3510" s="84"/>
      <c r="D3510" s="84"/>
      <c r="E3510" s="84"/>
      <c r="F3510" s="86"/>
      <c r="G3510" s="87"/>
      <c r="H3510" s="72"/>
      <c r="I3510" s="59"/>
      <c r="J3510" s="76"/>
      <c r="K3510" s="59"/>
      <c r="L3510" s="59"/>
      <c r="M3510" s="76"/>
      <c r="N3510" s="88"/>
      <c r="O3510" s="88"/>
      <c r="P3510" s="59"/>
      <c r="Q3510" s="77"/>
      <c r="R3510" s="59"/>
      <c r="S3510" s="59"/>
      <c r="T3510" s="59"/>
      <c r="U3510" s="59"/>
      <c r="W3510" s="59"/>
      <c r="X3510" s="59"/>
    </row>
    <row r="3511" ht="15.75" customHeight="1">
      <c r="C3511" s="84"/>
      <c r="D3511" s="84"/>
      <c r="E3511" s="84"/>
      <c r="F3511" s="86"/>
      <c r="G3511" s="87"/>
      <c r="H3511" s="72"/>
      <c r="I3511" s="59"/>
      <c r="J3511" s="76"/>
      <c r="K3511" s="59"/>
      <c r="L3511" s="59"/>
      <c r="M3511" s="76"/>
      <c r="N3511" s="88"/>
      <c r="O3511" s="88"/>
      <c r="P3511" s="59"/>
      <c r="Q3511" s="77"/>
      <c r="R3511" s="59"/>
      <c r="S3511" s="59"/>
      <c r="T3511" s="59"/>
      <c r="U3511" s="59"/>
      <c r="W3511" s="59"/>
      <c r="X3511" s="59"/>
    </row>
    <row r="3512" ht="15.75" customHeight="1">
      <c r="C3512" s="84"/>
      <c r="D3512" s="84"/>
      <c r="E3512" s="84"/>
      <c r="F3512" s="86"/>
      <c r="G3512" s="87"/>
      <c r="H3512" s="72"/>
      <c r="I3512" s="59"/>
      <c r="J3512" s="76"/>
      <c r="K3512" s="59"/>
      <c r="L3512" s="59"/>
      <c r="M3512" s="76"/>
      <c r="N3512" s="88"/>
      <c r="O3512" s="88"/>
      <c r="P3512" s="59"/>
      <c r="Q3512" s="77"/>
      <c r="R3512" s="59"/>
      <c r="S3512" s="59"/>
      <c r="T3512" s="59"/>
      <c r="U3512" s="59"/>
      <c r="W3512" s="59"/>
      <c r="X3512" s="59"/>
    </row>
    <row r="3513" ht="15.75" customHeight="1">
      <c r="C3513" s="84"/>
      <c r="D3513" s="84"/>
      <c r="E3513" s="84"/>
      <c r="F3513" s="86"/>
      <c r="G3513" s="87"/>
      <c r="H3513" s="72"/>
      <c r="I3513" s="59"/>
      <c r="J3513" s="76"/>
      <c r="K3513" s="59"/>
      <c r="L3513" s="59"/>
      <c r="M3513" s="76"/>
      <c r="N3513" s="88"/>
      <c r="O3513" s="88"/>
      <c r="P3513" s="59"/>
      <c r="Q3513" s="77"/>
      <c r="R3513" s="59"/>
      <c r="S3513" s="59"/>
      <c r="T3513" s="59"/>
      <c r="U3513" s="59"/>
      <c r="W3513" s="59"/>
      <c r="X3513" s="59"/>
    </row>
    <row r="3514" ht="15.75" customHeight="1">
      <c r="C3514" s="84"/>
      <c r="D3514" s="84"/>
      <c r="E3514" s="84"/>
      <c r="F3514" s="86"/>
      <c r="G3514" s="87"/>
      <c r="H3514" s="72"/>
      <c r="I3514" s="59"/>
      <c r="J3514" s="76"/>
      <c r="K3514" s="59"/>
      <c r="L3514" s="59"/>
      <c r="M3514" s="76"/>
      <c r="N3514" s="88"/>
      <c r="O3514" s="88"/>
      <c r="P3514" s="59"/>
      <c r="Q3514" s="77"/>
      <c r="R3514" s="59"/>
      <c r="S3514" s="59"/>
      <c r="T3514" s="59"/>
      <c r="U3514" s="59"/>
      <c r="W3514" s="59"/>
      <c r="X3514" s="59"/>
    </row>
    <row r="3515" ht="15.75" customHeight="1">
      <c r="C3515" s="84"/>
      <c r="D3515" s="84"/>
      <c r="E3515" s="84"/>
      <c r="F3515" s="86"/>
      <c r="G3515" s="87"/>
      <c r="H3515" s="72"/>
      <c r="I3515" s="59"/>
      <c r="J3515" s="76"/>
      <c r="K3515" s="59"/>
      <c r="L3515" s="59"/>
      <c r="M3515" s="76"/>
      <c r="N3515" s="88"/>
      <c r="O3515" s="88"/>
      <c r="P3515" s="59"/>
      <c r="Q3515" s="77"/>
      <c r="R3515" s="59"/>
      <c r="S3515" s="59"/>
      <c r="T3515" s="59"/>
      <c r="U3515" s="59"/>
      <c r="W3515" s="59"/>
      <c r="X3515" s="59"/>
    </row>
    <row r="3516" ht="15.75" customHeight="1">
      <c r="C3516" s="84"/>
      <c r="D3516" s="84"/>
      <c r="E3516" s="84"/>
      <c r="F3516" s="86"/>
      <c r="G3516" s="87"/>
      <c r="H3516" s="72"/>
      <c r="I3516" s="59"/>
      <c r="J3516" s="76"/>
      <c r="K3516" s="59"/>
      <c r="L3516" s="59"/>
      <c r="M3516" s="76"/>
      <c r="N3516" s="88"/>
      <c r="O3516" s="88"/>
      <c r="P3516" s="59"/>
      <c r="Q3516" s="77"/>
      <c r="R3516" s="59"/>
      <c r="S3516" s="59"/>
      <c r="T3516" s="59"/>
      <c r="U3516" s="59"/>
      <c r="W3516" s="59"/>
      <c r="X3516" s="59"/>
    </row>
    <row r="3517" ht="15.75" customHeight="1">
      <c r="C3517" s="84"/>
      <c r="D3517" s="84"/>
      <c r="E3517" s="84"/>
      <c r="F3517" s="86"/>
      <c r="G3517" s="87"/>
      <c r="H3517" s="72"/>
      <c r="I3517" s="59"/>
      <c r="J3517" s="76"/>
      <c r="K3517" s="59"/>
      <c r="L3517" s="59"/>
      <c r="M3517" s="76"/>
      <c r="N3517" s="88"/>
      <c r="O3517" s="88"/>
      <c r="P3517" s="59"/>
      <c r="Q3517" s="77"/>
      <c r="R3517" s="59"/>
      <c r="S3517" s="59"/>
      <c r="T3517" s="59"/>
      <c r="U3517" s="59"/>
      <c r="W3517" s="59"/>
      <c r="X3517" s="59"/>
    </row>
    <row r="3518" ht="15.75" customHeight="1">
      <c r="C3518" s="84"/>
      <c r="D3518" s="84"/>
      <c r="E3518" s="84"/>
      <c r="F3518" s="86"/>
      <c r="G3518" s="87"/>
      <c r="H3518" s="72"/>
      <c r="I3518" s="59"/>
      <c r="J3518" s="76"/>
      <c r="K3518" s="59"/>
      <c r="L3518" s="59"/>
      <c r="M3518" s="76"/>
      <c r="N3518" s="88"/>
      <c r="O3518" s="88"/>
      <c r="P3518" s="59"/>
      <c r="Q3518" s="77"/>
      <c r="R3518" s="59"/>
      <c r="S3518" s="59"/>
      <c r="T3518" s="59"/>
      <c r="U3518" s="59"/>
      <c r="W3518" s="59"/>
      <c r="X3518" s="59"/>
    </row>
    <row r="3519" ht="15.75" customHeight="1">
      <c r="C3519" s="84"/>
      <c r="D3519" s="84"/>
      <c r="E3519" s="84"/>
      <c r="F3519" s="86"/>
      <c r="G3519" s="87"/>
      <c r="H3519" s="72"/>
      <c r="I3519" s="59"/>
      <c r="J3519" s="76"/>
      <c r="K3519" s="59"/>
      <c r="L3519" s="59"/>
      <c r="M3519" s="76"/>
      <c r="N3519" s="88"/>
      <c r="O3519" s="88"/>
      <c r="P3519" s="59"/>
      <c r="Q3519" s="77"/>
      <c r="R3519" s="59"/>
      <c r="S3519" s="59"/>
      <c r="T3519" s="59"/>
      <c r="U3519" s="59"/>
      <c r="W3519" s="59"/>
      <c r="X3519" s="59"/>
    </row>
    <row r="3520" ht="15.75" customHeight="1">
      <c r="C3520" s="84"/>
      <c r="D3520" s="84"/>
      <c r="E3520" s="84"/>
      <c r="F3520" s="86"/>
      <c r="G3520" s="87"/>
      <c r="H3520" s="72"/>
      <c r="I3520" s="59"/>
      <c r="J3520" s="76"/>
      <c r="K3520" s="59"/>
      <c r="L3520" s="59"/>
      <c r="M3520" s="76"/>
      <c r="N3520" s="88"/>
      <c r="O3520" s="88"/>
      <c r="P3520" s="59"/>
      <c r="Q3520" s="77"/>
      <c r="R3520" s="59"/>
      <c r="S3520" s="59"/>
      <c r="T3520" s="59"/>
      <c r="U3520" s="59"/>
      <c r="W3520" s="59"/>
      <c r="X3520" s="59"/>
    </row>
    <row r="3521" ht="15.75" customHeight="1">
      <c r="C3521" s="84"/>
      <c r="D3521" s="84"/>
      <c r="E3521" s="84"/>
      <c r="F3521" s="86"/>
      <c r="G3521" s="87"/>
      <c r="H3521" s="72"/>
      <c r="I3521" s="59"/>
      <c r="J3521" s="76"/>
      <c r="K3521" s="59"/>
      <c r="L3521" s="59"/>
      <c r="M3521" s="76"/>
      <c r="N3521" s="88"/>
      <c r="O3521" s="88"/>
      <c r="P3521" s="59"/>
      <c r="Q3521" s="77"/>
      <c r="R3521" s="59"/>
      <c r="S3521" s="59"/>
      <c r="T3521" s="59"/>
      <c r="U3521" s="59"/>
      <c r="W3521" s="59"/>
      <c r="X3521" s="59"/>
    </row>
    <row r="3522" ht="15.75" customHeight="1">
      <c r="C3522" s="84"/>
      <c r="D3522" s="84"/>
      <c r="E3522" s="84"/>
      <c r="F3522" s="86"/>
      <c r="G3522" s="87"/>
      <c r="H3522" s="72"/>
      <c r="I3522" s="59"/>
      <c r="J3522" s="76"/>
      <c r="K3522" s="59"/>
      <c r="L3522" s="59"/>
      <c r="M3522" s="76"/>
      <c r="N3522" s="88"/>
      <c r="O3522" s="88"/>
      <c r="P3522" s="59"/>
      <c r="Q3522" s="77"/>
      <c r="R3522" s="59"/>
      <c r="S3522" s="59"/>
      <c r="T3522" s="59"/>
      <c r="U3522" s="59"/>
      <c r="W3522" s="59"/>
      <c r="X3522" s="59"/>
    </row>
    <row r="3523" ht="15.75" customHeight="1">
      <c r="C3523" s="84"/>
      <c r="D3523" s="84"/>
      <c r="E3523" s="84"/>
      <c r="F3523" s="86"/>
      <c r="G3523" s="87"/>
      <c r="H3523" s="72"/>
      <c r="I3523" s="59"/>
      <c r="J3523" s="76"/>
      <c r="K3523" s="59"/>
      <c r="L3523" s="59"/>
      <c r="M3523" s="76"/>
      <c r="N3523" s="88"/>
      <c r="O3523" s="88"/>
      <c r="P3523" s="59"/>
      <c r="Q3523" s="77"/>
      <c r="R3523" s="59"/>
      <c r="S3523" s="59"/>
      <c r="T3523" s="59"/>
      <c r="U3523" s="59"/>
      <c r="W3523" s="59"/>
      <c r="X3523" s="59"/>
    </row>
    <row r="3524" ht="15.75" customHeight="1">
      <c r="C3524" s="84"/>
      <c r="D3524" s="84"/>
      <c r="E3524" s="84"/>
      <c r="F3524" s="86"/>
      <c r="G3524" s="87"/>
      <c r="H3524" s="72"/>
      <c r="I3524" s="59"/>
      <c r="J3524" s="76"/>
      <c r="K3524" s="59"/>
      <c r="L3524" s="59"/>
      <c r="M3524" s="76"/>
      <c r="N3524" s="88"/>
      <c r="O3524" s="88"/>
      <c r="P3524" s="59"/>
      <c r="Q3524" s="77"/>
      <c r="R3524" s="59"/>
      <c r="S3524" s="59"/>
      <c r="T3524" s="59"/>
      <c r="U3524" s="59"/>
      <c r="W3524" s="59"/>
      <c r="X3524" s="59"/>
    </row>
    <row r="3525" ht="15.75" customHeight="1">
      <c r="C3525" s="84"/>
      <c r="D3525" s="84"/>
      <c r="E3525" s="84"/>
      <c r="F3525" s="86"/>
      <c r="G3525" s="87"/>
      <c r="H3525" s="72"/>
      <c r="I3525" s="59"/>
      <c r="J3525" s="76"/>
      <c r="K3525" s="59"/>
      <c r="L3525" s="59"/>
      <c r="M3525" s="76"/>
      <c r="N3525" s="88"/>
      <c r="O3525" s="88"/>
      <c r="P3525" s="59"/>
      <c r="Q3525" s="77"/>
      <c r="R3525" s="59"/>
      <c r="S3525" s="59"/>
      <c r="T3525" s="59"/>
      <c r="U3525" s="59"/>
      <c r="W3525" s="59"/>
      <c r="X3525" s="59"/>
    </row>
    <row r="3526" ht="15.75" customHeight="1">
      <c r="C3526" s="84"/>
      <c r="D3526" s="84"/>
      <c r="E3526" s="84"/>
      <c r="F3526" s="86"/>
      <c r="G3526" s="87"/>
      <c r="H3526" s="72"/>
      <c r="I3526" s="59"/>
      <c r="J3526" s="76"/>
      <c r="K3526" s="59"/>
      <c r="L3526" s="59"/>
      <c r="M3526" s="76"/>
      <c r="N3526" s="88"/>
      <c r="O3526" s="88"/>
      <c r="P3526" s="59"/>
      <c r="Q3526" s="77"/>
      <c r="R3526" s="59"/>
      <c r="S3526" s="59"/>
      <c r="T3526" s="59"/>
      <c r="U3526" s="59"/>
      <c r="W3526" s="59"/>
      <c r="X3526" s="59"/>
    </row>
    <row r="3527" ht="15.75" customHeight="1">
      <c r="C3527" s="84"/>
      <c r="D3527" s="84"/>
      <c r="E3527" s="84"/>
      <c r="F3527" s="86"/>
      <c r="G3527" s="87"/>
      <c r="H3527" s="72"/>
      <c r="I3527" s="59"/>
      <c r="J3527" s="76"/>
      <c r="K3527" s="59"/>
      <c r="L3527" s="59"/>
      <c r="M3527" s="76"/>
      <c r="N3527" s="88"/>
      <c r="O3527" s="88"/>
      <c r="P3527" s="59"/>
      <c r="Q3527" s="77"/>
      <c r="R3527" s="59"/>
      <c r="S3527" s="59"/>
      <c r="T3527" s="59"/>
      <c r="U3527" s="59"/>
      <c r="W3527" s="59"/>
      <c r="X3527" s="59"/>
    </row>
    <row r="3528" ht="15.75" customHeight="1">
      <c r="C3528" s="84"/>
      <c r="D3528" s="84"/>
      <c r="E3528" s="84"/>
      <c r="F3528" s="86"/>
      <c r="G3528" s="87"/>
      <c r="H3528" s="72"/>
      <c r="I3528" s="59"/>
      <c r="J3528" s="76"/>
      <c r="K3528" s="59"/>
      <c r="L3528" s="59"/>
      <c r="M3528" s="76"/>
      <c r="N3528" s="88"/>
      <c r="O3528" s="88"/>
      <c r="P3528" s="59"/>
      <c r="Q3528" s="77"/>
      <c r="R3528" s="59"/>
      <c r="S3528" s="59"/>
      <c r="T3528" s="59"/>
      <c r="U3528" s="59"/>
      <c r="W3528" s="59"/>
      <c r="X3528" s="59"/>
    </row>
    <row r="3529" ht="15.75" customHeight="1">
      <c r="C3529" s="84"/>
      <c r="D3529" s="84"/>
      <c r="E3529" s="84"/>
      <c r="F3529" s="86"/>
      <c r="G3529" s="87"/>
      <c r="H3529" s="72"/>
      <c r="I3529" s="59"/>
      <c r="J3529" s="76"/>
      <c r="K3529" s="59"/>
      <c r="L3529" s="59"/>
      <c r="M3529" s="76"/>
      <c r="N3529" s="88"/>
      <c r="O3529" s="88"/>
      <c r="P3529" s="59"/>
      <c r="Q3529" s="77"/>
      <c r="R3529" s="59"/>
      <c r="S3529" s="59"/>
      <c r="T3529" s="59"/>
      <c r="U3529" s="59"/>
      <c r="W3529" s="59"/>
      <c r="X3529" s="59"/>
    </row>
    <row r="3530" ht="15.75" customHeight="1">
      <c r="C3530" s="84"/>
      <c r="D3530" s="84"/>
      <c r="E3530" s="84"/>
      <c r="F3530" s="86"/>
      <c r="G3530" s="87"/>
      <c r="H3530" s="72"/>
      <c r="I3530" s="59"/>
      <c r="J3530" s="76"/>
      <c r="K3530" s="59"/>
      <c r="L3530" s="59"/>
      <c r="M3530" s="76"/>
      <c r="N3530" s="88"/>
      <c r="O3530" s="88"/>
      <c r="P3530" s="59"/>
      <c r="Q3530" s="77"/>
      <c r="R3530" s="59"/>
      <c r="S3530" s="59"/>
      <c r="T3530" s="59"/>
      <c r="U3530" s="59"/>
      <c r="W3530" s="59"/>
      <c r="X3530" s="59"/>
    </row>
    <row r="3531" ht="15.75" customHeight="1">
      <c r="C3531" s="84"/>
      <c r="D3531" s="84"/>
      <c r="E3531" s="84"/>
      <c r="F3531" s="86"/>
      <c r="G3531" s="87"/>
      <c r="H3531" s="72"/>
      <c r="I3531" s="59"/>
      <c r="J3531" s="76"/>
      <c r="K3531" s="59"/>
      <c r="L3531" s="59"/>
      <c r="M3531" s="76"/>
      <c r="N3531" s="88"/>
      <c r="O3531" s="88"/>
      <c r="P3531" s="59"/>
      <c r="Q3531" s="77"/>
      <c r="R3531" s="59"/>
      <c r="S3531" s="59"/>
      <c r="T3531" s="59"/>
      <c r="U3531" s="59"/>
      <c r="W3531" s="59"/>
      <c r="X3531" s="59"/>
    </row>
    <row r="3532" ht="15.75" customHeight="1">
      <c r="C3532" s="84"/>
      <c r="D3532" s="84"/>
      <c r="E3532" s="84"/>
      <c r="F3532" s="86"/>
      <c r="G3532" s="87"/>
      <c r="H3532" s="72"/>
      <c r="I3532" s="59"/>
      <c r="J3532" s="76"/>
      <c r="K3532" s="59"/>
      <c r="L3532" s="59"/>
      <c r="M3532" s="76"/>
      <c r="N3532" s="88"/>
      <c r="O3532" s="88"/>
      <c r="P3532" s="59"/>
      <c r="Q3532" s="77"/>
      <c r="R3532" s="59"/>
      <c r="S3532" s="59"/>
      <c r="T3532" s="59"/>
      <c r="U3532" s="59"/>
      <c r="W3532" s="59"/>
      <c r="X3532" s="59"/>
    </row>
    <row r="3533" ht="15.75" customHeight="1">
      <c r="C3533" s="84"/>
      <c r="D3533" s="84"/>
      <c r="E3533" s="84"/>
      <c r="F3533" s="86"/>
      <c r="G3533" s="87"/>
      <c r="H3533" s="72"/>
      <c r="I3533" s="59"/>
      <c r="J3533" s="76"/>
      <c r="K3533" s="59"/>
      <c r="L3533" s="59"/>
      <c r="M3533" s="76"/>
      <c r="N3533" s="88"/>
      <c r="O3533" s="88"/>
      <c r="P3533" s="59"/>
      <c r="Q3533" s="77"/>
      <c r="R3533" s="59"/>
      <c r="S3533" s="59"/>
      <c r="T3533" s="59"/>
      <c r="U3533" s="59"/>
      <c r="W3533" s="59"/>
      <c r="X3533" s="59"/>
    </row>
    <row r="3534" ht="15.75" customHeight="1">
      <c r="C3534" s="84"/>
      <c r="D3534" s="84"/>
      <c r="E3534" s="84"/>
      <c r="F3534" s="86"/>
      <c r="G3534" s="87"/>
      <c r="H3534" s="72"/>
      <c r="I3534" s="59"/>
      <c r="J3534" s="76"/>
      <c r="K3534" s="59"/>
      <c r="L3534" s="59"/>
      <c r="M3534" s="76"/>
      <c r="N3534" s="88"/>
      <c r="O3534" s="88"/>
      <c r="P3534" s="59"/>
      <c r="Q3534" s="77"/>
      <c r="R3534" s="59"/>
      <c r="S3534" s="59"/>
      <c r="T3534" s="59"/>
      <c r="U3534" s="59"/>
      <c r="W3534" s="59"/>
      <c r="X3534" s="59"/>
    </row>
    <row r="3535" ht="15.75" customHeight="1">
      <c r="C3535" s="84"/>
      <c r="D3535" s="84"/>
      <c r="E3535" s="84"/>
      <c r="F3535" s="86"/>
      <c r="G3535" s="87"/>
      <c r="H3535" s="72"/>
      <c r="I3535" s="59"/>
      <c r="J3535" s="76"/>
      <c r="K3535" s="59"/>
      <c r="L3535" s="59"/>
      <c r="M3535" s="76"/>
      <c r="N3535" s="88"/>
      <c r="O3535" s="88"/>
      <c r="P3535" s="59"/>
      <c r="Q3535" s="77"/>
      <c r="R3535" s="59"/>
      <c r="S3535" s="59"/>
      <c r="T3535" s="59"/>
      <c r="U3535" s="59"/>
      <c r="W3535" s="59"/>
      <c r="X3535" s="59"/>
    </row>
    <row r="3536" ht="15.75" customHeight="1">
      <c r="C3536" s="84"/>
      <c r="D3536" s="84"/>
      <c r="E3536" s="84"/>
      <c r="F3536" s="86"/>
      <c r="G3536" s="87"/>
      <c r="H3536" s="72"/>
      <c r="I3536" s="59"/>
      <c r="J3536" s="76"/>
      <c r="K3536" s="59"/>
      <c r="L3536" s="59"/>
      <c r="M3536" s="76"/>
      <c r="N3536" s="88"/>
      <c r="O3536" s="88"/>
      <c r="P3536" s="59"/>
      <c r="Q3536" s="77"/>
      <c r="R3536" s="59"/>
      <c r="S3536" s="59"/>
      <c r="T3536" s="59"/>
      <c r="U3536" s="59"/>
      <c r="W3536" s="59"/>
      <c r="X3536" s="59"/>
    </row>
    <row r="3537" ht="15.75" customHeight="1">
      <c r="C3537" s="84"/>
      <c r="D3537" s="84"/>
      <c r="E3537" s="84"/>
      <c r="F3537" s="86"/>
      <c r="G3537" s="87"/>
      <c r="H3537" s="72"/>
      <c r="I3537" s="59"/>
      <c r="J3537" s="76"/>
      <c r="K3537" s="59"/>
      <c r="L3537" s="59"/>
      <c r="M3537" s="76"/>
      <c r="N3537" s="88"/>
      <c r="O3537" s="88"/>
      <c r="P3537" s="59"/>
      <c r="Q3537" s="77"/>
      <c r="R3537" s="59"/>
      <c r="S3537" s="59"/>
      <c r="T3537" s="59"/>
      <c r="U3537" s="59"/>
      <c r="W3537" s="59"/>
      <c r="X3537" s="59"/>
    </row>
    <row r="3538" ht="15.75" customHeight="1">
      <c r="C3538" s="84"/>
      <c r="D3538" s="84"/>
      <c r="E3538" s="84"/>
      <c r="F3538" s="86"/>
      <c r="G3538" s="87"/>
      <c r="H3538" s="72"/>
      <c r="I3538" s="59"/>
      <c r="J3538" s="76"/>
      <c r="K3538" s="59"/>
      <c r="L3538" s="59"/>
      <c r="M3538" s="76"/>
      <c r="N3538" s="88"/>
      <c r="O3538" s="88"/>
      <c r="P3538" s="59"/>
      <c r="Q3538" s="77"/>
      <c r="R3538" s="59"/>
      <c r="S3538" s="59"/>
      <c r="T3538" s="59"/>
      <c r="U3538" s="59"/>
      <c r="W3538" s="59"/>
      <c r="X3538" s="59"/>
    </row>
    <row r="3539" ht="15.75" customHeight="1">
      <c r="C3539" s="84"/>
      <c r="D3539" s="84"/>
      <c r="E3539" s="84"/>
      <c r="F3539" s="86"/>
      <c r="G3539" s="87"/>
      <c r="H3539" s="72"/>
      <c r="I3539" s="59"/>
      <c r="J3539" s="76"/>
      <c r="K3539" s="59"/>
      <c r="L3539" s="59"/>
      <c r="M3539" s="76"/>
      <c r="N3539" s="88"/>
      <c r="O3539" s="88"/>
      <c r="P3539" s="59"/>
      <c r="Q3539" s="77"/>
      <c r="R3539" s="59"/>
      <c r="S3539" s="59"/>
      <c r="T3539" s="59"/>
      <c r="U3539" s="59"/>
      <c r="W3539" s="59"/>
      <c r="X3539" s="59"/>
    </row>
    <row r="3540" ht="15.75" customHeight="1">
      <c r="C3540" s="84"/>
      <c r="D3540" s="84"/>
      <c r="E3540" s="84"/>
      <c r="F3540" s="86"/>
      <c r="G3540" s="87"/>
      <c r="H3540" s="72"/>
      <c r="I3540" s="59"/>
      <c r="J3540" s="76"/>
      <c r="K3540" s="59"/>
      <c r="L3540" s="59"/>
      <c r="M3540" s="76"/>
      <c r="N3540" s="88"/>
      <c r="O3540" s="88"/>
      <c r="P3540" s="59"/>
      <c r="Q3540" s="77"/>
      <c r="R3540" s="59"/>
      <c r="S3540" s="59"/>
      <c r="T3540" s="59"/>
      <c r="U3540" s="59"/>
      <c r="W3540" s="59"/>
      <c r="X3540" s="59"/>
    </row>
    <row r="3541" ht="15.75" customHeight="1">
      <c r="C3541" s="84"/>
      <c r="D3541" s="84"/>
      <c r="E3541" s="84"/>
      <c r="F3541" s="86"/>
      <c r="G3541" s="87"/>
      <c r="H3541" s="72"/>
      <c r="I3541" s="59"/>
      <c r="J3541" s="76"/>
      <c r="K3541" s="59"/>
      <c r="L3541" s="59"/>
      <c r="M3541" s="76"/>
      <c r="N3541" s="88"/>
      <c r="O3541" s="88"/>
      <c r="P3541" s="59"/>
      <c r="Q3541" s="77"/>
      <c r="R3541" s="59"/>
      <c r="S3541" s="59"/>
      <c r="T3541" s="59"/>
      <c r="U3541" s="59"/>
      <c r="W3541" s="59"/>
      <c r="X3541" s="59"/>
    </row>
    <row r="3542" ht="15.75" customHeight="1">
      <c r="C3542" s="84"/>
      <c r="D3542" s="84"/>
      <c r="E3542" s="84"/>
      <c r="F3542" s="86"/>
      <c r="G3542" s="87"/>
      <c r="H3542" s="72"/>
      <c r="I3542" s="59"/>
      <c r="J3542" s="76"/>
      <c r="K3542" s="59"/>
      <c r="L3542" s="59"/>
      <c r="M3542" s="76"/>
      <c r="N3542" s="88"/>
      <c r="O3542" s="88"/>
      <c r="P3542" s="59"/>
      <c r="Q3542" s="77"/>
      <c r="R3542" s="59"/>
      <c r="S3542" s="59"/>
      <c r="T3542" s="59"/>
      <c r="U3542" s="59"/>
      <c r="W3542" s="59"/>
      <c r="X3542" s="59"/>
    </row>
    <row r="3543" ht="15.75" customHeight="1">
      <c r="C3543" s="84"/>
      <c r="D3543" s="84"/>
      <c r="E3543" s="84"/>
      <c r="F3543" s="86"/>
      <c r="G3543" s="87"/>
      <c r="H3543" s="72"/>
      <c r="I3543" s="59"/>
      <c r="J3543" s="76"/>
      <c r="K3543" s="59"/>
      <c r="L3543" s="59"/>
      <c r="M3543" s="76"/>
      <c r="N3543" s="88"/>
      <c r="O3543" s="88"/>
      <c r="P3543" s="59"/>
      <c r="Q3543" s="77"/>
      <c r="R3543" s="59"/>
      <c r="S3543" s="59"/>
      <c r="T3543" s="59"/>
      <c r="U3543" s="59"/>
      <c r="W3543" s="59"/>
      <c r="X3543" s="59"/>
    </row>
    <row r="3544" ht="15.75" customHeight="1">
      <c r="C3544" s="84"/>
      <c r="D3544" s="84"/>
      <c r="E3544" s="84"/>
      <c r="F3544" s="86"/>
      <c r="G3544" s="87"/>
      <c r="H3544" s="72"/>
      <c r="I3544" s="59"/>
      <c r="J3544" s="76"/>
      <c r="K3544" s="59"/>
      <c r="L3544" s="59"/>
      <c r="M3544" s="76"/>
      <c r="N3544" s="88"/>
      <c r="O3544" s="88"/>
      <c r="P3544" s="59"/>
      <c r="Q3544" s="77"/>
      <c r="R3544" s="59"/>
      <c r="S3544" s="59"/>
      <c r="T3544" s="59"/>
      <c r="U3544" s="59"/>
      <c r="W3544" s="59"/>
      <c r="X3544" s="59"/>
    </row>
    <row r="3545" ht="15.75" customHeight="1">
      <c r="C3545" s="84"/>
      <c r="D3545" s="84"/>
      <c r="E3545" s="84"/>
      <c r="F3545" s="86"/>
      <c r="G3545" s="87"/>
      <c r="H3545" s="72"/>
      <c r="I3545" s="59"/>
      <c r="J3545" s="76"/>
      <c r="K3545" s="59"/>
      <c r="L3545" s="59"/>
      <c r="M3545" s="76"/>
      <c r="N3545" s="88"/>
      <c r="O3545" s="88"/>
      <c r="P3545" s="59"/>
      <c r="Q3545" s="77"/>
      <c r="R3545" s="59"/>
      <c r="S3545" s="59"/>
      <c r="T3545" s="59"/>
      <c r="U3545" s="59"/>
      <c r="W3545" s="59"/>
      <c r="X3545" s="59"/>
    </row>
    <row r="3546" ht="15.75" customHeight="1">
      <c r="C3546" s="84"/>
      <c r="D3546" s="84"/>
      <c r="E3546" s="84"/>
      <c r="F3546" s="86"/>
      <c r="G3546" s="87"/>
      <c r="H3546" s="72"/>
      <c r="I3546" s="59"/>
      <c r="J3546" s="76"/>
      <c r="K3546" s="59"/>
      <c r="L3546" s="59"/>
      <c r="M3546" s="76"/>
      <c r="N3546" s="88"/>
      <c r="O3546" s="88"/>
      <c r="P3546" s="59"/>
      <c r="Q3546" s="77"/>
      <c r="R3546" s="59"/>
      <c r="S3546" s="59"/>
      <c r="T3546" s="59"/>
      <c r="U3546" s="59"/>
      <c r="W3546" s="59"/>
      <c r="X3546" s="59"/>
    </row>
    <row r="3547" ht="15.75" customHeight="1">
      <c r="C3547" s="84"/>
      <c r="D3547" s="84"/>
      <c r="E3547" s="84"/>
      <c r="F3547" s="86"/>
      <c r="G3547" s="87"/>
      <c r="H3547" s="72"/>
      <c r="I3547" s="59"/>
      <c r="J3547" s="76"/>
      <c r="K3547" s="59"/>
      <c r="L3547" s="59"/>
      <c r="M3547" s="76"/>
      <c r="N3547" s="88"/>
      <c r="O3547" s="88"/>
      <c r="P3547" s="59"/>
      <c r="Q3547" s="77"/>
      <c r="R3547" s="59"/>
      <c r="S3547" s="59"/>
      <c r="T3547" s="59"/>
      <c r="U3547" s="59"/>
      <c r="W3547" s="59"/>
      <c r="X3547" s="59"/>
    </row>
    <row r="3548" ht="15.75" customHeight="1">
      <c r="C3548" s="84"/>
      <c r="D3548" s="84"/>
      <c r="E3548" s="84"/>
      <c r="F3548" s="86"/>
      <c r="G3548" s="87"/>
      <c r="H3548" s="72"/>
      <c r="I3548" s="59"/>
      <c r="J3548" s="76"/>
      <c r="K3548" s="59"/>
      <c r="L3548" s="59"/>
      <c r="M3548" s="76"/>
      <c r="N3548" s="88"/>
      <c r="O3548" s="88"/>
      <c r="P3548" s="59"/>
      <c r="Q3548" s="77"/>
      <c r="R3548" s="59"/>
      <c r="S3548" s="59"/>
      <c r="T3548" s="59"/>
      <c r="U3548" s="59"/>
      <c r="W3548" s="59"/>
      <c r="X3548" s="59"/>
    </row>
    <row r="3549" ht="15.75" customHeight="1">
      <c r="C3549" s="84"/>
      <c r="D3549" s="84"/>
      <c r="E3549" s="84"/>
      <c r="F3549" s="86"/>
      <c r="G3549" s="87"/>
      <c r="H3549" s="72"/>
      <c r="I3549" s="59"/>
      <c r="J3549" s="76"/>
      <c r="K3549" s="59"/>
      <c r="L3549" s="59"/>
      <c r="M3549" s="76"/>
      <c r="N3549" s="88"/>
      <c r="O3549" s="88"/>
      <c r="P3549" s="59"/>
      <c r="Q3549" s="77"/>
      <c r="R3549" s="59"/>
      <c r="S3549" s="59"/>
      <c r="T3549" s="59"/>
      <c r="U3549" s="59"/>
      <c r="W3549" s="59"/>
      <c r="X3549" s="59"/>
    </row>
    <row r="3550" ht="15.75" customHeight="1">
      <c r="C3550" s="84"/>
      <c r="D3550" s="84"/>
      <c r="E3550" s="84"/>
      <c r="F3550" s="86"/>
      <c r="G3550" s="87"/>
      <c r="H3550" s="72"/>
      <c r="I3550" s="59"/>
      <c r="J3550" s="76"/>
      <c r="K3550" s="59"/>
      <c r="L3550" s="59"/>
      <c r="M3550" s="76"/>
      <c r="N3550" s="88"/>
      <c r="O3550" s="88"/>
      <c r="P3550" s="59"/>
      <c r="Q3550" s="77"/>
      <c r="R3550" s="59"/>
      <c r="S3550" s="59"/>
      <c r="T3550" s="59"/>
      <c r="U3550" s="59"/>
      <c r="W3550" s="59"/>
      <c r="X3550" s="59"/>
    </row>
    <row r="3551" ht="15.75" customHeight="1">
      <c r="C3551" s="84"/>
      <c r="D3551" s="84"/>
      <c r="E3551" s="84"/>
      <c r="F3551" s="86"/>
      <c r="G3551" s="87"/>
      <c r="H3551" s="72"/>
      <c r="I3551" s="59"/>
      <c r="J3551" s="76"/>
      <c r="K3551" s="59"/>
      <c r="L3551" s="59"/>
      <c r="M3551" s="76"/>
      <c r="N3551" s="88"/>
      <c r="O3551" s="88"/>
      <c r="P3551" s="59"/>
      <c r="Q3551" s="77"/>
      <c r="R3551" s="59"/>
      <c r="S3551" s="59"/>
      <c r="T3551" s="59"/>
      <c r="U3551" s="59"/>
      <c r="W3551" s="59"/>
      <c r="X3551" s="59"/>
    </row>
    <row r="3552" ht="15.75" customHeight="1">
      <c r="C3552" s="84"/>
      <c r="D3552" s="84"/>
      <c r="E3552" s="84"/>
      <c r="F3552" s="86"/>
      <c r="G3552" s="87"/>
      <c r="H3552" s="72"/>
      <c r="I3552" s="59"/>
      <c r="J3552" s="76"/>
      <c r="K3552" s="59"/>
      <c r="L3552" s="59"/>
      <c r="M3552" s="76"/>
      <c r="N3552" s="88"/>
      <c r="O3552" s="88"/>
      <c r="P3552" s="59"/>
      <c r="Q3552" s="77"/>
      <c r="R3552" s="59"/>
      <c r="S3552" s="59"/>
      <c r="T3552" s="59"/>
      <c r="U3552" s="59"/>
      <c r="W3552" s="59"/>
      <c r="X3552" s="59"/>
    </row>
    <row r="3553" ht="15.75" customHeight="1">
      <c r="C3553" s="84"/>
      <c r="D3553" s="84"/>
      <c r="E3553" s="84"/>
      <c r="F3553" s="86"/>
      <c r="G3553" s="87"/>
      <c r="H3553" s="72"/>
      <c r="I3553" s="59"/>
      <c r="J3553" s="76"/>
      <c r="K3553" s="59"/>
      <c r="L3553" s="59"/>
      <c r="M3553" s="76"/>
      <c r="N3553" s="88"/>
      <c r="O3553" s="88"/>
      <c r="P3553" s="59"/>
      <c r="Q3553" s="77"/>
      <c r="R3553" s="59"/>
      <c r="S3553" s="59"/>
      <c r="T3553" s="59"/>
      <c r="U3553" s="59"/>
      <c r="W3553" s="59"/>
      <c r="X3553" s="59"/>
    </row>
    <row r="3554" ht="15.75" customHeight="1">
      <c r="C3554" s="84"/>
      <c r="D3554" s="84"/>
      <c r="E3554" s="84"/>
      <c r="F3554" s="86"/>
      <c r="G3554" s="87"/>
      <c r="H3554" s="72"/>
      <c r="I3554" s="59"/>
      <c r="J3554" s="76"/>
      <c r="K3554" s="59"/>
      <c r="L3554" s="59"/>
      <c r="M3554" s="76"/>
      <c r="N3554" s="88"/>
      <c r="O3554" s="88"/>
      <c r="P3554" s="59"/>
      <c r="Q3554" s="77"/>
      <c r="R3554" s="59"/>
      <c r="S3554" s="59"/>
      <c r="T3554" s="59"/>
      <c r="U3554" s="59"/>
      <c r="W3554" s="59"/>
      <c r="X3554" s="59"/>
    </row>
    <row r="3555" ht="15.75" customHeight="1">
      <c r="C3555" s="84"/>
      <c r="D3555" s="84"/>
      <c r="E3555" s="84"/>
      <c r="F3555" s="86"/>
      <c r="G3555" s="87"/>
      <c r="H3555" s="72"/>
      <c r="I3555" s="59"/>
      <c r="J3555" s="76"/>
      <c r="K3555" s="59"/>
      <c r="L3555" s="59"/>
      <c r="M3555" s="76"/>
      <c r="N3555" s="88"/>
      <c r="O3555" s="88"/>
      <c r="P3555" s="59"/>
      <c r="Q3555" s="77"/>
      <c r="R3555" s="59"/>
      <c r="S3555" s="59"/>
      <c r="T3555" s="59"/>
      <c r="U3555" s="59"/>
      <c r="W3555" s="59"/>
      <c r="X3555" s="59"/>
    </row>
    <row r="3556" ht="15.75" customHeight="1">
      <c r="C3556" s="84"/>
      <c r="D3556" s="84"/>
      <c r="E3556" s="84"/>
      <c r="F3556" s="86"/>
      <c r="G3556" s="87"/>
      <c r="H3556" s="72"/>
      <c r="I3556" s="59"/>
      <c r="J3556" s="76"/>
      <c r="K3556" s="59"/>
      <c r="L3556" s="59"/>
      <c r="M3556" s="76"/>
      <c r="N3556" s="88"/>
      <c r="O3556" s="88"/>
      <c r="P3556" s="59"/>
      <c r="Q3556" s="77"/>
      <c r="R3556" s="59"/>
      <c r="S3556" s="59"/>
      <c r="T3556" s="59"/>
      <c r="U3556" s="59"/>
      <c r="W3556" s="59"/>
      <c r="X3556" s="59"/>
    </row>
    <row r="3557" ht="15.75" customHeight="1">
      <c r="C3557" s="84"/>
      <c r="D3557" s="84"/>
      <c r="E3557" s="84"/>
      <c r="F3557" s="86"/>
      <c r="G3557" s="87"/>
      <c r="H3557" s="72"/>
      <c r="I3557" s="59"/>
      <c r="J3557" s="76"/>
      <c r="K3557" s="59"/>
      <c r="L3557" s="59"/>
      <c r="M3557" s="76"/>
      <c r="N3557" s="88"/>
      <c r="O3557" s="88"/>
      <c r="P3557" s="59"/>
      <c r="Q3557" s="77"/>
      <c r="R3557" s="59"/>
      <c r="S3557" s="59"/>
      <c r="T3557" s="59"/>
      <c r="U3557" s="59"/>
      <c r="W3557" s="59"/>
      <c r="X3557" s="59"/>
    </row>
    <row r="3558" ht="15.75" customHeight="1">
      <c r="C3558" s="84"/>
      <c r="D3558" s="84"/>
      <c r="E3558" s="84"/>
      <c r="F3558" s="86"/>
      <c r="G3558" s="87"/>
      <c r="H3558" s="72"/>
      <c r="I3558" s="59"/>
      <c r="J3558" s="76"/>
      <c r="K3558" s="59"/>
      <c r="L3558" s="59"/>
      <c r="M3558" s="76"/>
      <c r="N3558" s="88"/>
      <c r="O3558" s="88"/>
      <c r="P3558" s="59"/>
      <c r="Q3558" s="77"/>
      <c r="R3558" s="59"/>
      <c r="S3558" s="59"/>
      <c r="T3558" s="59"/>
      <c r="U3558" s="59"/>
      <c r="W3558" s="59"/>
      <c r="X3558" s="59"/>
    </row>
    <row r="3559" ht="15.75" customHeight="1">
      <c r="C3559" s="84"/>
      <c r="D3559" s="84"/>
      <c r="E3559" s="84"/>
      <c r="F3559" s="86"/>
      <c r="G3559" s="87"/>
      <c r="H3559" s="72"/>
      <c r="I3559" s="59"/>
      <c r="J3559" s="76"/>
      <c r="K3559" s="59"/>
      <c r="L3559" s="59"/>
      <c r="M3559" s="76"/>
      <c r="N3559" s="88"/>
      <c r="O3559" s="88"/>
      <c r="P3559" s="59"/>
      <c r="Q3559" s="77"/>
      <c r="R3559" s="59"/>
      <c r="S3559" s="59"/>
      <c r="T3559" s="59"/>
      <c r="U3559" s="59"/>
      <c r="W3559" s="59"/>
      <c r="X3559" s="59"/>
    </row>
    <row r="3560" ht="15.75" customHeight="1">
      <c r="C3560" s="84"/>
      <c r="D3560" s="84"/>
      <c r="E3560" s="84"/>
      <c r="F3560" s="86"/>
      <c r="G3560" s="87"/>
      <c r="H3560" s="72"/>
      <c r="I3560" s="59"/>
      <c r="J3560" s="76"/>
      <c r="K3560" s="59"/>
      <c r="L3560" s="59"/>
      <c r="M3560" s="76"/>
      <c r="N3560" s="88"/>
      <c r="O3560" s="88"/>
      <c r="P3560" s="59"/>
      <c r="Q3560" s="77"/>
      <c r="R3560" s="59"/>
      <c r="S3560" s="59"/>
      <c r="T3560" s="59"/>
      <c r="U3560" s="59"/>
      <c r="W3560" s="59"/>
      <c r="X3560" s="59"/>
    </row>
    <row r="3561" ht="15.75" customHeight="1">
      <c r="C3561" s="84"/>
      <c r="D3561" s="84"/>
      <c r="E3561" s="84"/>
      <c r="F3561" s="86"/>
      <c r="G3561" s="87"/>
      <c r="H3561" s="72"/>
      <c r="I3561" s="59"/>
      <c r="J3561" s="76"/>
      <c r="K3561" s="59"/>
      <c r="L3561" s="59"/>
      <c r="M3561" s="76"/>
      <c r="N3561" s="88"/>
      <c r="O3561" s="88"/>
      <c r="P3561" s="59"/>
      <c r="Q3561" s="77"/>
      <c r="R3561" s="59"/>
      <c r="S3561" s="59"/>
      <c r="T3561" s="59"/>
      <c r="U3561" s="59"/>
      <c r="W3561" s="59"/>
      <c r="X3561" s="59"/>
    </row>
    <row r="3562" ht="15.75" customHeight="1">
      <c r="C3562" s="84"/>
      <c r="D3562" s="84"/>
      <c r="E3562" s="84"/>
      <c r="F3562" s="86"/>
      <c r="G3562" s="87"/>
      <c r="H3562" s="72"/>
      <c r="I3562" s="59"/>
      <c r="J3562" s="76"/>
      <c r="K3562" s="59"/>
      <c r="L3562" s="59"/>
      <c r="M3562" s="76"/>
      <c r="N3562" s="88"/>
      <c r="O3562" s="88"/>
      <c r="P3562" s="59"/>
      <c r="Q3562" s="77"/>
      <c r="R3562" s="59"/>
      <c r="S3562" s="59"/>
      <c r="T3562" s="59"/>
      <c r="U3562" s="59"/>
      <c r="W3562" s="59"/>
      <c r="X3562" s="59"/>
    </row>
    <row r="3563" ht="15.75" customHeight="1">
      <c r="C3563" s="84"/>
      <c r="D3563" s="84"/>
      <c r="E3563" s="84"/>
      <c r="F3563" s="86"/>
      <c r="G3563" s="87"/>
      <c r="H3563" s="72"/>
      <c r="I3563" s="59"/>
      <c r="J3563" s="76"/>
      <c r="K3563" s="59"/>
      <c r="L3563" s="59"/>
      <c r="M3563" s="76"/>
      <c r="N3563" s="88"/>
      <c r="O3563" s="88"/>
      <c r="P3563" s="59"/>
      <c r="Q3563" s="77"/>
      <c r="R3563" s="59"/>
      <c r="S3563" s="59"/>
      <c r="T3563" s="59"/>
      <c r="U3563" s="59"/>
      <c r="W3563" s="59"/>
      <c r="X3563" s="59"/>
    </row>
    <row r="3564" ht="15.75" customHeight="1">
      <c r="C3564" s="84"/>
      <c r="D3564" s="84"/>
      <c r="E3564" s="84"/>
      <c r="F3564" s="86"/>
      <c r="G3564" s="87"/>
      <c r="H3564" s="72"/>
      <c r="I3564" s="59"/>
      <c r="J3564" s="76"/>
      <c r="K3564" s="59"/>
      <c r="L3564" s="59"/>
      <c r="M3564" s="76"/>
      <c r="N3564" s="88"/>
      <c r="O3564" s="88"/>
      <c r="P3564" s="59"/>
      <c r="Q3564" s="77"/>
      <c r="R3564" s="59"/>
      <c r="S3564" s="59"/>
      <c r="T3564" s="59"/>
      <c r="U3564" s="59"/>
      <c r="W3564" s="59"/>
      <c r="X3564" s="59"/>
    </row>
    <row r="3565" ht="15.75" customHeight="1">
      <c r="C3565" s="84"/>
      <c r="D3565" s="84"/>
      <c r="E3565" s="84"/>
      <c r="F3565" s="86"/>
      <c r="G3565" s="87"/>
      <c r="H3565" s="72"/>
      <c r="I3565" s="59"/>
      <c r="J3565" s="76"/>
      <c r="K3565" s="59"/>
      <c r="L3565" s="59"/>
      <c r="M3565" s="76"/>
      <c r="N3565" s="88"/>
      <c r="O3565" s="88"/>
      <c r="P3565" s="59"/>
      <c r="Q3565" s="77"/>
      <c r="R3565" s="59"/>
      <c r="S3565" s="59"/>
      <c r="T3565" s="59"/>
      <c r="U3565" s="59"/>
      <c r="W3565" s="59"/>
      <c r="X3565" s="59"/>
    </row>
    <row r="3566" ht="15.75" customHeight="1">
      <c r="C3566" s="84"/>
      <c r="D3566" s="84"/>
      <c r="E3566" s="84"/>
      <c r="F3566" s="86"/>
      <c r="G3566" s="87"/>
      <c r="H3566" s="72"/>
      <c r="I3566" s="59"/>
      <c r="J3566" s="76"/>
      <c r="K3566" s="59"/>
      <c r="L3566" s="59"/>
      <c r="M3566" s="76"/>
      <c r="N3566" s="88"/>
      <c r="O3566" s="88"/>
      <c r="P3566" s="59"/>
      <c r="Q3566" s="77"/>
      <c r="R3566" s="59"/>
      <c r="S3566" s="59"/>
      <c r="T3566" s="59"/>
      <c r="U3566" s="59"/>
      <c r="W3566" s="59"/>
      <c r="X3566" s="59"/>
    </row>
    <row r="3567" ht="15.75" customHeight="1">
      <c r="C3567" s="84"/>
      <c r="D3567" s="84"/>
      <c r="E3567" s="84"/>
      <c r="F3567" s="86"/>
      <c r="G3567" s="87"/>
      <c r="H3567" s="72"/>
      <c r="I3567" s="59"/>
      <c r="J3567" s="76"/>
      <c r="K3567" s="59"/>
      <c r="L3567" s="59"/>
      <c r="M3567" s="76"/>
      <c r="N3567" s="88"/>
      <c r="O3567" s="88"/>
      <c r="P3567" s="59"/>
      <c r="Q3567" s="77"/>
      <c r="R3567" s="59"/>
      <c r="S3567" s="59"/>
      <c r="T3567" s="59"/>
      <c r="U3567" s="59"/>
      <c r="W3567" s="59"/>
      <c r="X3567" s="59"/>
    </row>
    <row r="3568" ht="15.75" customHeight="1">
      <c r="C3568" s="84"/>
      <c r="D3568" s="84"/>
      <c r="E3568" s="84"/>
      <c r="F3568" s="86"/>
      <c r="G3568" s="87"/>
      <c r="H3568" s="72"/>
      <c r="I3568" s="59"/>
      <c r="J3568" s="76"/>
      <c r="K3568" s="59"/>
      <c r="L3568" s="59"/>
      <c r="M3568" s="76"/>
      <c r="N3568" s="88"/>
      <c r="O3568" s="88"/>
      <c r="P3568" s="59"/>
      <c r="Q3568" s="77"/>
      <c r="R3568" s="59"/>
      <c r="S3568" s="59"/>
      <c r="T3568" s="59"/>
      <c r="U3568" s="59"/>
      <c r="W3568" s="59"/>
      <c r="X3568" s="59"/>
    </row>
    <row r="3569" ht="15.75" customHeight="1">
      <c r="C3569" s="84"/>
      <c r="D3569" s="84"/>
      <c r="E3569" s="84"/>
      <c r="F3569" s="86"/>
      <c r="G3569" s="87"/>
      <c r="H3569" s="72"/>
      <c r="I3569" s="59"/>
      <c r="J3569" s="76"/>
      <c r="K3569" s="59"/>
      <c r="L3569" s="59"/>
      <c r="M3569" s="76"/>
      <c r="N3569" s="88"/>
      <c r="O3569" s="88"/>
      <c r="P3569" s="59"/>
      <c r="Q3569" s="77"/>
      <c r="R3569" s="59"/>
      <c r="S3569" s="59"/>
      <c r="T3569" s="59"/>
      <c r="U3569" s="59"/>
      <c r="W3569" s="59"/>
      <c r="X3569" s="59"/>
    </row>
    <row r="3570" ht="15.75" customHeight="1">
      <c r="C3570" s="84"/>
      <c r="D3570" s="84"/>
      <c r="E3570" s="84"/>
      <c r="F3570" s="86"/>
      <c r="G3570" s="87"/>
      <c r="H3570" s="72"/>
      <c r="I3570" s="59"/>
      <c r="J3570" s="76"/>
      <c r="K3570" s="59"/>
      <c r="L3570" s="59"/>
      <c r="M3570" s="76"/>
      <c r="N3570" s="88"/>
      <c r="O3570" s="88"/>
      <c r="P3570" s="59"/>
      <c r="Q3570" s="77"/>
      <c r="R3570" s="59"/>
      <c r="S3570" s="59"/>
      <c r="T3570" s="59"/>
      <c r="U3570" s="59"/>
      <c r="W3570" s="59"/>
      <c r="X3570" s="59"/>
    </row>
    <row r="3571" ht="15.75" customHeight="1">
      <c r="C3571" s="84"/>
      <c r="D3571" s="84"/>
      <c r="E3571" s="84"/>
      <c r="F3571" s="86"/>
      <c r="G3571" s="87"/>
      <c r="H3571" s="72"/>
      <c r="I3571" s="59"/>
      <c r="J3571" s="76"/>
      <c r="K3571" s="59"/>
      <c r="L3571" s="59"/>
      <c r="M3571" s="76"/>
      <c r="N3571" s="88"/>
      <c r="O3571" s="88"/>
      <c r="P3571" s="59"/>
      <c r="Q3571" s="77"/>
      <c r="R3571" s="59"/>
      <c r="S3571" s="59"/>
      <c r="T3571" s="59"/>
      <c r="U3571" s="59"/>
      <c r="W3571" s="59"/>
      <c r="X3571" s="59"/>
    </row>
    <row r="3572" ht="15.75" customHeight="1">
      <c r="C3572" s="84"/>
      <c r="D3572" s="84"/>
      <c r="E3572" s="84"/>
      <c r="F3572" s="86"/>
      <c r="G3572" s="87"/>
      <c r="H3572" s="72"/>
      <c r="I3572" s="59"/>
      <c r="J3572" s="76"/>
      <c r="K3572" s="59"/>
      <c r="L3572" s="59"/>
      <c r="M3572" s="76"/>
      <c r="N3572" s="88"/>
      <c r="O3572" s="88"/>
      <c r="P3572" s="59"/>
      <c r="Q3572" s="77"/>
      <c r="R3572" s="59"/>
      <c r="S3572" s="59"/>
      <c r="T3572" s="59"/>
      <c r="U3572" s="59"/>
      <c r="W3572" s="59"/>
      <c r="X3572" s="59"/>
    </row>
    <row r="3573" ht="15.75" customHeight="1">
      <c r="C3573" s="84"/>
      <c r="D3573" s="84"/>
      <c r="E3573" s="84"/>
      <c r="F3573" s="86"/>
      <c r="G3573" s="87"/>
      <c r="H3573" s="72"/>
      <c r="I3573" s="59"/>
      <c r="J3573" s="76"/>
      <c r="K3573" s="59"/>
      <c r="L3573" s="59"/>
      <c r="M3573" s="76"/>
      <c r="N3573" s="88"/>
      <c r="O3573" s="88"/>
      <c r="P3573" s="59"/>
      <c r="Q3573" s="77"/>
      <c r="R3573" s="59"/>
      <c r="S3573" s="59"/>
      <c r="T3573" s="59"/>
      <c r="U3573" s="59"/>
      <c r="W3573" s="59"/>
      <c r="X3573" s="59"/>
    </row>
    <row r="3574" ht="15.75" customHeight="1">
      <c r="C3574" s="84"/>
      <c r="D3574" s="84"/>
      <c r="E3574" s="84"/>
      <c r="F3574" s="86"/>
      <c r="G3574" s="87"/>
      <c r="H3574" s="72"/>
      <c r="I3574" s="59"/>
      <c r="J3574" s="76"/>
      <c r="K3574" s="59"/>
      <c r="L3574" s="59"/>
      <c r="M3574" s="76"/>
      <c r="N3574" s="88"/>
      <c r="O3574" s="88"/>
      <c r="P3574" s="59"/>
      <c r="Q3574" s="77"/>
      <c r="R3574" s="59"/>
      <c r="S3574" s="59"/>
      <c r="T3574" s="59"/>
      <c r="U3574" s="59"/>
      <c r="W3574" s="59"/>
      <c r="X3574" s="59"/>
    </row>
    <row r="3575" ht="15.75" customHeight="1">
      <c r="C3575" s="84"/>
      <c r="D3575" s="84"/>
      <c r="E3575" s="84"/>
      <c r="F3575" s="86"/>
      <c r="G3575" s="87"/>
      <c r="H3575" s="72"/>
      <c r="I3575" s="59"/>
      <c r="J3575" s="76"/>
      <c r="K3575" s="59"/>
      <c r="L3575" s="59"/>
      <c r="M3575" s="76"/>
      <c r="N3575" s="88"/>
      <c r="O3575" s="88"/>
      <c r="P3575" s="59"/>
      <c r="Q3575" s="77"/>
      <c r="R3575" s="59"/>
      <c r="S3575" s="59"/>
      <c r="T3575" s="59"/>
      <c r="U3575" s="59"/>
      <c r="W3575" s="59"/>
      <c r="X3575" s="59"/>
    </row>
    <row r="3576" ht="15.75" customHeight="1">
      <c r="C3576" s="84"/>
      <c r="D3576" s="84"/>
      <c r="E3576" s="84"/>
      <c r="F3576" s="86"/>
      <c r="G3576" s="87"/>
      <c r="H3576" s="72"/>
      <c r="I3576" s="59"/>
      <c r="J3576" s="76"/>
      <c r="K3576" s="59"/>
      <c r="L3576" s="59"/>
      <c r="M3576" s="76"/>
      <c r="N3576" s="88"/>
      <c r="O3576" s="88"/>
      <c r="P3576" s="59"/>
      <c r="Q3576" s="77"/>
      <c r="R3576" s="59"/>
      <c r="S3576" s="59"/>
      <c r="T3576" s="59"/>
      <c r="U3576" s="59"/>
      <c r="W3576" s="59"/>
      <c r="X3576" s="59"/>
    </row>
    <row r="3577" ht="15.75" customHeight="1">
      <c r="C3577" s="84"/>
      <c r="D3577" s="84"/>
      <c r="E3577" s="84"/>
      <c r="F3577" s="86"/>
      <c r="G3577" s="87"/>
      <c r="H3577" s="72"/>
      <c r="I3577" s="59"/>
      <c r="J3577" s="76"/>
      <c r="K3577" s="59"/>
      <c r="L3577" s="59"/>
      <c r="M3577" s="76"/>
      <c r="N3577" s="88"/>
      <c r="O3577" s="88"/>
      <c r="P3577" s="59"/>
      <c r="Q3577" s="77"/>
      <c r="R3577" s="59"/>
      <c r="S3577" s="59"/>
      <c r="T3577" s="59"/>
      <c r="U3577" s="59"/>
      <c r="W3577" s="59"/>
      <c r="X3577" s="59"/>
    </row>
    <row r="3578" ht="15.75" customHeight="1">
      <c r="C3578" s="84"/>
      <c r="D3578" s="84"/>
      <c r="E3578" s="84"/>
      <c r="F3578" s="86"/>
      <c r="G3578" s="87"/>
      <c r="H3578" s="72"/>
      <c r="I3578" s="59"/>
      <c r="J3578" s="76"/>
      <c r="K3578" s="59"/>
      <c r="L3578" s="59"/>
      <c r="M3578" s="76"/>
      <c r="N3578" s="88"/>
      <c r="O3578" s="88"/>
      <c r="P3578" s="59"/>
      <c r="Q3578" s="77"/>
      <c r="R3578" s="59"/>
      <c r="S3578" s="59"/>
      <c r="T3578" s="59"/>
      <c r="U3578" s="59"/>
      <c r="W3578" s="59"/>
      <c r="X3578" s="59"/>
    </row>
    <row r="3579" ht="15.75" customHeight="1">
      <c r="C3579" s="84"/>
      <c r="D3579" s="84"/>
      <c r="E3579" s="84"/>
      <c r="F3579" s="86"/>
      <c r="G3579" s="87"/>
      <c r="H3579" s="72"/>
      <c r="I3579" s="59"/>
      <c r="J3579" s="76"/>
      <c r="K3579" s="59"/>
      <c r="L3579" s="59"/>
      <c r="M3579" s="76"/>
      <c r="N3579" s="88"/>
      <c r="O3579" s="88"/>
      <c r="P3579" s="59"/>
      <c r="Q3579" s="77"/>
      <c r="R3579" s="59"/>
      <c r="S3579" s="59"/>
      <c r="T3579" s="59"/>
      <c r="U3579" s="59"/>
      <c r="W3579" s="59"/>
      <c r="X3579" s="59"/>
    </row>
    <row r="3580" ht="15.75" customHeight="1">
      <c r="C3580" s="84"/>
      <c r="D3580" s="84"/>
      <c r="E3580" s="84"/>
      <c r="F3580" s="86"/>
      <c r="G3580" s="87"/>
      <c r="H3580" s="72"/>
      <c r="I3580" s="59"/>
      <c r="J3580" s="76"/>
      <c r="K3580" s="59"/>
      <c r="L3580" s="59"/>
      <c r="M3580" s="76"/>
      <c r="N3580" s="88"/>
      <c r="O3580" s="88"/>
      <c r="P3580" s="59"/>
      <c r="Q3580" s="77"/>
      <c r="R3580" s="59"/>
      <c r="S3580" s="59"/>
      <c r="T3580" s="59"/>
      <c r="U3580" s="59"/>
      <c r="W3580" s="59"/>
      <c r="X3580" s="59"/>
    </row>
    <row r="3581" ht="15.75" customHeight="1">
      <c r="C3581" s="84"/>
      <c r="D3581" s="84"/>
      <c r="E3581" s="84"/>
      <c r="F3581" s="86"/>
      <c r="G3581" s="87"/>
      <c r="H3581" s="72"/>
      <c r="I3581" s="59"/>
      <c r="J3581" s="76"/>
      <c r="K3581" s="59"/>
      <c r="L3581" s="59"/>
      <c r="M3581" s="76"/>
      <c r="N3581" s="88"/>
      <c r="O3581" s="88"/>
      <c r="P3581" s="59"/>
      <c r="Q3581" s="77"/>
      <c r="R3581" s="59"/>
      <c r="S3581" s="59"/>
      <c r="T3581" s="59"/>
      <c r="U3581" s="59"/>
      <c r="W3581" s="59"/>
      <c r="X3581" s="59"/>
    </row>
    <row r="3582" ht="15.75" customHeight="1">
      <c r="C3582" s="84"/>
      <c r="D3582" s="84"/>
      <c r="E3582" s="84"/>
      <c r="F3582" s="86"/>
      <c r="G3582" s="87"/>
      <c r="H3582" s="72"/>
      <c r="I3582" s="59"/>
      <c r="J3582" s="76"/>
      <c r="K3582" s="59"/>
      <c r="L3582" s="59"/>
      <c r="M3582" s="76"/>
      <c r="N3582" s="88"/>
      <c r="O3582" s="88"/>
      <c r="P3582" s="59"/>
      <c r="Q3582" s="77"/>
      <c r="R3582" s="59"/>
      <c r="S3582" s="59"/>
      <c r="T3582" s="59"/>
      <c r="U3582" s="59"/>
      <c r="W3582" s="59"/>
      <c r="X3582" s="59"/>
    </row>
    <row r="3583" ht="15.75" customHeight="1">
      <c r="C3583" s="84"/>
      <c r="D3583" s="84"/>
      <c r="E3583" s="84"/>
      <c r="F3583" s="86"/>
      <c r="G3583" s="87"/>
      <c r="H3583" s="72"/>
      <c r="I3583" s="59"/>
      <c r="J3583" s="76"/>
      <c r="K3583" s="59"/>
      <c r="L3583" s="59"/>
      <c r="M3583" s="76"/>
      <c r="N3583" s="88"/>
      <c r="O3583" s="88"/>
      <c r="P3583" s="59"/>
      <c r="Q3583" s="77"/>
      <c r="R3583" s="59"/>
      <c r="S3583" s="59"/>
      <c r="T3583" s="59"/>
      <c r="U3583" s="59"/>
      <c r="W3583" s="59"/>
      <c r="X3583" s="59"/>
    </row>
    <row r="3584" ht="15.75" customHeight="1">
      <c r="C3584" s="84"/>
      <c r="D3584" s="84"/>
      <c r="E3584" s="84"/>
      <c r="F3584" s="86"/>
      <c r="G3584" s="87"/>
      <c r="H3584" s="72"/>
      <c r="I3584" s="59"/>
      <c r="J3584" s="76"/>
      <c r="K3584" s="59"/>
      <c r="L3584" s="59"/>
      <c r="M3584" s="76"/>
      <c r="N3584" s="88"/>
      <c r="O3584" s="88"/>
      <c r="P3584" s="59"/>
      <c r="Q3584" s="77"/>
      <c r="R3584" s="59"/>
      <c r="S3584" s="59"/>
      <c r="T3584" s="59"/>
      <c r="U3584" s="59"/>
      <c r="W3584" s="59"/>
      <c r="X3584" s="59"/>
    </row>
    <row r="3585" ht="15.75" customHeight="1">
      <c r="C3585" s="84"/>
      <c r="D3585" s="84"/>
      <c r="E3585" s="84"/>
      <c r="F3585" s="86"/>
      <c r="G3585" s="87"/>
      <c r="H3585" s="72"/>
      <c r="I3585" s="59"/>
      <c r="J3585" s="76"/>
      <c r="K3585" s="59"/>
      <c r="L3585" s="59"/>
      <c r="M3585" s="76"/>
      <c r="N3585" s="88"/>
      <c r="O3585" s="88"/>
      <c r="P3585" s="59"/>
      <c r="Q3585" s="77"/>
      <c r="R3585" s="59"/>
      <c r="S3585" s="59"/>
      <c r="T3585" s="59"/>
      <c r="U3585" s="59"/>
      <c r="W3585" s="59"/>
      <c r="X3585" s="59"/>
    </row>
    <row r="3586" ht="15.75" customHeight="1">
      <c r="C3586" s="84"/>
      <c r="D3586" s="84"/>
      <c r="E3586" s="84"/>
      <c r="F3586" s="86"/>
      <c r="G3586" s="87"/>
      <c r="H3586" s="72"/>
      <c r="I3586" s="59"/>
      <c r="J3586" s="76"/>
      <c r="K3586" s="59"/>
      <c r="L3586" s="59"/>
      <c r="M3586" s="76"/>
      <c r="N3586" s="88"/>
      <c r="O3586" s="88"/>
      <c r="P3586" s="59"/>
      <c r="Q3586" s="77"/>
      <c r="R3586" s="59"/>
      <c r="S3586" s="59"/>
      <c r="T3586" s="59"/>
      <c r="U3586" s="59"/>
      <c r="W3586" s="59"/>
      <c r="X3586" s="59"/>
    </row>
    <row r="3587" ht="15.75" customHeight="1">
      <c r="C3587" s="84"/>
      <c r="D3587" s="84"/>
      <c r="E3587" s="84"/>
      <c r="F3587" s="86"/>
      <c r="G3587" s="87"/>
      <c r="H3587" s="72"/>
      <c r="I3587" s="59"/>
      <c r="J3587" s="76"/>
      <c r="K3587" s="59"/>
      <c r="L3587" s="59"/>
      <c r="M3587" s="76"/>
      <c r="N3587" s="88"/>
      <c r="O3587" s="88"/>
      <c r="P3587" s="59"/>
      <c r="Q3587" s="77"/>
      <c r="R3587" s="59"/>
      <c r="S3587" s="59"/>
      <c r="T3587" s="59"/>
      <c r="U3587" s="59"/>
      <c r="W3587" s="59"/>
      <c r="X3587" s="59"/>
    </row>
    <row r="3588" ht="15.75" customHeight="1">
      <c r="C3588" s="84"/>
      <c r="D3588" s="84"/>
      <c r="E3588" s="84"/>
      <c r="F3588" s="86"/>
      <c r="G3588" s="87"/>
      <c r="H3588" s="72"/>
      <c r="I3588" s="59"/>
      <c r="J3588" s="76"/>
      <c r="K3588" s="59"/>
      <c r="L3588" s="59"/>
      <c r="M3588" s="76"/>
      <c r="N3588" s="88"/>
      <c r="O3588" s="88"/>
      <c r="P3588" s="59"/>
      <c r="Q3588" s="77"/>
      <c r="R3588" s="59"/>
      <c r="S3588" s="59"/>
      <c r="T3588" s="59"/>
      <c r="U3588" s="59"/>
      <c r="W3588" s="59"/>
      <c r="X3588" s="59"/>
    </row>
    <row r="3589" ht="15.75" customHeight="1">
      <c r="C3589" s="84"/>
      <c r="D3589" s="84"/>
      <c r="E3589" s="84"/>
      <c r="F3589" s="86"/>
      <c r="G3589" s="87"/>
      <c r="H3589" s="72"/>
      <c r="I3589" s="59"/>
      <c r="J3589" s="76"/>
      <c r="K3589" s="59"/>
      <c r="L3589" s="59"/>
      <c r="M3589" s="76"/>
      <c r="N3589" s="88"/>
      <c r="O3589" s="88"/>
      <c r="P3589" s="59"/>
      <c r="Q3589" s="77"/>
      <c r="R3589" s="59"/>
      <c r="S3589" s="59"/>
      <c r="T3589" s="59"/>
      <c r="U3589" s="59"/>
      <c r="W3589" s="59"/>
      <c r="X3589" s="59"/>
    </row>
    <row r="3590" ht="15.75" customHeight="1">
      <c r="C3590" s="84"/>
      <c r="D3590" s="84"/>
      <c r="E3590" s="84"/>
      <c r="F3590" s="86"/>
      <c r="G3590" s="87"/>
      <c r="H3590" s="72"/>
      <c r="I3590" s="59"/>
      <c r="J3590" s="76"/>
      <c r="K3590" s="59"/>
      <c r="L3590" s="59"/>
      <c r="M3590" s="76"/>
      <c r="N3590" s="88"/>
      <c r="O3590" s="88"/>
      <c r="P3590" s="59"/>
      <c r="Q3590" s="77"/>
      <c r="R3590" s="59"/>
      <c r="S3590" s="59"/>
      <c r="T3590" s="59"/>
      <c r="U3590" s="59"/>
      <c r="W3590" s="59"/>
      <c r="X3590" s="59"/>
    </row>
    <row r="3591" ht="15.75" customHeight="1">
      <c r="C3591" s="84"/>
      <c r="D3591" s="84"/>
      <c r="E3591" s="84"/>
      <c r="F3591" s="86"/>
      <c r="G3591" s="87"/>
      <c r="H3591" s="72"/>
      <c r="I3591" s="59"/>
      <c r="J3591" s="76"/>
      <c r="K3591" s="59"/>
      <c r="L3591" s="59"/>
      <c r="M3591" s="76"/>
      <c r="N3591" s="88"/>
      <c r="O3591" s="88"/>
      <c r="P3591" s="59"/>
      <c r="Q3591" s="77"/>
      <c r="R3591" s="59"/>
      <c r="S3591" s="59"/>
      <c r="T3591" s="59"/>
      <c r="U3591" s="59"/>
      <c r="W3591" s="59"/>
      <c r="X3591" s="59"/>
    </row>
    <row r="3592" ht="15.75" customHeight="1">
      <c r="C3592" s="84"/>
      <c r="D3592" s="84"/>
      <c r="E3592" s="84"/>
      <c r="F3592" s="86"/>
      <c r="G3592" s="87"/>
      <c r="H3592" s="72"/>
      <c r="I3592" s="59"/>
      <c r="J3592" s="76"/>
      <c r="K3592" s="59"/>
      <c r="L3592" s="59"/>
      <c r="M3592" s="76"/>
      <c r="N3592" s="88"/>
      <c r="O3592" s="88"/>
      <c r="P3592" s="59"/>
      <c r="Q3592" s="77"/>
      <c r="R3592" s="59"/>
      <c r="S3592" s="59"/>
      <c r="T3592" s="59"/>
      <c r="U3592" s="59"/>
      <c r="W3592" s="59"/>
      <c r="X3592" s="59"/>
    </row>
    <row r="3593" ht="15.75" customHeight="1">
      <c r="C3593" s="84"/>
      <c r="D3593" s="84"/>
      <c r="E3593" s="84"/>
      <c r="F3593" s="86"/>
      <c r="G3593" s="87"/>
      <c r="H3593" s="72"/>
      <c r="I3593" s="59"/>
      <c r="J3593" s="76"/>
      <c r="K3593" s="59"/>
      <c r="L3593" s="59"/>
      <c r="M3593" s="76"/>
      <c r="N3593" s="88"/>
      <c r="O3593" s="88"/>
      <c r="P3593" s="59"/>
      <c r="Q3593" s="77"/>
      <c r="R3593" s="59"/>
      <c r="S3593" s="59"/>
      <c r="T3593" s="59"/>
      <c r="U3593" s="59"/>
      <c r="W3593" s="59"/>
      <c r="X3593" s="59"/>
    </row>
    <row r="3594" ht="15.75" customHeight="1">
      <c r="C3594" s="84"/>
      <c r="D3594" s="84"/>
      <c r="E3594" s="84"/>
      <c r="F3594" s="86"/>
      <c r="G3594" s="87"/>
      <c r="H3594" s="72"/>
      <c r="I3594" s="59"/>
      <c r="J3594" s="76"/>
      <c r="K3594" s="59"/>
      <c r="L3594" s="59"/>
      <c r="M3594" s="76"/>
      <c r="N3594" s="88"/>
      <c r="O3594" s="88"/>
      <c r="P3594" s="59"/>
      <c r="Q3594" s="77"/>
      <c r="R3594" s="59"/>
      <c r="S3594" s="59"/>
      <c r="T3594" s="59"/>
      <c r="U3594" s="59"/>
      <c r="W3594" s="59"/>
      <c r="X3594" s="59"/>
    </row>
    <row r="3595" ht="15.75" customHeight="1">
      <c r="C3595" s="84"/>
      <c r="D3595" s="84"/>
      <c r="E3595" s="84"/>
      <c r="F3595" s="86"/>
      <c r="G3595" s="87"/>
      <c r="H3595" s="72"/>
      <c r="I3595" s="59"/>
      <c r="J3595" s="76"/>
      <c r="K3595" s="59"/>
      <c r="L3595" s="59"/>
      <c r="M3595" s="76"/>
      <c r="N3595" s="88"/>
      <c r="O3595" s="88"/>
      <c r="P3595" s="59"/>
      <c r="Q3595" s="77"/>
      <c r="R3595" s="59"/>
      <c r="S3595" s="59"/>
      <c r="T3595" s="59"/>
      <c r="U3595" s="59"/>
      <c r="W3595" s="59"/>
      <c r="X3595" s="59"/>
    </row>
    <row r="3596" ht="15.75" customHeight="1">
      <c r="C3596" s="84"/>
      <c r="D3596" s="84"/>
      <c r="E3596" s="84"/>
      <c r="F3596" s="86"/>
      <c r="G3596" s="87"/>
      <c r="H3596" s="72"/>
      <c r="I3596" s="59"/>
      <c r="J3596" s="76"/>
      <c r="K3596" s="59"/>
      <c r="L3596" s="59"/>
      <c r="M3596" s="76"/>
      <c r="N3596" s="88"/>
      <c r="O3596" s="88"/>
      <c r="P3596" s="59"/>
      <c r="Q3596" s="77"/>
      <c r="R3596" s="59"/>
      <c r="S3596" s="59"/>
      <c r="T3596" s="59"/>
      <c r="U3596" s="59"/>
      <c r="W3596" s="59"/>
      <c r="X3596" s="59"/>
    </row>
    <row r="3597" ht="15.75" customHeight="1">
      <c r="C3597" s="84"/>
      <c r="D3597" s="84"/>
      <c r="E3597" s="84"/>
      <c r="F3597" s="86"/>
      <c r="G3597" s="87"/>
      <c r="H3597" s="72"/>
      <c r="I3597" s="59"/>
      <c r="J3597" s="76"/>
      <c r="K3597" s="59"/>
      <c r="L3597" s="59"/>
      <c r="M3597" s="76"/>
      <c r="N3597" s="88"/>
      <c r="O3597" s="88"/>
      <c r="P3597" s="59"/>
      <c r="Q3597" s="77"/>
      <c r="R3597" s="59"/>
      <c r="S3597" s="59"/>
      <c r="T3597" s="59"/>
      <c r="U3597" s="59"/>
      <c r="W3597" s="59"/>
      <c r="X3597" s="59"/>
    </row>
    <row r="3598" ht="15.75" customHeight="1">
      <c r="C3598" s="84"/>
      <c r="D3598" s="84"/>
      <c r="E3598" s="84"/>
      <c r="F3598" s="86"/>
      <c r="G3598" s="87"/>
      <c r="H3598" s="72"/>
      <c r="I3598" s="59"/>
      <c r="J3598" s="76"/>
      <c r="K3598" s="59"/>
      <c r="L3598" s="59"/>
      <c r="M3598" s="76"/>
      <c r="N3598" s="88"/>
      <c r="O3598" s="88"/>
      <c r="P3598" s="59"/>
      <c r="Q3598" s="77"/>
      <c r="R3598" s="59"/>
      <c r="S3598" s="59"/>
      <c r="T3598" s="59"/>
      <c r="U3598" s="59"/>
      <c r="W3598" s="59"/>
      <c r="X3598" s="59"/>
    </row>
    <row r="3599" ht="15.75" customHeight="1">
      <c r="C3599" s="84"/>
      <c r="D3599" s="84"/>
      <c r="E3599" s="84"/>
      <c r="F3599" s="86"/>
      <c r="G3599" s="87"/>
      <c r="H3599" s="72"/>
      <c r="I3599" s="59"/>
      <c r="J3599" s="76"/>
      <c r="K3599" s="59"/>
      <c r="L3599" s="59"/>
      <c r="M3599" s="76"/>
      <c r="N3599" s="88"/>
      <c r="O3599" s="88"/>
      <c r="P3599" s="59"/>
      <c r="Q3599" s="77"/>
      <c r="R3599" s="59"/>
      <c r="S3599" s="59"/>
      <c r="T3599" s="59"/>
      <c r="U3599" s="59"/>
      <c r="W3599" s="59"/>
      <c r="X3599" s="59"/>
    </row>
    <row r="3600" ht="15.75" customHeight="1">
      <c r="C3600" s="84"/>
      <c r="D3600" s="84"/>
      <c r="E3600" s="84"/>
      <c r="F3600" s="86"/>
      <c r="G3600" s="87"/>
      <c r="H3600" s="72"/>
      <c r="I3600" s="59"/>
      <c r="J3600" s="76"/>
      <c r="K3600" s="59"/>
      <c r="L3600" s="59"/>
      <c r="M3600" s="76"/>
      <c r="N3600" s="88"/>
      <c r="O3600" s="88"/>
      <c r="P3600" s="59"/>
      <c r="Q3600" s="77"/>
      <c r="R3600" s="59"/>
      <c r="S3600" s="59"/>
      <c r="T3600" s="59"/>
      <c r="U3600" s="59"/>
      <c r="W3600" s="59"/>
      <c r="X3600" s="59"/>
    </row>
    <row r="3601" ht="15.75" customHeight="1">
      <c r="C3601" s="84"/>
      <c r="D3601" s="84"/>
      <c r="E3601" s="84"/>
      <c r="F3601" s="86"/>
      <c r="G3601" s="87"/>
      <c r="H3601" s="72"/>
      <c r="I3601" s="59"/>
      <c r="J3601" s="76"/>
      <c r="K3601" s="59"/>
      <c r="L3601" s="59"/>
      <c r="M3601" s="76"/>
      <c r="N3601" s="88"/>
      <c r="O3601" s="88"/>
      <c r="P3601" s="59"/>
      <c r="Q3601" s="77"/>
      <c r="R3601" s="59"/>
      <c r="S3601" s="59"/>
      <c r="T3601" s="59"/>
      <c r="U3601" s="59"/>
      <c r="W3601" s="59"/>
      <c r="X3601" s="59"/>
    </row>
    <row r="3602" ht="15.75" customHeight="1">
      <c r="C3602" s="84"/>
      <c r="D3602" s="84"/>
      <c r="E3602" s="84"/>
      <c r="F3602" s="86"/>
      <c r="G3602" s="87"/>
      <c r="H3602" s="72"/>
      <c r="I3602" s="59"/>
      <c r="J3602" s="76"/>
      <c r="K3602" s="59"/>
      <c r="L3602" s="59"/>
      <c r="M3602" s="76"/>
      <c r="N3602" s="88"/>
      <c r="O3602" s="88"/>
      <c r="P3602" s="59"/>
      <c r="Q3602" s="77"/>
      <c r="R3602" s="59"/>
      <c r="S3602" s="59"/>
      <c r="T3602" s="59"/>
      <c r="U3602" s="59"/>
      <c r="W3602" s="59"/>
      <c r="X3602" s="59"/>
    </row>
    <row r="3603" ht="15.75" customHeight="1">
      <c r="C3603" s="84"/>
      <c r="D3603" s="84"/>
      <c r="E3603" s="84"/>
      <c r="F3603" s="86"/>
      <c r="G3603" s="87"/>
      <c r="H3603" s="72"/>
      <c r="I3603" s="59"/>
      <c r="J3603" s="76"/>
      <c r="K3603" s="59"/>
      <c r="L3603" s="59"/>
      <c r="M3603" s="76"/>
      <c r="N3603" s="88"/>
      <c r="O3603" s="88"/>
      <c r="P3603" s="59"/>
      <c r="Q3603" s="77"/>
      <c r="R3603" s="59"/>
      <c r="S3603" s="59"/>
      <c r="T3603" s="59"/>
      <c r="U3603" s="59"/>
      <c r="W3603" s="59"/>
      <c r="X3603" s="59"/>
    </row>
    <row r="3604" ht="15.75" customHeight="1">
      <c r="C3604" s="84"/>
      <c r="D3604" s="84"/>
      <c r="E3604" s="84"/>
      <c r="F3604" s="86"/>
      <c r="G3604" s="87"/>
      <c r="H3604" s="72"/>
      <c r="I3604" s="59"/>
      <c r="J3604" s="76"/>
      <c r="K3604" s="59"/>
      <c r="L3604" s="59"/>
      <c r="M3604" s="76"/>
      <c r="N3604" s="88"/>
      <c r="O3604" s="88"/>
      <c r="P3604" s="59"/>
      <c r="Q3604" s="77"/>
      <c r="R3604" s="59"/>
      <c r="S3604" s="59"/>
      <c r="T3604" s="59"/>
      <c r="U3604" s="59"/>
      <c r="W3604" s="59"/>
      <c r="X3604" s="59"/>
    </row>
    <row r="3605" ht="15.75" customHeight="1">
      <c r="C3605" s="84"/>
      <c r="D3605" s="84"/>
      <c r="E3605" s="84"/>
      <c r="F3605" s="86"/>
      <c r="G3605" s="87"/>
      <c r="H3605" s="72"/>
      <c r="I3605" s="59"/>
      <c r="J3605" s="76"/>
      <c r="K3605" s="59"/>
      <c r="L3605" s="59"/>
      <c r="M3605" s="76"/>
      <c r="N3605" s="88"/>
      <c r="O3605" s="88"/>
      <c r="P3605" s="59"/>
      <c r="Q3605" s="77"/>
      <c r="R3605" s="59"/>
      <c r="S3605" s="59"/>
      <c r="T3605" s="59"/>
      <c r="U3605" s="59"/>
      <c r="W3605" s="59"/>
      <c r="X3605" s="59"/>
    </row>
    <row r="3606" ht="15.75" customHeight="1">
      <c r="C3606" s="84"/>
      <c r="D3606" s="84"/>
      <c r="E3606" s="84"/>
      <c r="F3606" s="86"/>
      <c r="G3606" s="87"/>
      <c r="H3606" s="72"/>
      <c r="I3606" s="59"/>
      <c r="J3606" s="76"/>
      <c r="K3606" s="59"/>
      <c r="L3606" s="59"/>
      <c r="M3606" s="76"/>
      <c r="N3606" s="88"/>
      <c r="O3606" s="88"/>
      <c r="P3606" s="59"/>
      <c r="Q3606" s="77"/>
      <c r="R3606" s="59"/>
      <c r="S3606" s="59"/>
      <c r="T3606" s="59"/>
      <c r="U3606" s="59"/>
      <c r="W3606" s="59"/>
      <c r="X3606" s="59"/>
    </row>
    <row r="3607" ht="15.75" customHeight="1">
      <c r="C3607" s="84"/>
      <c r="D3607" s="84"/>
      <c r="E3607" s="84"/>
      <c r="F3607" s="86"/>
      <c r="G3607" s="87"/>
      <c r="H3607" s="72"/>
      <c r="I3607" s="59"/>
      <c r="J3607" s="76"/>
      <c r="K3607" s="59"/>
      <c r="L3607" s="59"/>
      <c r="M3607" s="76"/>
      <c r="N3607" s="88"/>
      <c r="O3607" s="88"/>
      <c r="P3607" s="59"/>
      <c r="Q3607" s="77"/>
      <c r="R3607" s="59"/>
      <c r="S3607" s="59"/>
      <c r="T3607" s="59"/>
      <c r="U3607" s="59"/>
      <c r="W3607" s="59"/>
      <c r="X3607" s="59"/>
    </row>
    <row r="3608" ht="15.75" customHeight="1">
      <c r="C3608" s="84"/>
      <c r="D3608" s="84"/>
      <c r="E3608" s="84"/>
      <c r="F3608" s="86"/>
      <c r="G3608" s="87"/>
      <c r="H3608" s="72"/>
      <c r="I3608" s="59"/>
      <c r="J3608" s="76"/>
      <c r="K3608" s="59"/>
      <c r="L3608" s="59"/>
      <c r="M3608" s="76"/>
      <c r="N3608" s="88"/>
      <c r="O3608" s="88"/>
      <c r="P3608" s="59"/>
      <c r="Q3608" s="77"/>
      <c r="R3608" s="59"/>
      <c r="S3608" s="59"/>
      <c r="T3608" s="59"/>
      <c r="U3608" s="59"/>
      <c r="W3608" s="59"/>
      <c r="X3608" s="59"/>
    </row>
    <row r="3609" ht="15.75" customHeight="1">
      <c r="C3609" s="84"/>
      <c r="D3609" s="84"/>
      <c r="E3609" s="84"/>
      <c r="F3609" s="86"/>
      <c r="G3609" s="87"/>
      <c r="H3609" s="72"/>
      <c r="I3609" s="59"/>
      <c r="J3609" s="76"/>
      <c r="K3609" s="59"/>
      <c r="L3609" s="59"/>
      <c r="M3609" s="76"/>
      <c r="N3609" s="88"/>
      <c r="O3609" s="88"/>
      <c r="P3609" s="59"/>
      <c r="Q3609" s="77"/>
      <c r="R3609" s="59"/>
      <c r="S3609" s="59"/>
      <c r="T3609" s="59"/>
      <c r="U3609" s="59"/>
      <c r="W3609" s="59"/>
      <c r="X3609" s="59"/>
    </row>
    <row r="3610" ht="15.75" customHeight="1">
      <c r="C3610" s="84"/>
      <c r="D3610" s="84"/>
      <c r="E3610" s="84"/>
      <c r="F3610" s="86"/>
      <c r="G3610" s="87"/>
      <c r="H3610" s="72"/>
      <c r="I3610" s="59"/>
      <c r="J3610" s="76"/>
      <c r="K3610" s="59"/>
      <c r="L3610" s="59"/>
      <c r="M3610" s="76"/>
      <c r="N3610" s="88"/>
      <c r="O3610" s="88"/>
      <c r="P3610" s="59"/>
      <c r="Q3610" s="77"/>
      <c r="R3610" s="59"/>
      <c r="S3610" s="59"/>
      <c r="T3610" s="59"/>
      <c r="U3610" s="59"/>
      <c r="W3610" s="59"/>
      <c r="X3610" s="59"/>
    </row>
    <row r="3611" ht="15.75" customHeight="1">
      <c r="C3611" s="84"/>
      <c r="D3611" s="84"/>
      <c r="E3611" s="84"/>
      <c r="F3611" s="86"/>
      <c r="G3611" s="87"/>
      <c r="H3611" s="72"/>
      <c r="I3611" s="59"/>
      <c r="J3611" s="76"/>
      <c r="K3611" s="59"/>
      <c r="L3611" s="59"/>
      <c r="M3611" s="76"/>
      <c r="N3611" s="88"/>
      <c r="O3611" s="88"/>
      <c r="P3611" s="59"/>
      <c r="Q3611" s="77"/>
      <c r="R3611" s="59"/>
      <c r="S3611" s="59"/>
      <c r="T3611" s="59"/>
      <c r="U3611" s="59"/>
      <c r="W3611" s="59"/>
      <c r="X3611" s="59"/>
    </row>
    <row r="3612" ht="15.75" customHeight="1">
      <c r="C3612" s="84"/>
      <c r="D3612" s="84"/>
      <c r="E3612" s="84"/>
      <c r="F3612" s="86"/>
      <c r="G3612" s="87"/>
      <c r="H3612" s="72"/>
      <c r="I3612" s="59"/>
      <c r="J3612" s="76"/>
      <c r="K3612" s="59"/>
      <c r="L3612" s="59"/>
      <c r="M3612" s="76"/>
      <c r="N3612" s="88"/>
      <c r="O3612" s="88"/>
      <c r="P3612" s="59"/>
      <c r="Q3612" s="77"/>
      <c r="R3612" s="59"/>
      <c r="S3612" s="59"/>
      <c r="T3612" s="59"/>
      <c r="U3612" s="59"/>
      <c r="W3612" s="59"/>
      <c r="X3612" s="59"/>
    </row>
    <row r="3613" ht="15.75" customHeight="1">
      <c r="C3613" s="84"/>
      <c r="D3613" s="84"/>
      <c r="E3613" s="84"/>
      <c r="F3613" s="86"/>
      <c r="G3613" s="87"/>
      <c r="H3613" s="72"/>
      <c r="I3613" s="59"/>
      <c r="J3613" s="76"/>
      <c r="K3613" s="59"/>
      <c r="L3613" s="59"/>
      <c r="M3613" s="76"/>
      <c r="N3613" s="88"/>
      <c r="O3613" s="88"/>
      <c r="P3613" s="59"/>
      <c r="Q3613" s="77"/>
      <c r="R3613" s="59"/>
      <c r="S3613" s="59"/>
      <c r="T3613" s="59"/>
      <c r="U3613" s="59"/>
      <c r="W3613" s="59"/>
      <c r="X3613" s="59"/>
    </row>
    <row r="3614" ht="15.75" customHeight="1">
      <c r="C3614" s="84"/>
      <c r="D3614" s="84"/>
      <c r="E3614" s="84"/>
      <c r="F3614" s="86"/>
      <c r="G3614" s="87"/>
      <c r="H3614" s="72"/>
      <c r="I3614" s="59"/>
      <c r="J3614" s="76"/>
      <c r="K3614" s="59"/>
      <c r="L3614" s="59"/>
      <c r="M3614" s="76"/>
      <c r="N3614" s="88"/>
      <c r="O3614" s="88"/>
      <c r="P3614" s="59"/>
      <c r="Q3614" s="77"/>
      <c r="R3614" s="59"/>
      <c r="S3614" s="59"/>
      <c r="T3614" s="59"/>
      <c r="U3614" s="59"/>
      <c r="W3614" s="59"/>
      <c r="X3614" s="59"/>
    </row>
    <row r="3615" ht="15.75" customHeight="1">
      <c r="C3615" s="84"/>
      <c r="D3615" s="84"/>
      <c r="E3615" s="84"/>
      <c r="F3615" s="86"/>
      <c r="G3615" s="87"/>
      <c r="H3615" s="72"/>
      <c r="I3615" s="59"/>
      <c r="J3615" s="76"/>
      <c r="K3615" s="59"/>
      <c r="L3615" s="59"/>
      <c r="M3615" s="76"/>
      <c r="N3615" s="88"/>
      <c r="O3615" s="88"/>
      <c r="P3615" s="59"/>
      <c r="Q3615" s="77"/>
      <c r="R3615" s="59"/>
      <c r="S3615" s="59"/>
      <c r="T3615" s="59"/>
      <c r="U3615" s="59"/>
      <c r="W3615" s="59"/>
      <c r="X3615" s="59"/>
    </row>
    <row r="3616" ht="15.75" customHeight="1">
      <c r="C3616" s="84"/>
      <c r="D3616" s="84"/>
      <c r="E3616" s="84"/>
      <c r="F3616" s="86"/>
      <c r="G3616" s="87"/>
      <c r="H3616" s="72"/>
      <c r="I3616" s="59"/>
      <c r="J3616" s="76"/>
      <c r="K3616" s="59"/>
      <c r="L3616" s="59"/>
      <c r="M3616" s="76"/>
      <c r="N3616" s="88"/>
      <c r="O3616" s="88"/>
      <c r="P3616" s="59"/>
      <c r="Q3616" s="77"/>
      <c r="R3616" s="59"/>
      <c r="S3616" s="59"/>
      <c r="T3616" s="59"/>
      <c r="U3616" s="59"/>
      <c r="W3616" s="59"/>
      <c r="X3616" s="59"/>
    </row>
    <row r="3617" ht="15.75" customHeight="1">
      <c r="C3617" s="84"/>
      <c r="D3617" s="84"/>
      <c r="E3617" s="84"/>
      <c r="F3617" s="86"/>
      <c r="G3617" s="87"/>
      <c r="H3617" s="72"/>
      <c r="I3617" s="59"/>
      <c r="J3617" s="76"/>
      <c r="K3617" s="59"/>
      <c r="L3617" s="59"/>
      <c r="M3617" s="76"/>
      <c r="N3617" s="88"/>
      <c r="O3617" s="88"/>
      <c r="P3617" s="59"/>
      <c r="Q3617" s="77"/>
      <c r="R3617" s="59"/>
      <c r="S3617" s="59"/>
      <c r="T3617" s="59"/>
      <c r="U3617" s="59"/>
      <c r="W3617" s="59"/>
      <c r="X3617" s="59"/>
    </row>
    <row r="3618" ht="15.75" customHeight="1">
      <c r="C3618" s="84"/>
      <c r="D3618" s="84"/>
      <c r="E3618" s="84"/>
      <c r="F3618" s="86"/>
      <c r="G3618" s="87"/>
      <c r="H3618" s="72"/>
      <c r="I3618" s="59"/>
      <c r="J3618" s="76"/>
      <c r="K3618" s="59"/>
      <c r="L3618" s="59"/>
      <c r="M3618" s="76"/>
      <c r="N3618" s="88"/>
      <c r="O3618" s="88"/>
      <c r="P3618" s="59"/>
      <c r="Q3618" s="77"/>
      <c r="R3618" s="59"/>
      <c r="S3618" s="59"/>
      <c r="T3618" s="59"/>
      <c r="U3618" s="59"/>
      <c r="W3618" s="59"/>
      <c r="X3618" s="59"/>
    </row>
    <row r="3619" ht="15.75" customHeight="1">
      <c r="C3619" s="84"/>
      <c r="D3619" s="84"/>
      <c r="E3619" s="84"/>
      <c r="F3619" s="86"/>
      <c r="G3619" s="87"/>
      <c r="H3619" s="72"/>
      <c r="I3619" s="59"/>
      <c r="J3619" s="76"/>
      <c r="K3619" s="59"/>
      <c r="L3619" s="59"/>
      <c r="M3619" s="76"/>
      <c r="N3619" s="88"/>
      <c r="O3619" s="88"/>
      <c r="P3619" s="59"/>
      <c r="Q3619" s="77"/>
      <c r="R3619" s="59"/>
      <c r="S3619" s="59"/>
      <c r="T3619" s="59"/>
      <c r="U3619" s="59"/>
      <c r="W3619" s="59"/>
      <c r="X3619" s="59"/>
    </row>
    <row r="3620" ht="15.75" customHeight="1">
      <c r="C3620" s="84"/>
      <c r="D3620" s="84"/>
      <c r="E3620" s="84"/>
      <c r="F3620" s="86"/>
      <c r="G3620" s="87"/>
      <c r="H3620" s="72"/>
      <c r="I3620" s="59"/>
      <c r="J3620" s="76"/>
      <c r="K3620" s="59"/>
      <c r="L3620" s="59"/>
      <c r="M3620" s="76"/>
      <c r="N3620" s="88"/>
      <c r="O3620" s="88"/>
      <c r="P3620" s="59"/>
      <c r="Q3620" s="77"/>
      <c r="R3620" s="59"/>
      <c r="S3620" s="59"/>
      <c r="T3620" s="59"/>
      <c r="U3620" s="59"/>
      <c r="W3620" s="59"/>
      <c r="X3620" s="59"/>
    </row>
    <row r="3621" ht="15.75" customHeight="1">
      <c r="C3621" s="84"/>
      <c r="D3621" s="84"/>
      <c r="E3621" s="84"/>
      <c r="F3621" s="86"/>
      <c r="G3621" s="87"/>
      <c r="H3621" s="72"/>
      <c r="I3621" s="59"/>
      <c r="J3621" s="76"/>
      <c r="K3621" s="59"/>
      <c r="L3621" s="59"/>
      <c r="M3621" s="76"/>
      <c r="N3621" s="88"/>
      <c r="O3621" s="88"/>
      <c r="P3621" s="59"/>
      <c r="Q3621" s="77"/>
      <c r="R3621" s="59"/>
      <c r="S3621" s="59"/>
      <c r="T3621" s="59"/>
      <c r="U3621" s="59"/>
      <c r="W3621" s="59"/>
      <c r="X3621" s="59"/>
    </row>
    <row r="3622" ht="15.75" customHeight="1">
      <c r="C3622" s="84"/>
      <c r="D3622" s="84"/>
      <c r="E3622" s="84"/>
      <c r="F3622" s="86"/>
      <c r="G3622" s="87"/>
      <c r="H3622" s="72"/>
      <c r="I3622" s="59"/>
      <c r="J3622" s="76"/>
      <c r="K3622" s="59"/>
      <c r="L3622" s="59"/>
      <c r="M3622" s="76"/>
      <c r="N3622" s="88"/>
      <c r="O3622" s="88"/>
      <c r="P3622" s="59"/>
      <c r="Q3622" s="77"/>
      <c r="R3622" s="59"/>
      <c r="S3622" s="59"/>
      <c r="T3622" s="59"/>
      <c r="U3622" s="59"/>
      <c r="W3622" s="59"/>
      <c r="X3622" s="59"/>
    </row>
    <row r="3623" ht="15.75" customHeight="1">
      <c r="C3623" s="84"/>
      <c r="D3623" s="84"/>
      <c r="E3623" s="84"/>
      <c r="F3623" s="86"/>
      <c r="G3623" s="87"/>
      <c r="H3623" s="72"/>
      <c r="I3623" s="59"/>
      <c r="J3623" s="76"/>
      <c r="K3623" s="59"/>
      <c r="L3623" s="59"/>
      <c r="M3623" s="76"/>
      <c r="N3623" s="88"/>
      <c r="O3623" s="88"/>
      <c r="P3623" s="59"/>
      <c r="Q3623" s="77"/>
      <c r="R3623" s="59"/>
      <c r="S3623" s="59"/>
      <c r="T3623" s="59"/>
      <c r="U3623" s="59"/>
      <c r="W3623" s="59"/>
      <c r="X3623" s="59"/>
    </row>
    <row r="3624" ht="15.75" customHeight="1">
      <c r="C3624" s="84"/>
      <c r="D3624" s="84"/>
      <c r="E3624" s="84"/>
      <c r="F3624" s="86"/>
      <c r="G3624" s="87"/>
      <c r="H3624" s="72"/>
      <c r="I3624" s="59"/>
      <c r="J3624" s="76"/>
      <c r="K3624" s="59"/>
      <c r="L3624" s="59"/>
      <c r="M3624" s="76"/>
      <c r="N3624" s="88"/>
      <c r="O3624" s="88"/>
      <c r="P3624" s="59"/>
      <c r="Q3624" s="77"/>
      <c r="R3624" s="59"/>
      <c r="S3624" s="59"/>
      <c r="T3624" s="59"/>
      <c r="U3624" s="59"/>
      <c r="W3624" s="59"/>
      <c r="X3624" s="59"/>
    </row>
    <row r="3625" ht="15.75" customHeight="1">
      <c r="C3625" s="84"/>
      <c r="D3625" s="84"/>
      <c r="E3625" s="84"/>
      <c r="F3625" s="86"/>
      <c r="G3625" s="87"/>
      <c r="H3625" s="72"/>
      <c r="I3625" s="59"/>
      <c r="J3625" s="76"/>
      <c r="K3625" s="59"/>
      <c r="L3625" s="59"/>
      <c r="M3625" s="76"/>
      <c r="N3625" s="88"/>
      <c r="O3625" s="88"/>
      <c r="P3625" s="59"/>
      <c r="Q3625" s="77"/>
      <c r="R3625" s="59"/>
      <c r="S3625" s="59"/>
      <c r="T3625" s="59"/>
      <c r="U3625" s="59"/>
      <c r="W3625" s="59"/>
      <c r="X3625" s="59"/>
    </row>
    <row r="3626" ht="15.75" customHeight="1">
      <c r="C3626" s="84"/>
      <c r="D3626" s="84"/>
      <c r="E3626" s="84"/>
      <c r="F3626" s="86"/>
      <c r="G3626" s="87"/>
      <c r="H3626" s="72"/>
      <c r="I3626" s="59"/>
      <c r="J3626" s="76"/>
      <c r="K3626" s="59"/>
      <c r="L3626" s="59"/>
      <c r="M3626" s="76"/>
      <c r="N3626" s="88"/>
      <c r="O3626" s="88"/>
      <c r="P3626" s="59"/>
      <c r="Q3626" s="77"/>
      <c r="R3626" s="59"/>
      <c r="S3626" s="59"/>
      <c r="T3626" s="59"/>
      <c r="U3626" s="59"/>
      <c r="W3626" s="59"/>
      <c r="X3626" s="59"/>
    </row>
    <row r="3627" ht="15.75" customHeight="1">
      <c r="C3627" s="84"/>
      <c r="D3627" s="84"/>
      <c r="E3627" s="84"/>
      <c r="F3627" s="86"/>
      <c r="G3627" s="87"/>
      <c r="H3627" s="72"/>
      <c r="I3627" s="59"/>
      <c r="J3627" s="76"/>
      <c r="K3627" s="59"/>
      <c r="L3627" s="59"/>
      <c r="M3627" s="76"/>
      <c r="N3627" s="88"/>
      <c r="O3627" s="88"/>
      <c r="P3627" s="59"/>
      <c r="Q3627" s="77"/>
      <c r="R3627" s="59"/>
      <c r="S3627" s="59"/>
      <c r="T3627" s="59"/>
      <c r="U3627" s="59"/>
      <c r="W3627" s="59"/>
      <c r="X3627" s="59"/>
    </row>
    <row r="3628" ht="15.75" customHeight="1">
      <c r="C3628" s="84"/>
      <c r="D3628" s="84"/>
      <c r="E3628" s="84"/>
      <c r="F3628" s="86"/>
      <c r="G3628" s="87"/>
      <c r="H3628" s="72"/>
      <c r="I3628" s="59"/>
      <c r="J3628" s="76"/>
      <c r="K3628" s="59"/>
      <c r="L3628" s="59"/>
      <c r="M3628" s="76"/>
      <c r="N3628" s="88"/>
      <c r="O3628" s="88"/>
      <c r="P3628" s="59"/>
      <c r="Q3628" s="77"/>
      <c r="R3628" s="59"/>
      <c r="S3628" s="59"/>
      <c r="T3628" s="59"/>
      <c r="U3628" s="59"/>
      <c r="W3628" s="59"/>
      <c r="X3628" s="59"/>
    </row>
    <row r="3629" ht="15.75" customHeight="1">
      <c r="C3629" s="84"/>
      <c r="D3629" s="84"/>
      <c r="E3629" s="84"/>
      <c r="F3629" s="86"/>
      <c r="G3629" s="87"/>
      <c r="H3629" s="72"/>
      <c r="I3629" s="59"/>
      <c r="J3629" s="76"/>
      <c r="K3629" s="59"/>
      <c r="L3629" s="59"/>
      <c r="M3629" s="76"/>
      <c r="N3629" s="88"/>
      <c r="O3629" s="88"/>
      <c r="P3629" s="59"/>
      <c r="Q3629" s="77"/>
      <c r="R3629" s="59"/>
      <c r="S3629" s="59"/>
      <c r="T3629" s="59"/>
      <c r="U3629" s="59"/>
      <c r="W3629" s="59"/>
      <c r="X3629" s="59"/>
    </row>
    <row r="3630" ht="15.75" customHeight="1">
      <c r="C3630" s="84"/>
      <c r="D3630" s="84"/>
      <c r="E3630" s="84"/>
      <c r="F3630" s="86"/>
      <c r="G3630" s="87"/>
      <c r="H3630" s="72"/>
      <c r="I3630" s="59"/>
      <c r="J3630" s="76"/>
      <c r="K3630" s="59"/>
      <c r="L3630" s="59"/>
      <c r="M3630" s="76"/>
      <c r="N3630" s="88"/>
      <c r="O3630" s="88"/>
      <c r="P3630" s="59"/>
      <c r="Q3630" s="77"/>
      <c r="R3630" s="59"/>
      <c r="S3630" s="59"/>
      <c r="T3630" s="59"/>
      <c r="U3630" s="59"/>
      <c r="W3630" s="59"/>
      <c r="X3630" s="59"/>
    </row>
    <row r="3631" ht="15.75" customHeight="1">
      <c r="C3631" s="84"/>
      <c r="D3631" s="84"/>
      <c r="E3631" s="84"/>
      <c r="F3631" s="86"/>
      <c r="G3631" s="87"/>
      <c r="H3631" s="72"/>
      <c r="I3631" s="59"/>
      <c r="J3631" s="76"/>
      <c r="K3631" s="59"/>
      <c r="L3631" s="59"/>
      <c r="M3631" s="76"/>
      <c r="N3631" s="88"/>
      <c r="O3631" s="88"/>
      <c r="P3631" s="59"/>
      <c r="Q3631" s="77"/>
      <c r="R3631" s="59"/>
      <c r="S3631" s="59"/>
      <c r="T3631" s="59"/>
      <c r="U3631" s="59"/>
      <c r="W3631" s="59"/>
      <c r="X3631" s="59"/>
    </row>
    <row r="3632" ht="15.75" customHeight="1">
      <c r="C3632" s="84"/>
      <c r="D3632" s="84"/>
      <c r="E3632" s="84"/>
      <c r="F3632" s="86"/>
      <c r="G3632" s="87"/>
      <c r="H3632" s="72"/>
      <c r="I3632" s="59"/>
      <c r="J3632" s="76"/>
      <c r="K3632" s="59"/>
      <c r="L3632" s="59"/>
      <c r="M3632" s="76"/>
      <c r="N3632" s="88"/>
      <c r="O3632" s="88"/>
      <c r="P3632" s="59"/>
      <c r="Q3632" s="77"/>
      <c r="R3632" s="59"/>
      <c r="S3632" s="59"/>
      <c r="T3632" s="59"/>
      <c r="U3632" s="59"/>
      <c r="W3632" s="59"/>
      <c r="X3632" s="59"/>
    </row>
    <row r="3633" ht="15.75" customHeight="1">
      <c r="C3633" s="84"/>
      <c r="D3633" s="84"/>
      <c r="E3633" s="84"/>
      <c r="F3633" s="86"/>
      <c r="G3633" s="87"/>
      <c r="H3633" s="72"/>
      <c r="I3633" s="59"/>
      <c r="J3633" s="76"/>
      <c r="K3633" s="59"/>
      <c r="L3633" s="59"/>
      <c r="M3633" s="76"/>
      <c r="N3633" s="88"/>
      <c r="O3633" s="88"/>
      <c r="P3633" s="59"/>
      <c r="Q3633" s="77"/>
      <c r="R3633" s="59"/>
      <c r="S3633" s="59"/>
      <c r="T3633" s="59"/>
      <c r="U3633" s="59"/>
      <c r="W3633" s="59"/>
      <c r="X3633" s="59"/>
    </row>
    <row r="3634" ht="15.75" customHeight="1">
      <c r="C3634" s="84"/>
      <c r="D3634" s="84"/>
      <c r="E3634" s="84"/>
      <c r="F3634" s="86"/>
      <c r="G3634" s="87"/>
      <c r="H3634" s="72"/>
      <c r="I3634" s="59"/>
      <c r="J3634" s="76"/>
      <c r="K3634" s="59"/>
      <c r="L3634" s="59"/>
      <c r="M3634" s="76"/>
      <c r="N3634" s="88"/>
      <c r="O3634" s="88"/>
      <c r="P3634" s="59"/>
      <c r="Q3634" s="77"/>
      <c r="R3634" s="59"/>
      <c r="S3634" s="59"/>
      <c r="T3634" s="59"/>
      <c r="U3634" s="59"/>
      <c r="W3634" s="59"/>
      <c r="X3634" s="59"/>
    </row>
    <row r="3635" ht="15.75" customHeight="1">
      <c r="C3635" s="84"/>
      <c r="D3635" s="84"/>
      <c r="E3635" s="84"/>
      <c r="F3635" s="86"/>
      <c r="G3635" s="87"/>
      <c r="H3635" s="72"/>
      <c r="I3635" s="59"/>
      <c r="J3635" s="76"/>
      <c r="K3635" s="59"/>
      <c r="L3635" s="59"/>
      <c r="M3635" s="76"/>
      <c r="N3635" s="88"/>
      <c r="O3635" s="88"/>
      <c r="P3635" s="59"/>
      <c r="Q3635" s="77"/>
      <c r="R3635" s="59"/>
      <c r="S3635" s="59"/>
      <c r="T3635" s="59"/>
      <c r="U3635" s="59"/>
      <c r="W3635" s="59"/>
      <c r="X3635" s="59"/>
    </row>
    <row r="3636" ht="15.75" customHeight="1">
      <c r="C3636" s="84"/>
      <c r="D3636" s="84"/>
      <c r="E3636" s="84"/>
      <c r="F3636" s="86"/>
      <c r="G3636" s="87"/>
      <c r="H3636" s="72"/>
      <c r="I3636" s="59"/>
      <c r="J3636" s="76"/>
      <c r="K3636" s="59"/>
      <c r="L3636" s="59"/>
      <c r="M3636" s="76"/>
      <c r="N3636" s="88"/>
      <c r="O3636" s="88"/>
      <c r="P3636" s="59"/>
      <c r="Q3636" s="77"/>
      <c r="R3636" s="59"/>
      <c r="S3636" s="59"/>
      <c r="T3636" s="59"/>
      <c r="U3636" s="59"/>
      <c r="W3636" s="59"/>
      <c r="X3636" s="59"/>
    </row>
    <row r="3637" ht="15.75" customHeight="1">
      <c r="C3637" s="84"/>
      <c r="D3637" s="84"/>
      <c r="E3637" s="84"/>
      <c r="F3637" s="86"/>
      <c r="G3637" s="87"/>
      <c r="H3637" s="72"/>
      <c r="I3637" s="59"/>
      <c r="J3637" s="76"/>
      <c r="K3637" s="59"/>
      <c r="L3637" s="59"/>
      <c r="M3637" s="76"/>
      <c r="N3637" s="88"/>
      <c r="O3637" s="88"/>
      <c r="P3637" s="59"/>
      <c r="Q3637" s="77"/>
      <c r="R3637" s="59"/>
      <c r="S3637" s="59"/>
      <c r="T3637" s="59"/>
      <c r="U3637" s="59"/>
      <c r="W3637" s="59"/>
      <c r="X3637" s="59"/>
    </row>
    <row r="3638" ht="15.75" customHeight="1">
      <c r="C3638" s="84"/>
      <c r="D3638" s="84"/>
      <c r="E3638" s="84"/>
      <c r="F3638" s="86"/>
      <c r="G3638" s="87"/>
      <c r="H3638" s="72"/>
      <c r="I3638" s="59"/>
      <c r="J3638" s="76"/>
      <c r="K3638" s="59"/>
      <c r="L3638" s="59"/>
      <c r="M3638" s="76"/>
      <c r="N3638" s="88"/>
      <c r="O3638" s="88"/>
      <c r="P3638" s="59"/>
      <c r="Q3638" s="77"/>
      <c r="R3638" s="59"/>
      <c r="S3638" s="59"/>
      <c r="T3638" s="59"/>
      <c r="U3638" s="59"/>
      <c r="W3638" s="59"/>
      <c r="X3638" s="59"/>
    </row>
    <row r="3639" ht="15.75" customHeight="1">
      <c r="C3639" s="84"/>
      <c r="D3639" s="84"/>
      <c r="E3639" s="84"/>
      <c r="F3639" s="86"/>
      <c r="G3639" s="87"/>
      <c r="H3639" s="72"/>
      <c r="I3639" s="59"/>
      <c r="J3639" s="76"/>
      <c r="K3639" s="59"/>
      <c r="L3639" s="59"/>
      <c r="M3639" s="76"/>
      <c r="N3639" s="88"/>
      <c r="O3639" s="88"/>
      <c r="P3639" s="59"/>
      <c r="Q3639" s="77"/>
      <c r="R3639" s="59"/>
      <c r="S3639" s="59"/>
      <c r="T3639" s="59"/>
      <c r="U3639" s="59"/>
      <c r="W3639" s="59"/>
      <c r="X3639" s="59"/>
    </row>
    <row r="3640" ht="15.75" customHeight="1">
      <c r="C3640" s="84"/>
      <c r="D3640" s="84"/>
      <c r="E3640" s="84"/>
      <c r="F3640" s="86"/>
      <c r="G3640" s="87"/>
      <c r="H3640" s="72"/>
      <c r="I3640" s="59"/>
      <c r="J3640" s="76"/>
      <c r="K3640" s="59"/>
      <c r="L3640" s="59"/>
      <c r="M3640" s="76"/>
      <c r="N3640" s="88"/>
      <c r="O3640" s="88"/>
      <c r="P3640" s="59"/>
      <c r="Q3640" s="77"/>
      <c r="R3640" s="59"/>
      <c r="S3640" s="59"/>
      <c r="T3640" s="59"/>
      <c r="U3640" s="59"/>
      <c r="W3640" s="59"/>
      <c r="X3640" s="59"/>
    </row>
    <row r="3641" ht="15.75" customHeight="1">
      <c r="C3641" s="84"/>
      <c r="D3641" s="84"/>
      <c r="E3641" s="84"/>
      <c r="F3641" s="86"/>
      <c r="G3641" s="87"/>
      <c r="H3641" s="72"/>
      <c r="I3641" s="59"/>
      <c r="J3641" s="76"/>
      <c r="K3641" s="59"/>
      <c r="L3641" s="59"/>
      <c r="M3641" s="76"/>
      <c r="N3641" s="88"/>
      <c r="O3641" s="88"/>
      <c r="P3641" s="59"/>
      <c r="Q3641" s="77"/>
      <c r="R3641" s="59"/>
      <c r="S3641" s="59"/>
      <c r="T3641" s="59"/>
      <c r="U3641" s="59"/>
      <c r="W3641" s="59"/>
      <c r="X3641" s="59"/>
    </row>
    <row r="3642" ht="15.75" customHeight="1">
      <c r="C3642" s="84"/>
      <c r="D3642" s="84"/>
      <c r="E3642" s="84"/>
      <c r="F3642" s="86"/>
      <c r="G3642" s="87"/>
      <c r="H3642" s="72"/>
      <c r="I3642" s="59"/>
      <c r="J3642" s="76"/>
      <c r="K3642" s="59"/>
      <c r="L3642" s="59"/>
      <c r="M3642" s="76"/>
      <c r="N3642" s="88"/>
      <c r="O3642" s="88"/>
      <c r="P3642" s="59"/>
      <c r="Q3642" s="77"/>
      <c r="R3642" s="59"/>
      <c r="S3642" s="59"/>
      <c r="T3642" s="59"/>
      <c r="U3642" s="59"/>
      <c r="W3642" s="59"/>
      <c r="X3642" s="59"/>
    </row>
    <row r="3643" ht="15.75" customHeight="1">
      <c r="C3643" s="84"/>
      <c r="D3643" s="84"/>
      <c r="E3643" s="84"/>
      <c r="F3643" s="86"/>
      <c r="G3643" s="87"/>
      <c r="H3643" s="72"/>
      <c r="I3643" s="59"/>
      <c r="J3643" s="76"/>
      <c r="K3643" s="59"/>
      <c r="L3643" s="59"/>
      <c r="M3643" s="76"/>
      <c r="N3643" s="88"/>
      <c r="O3643" s="88"/>
      <c r="P3643" s="59"/>
      <c r="Q3643" s="77"/>
      <c r="R3643" s="59"/>
      <c r="S3643" s="59"/>
      <c r="T3643" s="59"/>
      <c r="U3643" s="59"/>
      <c r="W3643" s="59"/>
      <c r="X3643" s="59"/>
    </row>
    <row r="3644" ht="15.75" customHeight="1">
      <c r="C3644" s="84"/>
      <c r="D3644" s="84"/>
      <c r="E3644" s="84"/>
      <c r="F3644" s="86"/>
      <c r="G3644" s="87"/>
      <c r="H3644" s="72"/>
      <c r="I3644" s="59"/>
      <c r="J3644" s="76"/>
      <c r="K3644" s="59"/>
      <c r="L3644" s="59"/>
      <c r="M3644" s="76"/>
      <c r="N3644" s="88"/>
      <c r="O3644" s="88"/>
      <c r="P3644" s="59"/>
      <c r="Q3644" s="77"/>
      <c r="R3644" s="59"/>
      <c r="S3644" s="59"/>
      <c r="T3644" s="59"/>
      <c r="U3644" s="59"/>
      <c r="W3644" s="59"/>
      <c r="X3644" s="59"/>
    </row>
    <row r="3645" ht="15.75" customHeight="1">
      <c r="C3645" s="84"/>
      <c r="D3645" s="84"/>
      <c r="E3645" s="84"/>
      <c r="F3645" s="86"/>
      <c r="G3645" s="87"/>
      <c r="H3645" s="72"/>
      <c r="I3645" s="59"/>
      <c r="J3645" s="76"/>
      <c r="K3645" s="59"/>
      <c r="L3645" s="59"/>
      <c r="M3645" s="76"/>
      <c r="N3645" s="88"/>
      <c r="O3645" s="88"/>
      <c r="P3645" s="59"/>
      <c r="Q3645" s="77"/>
      <c r="R3645" s="59"/>
      <c r="S3645" s="59"/>
      <c r="T3645" s="59"/>
      <c r="U3645" s="59"/>
      <c r="W3645" s="59"/>
      <c r="X3645" s="59"/>
    </row>
    <row r="3646" ht="15.75" customHeight="1">
      <c r="C3646" s="84"/>
      <c r="D3646" s="84"/>
      <c r="E3646" s="84"/>
      <c r="F3646" s="86"/>
      <c r="G3646" s="87"/>
      <c r="H3646" s="72"/>
      <c r="I3646" s="59"/>
      <c r="J3646" s="76"/>
      <c r="K3646" s="59"/>
      <c r="L3646" s="59"/>
      <c r="M3646" s="76"/>
      <c r="N3646" s="88"/>
      <c r="O3646" s="88"/>
      <c r="P3646" s="59"/>
      <c r="Q3646" s="77"/>
      <c r="R3646" s="59"/>
      <c r="S3646" s="59"/>
      <c r="T3646" s="59"/>
      <c r="U3646" s="59"/>
      <c r="W3646" s="59"/>
      <c r="X3646" s="59"/>
    </row>
    <row r="3647" ht="15.75" customHeight="1">
      <c r="C3647" s="84"/>
      <c r="D3647" s="84"/>
      <c r="E3647" s="84"/>
      <c r="F3647" s="86"/>
      <c r="G3647" s="87"/>
      <c r="H3647" s="72"/>
      <c r="I3647" s="59"/>
      <c r="J3647" s="76"/>
      <c r="K3647" s="59"/>
      <c r="L3647" s="59"/>
      <c r="M3647" s="76"/>
      <c r="N3647" s="88"/>
      <c r="O3647" s="88"/>
      <c r="P3647" s="59"/>
      <c r="Q3647" s="77"/>
      <c r="R3647" s="59"/>
      <c r="S3647" s="59"/>
      <c r="T3647" s="59"/>
      <c r="U3647" s="59"/>
      <c r="W3647" s="59"/>
      <c r="X3647" s="59"/>
    </row>
    <row r="3648" ht="15.75" customHeight="1">
      <c r="C3648" s="84"/>
      <c r="D3648" s="84"/>
      <c r="E3648" s="84"/>
      <c r="F3648" s="86"/>
      <c r="G3648" s="87"/>
      <c r="H3648" s="72"/>
      <c r="I3648" s="59"/>
      <c r="J3648" s="76"/>
      <c r="K3648" s="59"/>
      <c r="L3648" s="59"/>
      <c r="M3648" s="76"/>
      <c r="N3648" s="88"/>
      <c r="O3648" s="88"/>
      <c r="P3648" s="59"/>
      <c r="Q3648" s="77"/>
      <c r="R3648" s="59"/>
      <c r="S3648" s="59"/>
      <c r="T3648" s="59"/>
      <c r="U3648" s="59"/>
      <c r="W3648" s="59"/>
      <c r="X3648" s="59"/>
    </row>
    <row r="3649" ht="15.75" customHeight="1">
      <c r="C3649" s="84"/>
      <c r="D3649" s="84"/>
      <c r="E3649" s="84"/>
      <c r="F3649" s="86"/>
      <c r="G3649" s="87"/>
      <c r="H3649" s="72"/>
      <c r="I3649" s="59"/>
      <c r="J3649" s="76"/>
      <c r="K3649" s="59"/>
      <c r="L3649" s="59"/>
      <c r="M3649" s="76"/>
      <c r="N3649" s="88"/>
      <c r="O3649" s="88"/>
      <c r="P3649" s="59"/>
      <c r="Q3649" s="77"/>
      <c r="R3649" s="59"/>
      <c r="S3649" s="59"/>
      <c r="T3649" s="59"/>
      <c r="U3649" s="59"/>
      <c r="W3649" s="59"/>
      <c r="X3649" s="59"/>
    </row>
    <row r="3650" ht="15.75" customHeight="1">
      <c r="C3650" s="84"/>
      <c r="D3650" s="84"/>
      <c r="E3650" s="84"/>
      <c r="F3650" s="86"/>
      <c r="G3650" s="87"/>
      <c r="H3650" s="72"/>
      <c r="I3650" s="59"/>
      <c r="J3650" s="76"/>
      <c r="K3650" s="59"/>
      <c r="L3650" s="59"/>
      <c r="M3650" s="76"/>
      <c r="N3650" s="88"/>
      <c r="O3650" s="88"/>
      <c r="P3650" s="59"/>
      <c r="Q3650" s="77"/>
      <c r="R3650" s="59"/>
      <c r="S3650" s="59"/>
      <c r="T3650" s="59"/>
      <c r="U3650" s="59"/>
      <c r="W3650" s="59"/>
      <c r="X3650" s="59"/>
    </row>
    <row r="3651" ht="15.75" customHeight="1">
      <c r="C3651" s="84"/>
      <c r="D3651" s="84"/>
      <c r="E3651" s="84"/>
      <c r="F3651" s="86"/>
      <c r="G3651" s="87"/>
      <c r="H3651" s="72"/>
      <c r="I3651" s="59"/>
      <c r="J3651" s="76"/>
      <c r="K3651" s="59"/>
      <c r="L3651" s="59"/>
      <c r="M3651" s="76"/>
      <c r="N3651" s="88"/>
      <c r="O3651" s="88"/>
      <c r="P3651" s="59"/>
      <c r="Q3651" s="77"/>
      <c r="R3651" s="59"/>
      <c r="S3651" s="59"/>
      <c r="T3651" s="59"/>
      <c r="U3651" s="59"/>
      <c r="W3651" s="59"/>
      <c r="X3651" s="59"/>
    </row>
    <row r="3652" ht="15.75" customHeight="1">
      <c r="C3652" s="84"/>
      <c r="D3652" s="84"/>
      <c r="E3652" s="84"/>
      <c r="F3652" s="86"/>
      <c r="G3652" s="87"/>
      <c r="H3652" s="72"/>
      <c r="I3652" s="59"/>
      <c r="J3652" s="76"/>
      <c r="K3652" s="59"/>
      <c r="L3652" s="59"/>
      <c r="M3652" s="76"/>
      <c r="N3652" s="88"/>
      <c r="O3652" s="88"/>
      <c r="P3652" s="59"/>
      <c r="Q3652" s="77"/>
      <c r="R3652" s="59"/>
      <c r="S3652" s="59"/>
      <c r="T3652" s="59"/>
      <c r="U3652" s="59"/>
      <c r="W3652" s="59"/>
      <c r="X3652" s="59"/>
    </row>
    <row r="3653" ht="15.75" customHeight="1">
      <c r="C3653" s="84"/>
      <c r="D3653" s="84"/>
      <c r="E3653" s="84"/>
      <c r="F3653" s="86"/>
      <c r="G3653" s="87"/>
      <c r="H3653" s="72"/>
      <c r="I3653" s="59"/>
      <c r="J3653" s="76"/>
      <c r="K3653" s="59"/>
      <c r="L3653" s="59"/>
      <c r="M3653" s="76"/>
      <c r="N3653" s="88"/>
      <c r="O3653" s="88"/>
      <c r="P3653" s="59"/>
      <c r="Q3653" s="77"/>
      <c r="R3653" s="59"/>
      <c r="S3653" s="59"/>
      <c r="T3653" s="59"/>
      <c r="U3653" s="59"/>
      <c r="W3653" s="59"/>
      <c r="X3653" s="59"/>
    </row>
    <row r="3654" ht="15.75" customHeight="1">
      <c r="C3654" s="84"/>
      <c r="D3654" s="84"/>
      <c r="E3654" s="84"/>
      <c r="F3654" s="86"/>
      <c r="G3654" s="87"/>
      <c r="H3654" s="72"/>
      <c r="I3654" s="59"/>
      <c r="J3654" s="76"/>
      <c r="K3654" s="59"/>
      <c r="L3654" s="59"/>
      <c r="M3654" s="76"/>
      <c r="N3654" s="88"/>
      <c r="O3654" s="88"/>
      <c r="P3654" s="59"/>
      <c r="Q3654" s="77"/>
      <c r="R3654" s="59"/>
      <c r="S3654" s="59"/>
      <c r="T3654" s="59"/>
      <c r="U3654" s="59"/>
      <c r="W3654" s="59"/>
      <c r="X3654" s="59"/>
    </row>
    <row r="3655" ht="15.75" customHeight="1">
      <c r="C3655" s="84"/>
      <c r="D3655" s="84"/>
      <c r="E3655" s="84"/>
      <c r="F3655" s="86"/>
      <c r="G3655" s="87"/>
      <c r="H3655" s="72"/>
      <c r="I3655" s="59"/>
      <c r="J3655" s="76"/>
      <c r="K3655" s="59"/>
      <c r="L3655" s="59"/>
      <c r="M3655" s="76"/>
      <c r="N3655" s="88"/>
      <c r="O3655" s="88"/>
      <c r="P3655" s="59"/>
      <c r="Q3655" s="77"/>
      <c r="R3655" s="59"/>
      <c r="S3655" s="59"/>
      <c r="T3655" s="59"/>
      <c r="U3655" s="59"/>
      <c r="W3655" s="59"/>
      <c r="X3655" s="59"/>
    </row>
    <row r="3656" ht="15.75" customHeight="1">
      <c r="C3656" s="84"/>
      <c r="D3656" s="84"/>
      <c r="E3656" s="84"/>
      <c r="F3656" s="86"/>
      <c r="G3656" s="87"/>
      <c r="H3656" s="72"/>
      <c r="I3656" s="59"/>
      <c r="J3656" s="76"/>
      <c r="K3656" s="59"/>
      <c r="L3656" s="59"/>
      <c r="M3656" s="76"/>
      <c r="N3656" s="88"/>
      <c r="O3656" s="88"/>
      <c r="P3656" s="59"/>
      <c r="Q3656" s="77"/>
      <c r="R3656" s="59"/>
      <c r="S3656" s="59"/>
      <c r="T3656" s="59"/>
      <c r="U3656" s="59"/>
      <c r="W3656" s="59"/>
      <c r="X3656" s="59"/>
    </row>
    <row r="3657" ht="15.75" customHeight="1">
      <c r="C3657" s="84"/>
      <c r="D3657" s="84"/>
      <c r="E3657" s="84"/>
      <c r="F3657" s="86"/>
      <c r="G3657" s="87"/>
      <c r="H3657" s="72"/>
      <c r="I3657" s="59"/>
      <c r="J3657" s="76"/>
      <c r="K3657" s="59"/>
      <c r="L3657" s="59"/>
      <c r="M3657" s="76"/>
      <c r="N3657" s="88"/>
      <c r="O3657" s="88"/>
      <c r="P3657" s="59"/>
      <c r="Q3657" s="77"/>
      <c r="R3657" s="59"/>
      <c r="S3657" s="59"/>
      <c r="T3657" s="59"/>
      <c r="U3657" s="59"/>
      <c r="W3657" s="59"/>
      <c r="X3657" s="59"/>
    </row>
    <row r="3658" ht="15.75" customHeight="1">
      <c r="C3658" s="84"/>
      <c r="D3658" s="84"/>
      <c r="E3658" s="84"/>
      <c r="F3658" s="86"/>
      <c r="G3658" s="87"/>
      <c r="H3658" s="72"/>
      <c r="I3658" s="59"/>
      <c r="J3658" s="76"/>
      <c r="K3658" s="59"/>
      <c r="L3658" s="59"/>
      <c r="M3658" s="76"/>
      <c r="N3658" s="88"/>
      <c r="O3658" s="88"/>
      <c r="P3658" s="59"/>
      <c r="Q3658" s="77"/>
      <c r="R3658" s="59"/>
      <c r="S3658" s="59"/>
      <c r="T3658" s="59"/>
      <c r="U3658" s="59"/>
      <c r="W3658" s="59"/>
      <c r="X3658" s="59"/>
    </row>
    <row r="3659" ht="15.75" customHeight="1">
      <c r="C3659" s="84"/>
      <c r="D3659" s="84"/>
      <c r="E3659" s="84"/>
      <c r="F3659" s="86"/>
      <c r="G3659" s="87"/>
      <c r="H3659" s="72"/>
      <c r="I3659" s="59"/>
      <c r="J3659" s="76"/>
      <c r="K3659" s="59"/>
      <c r="L3659" s="59"/>
      <c r="M3659" s="76"/>
      <c r="N3659" s="88"/>
      <c r="O3659" s="88"/>
      <c r="P3659" s="59"/>
      <c r="Q3659" s="77"/>
      <c r="R3659" s="59"/>
      <c r="S3659" s="59"/>
      <c r="T3659" s="59"/>
      <c r="U3659" s="59"/>
      <c r="W3659" s="59"/>
      <c r="X3659" s="59"/>
    </row>
    <row r="3660" ht="15.75" customHeight="1">
      <c r="C3660" s="84"/>
      <c r="D3660" s="84"/>
      <c r="E3660" s="84"/>
      <c r="F3660" s="86"/>
      <c r="G3660" s="87"/>
      <c r="H3660" s="72"/>
      <c r="I3660" s="59"/>
      <c r="J3660" s="76"/>
      <c r="K3660" s="59"/>
      <c r="L3660" s="59"/>
      <c r="M3660" s="76"/>
      <c r="N3660" s="88"/>
      <c r="O3660" s="88"/>
      <c r="P3660" s="59"/>
      <c r="Q3660" s="77"/>
      <c r="R3660" s="59"/>
      <c r="S3660" s="59"/>
      <c r="T3660" s="59"/>
      <c r="U3660" s="59"/>
      <c r="W3660" s="59"/>
      <c r="X3660" s="59"/>
    </row>
    <row r="3661" ht="15.75" customHeight="1">
      <c r="C3661" s="84"/>
      <c r="D3661" s="84"/>
      <c r="E3661" s="84"/>
      <c r="F3661" s="86"/>
      <c r="G3661" s="87"/>
      <c r="H3661" s="72"/>
      <c r="I3661" s="59"/>
      <c r="J3661" s="76"/>
      <c r="K3661" s="59"/>
      <c r="L3661" s="59"/>
      <c r="M3661" s="76"/>
      <c r="N3661" s="88"/>
      <c r="O3661" s="88"/>
      <c r="P3661" s="59"/>
      <c r="Q3661" s="77"/>
      <c r="R3661" s="59"/>
      <c r="S3661" s="59"/>
      <c r="T3661" s="59"/>
      <c r="U3661" s="59"/>
      <c r="W3661" s="59"/>
      <c r="X3661" s="59"/>
    </row>
    <row r="3662" ht="15.75" customHeight="1">
      <c r="C3662" s="84"/>
      <c r="D3662" s="84"/>
      <c r="E3662" s="84"/>
      <c r="F3662" s="86"/>
      <c r="G3662" s="87"/>
      <c r="H3662" s="72"/>
      <c r="I3662" s="59"/>
      <c r="J3662" s="76"/>
      <c r="K3662" s="59"/>
      <c r="L3662" s="59"/>
      <c r="M3662" s="76"/>
      <c r="N3662" s="88"/>
      <c r="O3662" s="88"/>
      <c r="P3662" s="59"/>
      <c r="Q3662" s="77"/>
      <c r="R3662" s="59"/>
      <c r="S3662" s="59"/>
      <c r="T3662" s="59"/>
      <c r="U3662" s="59"/>
      <c r="W3662" s="59"/>
      <c r="X3662" s="59"/>
    </row>
    <row r="3663" ht="15.75" customHeight="1">
      <c r="C3663" s="84"/>
      <c r="D3663" s="84"/>
      <c r="E3663" s="84"/>
      <c r="F3663" s="86"/>
      <c r="G3663" s="87"/>
      <c r="H3663" s="72"/>
      <c r="I3663" s="59"/>
      <c r="J3663" s="76"/>
      <c r="K3663" s="59"/>
      <c r="L3663" s="59"/>
      <c r="M3663" s="76"/>
      <c r="N3663" s="88"/>
      <c r="O3663" s="88"/>
      <c r="P3663" s="59"/>
      <c r="Q3663" s="77"/>
      <c r="R3663" s="59"/>
      <c r="S3663" s="59"/>
      <c r="T3663" s="59"/>
      <c r="U3663" s="59"/>
      <c r="W3663" s="59"/>
      <c r="X3663" s="59"/>
    </row>
    <row r="3664" ht="15.75" customHeight="1">
      <c r="C3664" s="84"/>
      <c r="D3664" s="84"/>
      <c r="E3664" s="84"/>
      <c r="F3664" s="86"/>
      <c r="G3664" s="87"/>
      <c r="H3664" s="72"/>
      <c r="I3664" s="59"/>
      <c r="J3664" s="76"/>
      <c r="K3664" s="59"/>
      <c r="L3664" s="59"/>
      <c r="M3664" s="76"/>
      <c r="N3664" s="88"/>
      <c r="O3664" s="88"/>
      <c r="P3664" s="59"/>
      <c r="Q3664" s="77"/>
      <c r="R3664" s="59"/>
      <c r="S3664" s="59"/>
      <c r="T3664" s="59"/>
      <c r="U3664" s="59"/>
      <c r="W3664" s="59"/>
      <c r="X3664" s="59"/>
    </row>
    <row r="3665" ht="15.75" customHeight="1">
      <c r="C3665" s="84"/>
      <c r="D3665" s="84"/>
      <c r="E3665" s="84"/>
      <c r="F3665" s="86"/>
      <c r="G3665" s="87"/>
      <c r="H3665" s="72"/>
      <c r="I3665" s="59"/>
      <c r="J3665" s="76"/>
      <c r="K3665" s="59"/>
      <c r="L3665" s="59"/>
      <c r="M3665" s="76"/>
      <c r="N3665" s="88"/>
      <c r="O3665" s="88"/>
      <c r="P3665" s="59"/>
      <c r="Q3665" s="77"/>
      <c r="R3665" s="59"/>
      <c r="S3665" s="59"/>
      <c r="T3665" s="59"/>
      <c r="U3665" s="59"/>
      <c r="W3665" s="59"/>
      <c r="X3665" s="59"/>
    </row>
    <row r="3666" ht="15.75" customHeight="1">
      <c r="C3666" s="84"/>
      <c r="D3666" s="84"/>
      <c r="E3666" s="84"/>
      <c r="F3666" s="86"/>
      <c r="G3666" s="87"/>
      <c r="H3666" s="72"/>
      <c r="I3666" s="59"/>
      <c r="J3666" s="76"/>
      <c r="K3666" s="59"/>
      <c r="L3666" s="59"/>
      <c r="M3666" s="76"/>
      <c r="N3666" s="88"/>
      <c r="O3666" s="88"/>
      <c r="P3666" s="59"/>
      <c r="Q3666" s="77"/>
      <c r="R3666" s="59"/>
      <c r="S3666" s="59"/>
      <c r="T3666" s="59"/>
      <c r="U3666" s="59"/>
      <c r="W3666" s="59"/>
      <c r="X3666" s="59"/>
    </row>
    <row r="3667" ht="15.75" customHeight="1">
      <c r="C3667" s="84"/>
      <c r="D3667" s="84"/>
      <c r="E3667" s="84"/>
      <c r="F3667" s="86"/>
      <c r="G3667" s="87"/>
      <c r="H3667" s="72"/>
      <c r="I3667" s="59"/>
      <c r="J3667" s="76"/>
      <c r="K3667" s="59"/>
      <c r="L3667" s="59"/>
      <c r="M3667" s="76"/>
      <c r="N3667" s="88"/>
      <c r="O3667" s="88"/>
      <c r="P3667" s="59"/>
      <c r="Q3667" s="77"/>
      <c r="R3667" s="59"/>
      <c r="S3667" s="59"/>
      <c r="T3667" s="59"/>
      <c r="U3667" s="59"/>
      <c r="W3667" s="59"/>
      <c r="X3667" s="59"/>
    </row>
    <row r="3668" ht="15.75" customHeight="1">
      <c r="C3668" s="84"/>
      <c r="D3668" s="84"/>
      <c r="E3668" s="84"/>
      <c r="F3668" s="86"/>
      <c r="G3668" s="87"/>
      <c r="H3668" s="72"/>
      <c r="I3668" s="59"/>
      <c r="J3668" s="76"/>
      <c r="K3668" s="59"/>
      <c r="L3668" s="59"/>
      <c r="M3668" s="76"/>
      <c r="N3668" s="88"/>
      <c r="O3668" s="88"/>
      <c r="P3668" s="59"/>
      <c r="Q3668" s="77"/>
      <c r="R3668" s="59"/>
      <c r="S3668" s="59"/>
      <c r="T3668" s="59"/>
      <c r="U3668" s="59"/>
      <c r="W3668" s="59"/>
      <c r="X3668" s="59"/>
    </row>
    <row r="3669" ht="15.75" customHeight="1">
      <c r="C3669" s="84"/>
      <c r="D3669" s="84"/>
      <c r="E3669" s="84"/>
      <c r="F3669" s="86"/>
      <c r="G3669" s="87"/>
      <c r="H3669" s="72"/>
      <c r="I3669" s="59"/>
      <c r="J3669" s="76"/>
      <c r="K3669" s="59"/>
      <c r="L3669" s="59"/>
      <c r="M3669" s="76"/>
      <c r="N3669" s="88"/>
      <c r="O3669" s="88"/>
      <c r="P3669" s="59"/>
      <c r="Q3669" s="77"/>
      <c r="R3669" s="59"/>
      <c r="S3669" s="59"/>
      <c r="T3669" s="59"/>
      <c r="U3669" s="59"/>
      <c r="W3669" s="59"/>
      <c r="X3669" s="59"/>
    </row>
    <row r="3670" ht="15.75" customHeight="1">
      <c r="C3670" s="84"/>
      <c r="D3670" s="84"/>
      <c r="E3670" s="84"/>
      <c r="F3670" s="86"/>
      <c r="G3670" s="87"/>
      <c r="H3670" s="72"/>
      <c r="I3670" s="59"/>
      <c r="J3670" s="76"/>
      <c r="K3670" s="59"/>
      <c r="L3670" s="59"/>
      <c r="M3670" s="76"/>
      <c r="N3670" s="88"/>
      <c r="O3670" s="88"/>
      <c r="P3670" s="59"/>
      <c r="Q3670" s="77"/>
      <c r="R3670" s="59"/>
      <c r="S3670" s="59"/>
      <c r="T3670" s="59"/>
      <c r="U3670" s="59"/>
      <c r="W3670" s="59"/>
      <c r="X3670" s="59"/>
    </row>
    <row r="3671" ht="15.75" customHeight="1">
      <c r="C3671" s="84"/>
      <c r="D3671" s="84"/>
      <c r="E3671" s="84"/>
      <c r="F3671" s="86"/>
      <c r="G3671" s="87"/>
      <c r="H3671" s="72"/>
      <c r="I3671" s="59"/>
      <c r="J3671" s="76"/>
      <c r="K3671" s="59"/>
      <c r="L3671" s="59"/>
      <c r="M3671" s="76"/>
      <c r="N3671" s="88"/>
      <c r="O3671" s="88"/>
      <c r="P3671" s="59"/>
      <c r="Q3671" s="77"/>
      <c r="R3671" s="59"/>
      <c r="S3671" s="59"/>
      <c r="T3671" s="59"/>
      <c r="U3671" s="59"/>
      <c r="W3671" s="59"/>
      <c r="X3671" s="59"/>
    </row>
    <row r="3672" ht="15.75" customHeight="1">
      <c r="C3672" s="84"/>
      <c r="D3672" s="84"/>
      <c r="E3672" s="84"/>
      <c r="F3672" s="86"/>
      <c r="G3672" s="87"/>
      <c r="H3672" s="72"/>
      <c r="I3672" s="59"/>
      <c r="J3672" s="76"/>
      <c r="K3672" s="59"/>
      <c r="L3672" s="59"/>
      <c r="M3672" s="76"/>
      <c r="N3672" s="88"/>
      <c r="O3672" s="88"/>
      <c r="P3672" s="59"/>
      <c r="Q3672" s="77"/>
      <c r="R3672" s="59"/>
      <c r="S3672" s="59"/>
      <c r="T3672" s="59"/>
      <c r="U3672" s="59"/>
      <c r="W3672" s="59"/>
      <c r="X3672" s="59"/>
    </row>
    <row r="3673" ht="15.75" customHeight="1">
      <c r="C3673" s="84"/>
      <c r="D3673" s="84"/>
      <c r="E3673" s="84"/>
      <c r="F3673" s="86"/>
      <c r="G3673" s="87"/>
      <c r="H3673" s="72"/>
      <c r="I3673" s="59"/>
      <c r="J3673" s="76"/>
      <c r="K3673" s="59"/>
      <c r="L3673" s="59"/>
      <c r="M3673" s="76"/>
      <c r="N3673" s="88"/>
      <c r="O3673" s="88"/>
      <c r="P3673" s="59"/>
      <c r="Q3673" s="77"/>
      <c r="R3673" s="59"/>
      <c r="S3673" s="59"/>
      <c r="T3673" s="59"/>
      <c r="U3673" s="59"/>
      <c r="W3673" s="59"/>
      <c r="X3673" s="59"/>
    </row>
    <row r="3674" ht="15.75" customHeight="1">
      <c r="C3674" s="84"/>
      <c r="D3674" s="84"/>
      <c r="E3674" s="84"/>
      <c r="F3674" s="86"/>
      <c r="G3674" s="87"/>
      <c r="H3674" s="72"/>
      <c r="I3674" s="59"/>
      <c r="J3674" s="76"/>
      <c r="K3674" s="59"/>
      <c r="L3674" s="59"/>
      <c r="M3674" s="76"/>
      <c r="N3674" s="88"/>
      <c r="O3674" s="88"/>
      <c r="P3674" s="59"/>
      <c r="Q3674" s="77"/>
      <c r="R3674" s="59"/>
      <c r="S3674" s="59"/>
      <c r="T3674" s="59"/>
      <c r="U3674" s="59"/>
      <c r="W3674" s="59"/>
      <c r="X3674" s="59"/>
    </row>
    <row r="3675" ht="15.75" customHeight="1">
      <c r="C3675" s="84"/>
      <c r="D3675" s="84"/>
      <c r="E3675" s="84"/>
      <c r="F3675" s="86"/>
      <c r="G3675" s="87"/>
      <c r="H3675" s="72"/>
      <c r="I3675" s="59"/>
      <c r="J3675" s="76"/>
      <c r="K3675" s="59"/>
      <c r="L3675" s="59"/>
      <c r="M3675" s="76"/>
      <c r="N3675" s="88"/>
      <c r="O3675" s="88"/>
      <c r="P3675" s="59"/>
      <c r="Q3675" s="77"/>
      <c r="R3675" s="59"/>
      <c r="S3675" s="59"/>
      <c r="T3675" s="59"/>
      <c r="U3675" s="59"/>
      <c r="W3675" s="59"/>
      <c r="X3675" s="59"/>
    </row>
    <row r="3676" ht="15.75" customHeight="1">
      <c r="C3676" s="84"/>
      <c r="D3676" s="84"/>
      <c r="E3676" s="84"/>
      <c r="F3676" s="86"/>
      <c r="G3676" s="87"/>
      <c r="H3676" s="72"/>
      <c r="I3676" s="59"/>
      <c r="J3676" s="76"/>
      <c r="K3676" s="59"/>
      <c r="L3676" s="59"/>
      <c r="M3676" s="76"/>
      <c r="N3676" s="88"/>
      <c r="O3676" s="88"/>
      <c r="P3676" s="59"/>
      <c r="Q3676" s="77"/>
      <c r="R3676" s="59"/>
      <c r="S3676" s="59"/>
      <c r="T3676" s="59"/>
      <c r="U3676" s="59"/>
      <c r="W3676" s="59"/>
      <c r="X3676" s="59"/>
    </row>
    <row r="3677" ht="15.75" customHeight="1">
      <c r="C3677" s="84"/>
      <c r="D3677" s="84"/>
      <c r="E3677" s="84"/>
      <c r="F3677" s="86"/>
      <c r="G3677" s="87"/>
      <c r="H3677" s="72"/>
      <c r="I3677" s="59"/>
      <c r="J3677" s="76"/>
      <c r="K3677" s="59"/>
      <c r="L3677" s="59"/>
      <c r="M3677" s="76"/>
      <c r="N3677" s="88"/>
      <c r="O3677" s="88"/>
      <c r="P3677" s="59"/>
      <c r="Q3677" s="77"/>
      <c r="R3677" s="59"/>
      <c r="S3677" s="59"/>
      <c r="T3677" s="59"/>
      <c r="U3677" s="59"/>
      <c r="W3677" s="59"/>
      <c r="X3677" s="59"/>
    </row>
    <row r="3678" ht="15.75" customHeight="1">
      <c r="C3678" s="84"/>
      <c r="D3678" s="84"/>
      <c r="E3678" s="84"/>
      <c r="F3678" s="86"/>
      <c r="G3678" s="87"/>
      <c r="H3678" s="72"/>
      <c r="I3678" s="59"/>
      <c r="J3678" s="76"/>
      <c r="K3678" s="59"/>
      <c r="L3678" s="59"/>
      <c r="M3678" s="76"/>
      <c r="N3678" s="88"/>
      <c r="O3678" s="88"/>
      <c r="P3678" s="59"/>
      <c r="Q3678" s="77"/>
      <c r="R3678" s="59"/>
      <c r="S3678" s="59"/>
      <c r="T3678" s="59"/>
      <c r="U3678" s="59"/>
      <c r="W3678" s="59"/>
      <c r="X3678" s="59"/>
    </row>
    <row r="3679" ht="15.75" customHeight="1">
      <c r="C3679" s="84"/>
      <c r="D3679" s="84"/>
      <c r="E3679" s="84"/>
      <c r="F3679" s="86"/>
      <c r="G3679" s="87"/>
      <c r="H3679" s="72"/>
      <c r="I3679" s="59"/>
      <c r="J3679" s="76"/>
      <c r="K3679" s="59"/>
      <c r="L3679" s="59"/>
      <c r="M3679" s="76"/>
      <c r="N3679" s="88"/>
      <c r="O3679" s="88"/>
      <c r="P3679" s="59"/>
      <c r="Q3679" s="77"/>
      <c r="R3679" s="59"/>
      <c r="S3679" s="59"/>
      <c r="T3679" s="59"/>
      <c r="U3679" s="59"/>
      <c r="W3679" s="59"/>
      <c r="X3679" s="59"/>
    </row>
    <row r="3680" ht="15.75" customHeight="1">
      <c r="C3680" s="84"/>
      <c r="D3680" s="84"/>
      <c r="E3680" s="84"/>
      <c r="F3680" s="86"/>
      <c r="G3680" s="87"/>
      <c r="H3680" s="72"/>
      <c r="I3680" s="59"/>
      <c r="J3680" s="76"/>
      <c r="K3680" s="59"/>
      <c r="L3680" s="59"/>
      <c r="M3680" s="76"/>
      <c r="N3680" s="88"/>
      <c r="O3680" s="88"/>
      <c r="P3680" s="59"/>
      <c r="Q3680" s="77"/>
      <c r="R3680" s="59"/>
      <c r="S3680" s="59"/>
      <c r="T3680" s="59"/>
      <c r="U3680" s="59"/>
      <c r="W3680" s="59"/>
      <c r="X3680" s="59"/>
    </row>
    <row r="3681" ht="15.75" customHeight="1">
      <c r="C3681" s="84"/>
      <c r="D3681" s="84"/>
      <c r="E3681" s="84"/>
      <c r="F3681" s="86"/>
      <c r="G3681" s="87"/>
      <c r="H3681" s="72"/>
      <c r="I3681" s="59"/>
      <c r="J3681" s="76"/>
      <c r="K3681" s="59"/>
      <c r="L3681" s="59"/>
      <c r="M3681" s="76"/>
      <c r="N3681" s="88"/>
      <c r="O3681" s="88"/>
      <c r="P3681" s="59"/>
      <c r="Q3681" s="77"/>
      <c r="R3681" s="59"/>
      <c r="S3681" s="59"/>
      <c r="T3681" s="59"/>
      <c r="U3681" s="59"/>
      <c r="W3681" s="59"/>
      <c r="X3681" s="59"/>
    </row>
    <row r="3682" ht="15.75" customHeight="1">
      <c r="C3682" s="84"/>
      <c r="D3682" s="84"/>
      <c r="E3682" s="84"/>
      <c r="F3682" s="86"/>
      <c r="G3682" s="87"/>
      <c r="H3682" s="72"/>
      <c r="I3682" s="59"/>
      <c r="J3682" s="76"/>
      <c r="K3682" s="59"/>
      <c r="L3682" s="59"/>
      <c r="M3682" s="76"/>
      <c r="N3682" s="88"/>
      <c r="O3682" s="88"/>
      <c r="P3682" s="59"/>
      <c r="Q3682" s="77"/>
      <c r="R3682" s="59"/>
      <c r="S3682" s="59"/>
      <c r="T3682" s="59"/>
      <c r="U3682" s="59"/>
      <c r="W3682" s="59"/>
      <c r="X3682" s="59"/>
    </row>
    <row r="3683" ht="15.75" customHeight="1">
      <c r="C3683" s="84"/>
      <c r="D3683" s="84"/>
      <c r="E3683" s="84"/>
      <c r="F3683" s="86"/>
      <c r="G3683" s="87"/>
      <c r="H3683" s="72"/>
      <c r="I3683" s="59"/>
      <c r="J3683" s="76"/>
      <c r="K3683" s="59"/>
      <c r="L3683" s="59"/>
      <c r="M3683" s="76"/>
      <c r="N3683" s="88"/>
      <c r="O3683" s="88"/>
      <c r="P3683" s="59"/>
      <c r="Q3683" s="77"/>
      <c r="R3683" s="59"/>
      <c r="S3683" s="59"/>
      <c r="T3683" s="59"/>
      <c r="U3683" s="59"/>
      <c r="W3683" s="59"/>
      <c r="X3683" s="59"/>
    </row>
    <row r="3684" ht="15.75" customHeight="1">
      <c r="C3684" s="84"/>
      <c r="D3684" s="84"/>
      <c r="E3684" s="84"/>
      <c r="F3684" s="86"/>
      <c r="G3684" s="87"/>
      <c r="H3684" s="72"/>
      <c r="I3684" s="59"/>
      <c r="J3684" s="76"/>
      <c r="K3684" s="59"/>
      <c r="L3684" s="59"/>
      <c r="M3684" s="76"/>
      <c r="N3684" s="88"/>
      <c r="O3684" s="88"/>
      <c r="P3684" s="59"/>
      <c r="Q3684" s="77"/>
      <c r="R3684" s="59"/>
      <c r="S3684" s="59"/>
      <c r="T3684" s="59"/>
      <c r="U3684" s="59"/>
      <c r="W3684" s="59"/>
      <c r="X3684" s="59"/>
    </row>
    <row r="3685" ht="15.75" customHeight="1">
      <c r="C3685" s="84"/>
      <c r="D3685" s="84"/>
      <c r="E3685" s="84"/>
      <c r="F3685" s="86"/>
      <c r="G3685" s="87"/>
      <c r="H3685" s="72"/>
      <c r="I3685" s="59"/>
      <c r="J3685" s="76"/>
      <c r="K3685" s="59"/>
      <c r="L3685" s="59"/>
      <c r="M3685" s="76"/>
      <c r="N3685" s="88"/>
      <c r="O3685" s="88"/>
      <c r="P3685" s="59"/>
      <c r="Q3685" s="77"/>
      <c r="R3685" s="59"/>
      <c r="S3685" s="59"/>
      <c r="T3685" s="59"/>
      <c r="U3685" s="59"/>
      <c r="W3685" s="59"/>
      <c r="X3685" s="59"/>
    </row>
    <row r="3686" ht="15.75" customHeight="1">
      <c r="C3686" s="84"/>
      <c r="D3686" s="84"/>
      <c r="E3686" s="84"/>
      <c r="F3686" s="86"/>
      <c r="G3686" s="87"/>
      <c r="H3686" s="72"/>
      <c r="I3686" s="59"/>
      <c r="J3686" s="76"/>
      <c r="K3686" s="59"/>
      <c r="L3686" s="59"/>
      <c r="M3686" s="76"/>
      <c r="N3686" s="88"/>
      <c r="O3686" s="88"/>
      <c r="P3686" s="59"/>
      <c r="Q3686" s="77"/>
      <c r="R3686" s="59"/>
      <c r="S3686" s="59"/>
      <c r="T3686" s="59"/>
      <c r="U3686" s="59"/>
      <c r="W3686" s="59"/>
      <c r="X3686" s="59"/>
    </row>
    <row r="3687" ht="15.75" customHeight="1">
      <c r="C3687" s="84"/>
      <c r="D3687" s="84"/>
      <c r="E3687" s="84"/>
      <c r="F3687" s="86"/>
      <c r="G3687" s="87"/>
      <c r="H3687" s="72"/>
      <c r="I3687" s="59"/>
      <c r="J3687" s="76"/>
      <c r="K3687" s="59"/>
      <c r="L3687" s="59"/>
      <c r="M3687" s="76"/>
      <c r="N3687" s="88"/>
      <c r="O3687" s="88"/>
      <c r="P3687" s="59"/>
      <c r="Q3687" s="77"/>
      <c r="R3687" s="59"/>
      <c r="S3687" s="59"/>
      <c r="T3687" s="59"/>
      <c r="U3687" s="59"/>
      <c r="W3687" s="59"/>
      <c r="X3687" s="59"/>
    </row>
    <row r="3688" ht="15.75" customHeight="1">
      <c r="C3688" s="84"/>
      <c r="D3688" s="84"/>
      <c r="E3688" s="84"/>
      <c r="F3688" s="86"/>
      <c r="G3688" s="87"/>
      <c r="H3688" s="72"/>
      <c r="I3688" s="59"/>
      <c r="J3688" s="76"/>
      <c r="K3688" s="59"/>
      <c r="L3688" s="59"/>
      <c r="M3688" s="76"/>
      <c r="N3688" s="88"/>
      <c r="O3688" s="88"/>
      <c r="P3688" s="59"/>
      <c r="Q3688" s="77"/>
      <c r="R3688" s="59"/>
      <c r="S3688" s="59"/>
      <c r="T3688" s="59"/>
      <c r="U3688" s="59"/>
      <c r="W3688" s="59"/>
      <c r="X3688" s="59"/>
    </row>
    <row r="3689" ht="15.75" customHeight="1">
      <c r="C3689" s="84"/>
      <c r="D3689" s="84"/>
      <c r="E3689" s="84"/>
      <c r="F3689" s="86"/>
      <c r="G3689" s="87"/>
      <c r="H3689" s="72"/>
      <c r="I3689" s="59"/>
      <c r="J3689" s="76"/>
      <c r="K3689" s="59"/>
      <c r="L3689" s="59"/>
      <c r="M3689" s="76"/>
      <c r="N3689" s="88"/>
      <c r="O3689" s="88"/>
      <c r="P3689" s="59"/>
      <c r="Q3689" s="77"/>
      <c r="R3689" s="59"/>
      <c r="S3689" s="59"/>
      <c r="T3689" s="59"/>
      <c r="U3689" s="59"/>
      <c r="W3689" s="59"/>
      <c r="X3689" s="59"/>
    </row>
    <row r="3690" ht="15.75" customHeight="1">
      <c r="C3690" s="84"/>
      <c r="D3690" s="84"/>
      <c r="E3690" s="84"/>
      <c r="F3690" s="86"/>
      <c r="G3690" s="87"/>
      <c r="H3690" s="72"/>
      <c r="I3690" s="59"/>
      <c r="J3690" s="76"/>
      <c r="K3690" s="59"/>
      <c r="L3690" s="59"/>
      <c r="M3690" s="76"/>
      <c r="N3690" s="88"/>
      <c r="O3690" s="88"/>
      <c r="P3690" s="59"/>
      <c r="Q3690" s="77"/>
      <c r="R3690" s="59"/>
      <c r="S3690" s="59"/>
      <c r="T3690" s="59"/>
      <c r="U3690" s="59"/>
      <c r="W3690" s="59"/>
      <c r="X3690" s="59"/>
    </row>
    <row r="3691" ht="15.75" customHeight="1">
      <c r="C3691" s="84"/>
      <c r="D3691" s="84"/>
      <c r="E3691" s="84"/>
      <c r="F3691" s="86"/>
      <c r="G3691" s="87"/>
      <c r="H3691" s="72"/>
      <c r="I3691" s="59"/>
      <c r="J3691" s="76"/>
      <c r="K3691" s="59"/>
      <c r="L3691" s="59"/>
      <c r="M3691" s="76"/>
      <c r="N3691" s="88"/>
      <c r="O3691" s="88"/>
      <c r="P3691" s="59"/>
      <c r="Q3691" s="77"/>
      <c r="R3691" s="59"/>
      <c r="S3691" s="59"/>
      <c r="T3691" s="59"/>
      <c r="U3691" s="59"/>
      <c r="W3691" s="59"/>
      <c r="X3691" s="59"/>
    </row>
    <row r="3692" ht="15.75" customHeight="1">
      <c r="C3692" s="84"/>
      <c r="D3692" s="84"/>
      <c r="E3692" s="84"/>
      <c r="F3692" s="86"/>
      <c r="G3692" s="87"/>
      <c r="H3692" s="72"/>
      <c r="I3692" s="59"/>
      <c r="J3692" s="76"/>
      <c r="K3692" s="59"/>
      <c r="L3692" s="59"/>
      <c r="M3692" s="76"/>
      <c r="N3692" s="88"/>
      <c r="O3692" s="88"/>
      <c r="P3692" s="59"/>
      <c r="Q3692" s="77"/>
      <c r="R3692" s="59"/>
      <c r="S3692" s="59"/>
      <c r="T3692" s="59"/>
      <c r="U3692" s="59"/>
      <c r="W3692" s="59"/>
      <c r="X3692" s="59"/>
    </row>
    <row r="3693" ht="15.75" customHeight="1">
      <c r="C3693" s="84"/>
      <c r="D3693" s="84"/>
      <c r="E3693" s="84"/>
      <c r="F3693" s="86"/>
      <c r="G3693" s="87"/>
      <c r="H3693" s="72"/>
      <c r="I3693" s="59"/>
      <c r="J3693" s="76"/>
      <c r="K3693" s="59"/>
      <c r="L3693" s="59"/>
      <c r="M3693" s="76"/>
      <c r="N3693" s="88"/>
      <c r="O3693" s="88"/>
      <c r="P3693" s="59"/>
      <c r="Q3693" s="77"/>
      <c r="R3693" s="59"/>
      <c r="S3693" s="59"/>
      <c r="T3693" s="59"/>
      <c r="U3693" s="59"/>
      <c r="W3693" s="59"/>
      <c r="X3693" s="59"/>
    </row>
    <row r="3694" ht="15.75" customHeight="1">
      <c r="C3694" s="84"/>
      <c r="D3694" s="84"/>
      <c r="E3694" s="84"/>
      <c r="F3694" s="86"/>
      <c r="G3694" s="87"/>
      <c r="H3694" s="72"/>
      <c r="I3694" s="59"/>
      <c r="J3694" s="76"/>
      <c r="K3694" s="59"/>
      <c r="L3694" s="59"/>
      <c r="M3694" s="76"/>
      <c r="N3694" s="88"/>
      <c r="O3694" s="88"/>
      <c r="P3694" s="59"/>
      <c r="Q3694" s="77"/>
      <c r="R3694" s="59"/>
      <c r="S3694" s="59"/>
      <c r="T3694" s="59"/>
      <c r="U3694" s="59"/>
      <c r="W3694" s="59"/>
      <c r="X3694" s="59"/>
    </row>
    <row r="3695" ht="15.75" customHeight="1">
      <c r="C3695" s="84"/>
      <c r="D3695" s="84"/>
      <c r="E3695" s="84"/>
      <c r="F3695" s="86"/>
      <c r="G3695" s="87"/>
      <c r="H3695" s="72"/>
      <c r="I3695" s="59"/>
      <c r="J3695" s="76"/>
      <c r="K3695" s="59"/>
      <c r="L3695" s="59"/>
      <c r="M3695" s="76"/>
      <c r="N3695" s="88"/>
      <c r="O3695" s="88"/>
      <c r="P3695" s="59"/>
      <c r="Q3695" s="77"/>
      <c r="R3695" s="59"/>
      <c r="S3695" s="59"/>
      <c r="T3695" s="59"/>
      <c r="U3695" s="59"/>
      <c r="W3695" s="59"/>
      <c r="X3695" s="59"/>
    </row>
    <row r="3696" ht="15.75" customHeight="1">
      <c r="C3696" s="84"/>
      <c r="D3696" s="84"/>
      <c r="E3696" s="84"/>
      <c r="F3696" s="86"/>
      <c r="G3696" s="87"/>
      <c r="H3696" s="72"/>
      <c r="I3696" s="59"/>
      <c r="J3696" s="76"/>
      <c r="K3696" s="59"/>
      <c r="L3696" s="59"/>
      <c r="M3696" s="76"/>
      <c r="N3696" s="88"/>
      <c r="O3696" s="88"/>
      <c r="P3696" s="59"/>
      <c r="Q3696" s="77"/>
      <c r="R3696" s="59"/>
      <c r="S3696" s="59"/>
      <c r="T3696" s="59"/>
      <c r="U3696" s="59"/>
      <c r="W3696" s="59"/>
      <c r="X3696" s="59"/>
    </row>
    <row r="3697" ht="15.75" customHeight="1">
      <c r="C3697" s="84"/>
      <c r="D3697" s="84"/>
      <c r="E3697" s="84"/>
      <c r="F3697" s="86"/>
      <c r="G3697" s="87"/>
      <c r="H3697" s="72"/>
      <c r="I3697" s="59"/>
      <c r="J3697" s="76"/>
      <c r="K3697" s="59"/>
      <c r="L3697" s="59"/>
      <c r="M3697" s="76"/>
      <c r="N3697" s="88"/>
      <c r="O3697" s="88"/>
      <c r="P3697" s="59"/>
      <c r="Q3697" s="77"/>
      <c r="R3697" s="59"/>
      <c r="S3697" s="59"/>
      <c r="T3697" s="59"/>
      <c r="U3697" s="59"/>
      <c r="W3697" s="59"/>
      <c r="X3697" s="59"/>
    </row>
    <row r="3698" ht="15.75" customHeight="1">
      <c r="C3698" s="84"/>
      <c r="D3698" s="84"/>
      <c r="E3698" s="84"/>
      <c r="F3698" s="86"/>
      <c r="G3698" s="87"/>
      <c r="H3698" s="72"/>
      <c r="I3698" s="59"/>
      <c r="J3698" s="76"/>
      <c r="K3698" s="59"/>
      <c r="L3698" s="59"/>
      <c r="M3698" s="76"/>
      <c r="N3698" s="88"/>
      <c r="O3698" s="88"/>
      <c r="P3698" s="59"/>
      <c r="Q3698" s="77"/>
      <c r="R3698" s="59"/>
      <c r="S3698" s="59"/>
      <c r="T3698" s="59"/>
      <c r="U3698" s="59"/>
      <c r="W3698" s="59"/>
      <c r="X3698" s="59"/>
    </row>
    <row r="3699" ht="15.75" customHeight="1">
      <c r="C3699" s="84"/>
      <c r="D3699" s="84"/>
      <c r="E3699" s="84"/>
      <c r="F3699" s="86"/>
      <c r="G3699" s="87"/>
      <c r="H3699" s="72"/>
      <c r="I3699" s="59"/>
      <c r="J3699" s="76"/>
      <c r="K3699" s="59"/>
      <c r="L3699" s="59"/>
      <c r="M3699" s="76"/>
      <c r="N3699" s="88"/>
      <c r="O3699" s="88"/>
      <c r="P3699" s="59"/>
      <c r="Q3699" s="77"/>
      <c r="R3699" s="59"/>
      <c r="S3699" s="59"/>
      <c r="T3699" s="59"/>
      <c r="U3699" s="59"/>
      <c r="W3699" s="59"/>
      <c r="X3699" s="59"/>
    </row>
    <row r="3700" ht="15.75" customHeight="1">
      <c r="C3700" s="84"/>
      <c r="D3700" s="84"/>
      <c r="E3700" s="84"/>
      <c r="F3700" s="86"/>
      <c r="G3700" s="87"/>
      <c r="H3700" s="72"/>
      <c r="I3700" s="59"/>
      <c r="J3700" s="76"/>
      <c r="K3700" s="59"/>
      <c r="L3700" s="59"/>
      <c r="M3700" s="76"/>
      <c r="N3700" s="88"/>
      <c r="O3700" s="88"/>
      <c r="P3700" s="59"/>
      <c r="Q3700" s="77"/>
      <c r="R3700" s="59"/>
      <c r="S3700" s="59"/>
      <c r="T3700" s="59"/>
      <c r="U3700" s="59"/>
      <c r="W3700" s="59"/>
      <c r="X3700" s="59"/>
    </row>
    <row r="3701" ht="15.75" customHeight="1">
      <c r="C3701" s="84"/>
      <c r="D3701" s="84"/>
      <c r="E3701" s="84"/>
      <c r="F3701" s="86"/>
      <c r="G3701" s="87"/>
      <c r="H3701" s="72"/>
      <c r="I3701" s="59"/>
      <c r="J3701" s="76"/>
      <c r="K3701" s="59"/>
      <c r="L3701" s="59"/>
      <c r="M3701" s="76"/>
      <c r="N3701" s="88"/>
      <c r="O3701" s="88"/>
      <c r="P3701" s="59"/>
      <c r="Q3701" s="77"/>
      <c r="R3701" s="59"/>
      <c r="S3701" s="59"/>
      <c r="T3701" s="59"/>
      <c r="U3701" s="59"/>
      <c r="W3701" s="59"/>
      <c r="X3701" s="59"/>
    </row>
    <row r="3702" ht="15.75" customHeight="1">
      <c r="C3702" s="84"/>
      <c r="D3702" s="84"/>
      <c r="E3702" s="84"/>
      <c r="F3702" s="86"/>
      <c r="G3702" s="87"/>
      <c r="H3702" s="72"/>
      <c r="I3702" s="59"/>
      <c r="J3702" s="76"/>
      <c r="K3702" s="59"/>
      <c r="L3702" s="59"/>
      <c r="M3702" s="76"/>
      <c r="N3702" s="88"/>
      <c r="O3702" s="88"/>
      <c r="P3702" s="59"/>
      <c r="Q3702" s="77"/>
      <c r="R3702" s="59"/>
      <c r="S3702" s="59"/>
      <c r="T3702" s="59"/>
      <c r="U3702" s="59"/>
      <c r="W3702" s="59"/>
      <c r="X3702" s="59"/>
    </row>
    <row r="3703" ht="15.75" customHeight="1">
      <c r="C3703" s="84"/>
      <c r="D3703" s="84"/>
      <c r="E3703" s="84"/>
      <c r="F3703" s="86"/>
      <c r="G3703" s="87"/>
      <c r="H3703" s="72"/>
      <c r="I3703" s="59"/>
      <c r="J3703" s="76"/>
      <c r="K3703" s="59"/>
      <c r="L3703" s="59"/>
      <c r="M3703" s="76"/>
      <c r="N3703" s="88"/>
      <c r="O3703" s="88"/>
      <c r="P3703" s="59"/>
      <c r="Q3703" s="77"/>
      <c r="R3703" s="59"/>
      <c r="S3703" s="59"/>
      <c r="T3703" s="59"/>
      <c r="U3703" s="59"/>
      <c r="W3703" s="59"/>
      <c r="X3703" s="59"/>
    </row>
    <row r="3704" ht="15.75" customHeight="1">
      <c r="C3704" s="84"/>
      <c r="D3704" s="84"/>
      <c r="E3704" s="84"/>
      <c r="F3704" s="86"/>
      <c r="G3704" s="87"/>
      <c r="H3704" s="72"/>
      <c r="I3704" s="59"/>
      <c r="J3704" s="76"/>
      <c r="K3704" s="59"/>
      <c r="L3704" s="59"/>
      <c r="M3704" s="76"/>
      <c r="N3704" s="88"/>
      <c r="O3704" s="88"/>
      <c r="P3704" s="59"/>
      <c r="Q3704" s="77"/>
      <c r="R3704" s="59"/>
      <c r="S3704" s="59"/>
      <c r="T3704" s="59"/>
      <c r="U3704" s="59"/>
      <c r="W3704" s="59"/>
      <c r="X3704" s="59"/>
    </row>
    <row r="3705" ht="15.75" customHeight="1">
      <c r="C3705" s="84"/>
      <c r="D3705" s="84"/>
      <c r="E3705" s="84"/>
      <c r="F3705" s="86"/>
      <c r="G3705" s="87"/>
      <c r="H3705" s="72"/>
      <c r="I3705" s="59"/>
      <c r="J3705" s="76"/>
      <c r="K3705" s="59"/>
      <c r="L3705" s="59"/>
      <c r="M3705" s="76"/>
      <c r="N3705" s="88"/>
      <c r="O3705" s="88"/>
      <c r="P3705" s="59"/>
      <c r="Q3705" s="77"/>
      <c r="R3705" s="59"/>
      <c r="S3705" s="59"/>
      <c r="T3705" s="59"/>
      <c r="U3705" s="59"/>
      <c r="W3705" s="59"/>
      <c r="X3705" s="59"/>
    </row>
    <row r="3706" ht="15.75" customHeight="1">
      <c r="C3706" s="84"/>
      <c r="D3706" s="84"/>
      <c r="E3706" s="84"/>
      <c r="F3706" s="86"/>
      <c r="G3706" s="87"/>
      <c r="H3706" s="72"/>
      <c r="I3706" s="59"/>
      <c r="J3706" s="76"/>
      <c r="K3706" s="59"/>
      <c r="L3706" s="59"/>
      <c r="M3706" s="76"/>
      <c r="N3706" s="88"/>
      <c r="O3706" s="88"/>
      <c r="P3706" s="59"/>
      <c r="Q3706" s="77"/>
      <c r="R3706" s="59"/>
      <c r="S3706" s="59"/>
      <c r="T3706" s="59"/>
      <c r="U3706" s="59"/>
      <c r="W3706" s="59"/>
      <c r="X3706" s="59"/>
    </row>
    <row r="3707" ht="15.75" customHeight="1">
      <c r="C3707" s="84"/>
      <c r="D3707" s="84"/>
      <c r="E3707" s="84"/>
      <c r="F3707" s="86"/>
      <c r="G3707" s="87"/>
      <c r="H3707" s="72"/>
      <c r="I3707" s="59"/>
      <c r="J3707" s="76"/>
      <c r="K3707" s="59"/>
      <c r="L3707" s="59"/>
      <c r="M3707" s="76"/>
      <c r="N3707" s="88"/>
      <c r="O3707" s="88"/>
      <c r="P3707" s="59"/>
      <c r="Q3707" s="77"/>
      <c r="R3707" s="59"/>
      <c r="S3707" s="59"/>
      <c r="T3707" s="59"/>
      <c r="U3707" s="59"/>
      <c r="W3707" s="59"/>
      <c r="X3707" s="59"/>
    </row>
    <row r="3708" ht="15.75" customHeight="1">
      <c r="C3708" s="84"/>
      <c r="D3708" s="84"/>
      <c r="E3708" s="84"/>
      <c r="F3708" s="86"/>
      <c r="G3708" s="87"/>
      <c r="H3708" s="72"/>
      <c r="I3708" s="59"/>
      <c r="J3708" s="76"/>
      <c r="K3708" s="59"/>
      <c r="L3708" s="59"/>
      <c r="M3708" s="76"/>
      <c r="N3708" s="88"/>
      <c r="O3708" s="88"/>
      <c r="P3708" s="59"/>
      <c r="Q3708" s="77"/>
      <c r="R3708" s="59"/>
      <c r="S3708" s="59"/>
      <c r="T3708" s="59"/>
      <c r="U3708" s="59"/>
      <c r="W3708" s="59"/>
      <c r="X3708" s="59"/>
    </row>
    <row r="3709" ht="15.75" customHeight="1">
      <c r="C3709" s="84"/>
      <c r="D3709" s="84"/>
      <c r="E3709" s="84"/>
      <c r="F3709" s="86"/>
      <c r="G3709" s="87"/>
      <c r="H3709" s="72"/>
      <c r="I3709" s="59"/>
      <c r="J3709" s="76"/>
      <c r="K3709" s="59"/>
      <c r="L3709" s="59"/>
      <c r="M3709" s="76"/>
      <c r="N3709" s="88"/>
      <c r="O3709" s="88"/>
      <c r="P3709" s="59"/>
      <c r="Q3709" s="77"/>
      <c r="R3709" s="59"/>
      <c r="S3709" s="59"/>
      <c r="T3709" s="59"/>
      <c r="U3709" s="59"/>
      <c r="W3709" s="59"/>
      <c r="X3709" s="59"/>
    </row>
    <row r="3710" ht="15.75" customHeight="1">
      <c r="C3710" s="84"/>
      <c r="D3710" s="84"/>
      <c r="E3710" s="84"/>
      <c r="F3710" s="86"/>
      <c r="G3710" s="87"/>
      <c r="H3710" s="72"/>
      <c r="I3710" s="59"/>
      <c r="J3710" s="76"/>
      <c r="K3710" s="59"/>
      <c r="L3710" s="59"/>
      <c r="M3710" s="76"/>
      <c r="N3710" s="88"/>
      <c r="O3710" s="88"/>
      <c r="P3710" s="59"/>
      <c r="Q3710" s="77"/>
      <c r="R3710" s="59"/>
      <c r="S3710" s="59"/>
      <c r="T3710" s="59"/>
      <c r="U3710" s="59"/>
      <c r="W3710" s="59"/>
      <c r="X3710" s="59"/>
    </row>
    <row r="3711" ht="15.75" customHeight="1">
      <c r="C3711" s="84"/>
      <c r="D3711" s="84"/>
      <c r="E3711" s="84"/>
      <c r="F3711" s="86"/>
      <c r="G3711" s="87"/>
      <c r="H3711" s="72"/>
      <c r="I3711" s="59"/>
      <c r="J3711" s="76"/>
      <c r="K3711" s="59"/>
      <c r="L3711" s="59"/>
      <c r="M3711" s="76"/>
      <c r="N3711" s="88"/>
      <c r="O3711" s="88"/>
      <c r="P3711" s="59"/>
      <c r="Q3711" s="77"/>
      <c r="R3711" s="59"/>
      <c r="S3711" s="59"/>
      <c r="T3711" s="59"/>
      <c r="U3711" s="59"/>
      <c r="W3711" s="59"/>
      <c r="X3711" s="59"/>
    </row>
    <row r="3712" ht="15.75" customHeight="1">
      <c r="C3712" s="84"/>
      <c r="D3712" s="84"/>
      <c r="E3712" s="84"/>
      <c r="F3712" s="86"/>
      <c r="G3712" s="87"/>
      <c r="H3712" s="72"/>
      <c r="I3712" s="59"/>
      <c r="J3712" s="76"/>
      <c r="K3712" s="59"/>
      <c r="L3712" s="59"/>
      <c r="M3712" s="76"/>
      <c r="N3712" s="88"/>
      <c r="O3712" s="88"/>
      <c r="P3712" s="59"/>
      <c r="Q3712" s="77"/>
      <c r="R3712" s="59"/>
      <c r="S3712" s="59"/>
      <c r="T3712" s="59"/>
      <c r="U3712" s="59"/>
      <c r="W3712" s="59"/>
      <c r="X3712" s="59"/>
    </row>
    <row r="3713" ht="15.75" customHeight="1">
      <c r="C3713" s="84"/>
      <c r="D3713" s="84"/>
      <c r="E3713" s="84"/>
      <c r="F3713" s="86"/>
      <c r="G3713" s="87"/>
      <c r="H3713" s="72"/>
      <c r="I3713" s="59"/>
      <c r="J3713" s="76"/>
      <c r="K3713" s="59"/>
      <c r="L3713" s="59"/>
      <c r="M3713" s="76"/>
      <c r="N3713" s="88"/>
      <c r="O3713" s="88"/>
      <c r="P3713" s="59"/>
      <c r="Q3713" s="77"/>
      <c r="R3713" s="59"/>
      <c r="S3713" s="59"/>
      <c r="T3713" s="59"/>
      <c r="U3713" s="59"/>
      <c r="W3713" s="59"/>
      <c r="X3713" s="59"/>
    </row>
    <row r="3714" ht="15.75" customHeight="1">
      <c r="C3714" s="84"/>
      <c r="D3714" s="84"/>
      <c r="E3714" s="84"/>
      <c r="F3714" s="86"/>
      <c r="G3714" s="87"/>
      <c r="H3714" s="72"/>
      <c r="I3714" s="59"/>
      <c r="J3714" s="76"/>
      <c r="K3714" s="59"/>
      <c r="L3714" s="59"/>
      <c r="M3714" s="76"/>
      <c r="N3714" s="88"/>
      <c r="O3714" s="88"/>
      <c r="P3714" s="59"/>
      <c r="Q3714" s="77"/>
      <c r="R3714" s="59"/>
      <c r="S3714" s="59"/>
      <c r="T3714" s="59"/>
      <c r="U3714" s="59"/>
      <c r="W3714" s="59"/>
      <c r="X3714" s="59"/>
    </row>
    <row r="3715" ht="15.75" customHeight="1">
      <c r="C3715" s="84"/>
      <c r="D3715" s="84"/>
      <c r="E3715" s="84"/>
      <c r="F3715" s="86"/>
      <c r="G3715" s="87"/>
      <c r="H3715" s="72"/>
      <c r="I3715" s="59"/>
      <c r="J3715" s="76"/>
      <c r="K3715" s="59"/>
      <c r="L3715" s="59"/>
      <c r="M3715" s="76"/>
      <c r="N3715" s="88"/>
      <c r="O3715" s="88"/>
      <c r="P3715" s="59"/>
      <c r="Q3715" s="77"/>
      <c r="R3715" s="59"/>
      <c r="S3715" s="59"/>
      <c r="T3715" s="59"/>
      <c r="U3715" s="59"/>
      <c r="W3715" s="59"/>
      <c r="X3715" s="59"/>
    </row>
    <row r="3716" ht="15.75" customHeight="1">
      <c r="C3716" s="84"/>
      <c r="D3716" s="84"/>
      <c r="E3716" s="84"/>
      <c r="F3716" s="86"/>
      <c r="G3716" s="87"/>
      <c r="H3716" s="72"/>
      <c r="I3716" s="59"/>
      <c r="J3716" s="76"/>
      <c r="K3716" s="59"/>
      <c r="L3716" s="59"/>
      <c r="M3716" s="76"/>
      <c r="N3716" s="88"/>
      <c r="O3716" s="88"/>
      <c r="P3716" s="59"/>
      <c r="Q3716" s="77"/>
      <c r="R3716" s="59"/>
      <c r="S3716" s="59"/>
      <c r="T3716" s="59"/>
      <c r="U3716" s="59"/>
      <c r="W3716" s="59"/>
      <c r="X3716" s="59"/>
    </row>
    <row r="3717" ht="15.75" customHeight="1">
      <c r="C3717" s="84"/>
      <c r="D3717" s="84"/>
      <c r="E3717" s="84"/>
      <c r="F3717" s="86"/>
      <c r="G3717" s="87"/>
      <c r="H3717" s="72"/>
      <c r="I3717" s="59"/>
      <c r="J3717" s="76"/>
      <c r="K3717" s="59"/>
      <c r="L3717" s="59"/>
      <c r="M3717" s="76"/>
      <c r="N3717" s="88"/>
      <c r="O3717" s="88"/>
      <c r="P3717" s="59"/>
      <c r="Q3717" s="77"/>
      <c r="R3717" s="59"/>
      <c r="S3717" s="59"/>
      <c r="T3717" s="59"/>
      <c r="U3717" s="59"/>
      <c r="W3717" s="59"/>
      <c r="X3717" s="59"/>
    </row>
    <row r="3718" ht="15.75" customHeight="1">
      <c r="C3718" s="84"/>
      <c r="D3718" s="84"/>
      <c r="E3718" s="84"/>
      <c r="F3718" s="86"/>
      <c r="G3718" s="87"/>
      <c r="H3718" s="72"/>
      <c r="I3718" s="59"/>
      <c r="J3718" s="76"/>
      <c r="K3718" s="59"/>
      <c r="L3718" s="59"/>
      <c r="M3718" s="76"/>
      <c r="N3718" s="88"/>
      <c r="O3718" s="88"/>
      <c r="P3718" s="59"/>
      <c r="Q3718" s="77"/>
      <c r="R3718" s="59"/>
      <c r="S3718" s="59"/>
      <c r="T3718" s="59"/>
      <c r="U3718" s="59"/>
      <c r="W3718" s="59"/>
      <c r="X3718" s="59"/>
    </row>
    <row r="3719" ht="15.75" customHeight="1">
      <c r="C3719" s="84"/>
      <c r="D3719" s="84"/>
      <c r="E3719" s="84"/>
      <c r="F3719" s="86"/>
      <c r="G3719" s="87"/>
      <c r="H3719" s="72"/>
      <c r="I3719" s="59"/>
      <c r="J3719" s="76"/>
      <c r="K3719" s="59"/>
      <c r="L3719" s="59"/>
      <c r="M3719" s="76"/>
      <c r="N3719" s="88"/>
      <c r="O3719" s="88"/>
      <c r="P3719" s="59"/>
      <c r="Q3719" s="77"/>
      <c r="R3719" s="59"/>
      <c r="S3719" s="59"/>
      <c r="T3719" s="59"/>
      <c r="U3719" s="59"/>
      <c r="W3719" s="59"/>
      <c r="X3719" s="59"/>
    </row>
    <row r="3720" ht="15.75" customHeight="1">
      <c r="C3720" s="84"/>
      <c r="D3720" s="84"/>
      <c r="E3720" s="84"/>
      <c r="F3720" s="86"/>
      <c r="G3720" s="87"/>
      <c r="H3720" s="72"/>
      <c r="I3720" s="59"/>
      <c r="J3720" s="76"/>
      <c r="K3720" s="59"/>
      <c r="L3720" s="59"/>
      <c r="M3720" s="76"/>
      <c r="N3720" s="88"/>
      <c r="O3720" s="88"/>
      <c r="P3720" s="59"/>
      <c r="Q3720" s="77"/>
      <c r="R3720" s="59"/>
      <c r="S3720" s="59"/>
      <c r="T3720" s="59"/>
      <c r="U3720" s="59"/>
      <c r="W3720" s="59"/>
      <c r="X3720" s="59"/>
    </row>
    <row r="3721" ht="15.75" customHeight="1">
      <c r="C3721" s="84"/>
      <c r="D3721" s="84"/>
      <c r="E3721" s="84"/>
      <c r="F3721" s="86"/>
      <c r="G3721" s="87"/>
      <c r="H3721" s="72"/>
      <c r="I3721" s="59"/>
      <c r="J3721" s="76"/>
      <c r="K3721" s="59"/>
      <c r="L3721" s="59"/>
      <c r="M3721" s="76"/>
      <c r="N3721" s="88"/>
      <c r="O3721" s="88"/>
      <c r="P3721" s="59"/>
      <c r="Q3721" s="77"/>
      <c r="R3721" s="59"/>
      <c r="S3721" s="59"/>
      <c r="T3721" s="59"/>
      <c r="U3721" s="59"/>
      <c r="W3721" s="59"/>
      <c r="X3721" s="59"/>
    </row>
    <row r="3722" ht="15.75" customHeight="1">
      <c r="C3722" s="84"/>
      <c r="D3722" s="84"/>
      <c r="E3722" s="84"/>
      <c r="F3722" s="86"/>
      <c r="G3722" s="87"/>
      <c r="H3722" s="72"/>
      <c r="I3722" s="59"/>
      <c r="J3722" s="76"/>
      <c r="K3722" s="59"/>
      <c r="L3722" s="59"/>
      <c r="M3722" s="76"/>
      <c r="N3722" s="88"/>
      <c r="O3722" s="88"/>
      <c r="P3722" s="59"/>
      <c r="Q3722" s="77"/>
      <c r="R3722" s="59"/>
      <c r="S3722" s="59"/>
      <c r="T3722" s="59"/>
      <c r="U3722" s="59"/>
      <c r="W3722" s="59"/>
      <c r="X3722" s="59"/>
    </row>
    <row r="3723" ht="15.75" customHeight="1">
      <c r="C3723" s="84"/>
      <c r="D3723" s="84"/>
      <c r="E3723" s="84"/>
      <c r="F3723" s="86"/>
      <c r="G3723" s="87"/>
      <c r="H3723" s="72"/>
      <c r="I3723" s="59"/>
      <c r="J3723" s="76"/>
      <c r="K3723" s="59"/>
      <c r="L3723" s="59"/>
      <c r="M3723" s="76"/>
      <c r="N3723" s="88"/>
      <c r="O3723" s="88"/>
      <c r="P3723" s="59"/>
      <c r="Q3723" s="77"/>
      <c r="R3723" s="59"/>
      <c r="S3723" s="59"/>
      <c r="T3723" s="59"/>
      <c r="U3723" s="59"/>
      <c r="W3723" s="59"/>
      <c r="X3723" s="59"/>
    </row>
    <row r="3724" ht="15.75" customHeight="1">
      <c r="C3724" s="84"/>
      <c r="D3724" s="84"/>
      <c r="E3724" s="84"/>
      <c r="F3724" s="86"/>
      <c r="G3724" s="87"/>
      <c r="H3724" s="72"/>
      <c r="I3724" s="59"/>
      <c r="J3724" s="76"/>
      <c r="K3724" s="59"/>
      <c r="L3724" s="59"/>
      <c r="M3724" s="76"/>
      <c r="N3724" s="88"/>
      <c r="O3724" s="88"/>
      <c r="P3724" s="59"/>
      <c r="Q3724" s="77"/>
      <c r="R3724" s="59"/>
      <c r="S3724" s="59"/>
      <c r="T3724" s="59"/>
      <c r="U3724" s="59"/>
      <c r="W3724" s="59"/>
      <c r="X3724" s="59"/>
    </row>
    <row r="3725" ht="15.75" customHeight="1">
      <c r="C3725" s="84"/>
      <c r="D3725" s="84"/>
      <c r="E3725" s="84"/>
      <c r="F3725" s="86"/>
      <c r="G3725" s="87"/>
      <c r="H3725" s="72"/>
      <c r="I3725" s="59"/>
      <c r="J3725" s="76"/>
      <c r="K3725" s="59"/>
      <c r="L3725" s="59"/>
      <c r="M3725" s="76"/>
      <c r="N3725" s="88"/>
      <c r="O3725" s="88"/>
      <c r="P3725" s="59"/>
      <c r="Q3725" s="77"/>
      <c r="R3725" s="59"/>
      <c r="S3725" s="59"/>
      <c r="T3725" s="59"/>
      <c r="U3725" s="59"/>
      <c r="W3725" s="59"/>
      <c r="X3725" s="59"/>
    </row>
    <row r="3726" ht="15.75" customHeight="1">
      <c r="C3726" s="84"/>
      <c r="D3726" s="84"/>
      <c r="E3726" s="84"/>
      <c r="F3726" s="86"/>
      <c r="G3726" s="87"/>
      <c r="H3726" s="72"/>
      <c r="I3726" s="59"/>
      <c r="J3726" s="76"/>
      <c r="K3726" s="59"/>
      <c r="L3726" s="59"/>
      <c r="M3726" s="76"/>
      <c r="N3726" s="88"/>
      <c r="O3726" s="88"/>
      <c r="P3726" s="59"/>
      <c r="Q3726" s="77"/>
      <c r="R3726" s="59"/>
      <c r="S3726" s="59"/>
      <c r="T3726" s="59"/>
      <c r="U3726" s="59"/>
      <c r="W3726" s="59"/>
      <c r="X3726" s="59"/>
    </row>
    <row r="3727" ht="15.75" customHeight="1">
      <c r="C3727" s="84"/>
      <c r="D3727" s="84"/>
      <c r="E3727" s="84"/>
      <c r="F3727" s="86"/>
      <c r="G3727" s="87"/>
      <c r="H3727" s="72"/>
      <c r="I3727" s="59"/>
      <c r="J3727" s="76"/>
      <c r="K3727" s="59"/>
      <c r="L3727" s="59"/>
      <c r="M3727" s="76"/>
      <c r="N3727" s="88"/>
      <c r="O3727" s="88"/>
      <c r="P3727" s="59"/>
      <c r="Q3727" s="77"/>
      <c r="R3727" s="59"/>
      <c r="S3727" s="59"/>
      <c r="T3727" s="59"/>
      <c r="U3727" s="59"/>
      <c r="W3727" s="59"/>
      <c r="X3727" s="59"/>
    </row>
    <row r="3728" ht="15.75" customHeight="1">
      <c r="C3728" s="84"/>
      <c r="D3728" s="84"/>
      <c r="E3728" s="84"/>
      <c r="F3728" s="86"/>
      <c r="G3728" s="87"/>
      <c r="H3728" s="72"/>
      <c r="I3728" s="59"/>
      <c r="J3728" s="76"/>
      <c r="K3728" s="59"/>
      <c r="L3728" s="59"/>
      <c r="M3728" s="76"/>
      <c r="N3728" s="88"/>
      <c r="O3728" s="88"/>
      <c r="P3728" s="59"/>
      <c r="Q3728" s="77"/>
      <c r="R3728" s="59"/>
      <c r="S3728" s="59"/>
      <c r="T3728" s="59"/>
      <c r="U3728" s="59"/>
      <c r="W3728" s="59"/>
      <c r="X3728" s="59"/>
    </row>
    <row r="3729" ht="15.75" customHeight="1">
      <c r="C3729" s="84"/>
      <c r="D3729" s="84"/>
      <c r="E3729" s="84"/>
      <c r="F3729" s="86"/>
      <c r="G3729" s="87"/>
      <c r="H3729" s="72"/>
      <c r="I3729" s="59"/>
      <c r="J3729" s="76"/>
      <c r="K3729" s="59"/>
      <c r="L3729" s="59"/>
      <c r="M3729" s="76"/>
      <c r="N3729" s="88"/>
      <c r="O3729" s="88"/>
      <c r="P3729" s="59"/>
      <c r="Q3729" s="77"/>
      <c r="R3729" s="59"/>
      <c r="S3729" s="59"/>
      <c r="T3729" s="59"/>
      <c r="U3729" s="59"/>
      <c r="W3729" s="59"/>
      <c r="X3729" s="59"/>
    </row>
    <row r="3730" ht="15.75" customHeight="1">
      <c r="C3730" s="84"/>
      <c r="D3730" s="84"/>
      <c r="E3730" s="84"/>
      <c r="F3730" s="86"/>
      <c r="G3730" s="87"/>
      <c r="H3730" s="72"/>
      <c r="I3730" s="59"/>
      <c r="J3730" s="76"/>
      <c r="K3730" s="59"/>
      <c r="L3730" s="59"/>
      <c r="M3730" s="76"/>
      <c r="N3730" s="88"/>
      <c r="O3730" s="88"/>
      <c r="P3730" s="59"/>
      <c r="Q3730" s="77"/>
      <c r="R3730" s="59"/>
      <c r="S3730" s="59"/>
      <c r="T3730" s="59"/>
      <c r="U3730" s="59"/>
      <c r="W3730" s="59"/>
      <c r="X3730" s="59"/>
    </row>
    <row r="3731" ht="15.75" customHeight="1">
      <c r="C3731" s="84"/>
      <c r="D3731" s="84"/>
      <c r="E3731" s="84"/>
      <c r="F3731" s="86"/>
      <c r="G3731" s="87"/>
      <c r="H3731" s="72"/>
      <c r="I3731" s="59"/>
      <c r="J3731" s="76"/>
      <c r="K3731" s="59"/>
      <c r="L3731" s="59"/>
      <c r="M3731" s="76"/>
      <c r="N3731" s="88"/>
      <c r="O3731" s="88"/>
      <c r="P3731" s="59"/>
      <c r="Q3731" s="77"/>
      <c r="R3731" s="59"/>
      <c r="S3731" s="59"/>
      <c r="T3731" s="59"/>
      <c r="U3731" s="59"/>
      <c r="W3731" s="59"/>
      <c r="X3731" s="59"/>
    </row>
    <row r="3732" ht="15.75" customHeight="1">
      <c r="C3732" s="84"/>
      <c r="D3732" s="84"/>
      <c r="E3732" s="84"/>
      <c r="F3732" s="86"/>
      <c r="G3732" s="87"/>
      <c r="H3732" s="72"/>
      <c r="I3732" s="59"/>
      <c r="J3732" s="76"/>
      <c r="K3732" s="59"/>
      <c r="L3732" s="59"/>
      <c r="M3732" s="76"/>
      <c r="N3732" s="88"/>
      <c r="O3732" s="88"/>
      <c r="P3732" s="59"/>
      <c r="Q3732" s="77"/>
      <c r="R3732" s="59"/>
      <c r="S3732" s="59"/>
      <c r="T3732" s="59"/>
      <c r="U3732" s="59"/>
      <c r="W3732" s="59"/>
      <c r="X3732" s="59"/>
    </row>
    <row r="3733" ht="15.75" customHeight="1">
      <c r="C3733" s="84"/>
      <c r="D3733" s="84"/>
      <c r="E3733" s="84"/>
      <c r="F3733" s="86"/>
      <c r="G3733" s="87"/>
      <c r="H3733" s="72"/>
      <c r="I3733" s="59"/>
      <c r="J3733" s="76"/>
      <c r="K3733" s="59"/>
      <c r="L3733" s="59"/>
      <c r="M3733" s="76"/>
      <c r="N3733" s="88"/>
      <c r="O3733" s="88"/>
      <c r="P3733" s="59"/>
      <c r="Q3733" s="77"/>
      <c r="R3733" s="59"/>
      <c r="S3733" s="59"/>
      <c r="T3733" s="59"/>
      <c r="U3733" s="59"/>
      <c r="W3733" s="59"/>
      <c r="X3733" s="59"/>
    </row>
    <row r="3734" ht="15.75" customHeight="1">
      <c r="C3734" s="84"/>
      <c r="D3734" s="84"/>
      <c r="E3734" s="84"/>
      <c r="F3734" s="86"/>
      <c r="G3734" s="87"/>
      <c r="H3734" s="72"/>
      <c r="I3734" s="59"/>
      <c r="J3734" s="76"/>
      <c r="K3734" s="59"/>
      <c r="L3734" s="59"/>
      <c r="M3734" s="76"/>
      <c r="N3734" s="88"/>
      <c r="O3734" s="88"/>
      <c r="P3734" s="59"/>
      <c r="Q3734" s="77"/>
      <c r="R3734" s="59"/>
      <c r="S3734" s="59"/>
      <c r="T3734" s="59"/>
      <c r="U3734" s="59"/>
      <c r="W3734" s="59"/>
      <c r="X3734" s="59"/>
    </row>
    <row r="3735" ht="15.75" customHeight="1">
      <c r="C3735" s="84"/>
      <c r="D3735" s="84"/>
      <c r="E3735" s="84"/>
      <c r="F3735" s="86"/>
      <c r="G3735" s="87"/>
      <c r="H3735" s="72"/>
      <c r="I3735" s="59"/>
      <c r="J3735" s="76"/>
      <c r="K3735" s="59"/>
      <c r="L3735" s="59"/>
      <c r="M3735" s="76"/>
      <c r="N3735" s="88"/>
      <c r="O3735" s="88"/>
      <c r="P3735" s="59"/>
      <c r="Q3735" s="77"/>
      <c r="R3735" s="59"/>
      <c r="S3735" s="59"/>
      <c r="T3735" s="59"/>
      <c r="U3735" s="59"/>
      <c r="W3735" s="59"/>
      <c r="X3735" s="59"/>
    </row>
    <row r="3736" ht="15.75" customHeight="1">
      <c r="C3736" s="84"/>
      <c r="D3736" s="84"/>
      <c r="E3736" s="84"/>
      <c r="F3736" s="86"/>
      <c r="G3736" s="87"/>
      <c r="H3736" s="72"/>
      <c r="I3736" s="59"/>
      <c r="J3736" s="76"/>
      <c r="K3736" s="59"/>
      <c r="L3736" s="59"/>
      <c r="M3736" s="76"/>
      <c r="N3736" s="88"/>
      <c r="O3736" s="88"/>
      <c r="P3736" s="59"/>
      <c r="Q3736" s="77"/>
      <c r="R3736" s="59"/>
      <c r="S3736" s="59"/>
      <c r="T3736" s="59"/>
      <c r="U3736" s="59"/>
      <c r="W3736" s="59"/>
      <c r="X3736" s="59"/>
    </row>
    <row r="3737" ht="15.75" customHeight="1">
      <c r="C3737" s="84"/>
      <c r="D3737" s="84"/>
      <c r="E3737" s="84"/>
      <c r="F3737" s="86"/>
      <c r="G3737" s="87"/>
      <c r="H3737" s="72"/>
      <c r="I3737" s="59"/>
      <c r="J3737" s="76"/>
      <c r="K3737" s="59"/>
      <c r="L3737" s="59"/>
      <c r="M3737" s="76"/>
      <c r="N3737" s="88"/>
      <c r="O3737" s="88"/>
      <c r="P3737" s="59"/>
      <c r="Q3737" s="77"/>
      <c r="R3737" s="59"/>
      <c r="S3737" s="59"/>
      <c r="T3737" s="59"/>
      <c r="U3737" s="59"/>
      <c r="W3737" s="59"/>
      <c r="X3737" s="59"/>
    </row>
    <row r="3738" ht="15.75" customHeight="1">
      <c r="C3738" s="84"/>
      <c r="D3738" s="84"/>
      <c r="E3738" s="84"/>
      <c r="F3738" s="86"/>
      <c r="G3738" s="87"/>
      <c r="H3738" s="72"/>
      <c r="I3738" s="59"/>
      <c r="J3738" s="76"/>
      <c r="K3738" s="59"/>
      <c r="L3738" s="59"/>
      <c r="M3738" s="76"/>
      <c r="N3738" s="88"/>
      <c r="O3738" s="88"/>
      <c r="P3738" s="59"/>
      <c r="Q3738" s="77"/>
      <c r="R3738" s="59"/>
      <c r="S3738" s="59"/>
      <c r="T3738" s="59"/>
      <c r="U3738" s="59"/>
      <c r="W3738" s="59"/>
      <c r="X3738" s="59"/>
    </row>
    <row r="3739" ht="15.75" customHeight="1">
      <c r="C3739" s="84"/>
      <c r="D3739" s="84"/>
      <c r="E3739" s="84"/>
      <c r="F3739" s="86"/>
      <c r="G3739" s="87"/>
      <c r="H3739" s="72"/>
      <c r="I3739" s="59"/>
      <c r="J3739" s="76"/>
      <c r="K3739" s="59"/>
      <c r="L3739" s="59"/>
      <c r="M3739" s="76"/>
      <c r="N3739" s="88"/>
      <c r="O3739" s="88"/>
      <c r="P3739" s="59"/>
      <c r="Q3739" s="77"/>
      <c r="R3739" s="59"/>
      <c r="S3739" s="59"/>
      <c r="T3739" s="59"/>
      <c r="U3739" s="59"/>
      <c r="W3739" s="59"/>
      <c r="X3739" s="59"/>
    </row>
    <row r="3740" ht="15.75" customHeight="1">
      <c r="C3740" s="84"/>
      <c r="D3740" s="84"/>
      <c r="E3740" s="84"/>
      <c r="F3740" s="86"/>
      <c r="G3740" s="87"/>
      <c r="H3740" s="72"/>
      <c r="I3740" s="59"/>
      <c r="J3740" s="76"/>
      <c r="K3740" s="59"/>
      <c r="L3740" s="59"/>
      <c r="M3740" s="76"/>
      <c r="N3740" s="88"/>
      <c r="O3740" s="88"/>
      <c r="P3740" s="59"/>
      <c r="Q3740" s="77"/>
      <c r="R3740" s="59"/>
      <c r="S3740" s="59"/>
      <c r="T3740" s="59"/>
      <c r="U3740" s="59"/>
      <c r="W3740" s="59"/>
      <c r="X3740" s="59"/>
    </row>
    <row r="3741" ht="15.75" customHeight="1">
      <c r="C3741" s="84"/>
      <c r="D3741" s="84"/>
      <c r="E3741" s="84"/>
      <c r="F3741" s="86"/>
      <c r="G3741" s="87"/>
      <c r="H3741" s="72"/>
      <c r="I3741" s="59"/>
      <c r="J3741" s="76"/>
      <c r="K3741" s="59"/>
      <c r="L3741" s="59"/>
      <c r="M3741" s="76"/>
      <c r="N3741" s="88"/>
      <c r="O3741" s="88"/>
      <c r="P3741" s="59"/>
      <c r="Q3741" s="77"/>
      <c r="R3741" s="59"/>
      <c r="S3741" s="59"/>
      <c r="T3741" s="59"/>
      <c r="U3741" s="59"/>
      <c r="W3741" s="59"/>
      <c r="X3741" s="59"/>
    </row>
    <row r="3742" ht="15.75" customHeight="1">
      <c r="C3742" s="84"/>
      <c r="D3742" s="84"/>
      <c r="E3742" s="84"/>
      <c r="F3742" s="86"/>
      <c r="G3742" s="87"/>
      <c r="H3742" s="72"/>
      <c r="I3742" s="59"/>
      <c r="J3742" s="76"/>
      <c r="K3742" s="59"/>
      <c r="L3742" s="59"/>
      <c r="M3742" s="76"/>
      <c r="N3742" s="88"/>
      <c r="O3742" s="88"/>
      <c r="P3742" s="59"/>
      <c r="Q3742" s="77"/>
      <c r="R3742" s="59"/>
      <c r="S3742" s="59"/>
      <c r="T3742" s="59"/>
      <c r="U3742" s="59"/>
      <c r="W3742" s="59"/>
      <c r="X3742" s="59"/>
    </row>
    <row r="3743" ht="15.75" customHeight="1">
      <c r="C3743" s="84"/>
      <c r="D3743" s="84"/>
      <c r="E3743" s="84"/>
      <c r="F3743" s="86"/>
      <c r="G3743" s="87"/>
      <c r="H3743" s="72"/>
      <c r="I3743" s="59"/>
      <c r="J3743" s="76"/>
      <c r="K3743" s="59"/>
      <c r="L3743" s="59"/>
      <c r="M3743" s="76"/>
      <c r="N3743" s="88"/>
      <c r="O3743" s="88"/>
      <c r="P3743" s="59"/>
      <c r="Q3743" s="77"/>
      <c r="R3743" s="59"/>
      <c r="S3743" s="59"/>
      <c r="T3743" s="59"/>
      <c r="U3743" s="59"/>
      <c r="W3743" s="59"/>
      <c r="X3743" s="59"/>
    </row>
    <row r="3744" ht="15.75" customHeight="1">
      <c r="C3744" s="84"/>
      <c r="D3744" s="84"/>
      <c r="E3744" s="84"/>
      <c r="F3744" s="86"/>
      <c r="G3744" s="87"/>
      <c r="H3744" s="72"/>
      <c r="I3744" s="59"/>
      <c r="J3744" s="76"/>
      <c r="K3744" s="59"/>
      <c r="L3744" s="59"/>
      <c r="M3744" s="76"/>
      <c r="N3744" s="88"/>
      <c r="O3744" s="88"/>
      <c r="P3744" s="59"/>
      <c r="Q3744" s="77"/>
      <c r="R3744" s="59"/>
      <c r="S3744" s="59"/>
      <c r="T3744" s="59"/>
      <c r="U3744" s="59"/>
      <c r="W3744" s="59"/>
      <c r="X3744" s="59"/>
    </row>
    <row r="3745" ht="15.75" customHeight="1">
      <c r="C3745" s="84"/>
      <c r="D3745" s="84"/>
      <c r="E3745" s="84"/>
      <c r="F3745" s="86"/>
      <c r="G3745" s="87"/>
      <c r="H3745" s="72"/>
      <c r="I3745" s="59"/>
      <c r="J3745" s="76"/>
      <c r="K3745" s="59"/>
      <c r="L3745" s="59"/>
      <c r="M3745" s="76"/>
      <c r="N3745" s="88"/>
      <c r="O3745" s="88"/>
      <c r="P3745" s="59"/>
      <c r="Q3745" s="77"/>
      <c r="R3745" s="59"/>
      <c r="S3745" s="59"/>
      <c r="T3745" s="59"/>
      <c r="U3745" s="59"/>
      <c r="W3745" s="59"/>
      <c r="X3745" s="59"/>
    </row>
    <row r="3746" ht="15.75" customHeight="1">
      <c r="C3746" s="84"/>
      <c r="D3746" s="84"/>
      <c r="E3746" s="84"/>
      <c r="F3746" s="86"/>
      <c r="G3746" s="87"/>
      <c r="H3746" s="72"/>
      <c r="I3746" s="59"/>
      <c r="J3746" s="76"/>
      <c r="K3746" s="59"/>
      <c r="L3746" s="59"/>
      <c r="M3746" s="76"/>
      <c r="N3746" s="88"/>
      <c r="O3746" s="88"/>
      <c r="P3746" s="59"/>
      <c r="Q3746" s="77"/>
      <c r="R3746" s="59"/>
      <c r="S3746" s="59"/>
      <c r="T3746" s="59"/>
      <c r="U3746" s="59"/>
      <c r="W3746" s="59"/>
      <c r="X3746" s="59"/>
    </row>
    <row r="3747" ht="15.75" customHeight="1">
      <c r="C3747" s="84"/>
      <c r="D3747" s="84"/>
      <c r="E3747" s="84"/>
      <c r="F3747" s="86"/>
      <c r="G3747" s="87"/>
      <c r="H3747" s="72"/>
      <c r="I3747" s="59"/>
      <c r="J3747" s="76"/>
      <c r="K3747" s="59"/>
      <c r="L3747" s="59"/>
      <c r="M3747" s="76"/>
      <c r="N3747" s="88"/>
      <c r="O3747" s="88"/>
      <c r="P3747" s="59"/>
      <c r="Q3747" s="77"/>
      <c r="R3747" s="59"/>
      <c r="S3747" s="59"/>
      <c r="T3747" s="59"/>
      <c r="U3747" s="59"/>
      <c r="W3747" s="59"/>
      <c r="X3747" s="59"/>
    </row>
    <row r="3748" ht="15.75" customHeight="1">
      <c r="C3748" s="84"/>
      <c r="D3748" s="84"/>
      <c r="E3748" s="84"/>
      <c r="F3748" s="86"/>
      <c r="G3748" s="87"/>
      <c r="H3748" s="72"/>
      <c r="I3748" s="59"/>
      <c r="J3748" s="76"/>
      <c r="K3748" s="59"/>
      <c r="L3748" s="59"/>
      <c r="M3748" s="76"/>
      <c r="N3748" s="88"/>
      <c r="O3748" s="88"/>
      <c r="P3748" s="59"/>
      <c r="Q3748" s="77"/>
      <c r="R3748" s="59"/>
      <c r="S3748" s="59"/>
      <c r="T3748" s="59"/>
      <c r="U3748" s="59"/>
      <c r="W3748" s="59"/>
      <c r="X3748" s="59"/>
    </row>
    <row r="3749" ht="15.75" customHeight="1">
      <c r="C3749" s="84"/>
      <c r="D3749" s="84"/>
      <c r="E3749" s="84"/>
      <c r="F3749" s="86"/>
      <c r="G3749" s="87"/>
      <c r="H3749" s="72"/>
      <c r="I3749" s="59"/>
      <c r="J3749" s="76"/>
      <c r="K3749" s="59"/>
      <c r="L3749" s="59"/>
      <c r="M3749" s="76"/>
      <c r="N3749" s="88"/>
      <c r="O3749" s="88"/>
      <c r="P3749" s="59"/>
      <c r="Q3749" s="77"/>
      <c r="R3749" s="59"/>
      <c r="S3749" s="59"/>
      <c r="T3749" s="59"/>
      <c r="U3749" s="59"/>
      <c r="W3749" s="59"/>
      <c r="X3749" s="59"/>
    </row>
    <row r="3750" ht="15.75" customHeight="1">
      <c r="C3750" s="84"/>
      <c r="D3750" s="84"/>
      <c r="E3750" s="84"/>
      <c r="F3750" s="86"/>
      <c r="G3750" s="87"/>
      <c r="H3750" s="72"/>
      <c r="I3750" s="59"/>
      <c r="J3750" s="76"/>
      <c r="K3750" s="59"/>
      <c r="L3750" s="59"/>
      <c r="M3750" s="76"/>
      <c r="N3750" s="88"/>
      <c r="O3750" s="88"/>
      <c r="P3750" s="59"/>
      <c r="Q3750" s="77"/>
      <c r="R3750" s="59"/>
      <c r="S3750" s="59"/>
      <c r="T3750" s="59"/>
      <c r="U3750" s="59"/>
      <c r="W3750" s="59"/>
      <c r="X3750" s="59"/>
    </row>
    <row r="3751" ht="15.75" customHeight="1">
      <c r="C3751" s="84"/>
      <c r="D3751" s="84"/>
      <c r="E3751" s="84"/>
      <c r="F3751" s="86"/>
      <c r="G3751" s="87"/>
      <c r="H3751" s="72"/>
      <c r="I3751" s="59"/>
      <c r="J3751" s="76"/>
      <c r="K3751" s="59"/>
      <c r="L3751" s="59"/>
      <c r="M3751" s="76"/>
      <c r="N3751" s="88"/>
      <c r="O3751" s="88"/>
      <c r="P3751" s="59"/>
      <c r="Q3751" s="77"/>
      <c r="R3751" s="59"/>
      <c r="S3751" s="59"/>
      <c r="T3751" s="59"/>
      <c r="U3751" s="59"/>
      <c r="W3751" s="59"/>
      <c r="X3751" s="59"/>
    </row>
    <row r="3752" ht="15.75" customHeight="1">
      <c r="C3752" s="84"/>
      <c r="D3752" s="84"/>
      <c r="E3752" s="84"/>
      <c r="F3752" s="86"/>
      <c r="G3752" s="87"/>
      <c r="H3752" s="72"/>
      <c r="I3752" s="59"/>
      <c r="J3752" s="76"/>
      <c r="K3752" s="59"/>
      <c r="L3752" s="59"/>
      <c r="M3752" s="76"/>
      <c r="N3752" s="88"/>
      <c r="O3752" s="88"/>
      <c r="P3752" s="59"/>
      <c r="Q3752" s="77"/>
      <c r="R3752" s="59"/>
      <c r="S3752" s="59"/>
      <c r="T3752" s="59"/>
      <c r="U3752" s="59"/>
      <c r="W3752" s="59"/>
      <c r="X3752" s="59"/>
    </row>
    <row r="3753" ht="15.75" customHeight="1">
      <c r="C3753" s="84"/>
      <c r="D3753" s="84"/>
      <c r="E3753" s="84"/>
      <c r="F3753" s="86"/>
      <c r="G3753" s="87"/>
      <c r="H3753" s="72"/>
      <c r="I3753" s="59"/>
      <c r="J3753" s="76"/>
      <c r="K3753" s="59"/>
      <c r="L3753" s="59"/>
      <c r="M3753" s="76"/>
      <c r="N3753" s="88"/>
      <c r="O3753" s="88"/>
      <c r="P3753" s="59"/>
      <c r="Q3753" s="77"/>
      <c r="R3753" s="59"/>
      <c r="S3753" s="59"/>
      <c r="T3753" s="59"/>
      <c r="U3753" s="59"/>
      <c r="W3753" s="59"/>
      <c r="X3753" s="59"/>
    </row>
    <row r="3754" ht="15.75" customHeight="1">
      <c r="C3754" s="84"/>
      <c r="D3754" s="84"/>
      <c r="E3754" s="84"/>
      <c r="F3754" s="86"/>
      <c r="G3754" s="87"/>
      <c r="H3754" s="72"/>
      <c r="I3754" s="59"/>
      <c r="J3754" s="76"/>
      <c r="K3754" s="59"/>
      <c r="L3754" s="59"/>
      <c r="M3754" s="76"/>
      <c r="N3754" s="88"/>
      <c r="O3754" s="88"/>
      <c r="P3754" s="59"/>
      <c r="Q3754" s="77"/>
      <c r="R3754" s="59"/>
      <c r="S3754" s="59"/>
      <c r="T3754" s="59"/>
      <c r="U3754" s="59"/>
      <c r="W3754" s="59"/>
      <c r="X3754" s="59"/>
    </row>
    <row r="3755" ht="15.75" customHeight="1">
      <c r="C3755" s="84"/>
      <c r="D3755" s="84"/>
      <c r="E3755" s="84"/>
      <c r="F3755" s="86"/>
      <c r="G3755" s="87"/>
      <c r="H3755" s="72"/>
      <c r="I3755" s="59"/>
      <c r="J3755" s="76"/>
      <c r="K3755" s="59"/>
      <c r="L3755" s="59"/>
      <c r="M3755" s="76"/>
      <c r="N3755" s="88"/>
      <c r="O3755" s="88"/>
      <c r="P3755" s="59"/>
      <c r="Q3755" s="77"/>
      <c r="R3755" s="59"/>
      <c r="S3755" s="59"/>
      <c r="T3755" s="59"/>
      <c r="U3755" s="59"/>
      <c r="W3755" s="59"/>
      <c r="X3755" s="59"/>
    </row>
    <row r="3756" ht="15.75" customHeight="1">
      <c r="C3756" s="84"/>
      <c r="D3756" s="84"/>
      <c r="E3756" s="84"/>
      <c r="F3756" s="86"/>
      <c r="G3756" s="87"/>
      <c r="H3756" s="72"/>
      <c r="I3756" s="59"/>
      <c r="J3756" s="76"/>
      <c r="K3756" s="59"/>
      <c r="L3756" s="59"/>
      <c r="M3756" s="76"/>
      <c r="N3756" s="88"/>
      <c r="O3756" s="88"/>
      <c r="P3756" s="59"/>
      <c r="Q3756" s="77"/>
      <c r="R3756" s="59"/>
      <c r="S3756" s="59"/>
      <c r="T3756" s="59"/>
      <c r="U3756" s="59"/>
      <c r="W3756" s="59"/>
      <c r="X3756" s="59"/>
    </row>
    <row r="3757" ht="15.75" customHeight="1">
      <c r="C3757" s="84"/>
      <c r="D3757" s="84"/>
      <c r="E3757" s="84"/>
      <c r="F3757" s="86"/>
      <c r="G3757" s="87"/>
      <c r="H3757" s="72"/>
      <c r="I3757" s="59"/>
      <c r="J3757" s="76"/>
      <c r="K3757" s="59"/>
      <c r="L3757" s="59"/>
      <c r="M3757" s="76"/>
      <c r="N3757" s="88"/>
      <c r="O3757" s="88"/>
      <c r="P3757" s="59"/>
      <c r="Q3757" s="77"/>
      <c r="R3757" s="59"/>
      <c r="S3757" s="59"/>
      <c r="T3757" s="59"/>
      <c r="U3757" s="59"/>
      <c r="W3757" s="59"/>
      <c r="X3757" s="59"/>
    </row>
    <row r="3758" ht="15.75" customHeight="1">
      <c r="C3758" s="84"/>
      <c r="D3758" s="84"/>
      <c r="E3758" s="84"/>
      <c r="F3758" s="86"/>
      <c r="G3758" s="87"/>
      <c r="H3758" s="72"/>
      <c r="I3758" s="59"/>
      <c r="J3758" s="76"/>
      <c r="K3758" s="59"/>
      <c r="L3758" s="59"/>
      <c r="M3758" s="76"/>
      <c r="N3758" s="88"/>
      <c r="O3758" s="88"/>
      <c r="P3758" s="59"/>
      <c r="Q3758" s="77"/>
      <c r="R3758" s="59"/>
      <c r="S3758" s="59"/>
      <c r="T3758" s="59"/>
      <c r="U3758" s="59"/>
      <c r="W3758" s="59"/>
      <c r="X3758" s="59"/>
    </row>
    <row r="3759" ht="15.75" customHeight="1">
      <c r="C3759" s="84"/>
      <c r="D3759" s="84"/>
      <c r="E3759" s="84"/>
      <c r="F3759" s="86"/>
      <c r="G3759" s="87"/>
      <c r="H3759" s="72"/>
      <c r="I3759" s="59"/>
      <c r="J3759" s="76"/>
      <c r="K3759" s="59"/>
      <c r="L3759" s="59"/>
      <c r="M3759" s="76"/>
      <c r="N3759" s="88"/>
      <c r="O3759" s="88"/>
      <c r="P3759" s="59"/>
      <c r="Q3759" s="77"/>
      <c r="R3759" s="59"/>
      <c r="S3759" s="59"/>
      <c r="T3759" s="59"/>
      <c r="U3759" s="59"/>
      <c r="W3759" s="59"/>
      <c r="X3759" s="59"/>
    </row>
    <row r="3760" ht="15.75" customHeight="1">
      <c r="C3760" s="84"/>
      <c r="D3760" s="84"/>
      <c r="E3760" s="84"/>
      <c r="F3760" s="86"/>
      <c r="G3760" s="87"/>
      <c r="H3760" s="72"/>
      <c r="I3760" s="59"/>
      <c r="J3760" s="76"/>
      <c r="K3760" s="59"/>
      <c r="L3760" s="59"/>
      <c r="M3760" s="76"/>
      <c r="N3760" s="88"/>
      <c r="O3760" s="88"/>
      <c r="P3760" s="59"/>
      <c r="Q3760" s="77"/>
      <c r="R3760" s="59"/>
      <c r="S3760" s="59"/>
      <c r="T3760" s="59"/>
      <c r="U3760" s="59"/>
      <c r="W3760" s="59"/>
      <c r="X3760" s="59"/>
    </row>
    <row r="3761" ht="15.75" customHeight="1">
      <c r="C3761" s="84"/>
      <c r="D3761" s="84"/>
      <c r="E3761" s="84"/>
      <c r="F3761" s="86"/>
      <c r="G3761" s="87"/>
      <c r="H3761" s="72"/>
      <c r="I3761" s="59"/>
      <c r="J3761" s="76"/>
      <c r="K3761" s="59"/>
      <c r="L3761" s="59"/>
      <c r="M3761" s="76"/>
      <c r="N3761" s="88"/>
      <c r="O3761" s="88"/>
      <c r="P3761" s="59"/>
      <c r="Q3761" s="77"/>
      <c r="R3761" s="59"/>
      <c r="S3761" s="59"/>
      <c r="T3761" s="59"/>
      <c r="U3761" s="59"/>
      <c r="W3761" s="59"/>
      <c r="X3761" s="59"/>
    </row>
    <row r="3762" ht="15.75" customHeight="1">
      <c r="C3762" s="84"/>
      <c r="D3762" s="84"/>
      <c r="E3762" s="84"/>
      <c r="F3762" s="86"/>
      <c r="G3762" s="87"/>
      <c r="H3762" s="72"/>
      <c r="I3762" s="59"/>
      <c r="J3762" s="76"/>
      <c r="K3762" s="59"/>
      <c r="L3762" s="59"/>
      <c r="M3762" s="76"/>
      <c r="N3762" s="88"/>
      <c r="O3762" s="88"/>
      <c r="P3762" s="59"/>
      <c r="Q3762" s="77"/>
      <c r="R3762" s="59"/>
      <c r="S3762" s="59"/>
      <c r="T3762" s="59"/>
      <c r="U3762" s="59"/>
      <c r="W3762" s="59"/>
      <c r="X3762" s="59"/>
    </row>
    <row r="3763" ht="15.75" customHeight="1">
      <c r="C3763" s="84"/>
      <c r="D3763" s="84"/>
      <c r="E3763" s="84"/>
      <c r="F3763" s="86"/>
      <c r="G3763" s="87"/>
      <c r="H3763" s="72"/>
      <c r="I3763" s="59"/>
      <c r="J3763" s="76"/>
      <c r="K3763" s="59"/>
      <c r="L3763" s="59"/>
      <c r="M3763" s="76"/>
      <c r="N3763" s="88"/>
      <c r="O3763" s="88"/>
      <c r="P3763" s="59"/>
      <c r="Q3763" s="77"/>
      <c r="R3763" s="59"/>
      <c r="S3763" s="59"/>
      <c r="T3763" s="59"/>
      <c r="U3763" s="59"/>
      <c r="W3763" s="59"/>
      <c r="X3763" s="59"/>
    </row>
    <row r="3764" ht="15.75" customHeight="1">
      <c r="C3764" s="84"/>
      <c r="D3764" s="84"/>
      <c r="E3764" s="84"/>
      <c r="F3764" s="86"/>
      <c r="G3764" s="87"/>
      <c r="H3764" s="72"/>
      <c r="I3764" s="59"/>
      <c r="J3764" s="76"/>
      <c r="K3764" s="59"/>
      <c r="L3764" s="59"/>
      <c r="M3764" s="76"/>
      <c r="N3764" s="88"/>
      <c r="O3764" s="88"/>
      <c r="P3764" s="59"/>
      <c r="Q3764" s="77"/>
      <c r="R3764" s="59"/>
      <c r="S3764" s="59"/>
      <c r="T3764" s="59"/>
      <c r="U3764" s="59"/>
      <c r="W3764" s="59"/>
      <c r="X3764" s="59"/>
    </row>
    <row r="3765" ht="15.75" customHeight="1">
      <c r="C3765" s="84"/>
      <c r="D3765" s="84"/>
      <c r="E3765" s="84"/>
      <c r="F3765" s="86"/>
      <c r="G3765" s="87"/>
      <c r="H3765" s="72"/>
      <c r="I3765" s="59"/>
      <c r="J3765" s="76"/>
      <c r="K3765" s="59"/>
      <c r="L3765" s="59"/>
      <c r="M3765" s="76"/>
      <c r="N3765" s="88"/>
      <c r="O3765" s="88"/>
      <c r="P3765" s="59"/>
      <c r="Q3765" s="77"/>
      <c r="R3765" s="59"/>
      <c r="S3765" s="59"/>
      <c r="T3765" s="59"/>
      <c r="U3765" s="59"/>
      <c r="W3765" s="59"/>
      <c r="X3765" s="59"/>
    </row>
    <row r="3766" ht="15.75" customHeight="1">
      <c r="C3766" s="84"/>
      <c r="D3766" s="84"/>
      <c r="E3766" s="84"/>
      <c r="F3766" s="86"/>
      <c r="G3766" s="87"/>
      <c r="H3766" s="72"/>
      <c r="I3766" s="59"/>
      <c r="J3766" s="76"/>
      <c r="K3766" s="59"/>
      <c r="L3766" s="59"/>
      <c r="M3766" s="76"/>
      <c r="N3766" s="88"/>
      <c r="O3766" s="88"/>
      <c r="P3766" s="59"/>
      <c r="Q3766" s="77"/>
      <c r="R3766" s="59"/>
      <c r="S3766" s="59"/>
      <c r="T3766" s="59"/>
      <c r="U3766" s="59"/>
      <c r="W3766" s="59"/>
      <c r="X3766" s="59"/>
    </row>
    <row r="3767" ht="15.75" customHeight="1">
      <c r="C3767" s="84"/>
      <c r="D3767" s="84"/>
      <c r="E3767" s="84"/>
      <c r="F3767" s="86"/>
      <c r="G3767" s="87"/>
      <c r="H3767" s="72"/>
      <c r="I3767" s="59"/>
      <c r="J3767" s="76"/>
      <c r="K3767" s="59"/>
      <c r="L3767" s="59"/>
      <c r="M3767" s="76"/>
      <c r="N3767" s="88"/>
      <c r="O3767" s="88"/>
      <c r="P3767" s="59"/>
      <c r="Q3767" s="77"/>
      <c r="R3767" s="59"/>
      <c r="S3767" s="59"/>
      <c r="T3767" s="59"/>
      <c r="U3767" s="59"/>
      <c r="W3767" s="59"/>
      <c r="X3767" s="59"/>
    </row>
    <row r="3768" ht="15.75" customHeight="1">
      <c r="C3768" s="84"/>
      <c r="D3768" s="84"/>
      <c r="E3768" s="84"/>
      <c r="F3768" s="86"/>
      <c r="G3768" s="87"/>
      <c r="H3768" s="72"/>
      <c r="I3768" s="59"/>
      <c r="J3768" s="76"/>
      <c r="K3768" s="59"/>
      <c r="L3768" s="59"/>
      <c r="M3768" s="76"/>
      <c r="N3768" s="88"/>
      <c r="O3768" s="88"/>
      <c r="P3768" s="59"/>
      <c r="Q3768" s="77"/>
      <c r="R3768" s="59"/>
      <c r="S3768" s="59"/>
      <c r="T3768" s="59"/>
      <c r="U3768" s="59"/>
      <c r="W3768" s="59"/>
      <c r="X3768" s="59"/>
    </row>
    <row r="3769" ht="15.75" customHeight="1">
      <c r="C3769" s="84"/>
      <c r="D3769" s="84"/>
      <c r="E3769" s="84"/>
      <c r="F3769" s="86"/>
      <c r="G3769" s="87"/>
      <c r="H3769" s="72"/>
      <c r="I3769" s="59"/>
      <c r="J3769" s="76"/>
      <c r="K3769" s="59"/>
      <c r="L3769" s="59"/>
      <c r="M3769" s="76"/>
      <c r="N3769" s="88"/>
      <c r="O3769" s="88"/>
      <c r="P3769" s="59"/>
      <c r="Q3769" s="77"/>
      <c r="R3769" s="59"/>
      <c r="S3769" s="59"/>
      <c r="T3769" s="59"/>
      <c r="U3769" s="59"/>
      <c r="W3769" s="59"/>
      <c r="X3769" s="59"/>
    </row>
    <row r="3770" ht="15.75" customHeight="1">
      <c r="C3770" s="84"/>
      <c r="D3770" s="84"/>
      <c r="E3770" s="84"/>
      <c r="F3770" s="86"/>
      <c r="G3770" s="87"/>
      <c r="H3770" s="72"/>
      <c r="I3770" s="59"/>
      <c r="J3770" s="76"/>
      <c r="K3770" s="59"/>
      <c r="L3770" s="59"/>
      <c r="M3770" s="76"/>
      <c r="N3770" s="88"/>
      <c r="O3770" s="88"/>
      <c r="P3770" s="59"/>
      <c r="Q3770" s="77"/>
      <c r="R3770" s="59"/>
      <c r="S3770" s="59"/>
      <c r="T3770" s="59"/>
      <c r="U3770" s="59"/>
      <c r="W3770" s="59"/>
      <c r="X3770" s="59"/>
    </row>
    <row r="3771" ht="15.75" customHeight="1">
      <c r="C3771" s="84"/>
      <c r="D3771" s="84"/>
      <c r="E3771" s="84"/>
      <c r="F3771" s="86"/>
      <c r="G3771" s="87"/>
      <c r="H3771" s="72"/>
      <c r="I3771" s="59"/>
      <c r="J3771" s="76"/>
      <c r="K3771" s="59"/>
      <c r="L3771" s="59"/>
      <c r="M3771" s="76"/>
      <c r="N3771" s="88"/>
      <c r="O3771" s="88"/>
      <c r="P3771" s="59"/>
      <c r="Q3771" s="77"/>
      <c r="R3771" s="59"/>
      <c r="S3771" s="59"/>
      <c r="T3771" s="59"/>
      <c r="U3771" s="59"/>
      <c r="W3771" s="59"/>
      <c r="X3771" s="59"/>
    </row>
    <row r="3772" ht="15.75" customHeight="1">
      <c r="C3772" s="84"/>
      <c r="D3772" s="84"/>
      <c r="E3772" s="84"/>
      <c r="F3772" s="86"/>
      <c r="G3772" s="87"/>
      <c r="H3772" s="72"/>
      <c r="I3772" s="59"/>
      <c r="J3772" s="76"/>
      <c r="K3772" s="59"/>
      <c r="L3772" s="59"/>
      <c r="M3772" s="76"/>
      <c r="N3772" s="88"/>
      <c r="O3772" s="88"/>
      <c r="P3772" s="59"/>
      <c r="Q3772" s="77"/>
      <c r="R3772" s="59"/>
      <c r="S3772" s="59"/>
      <c r="T3772" s="59"/>
      <c r="U3772" s="59"/>
      <c r="W3772" s="59"/>
      <c r="X3772" s="59"/>
    </row>
    <row r="3773" ht="15.75" customHeight="1">
      <c r="C3773" s="84"/>
      <c r="D3773" s="84"/>
      <c r="E3773" s="84"/>
      <c r="F3773" s="86"/>
      <c r="G3773" s="87"/>
      <c r="H3773" s="72"/>
      <c r="I3773" s="59"/>
      <c r="J3773" s="76"/>
      <c r="K3773" s="59"/>
      <c r="L3773" s="59"/>
      <c r="M3773" s="76"/>
      <c r="N3773" s="88"/>
      <c r="O3773" s="88"/>
      <c r="P3773" s="59"/>
      <c r="Q3773" s="77"/>
      <c r="R3773" s="59"/>
      <c r="S3773" s="59"/>
      <c r="T3773" s="59"/>
      <c r="U3773" s="59"/>
      <c r="W3773" s="59"/>
      <c r="X3773" s="59"/>
    </row>
    <row r="3774" ht="15.75" customHeight="1">
      <c r="C3774" s="84"/>
      <c r="D3774" s="84"/>
      <c r="E3774" s="84"/>
      <c r="F3774" s="86"/>
      <c r="G3774" s="87"/>
      <c r="H3774" s="72"/>
      <c r="I3774" s="59"/>
      <c r="J3774" s="76"/>
      <c r="K3774" s="59"/>
      <c r="L3774" s="59"/>
      <c r="M3774" s="76"/>
      <c r="N3774" s="88"/>
      <c r="O3774" s="88"/>
      <c r="P3774" s="59"/>
      <c r="Q3774" s="77"/>
      <c r="R3774" s="59"/>
      <c r="S3774" s="59"/>
      <c r="T3774" s="59"/>
      <c r="U3774" s="59"/>
      <c r="W3774" s="59"/>
      <c r="X3774" s="59"/>
    </row>
    <row r="3775" ht="15.75" customHeight="1">
      <c r="C3775" s="84"/>
      <c r="D3775" s="84"/>
      <c r="E3775" s="84"/>
      <c r="F3775" s="86"/>
      <c r="G3775" s="87"/>
      <c r="H3775" s="72"/>
      <c r="I3775" s="59"/>
      <c r="J3775" s="76"/>
      <c r="K3775" s="59"/>
      <c r="L3775" s="59"/>
      <c r="M3775" s="76"/>
      <c r="N3775" s="88"/>
      <c r="O3775" s="88"/>
      <c r="P3775" s="59"/>
      <c r="Q3775" s="77"/>
      <c r="R3775" s="59"/>
      <c r="S3775" s="59"/>
      <c r="T3775" s="59"/>
      <c r="U3775" s="59"/>
      <c r="W3775" s="59"/>
      <c r="X3775" s="59"/>
    </row>
    <row r="3776" ht="15.75" customHeight="1">
      <c r="C3776" s="84"/>
      <c r="D3776" s="84"/>
      <c r="E3776" s="84"/>
      <c r="F3776" s="86"/>
      <c r="G3776" s="87"/>
      <c r="H3776" s="72"/>
      <c r="I3776" s="59"/>
      <c r="J3776" s="76"/>
      <c r="K3776" s="59"/>
      <c r="L3776" s="59"/>
      <c r="M3776" s="76"/>
      <c r="N3776" s="88"/>
      <c r="O3776" s="88"/>
      <c r="P3776" s="59"/>
      <c r="Q3776" s="77"/>
      <c r="R3776" s="59"/>
      <c r="S3776" s="59"/>
      <c r="T3776" s="59"/>
      <c r="U3776" s="59"/>
      <c r="W3776" s="59"/>
      <c r="X3776" s="59"/>
    </row>
    <row r="3777" ht="15.75" customHeight="1">
      <c r="C3777" s="84"/>
      <c r="D3777" s="84"/>
      <c r="E3777" s="84"/>
      <c r="F3777" s="86"/>
      <c r="G3777" s="87"/>
      <c r="H3777" s="72"/>
      <c r="I3777" s="59"/>
      <c r="J3777" s="76"/>
      <c r="K3777" s="59"/>
      <c r="L3777" s="59"/>
      <c r="M3777" s="76"/>
      <c r="N3777" s="88"/>
      <c r="O3777" s="88"/>
      <c r="P3777" s="59"/>
      <c r="Q3777" s="77"/>
      <c r="R3777" s="59"/>
      <c r="S3777" s="59"/>
      <c r="T3777" s="59"/>
      <c r="U3777" s="59"/>
      <c r="W3777" s="59"/>
      <c r="X3777" s="59"/>
    </row>
    <row r="3778" ht="15.75" customHeight="1">
      <c r="C3778" s="84"/>
      <c r="D3778" s="84"/>
      <c r="E3778" s="84"/>
      <c r="F3778" s="86"/>
      <c r="G3778" s="87"/>
      <c r="H3778" s="72"/>
      <c r="I3778" s="59"/>
      <c r="J3778" s="76"/>
      <c r="K3778" s="59"/>
      <c r="L3778" s="59"/>
      <c r="M3778" s="76"/>
      <c r="N3778" s="88"/>
      <c r="O3778" s="88"/>
      <c r="P3778" s="59"/>
      <c r="Q3778" s="77"/>
      <c r="R3778" s="59"/>
      <c r="S3778" s="59"/>
      <c r="T3778" s="59"/>
      <c r="U3778" s="59"/>
      <c r="W3778" s="59"/>
      <c r="X3778" s="59"/>
    </row>
    <row r="3779" ht="15.75" customHeight="1">
      <c r="C3779" s="84"/>
      <c r="D3779" s="84"/>
      <c r="E3779" s="84"/>
      <c r="F3779" s="86"/>
      <c r="G3779" s="87"/>
      <c r="H3779" s="72"/>
      <c r="I3779" s="59"/>
      <c r="J3779" s="76"/>
      <c r="K3779" s="59"/>
      <c r="L3779" s="59"/>
      <c r="M3779" s="76"/>
      <c r="N3779" s="88"/>
      <c r="O3779" s="88"/>
      <c r="P3779" s="59"/>
      <c r="Q3779" s="77"/>
      <c r="R3779" s="59"/>
      <c r="S3779" s="59"/>
      <c r="T3779" s="59"/>
      <c r="U3779" s="59"/>
      <c r="W3779" s="59"/>
      <c r="X3779" s="59"/>
    </row>
    <row r="3780" ht="15.75" customHeight="1">
      <c r="C3780" s="84"/>
      <c r="D3780" s="84"/>
      <c r="E3780" s="84"/>
      <c r="F3780" s="86"/>
      <c r="G3780" s="87"/>
      <c r="H3780" s="72"/>
      <c r="I3780" s="59"/>
      <c r="J3780" s="76"/>
      <c r="K3780" s="59"/>
      <c r="L3780" s="59"/>
      <c r="M3780" s="76"/>
      <c r="N3780" s="88"/>
      <c r="O3780" s="88"/>
      <c r="P3780" s="59"/>
      <c r="Q3780" s="77"/>
      <c r="R3780" s="59"/>
      <c r="S3780" s="59"/>
      <c r="T3780" s="59"/>
      <c r="U3780" s="59"/>
      <c r="W3780" s="59"/>
      <c r="X3780" s="59"/>
    </row>
    <row r="3781" ht="15.75" customHeight="1">
      <c r="C3781" s="84"/>
      <c r="D3781" s="84"/>
      <c r="E3781" s="84"/>
      <c r="F3781" s="86"/>
      <c r="G3781" s="87"/>
      <c r="H3781" s="72"/>
      <c r="I3781" s="59"/>
      <c r="J3781" s="76"/>
      <c r="K3781" s="59"/>
      <c r="L3781" s="59"/>
      <c r="M3781" s="76"/>
      <c r="N3781" s="88"/>
      <c r="O3781" s="88"/>
      <c r="P3781" s="59"/>
      <c r="Q3781" s="77"/>
      <c r="R3781" s="59"/>
      <c r="S3781" s="59"/>
      <c r="T3781" s="59"/>
      <c r="U3781" s="59"/>
      <c r="W3781" s="59"/>
      <c r="X3781" s="59"/>
    </row>
    <row r="3782" ht="15.75" customHeight="1">
      <c r="C3782" s="84"/>
      <c r="D3782" s="84"/>
      <c r="E3782" s="84"/>
      <c r="F3782" s="86"/>
      <c r="G3782" s="87"/>
      <c r="H3782" s="72"/>
      <c r="I3782" s="59"/>
      <c r="J3782" s="76"/>
      <c r="K3782" s="59"/>
      <c r="L3782" s="59"/>
      <c r="M3782" s="76"/>
      <c r="N3782" s="88"/>
      <c r="O3782" s="88"/>
      <c r="P3782" s="59"/>
      <c r="Q3782" s="77"/>
      <c r="R3782" s="59"/>
      <c r="S3782" s="59"/>
      <c r="T3782" s="59"/>
      <c r="U3782" s="59"/>
      <c r="W3782" s="59"/>
      <c r="X3782" s="59"/>
    </row>
    <row r="3783" ht="15.75" customHeight="1">
      <c r="C3783" s="84"/>
      <c r="D3783" s="84"/>
      <c r="E3783" s="84"/>
      <c r="F3783" s="86"/>
      <c r="G3783" s="87"/>
      <c r="H3783" s="72"/>
      <c r="I3783" s="59"/>
      <c r="J3783" s="76"/>
      <c r="K3783" s="59"/>
      <c r="L3783" s="59"/>
      <c r="M3783" s="76"/>
      <c r="N3783" s="88"/>
      <c r="O3783" s="88"/>
      <c r="P3783" s="59"/>
      <c r="Q3783" s="77"/>
      <c r="R3783" s="59"/>
      <c r="S3783" s="59"/>
      <c r="T3783" s="59"/>
      <c r="U3783" s="59"/>
      <c r="W3783" s="59"/>
      <c r="X3783" s="59"/>
    </row>
    <row r="3784" ht="15.75" customHeight="1">
      <c r="C3784" s="84"/>
      <c r="D3784" s="84"/>
      <c r="E3784" s="84"/>
      <c r="F3784" s="86"/>
      <c r="G3784" s="87"/>
      <c r="H3784" s="72"/>
      <c r="I3784" s="59"/>
      <c r="J3784" s="76"/>
      <c r="K3784" s="59"/>
      <c r="L3784" s="59"/>
      <c r="M3784" s="76"/>
      <c r="N3784" s="88"/>
      <c r="O3784" s="88"/>
      <c r="P3784" s="59"/>
      <c r="Q3784" s="77"/>
      <c r="R3784" s="59"/>
      <c r="S3784" s="59"/>
      <c r="T3784" s="59"/>
      <c r="U3784" s="59"/>
      <c r="W3784" s="59"/>
      <c r="X3784" s="59"/>
    </row>
    <row r="3785" ht="15.75" customHeight="1">
      <c r="C3785" s="84"/>
      <c r="D3785" s="84"/>
      <c r="E3785" s="84"/>
      <c r="F3785" s="86"/>
      <c r="G3785" s="87"/>
      <c r="H3785" s="72"/>
      <c r="I3785" s="59"/>
      <c r="J3785" s="76"/>
      <c r="K3785" s="59"/>
      <c r="L3785" s="59"/>
      <c r="M3785" s="76"/>
      <c r="N3785" s="88"/>
      <c r="O3785" s="88"/>
      <c r="P3785" s="59"/>
      <c r="Q3785" s="77"/>
      <c r="R3785" s="59"/>
      <c r="S3785" s="59"/>
      <c r="T3785" s="59"/>
      <c r="U3785" s="59"/>
      <c r="W3785" s="59"/>
      <c r="X3785" s="59"/>
    </row>
    <row r="3786" ht="15.75" customHeight="1">
      <c r="C3786" s="84"/>
      <c r="D3786" s="84"/>
      <c r="E3786" s="84"/>
      <c r="F3786" s="86"/>
      <c r="G3786" s="87"/>
      <c r="H3786" s="72"/>
      <c r="I3786" s="59"/>
      <c r="J3786" s="76"/>
      <c r="K3786" s="59"/>
      <c r="L3786" s="59"/>
      <c r="M3786" s="76"/>
      <c r="N3786" s="88"/>
      <c r="O3786" s="88"/>
      <c r="P3786" s="59"/>
      <c r="Q3786" s="77"/>
      <c r="R3786" s="59"/>
      <c r="S3786" s="59"/>
      <c r="T3786" s="59"/>
      <c r="U3786" s="59"/>
      <c r="W3786" s="59"/>
      <c r="X3786" s="59"/>
    </row>
    <row r="3787" ht="15.75" customHeight="1">
      <c r="C3787" s="84"/>
      <c r="D3787" s="84"/>
      <c r="E3787" s="84"/>
      <c r="F3787" s="86"/>
      <c r="G3787" s="87"/>
      <c r="H3787" s="72"/>
      <c r="I3787" s="59"/>
      <c r="J3787" s="76"/>
      <c r="K3787" s="59"/>
      <c r="L3787" s="59"/>
      <c r="M3787" s="76"/>
      <c r="N3787" s="88"/>
      <c r="O3787" s="88"/>
      <c r="P3787" s="59"/>
      <c r="Q3787" s="77"/>
      <c r="R3787" s="59"/>
      <c r="S3787" s="59"/>
      <c r="T3787" s="59"/>
      <c r="U3787" s="59"/>
      <c r="W3787" s="59"/>
      <c r="X3787" s="59"/>
    </row>
    <row r="3788" ht="15.75" customHeight="1">
      <c r="C3788" s="84"/>
      <c r="D3788" s="84"/>
      <c r="E3788" s="84"/>
      <c r="F3788" s="86"/>
      <c r="G3788" s="87"/>
      <c r="H3788" s="72"/>
      <c r="I3788" s="59"/>
      <c r="J3788" s="76"/>
      <c r="K3788" s="59"/>
      <c r="L3788" s="59"/>
      <c r="M3788" s="76"/>
      <c r="N3788" s="88"/>
      <c r="O3788" s="88"/>
      <c r="P3788" s="59"/>
      <c r="Q3788" s="77"/>
      <c r="R3788" s="59"/>
      <c r="S3788" s="59"/>
      <c r="T3788" s="59"/>
      <c r="U3788" s="59"/>
      <c r="W3788" s="59"/>
      <c r="X3788" s="59"/>
    </row>
    <row r="3789" ht="15.75" customHeight="1">
      <c r="C3789" s="84"/>
      <c r="D3789" s="84"/>
      <c r="E3789" s="84"/>
      <c r="F3789" s="86"/>
      <c r="G3789" s="87"/>
      <c r="H3789" s="72"/>
      <c r="I3789" s="59"/>
      <c r="J3789" s="76"/>
      <c r="K3789" s="59"/>
      <c r="L3789" s="59"/>
      <c r="M3789" s="76"/>
      <c r="N3789" s="88"/>
      <c r="O3789" s="88"/>
      <c r="P3789" s="59"/>
      <c r="Q3789" s="77"/>
      <c r="R3789" s="59"/>
      <c r="S3789" s="59"/>
      <c r="T3789" s="59"/>
      <c r="U3789" s="59"/>
      <c r="W3789" s="59"/>
      <c r="X3789" s="59"/>
    </row>
    <row r="3790" ht="15.75" customHeight="1">
      <c r="C3790" s="84"/>
      <c r="D3790" s="84"/>
      <c r="E3790" s="84"/>
      <c r="F3790" s="86"/>
      <c r="G3790" s="87"/>
      <c r="H3790" s="72"/>
      <c r="I3790" s="59"/>
      <c r="J3790" s="76"/>
      <c r="K3790" s="59"/>
      <c r="L3790" s="59"/>
      <c r="M3790" s="76"/>
      <c r="N3790" s="88"/>
      <c r="O3790" s="88"/>
      <c r="P3790" s="59"/>
      <c r="Q3790" s="77"/>
      <c r="R3790" s="59"/>
      <c r="S3790" s="59"/>
      <c r="T3790" s="59"/>
      <c r="U3790" s="59"/>
      <c r="W3790" s="59"/>
      <c r="X3790" s="59"/>
    </row>
    <row r="3791" ht="15.75" customHeight="1">
      <c r="C3791" s="84"/>
      <c r="D3791" s="84"/>
      <c r="E3791" s="84"/>
      <c r="F3791" s="86"/>
      <c r="G3791" s="87"/>
      <c r="H3791" s="72"/>
      <c r="I3791" s="59"/>
      <c r="J3791" s="76"/>
      <c r="K3791" s="59"/>
      <c r="L3791" s="59"/>
      <c r="M3791" s="76"/>
      <c r="N3791" s="88"/>
      <c r="O3791" s="88"/>
      <c r="P3791" s="59"/>
      <c r="Q3791" s="77"/>
      <c r="R3791" s="59"/>
      <c r="S3791" s="59"/>
      <c r="T3791" s="59"/>
      <c r="U3791" s="59"/>
      <c r="W3791" s="59"/>
      <c r="X3791" s="59"/>
    </row>
    <row r="3792" ht="15.75" customHeight="1">
      <c r="C3792" s="84"/>
      <c r="D3792" s="84"/>
      <c r="E3792" s="84"/>
      <c r="F3792" s="86"/>
      <c r="G3792" s="87"/>
      <c r="H3792" s="72"/>
      <c r="I3792" s="59"/>
      <c r="J3792" s="76"/>
      <c r="K3792" s="59"/>
      <c r="L3792" s="59"/>
      <c r="M3792" s="76"/>
      <c r="N3792" s="88"/>
      <c r="O3792" s="88"/>
      <c r="P3792" s="59"/>
      <c r="Q3792" s="77"/>
      <c r="R3792" s="59"/>
      <c r="S3792" s="59"/>
      <c r="T3792" s="59"/>
      <c r="U3792" s="59"/>
      <c r="W3792" s="59"/>
      <c r="X3792" s="59"/>
    </row>
    <row r="3793" ht="15.75" customHeight="1">
      <c r="C3793" s="84"/>
      <c r="D3793" s="84"/>
      <c r="E3793" s="84"/>
      <c r="F3793" s="86"/>
      <c r="G3793" s="87"/>
      <c r="H3793" s="72"/>
      <c r="I3793" s="59"/>
      <c r="J3793" s="76"/>
      <c r="K3793" s="59"/>
      <c r="L3793" s="59"/>
      <c r="M3793" s="76"/>
      <c r="N3793" s="88"/>
      <c r="O3793" s="88"/>
      <c r="P3793" s="59"/>
      <c r="Q3793" s="77"/>
      <c r="R3793" s="59"/>
      <c r="S3793" s="59"/>
      <c r="T3793" s="59"/>
      <c r="U3793" s="59"/>
      <c r="W3793" s="59"/>
      <c r="X3793" s="59"/>
    </row>
    <row r="3794" ht="15.75" customHeight="1">
      <c r="C3794" s="84"/>
      <c r="D3794" s="84"/>
      <c r="E3794" s="84"/>
      <c r="F3794" s="86"/>
      <c r="G3794" s="87"/>
      <c r="H3794" s="72"/>
      <c r="I3794" s="59"/>
      <c r="J3794" s="76"/>
      <c r="K3794" s="59"/>
      <c r="L3794" s="59"/>
      <c r="M3794" s="76"/>
      <c r="N3794" s="88"/>
      <c r="O3794" s="88"/>
      <c r="P3794" s="59"/>
      <c r="Q3794" s="77"/>
      <c r="R3794" s="59"/>
      <c r="S3794" s="59"/>
      <c r="T3794" s="59"/>
      <c r="U3794" s="59"/>
      <c r="W3794" s="59"/>
      <c r="X3794" s="59"/>
    </row>
    <row r="3795" ht="15.75" customHeight="1">
      <c r="C3795" s="84"/>
      <c r="D3795" s="84"/>
      <c r="E3795" s="84"/>
      <c r="F3795" s="86"/>
      <c r="G3795" s="87"/>
      <c r="H3795" s="72"/>
      <c r="I3795" s="59"/>
      <c r="J3795" s="76"/>
      <c r="K3795" s="59"/>
      <c r="L3795" s="59"/>
      <c r="M3795" s="76"/>
      <c r="N3795" s="88"/>
      <c r="O3795" s="88"/>
      <c r="P3795" s="59"/>
      <c r="Q3795" s="77"/>
      <c r="R3795" s="59"/>
      <c r="S3795" s="59"/>
      <c r="T3795" s="59"/>
      <c r="U3795" s="59"/>
      <c r="W3795" s="59"/>
      <c r="X3795" s="59"/>
    </row>
    <row r="3796" ht="15.75" customHeight="1">
      <c r="C3796" s="84"/>
      <c r="D3796" s="84"/>
      <c r="E3796" s="84"/>
      <c r="F3796" s="86"/>
      <c r="G3796" s="87"/>
      <c r="H3796" s="72"/>
      <c r="I3796" s="59"/>
      <c r="J3796" s="76"/>
      <c r="K3796" s="59"/>
      <c r="L3796" s="59"/>
      <c r="M3796" s="76"/>
      <c r="N3796" s="88"/>
      <c r="O3796" s="88"/>
      <c r="P3796" s="59"/>
      <c r="Q3796" s="77"/>
      <c r="R3796" s="59"/>
      <c r="S3796" s="59"/>
      <c r="T3796" s="59"/>
      <c r="U3796" s="59"/>
      <c r="W3796" s="59"/>
      <c r="X3796" s="59"/>
    </row>
    <row r="3797" ht="15.75" customHeight="1">
      <c r="C3797" s="84"/>
      <c r="D3797" s="84"/>
      <c r="E3797" s="84"/>
      <c r="F3797" s="86"/>
      <c r="G3797" s="87"/>
      <c r="H3797" s="72"/>
      <c r="I3797" s="59"/>
      <c r="J3797" s="76"/>
      <c r="K3797" s="59"/>
      <c r="L3797" s="59"/>
      <c r="M3797" s="76"/>
      <c r="N3797" s="88"/>
      <c r="O3797" s="88"/>
      <c r="P3797" s="59"/>
      <c r="Q3797" s="77"/>
      <c r="R3797" s="59"/>
      <c r="S3797" s="59"/>
      <c r="T3797" s="59"/>
      <c r="U3797" s="59"/>
      <c r="W3797" s="59"/>
      <c r="X3797" s="59"/>
    </row>
    <row r="3798" ht="15.75" customHeight="1">
      <c r="C3798" s="84"/>
      <c r="D3798" s="84"/>
      <c r="E3798" s="84"/>
      <c r="F3798" s="86"/>
      <c r="G3798" s="87"/>
      <c r="H3798" s="72"/>
      <c r="I3798" s="59"/>
      <c r="J3798" s="76"/>
      <c r="K3798" s="59"/>
      <c r="L3798" s="59"/>
      <c r="M3798" s="76"/>
      <c r="N3798" s="88"/>
      <c r="O3798" s="88"/>
      <c r="P3798" s="59"/>
      <c r="Q3798" s="77"/>
      <c r="R3798" s="59"/>
      <c r="S3798" s="59"/>
      <c r="T3798" s="59"/>
      <c r="U3798" s="59"/>
      <c r="W3798" s="59"/>
      <c r="X3798" s="59"/>
    </row>
    <row r="3799" ht="15.75" customHeight="1">
      <c r="C3799" s="84"/>
      <c r="D3799" s="84"/>
      <c r="E3799" s="84"/>
      <c r="F3799" s="86"/>
      <c r="G3799" s="87"/>
      <c r="H3799" s="72"/>
      <c r="I3799" s="59"/>
      <c r="J3799" s="76"/>
      <c r="K3799" s="59"/>
      <c r="L3799" s="59"/>
      <c r="M3799" s="76"/>
      <c r="N3799" s="88"/>
      <c r="O3799" s="88"/>
      <c r="P3799" s="59"/>
      <c r="Q3799" s="77"/>
      <c r="R3799" s="59"/>
      <c r="S3799" s="59"/>
      <c r="T3799" s="59"/>
      <c r="U3799" s="59"/>
      <c r="W3799" s="59"/>
      <c r="X3799" s="59"/>
    </row>
    <row r="3800" ht="15.75" customHeight="1">
      <c r="C3800" s="84"/>
      <c r="D3800" s="84"/>
      <c r="E3800" s="84"/>
      <c r="F3800" s="86"/>
      <c r="G3800" s="87"/>
      <c r="H3800" s="72"/>
      <c r="I3800" s="59"/>
      <c r="J3800" s="76"/>
      <c r="K3800" s="59"/>
      <c r="L3800" s="59"/>
      <c r="M3800" s="76"/>
      <c r="N3800" s="88"/>
      <c r="O3800" s="88"/>
      <c r="P3800" s="59"/>
      <c r="Q3800" s="77"/>
      <c r="R3800" s="59"/>
      <c r="S3800" s="59"/>
      <c r="T3800" s="59"/>
      <c r="U3800" s="59"/>
      <c r="W3800" s="59"/>
      <c r="X3800" s="59"/>
    </row>
    <row r="3801" ht="15.75" customHeight="1">
      <c r="C3801" s="84"/>
      <c r="D3801" s="84"/>
      <c r="E3801" s="84"/>
      <c r="F3801" s="86"/>
      <c r="G3801" s="87"/>
      <c r="H3801" s="72"/>
      <c r="I3801" s="59"/>
      <c r="J3801" s="76"/>
      <c r="K3801" s="59"/>
      <c r="L3801" s="59"/>
      <c r="M3801" s="76"/>
      <c r="N3801" s="88"/>
      <c r="O3801" s="88"/>
      <c r="P3801" s="59"/>
      <c r="Q3801" s="77"/>
      <c r="R3801" s="59"/>
      <c r="S3801" s="59"/>
      <c r="T3801" s="59"/>
      <c r="U3801" s="59"/>
      <c r="W3801" s="59"/>
      <c r="X3801" s="59"/>
    </row>
    <row r="3802" ht="15.75" customHeight="1">
      <c r="C3802" s="84"/>
      <c r="D3802" s="84"/>
      <c r="E3802" s="84"/>
      <c r="F3802" s="86"/>
      <c r="G3802" s="87"/>
      <c r="H3802" s="72"/>
      <c r="I3802" s="59"/>
      <c r="J3802" s="76"/>
      <c r="K3802" s="59"/>
      <c r="L3802" s="59"/>
      <c r="M3802" s="76"/>
      <c r="N3802" s="88"/>
      <c r="O3802" s="88"/>
      <c r="P3802" s="59"/>
      <c r="Q3802" s="77"/>
      <c r="R3802" s="59"/>
      <c r="S3802" s="59"/>
      <c r="T3802" s="59"/>
      <c r="U3802" s="59"/>
      <c r="W3802" s="59"/>
      <c r="X3802" s="59"/>
    </row>
    <row r="3803" ht="15.75" customHeight="1">
      <c r="C3803" s="84"/>
      <c r="D3803" s="84"/>
      <c r="E3803" s="84"/>
      <c r="F3803" s="86"/>
      <c r="G3803" s="87"/>
      <c r="H3803" s="72"/>
      <c r="I3803" s="59"/>
      <c r="J3803" s="76"/>
      <c r="K3803" s="59"/>
      <c r="L3803" s="59"/>
      <c r="M3803" s="76"/>
      <c r="N3803" s="88"/>
      <c r="O3803" s="88"/>
      <c r="P3803" s="59"/>
      <c r="Q3803" s="77"/>
      <c r="R3803" s="59"/>
      <c r="S3803" s="59"/>
      <c r="T3803" s="59"/>
      <c r="U3803" s="59"/>
      <c r="W3803" s="59"/>
      <c r="X3803" s="59"/>
    </row>
    <row r="3804" ht="15.75" customHeight="1">
      <c r="C3804" s="84"/>
      <c r="D3804" s="84"/>
      <c r="E3804" s="84"/>
      <c r="F3804" s="86"/>
      <c r="G3804" s="87"/>
      <c r="H3804" s="72"/>
      <c r="I3804" s="59"/>
      <c r="J3804" s="76"/>
      <c r="K3804" s="59"/>
      <c r="L3804" s="59"/>
      <c r="M3804" s="76"/>
      <c r="N3804" s="88"/>
      <c r="O3804" s="88"/>
      <c r="P3804" s="59"/>
      <c r="Q3804" s="77"/>
      <c r="R3804" s="59"/>
      <c r="S3804" s="59"/>
      <c r="T3804" s="59"/>
      <c r="U3804" s="59"/>
      <c r="W3804" s="59"/>
      <c r="X3804" s="59"/>
    </row>
    <row r="3805" ht="15.75" customHeight="1">
      <c r="C3805" s="84"/>
      <c r="D3805" s="84"/>
      <c r="E3805" s="84"/>
      <c r="F3805" s="86"/>
      <c r="G3805" s="87"/>
      <c r="H3805" s="72"/>
      <c r="I3805" s="59"/>
      <c r="J3805" s="76"/>
      <c r="K3805" s="59"/>
      <c r="L3805" s="59"/>
      <c r="M3805" s="76"/>
      <c r="N3805" s="88"/>
      <c r="O3805" s="88"/>
      <c r="P3805" s="59"/>
      <c r="Q3805" s="77"/>
      <c r="R3805" s="59"/>
      <c r="S3805" s="59"/>
      <c r="T3805" s="59"/>
      <c r="U3805" s="59"/>
      <c r="W3805" s="59"/>
      <c r="X3805" s="59"/>
    </row>
    <row r="3806" ht="15.75" customHeight="1">
      <c r="C3806" s="84"/>
      <c r="D3806" s="84"/>
      <c r="E3806" s="84"/>
      <c r="F3806" s="86"/>
      <c r="G3806" s="87"/>
      <c r="H3806" s="72"/>
      <c r="I3806" s="59"/>
      <c r="J3806" s="76"/>
      <c r="K3806" s="59"/>
      <c r="L3806" s="59"/>
      <c r="M3806" s="76"/>
      <c r="N3806" s="88"/>
      <c r="O3806" s="88"/>
      <c r="P3806" s="59"/>
      <c r="Q3806" s="77"/>
      <c r="R3806" s="59"/>
      <c r="S3806" s="59"/>
      <c r="T3806" s="59"/>
      <c r="U3806" s="59"/>
      <c r="W3806" s="59"/>
      <c r="X3806" s="59"/>
    </row>
    <row r="3807" ht="15.75" customHeight="1">
      <c r="C3807" s="84"/>
      <c r="D3807" s="84"/>
      <c r="E3807" s="84"/>
      <c r="F3807" s="86"/>
      <c r="G3807" s="87"/>
      <c r="H3807" s="72"/>
      <c r="I3807" s="59"/>
      <c r="J3807" s="76"/>
      <c r="K3807" s="59"/>
      <c r="L3807" s="59"/>
      <c r="M3807" s="76"/>
      <c r="N3807" s="88"/>
      <c r="O3807" s="88"/>
      <c r="P3807" s="59"/>
      <c r="Q3807" s="77"/>
      <c r="R3807" s="59"/>
      <c r="S3807" s="59"/>
      <c r="T3807" s="59"/>
      <c r="U3807" s="59"/>
      <c r="W3807" s="59"/>
      <c r="X3807" s="59"/>
    </row>
    <row r="3808" ht="15.75" customHeight="1">
      <c r="C3808" s="84"/>
      <c r="D3808" s="84"/>
      <c r="E3808" s="84"/>
      <c r="F3808" s="86"/>
      <c r="G3808" s="87"/>
      <c r="H3808" s="72"/>
      <c r="I3808" s="59"/>
      <c r="J3808" s="76"/>
      <c r="K3808" s="59"/>
      <c r="L3808" s="59"/>
      <c r="M3808" s="76"/>
      <c r="N3808" s="88"/>
      <c r="O3808" s="88"/>
      <c r="P3808" s="59"/>
      <c r="Q3808" s="77"/>
      <c r="R3808" s="59"/>
      <c r="S3808" s="59"/>
      <c r="T3808" s="59"/>
      <c r="U3808" s="59"/>
      <c r="W3808" s="59"/>
      <c r="X3808" s="59"/>
    </row>
    <row r="3809" ht="15.75" customHeight="1">
      <c r="C3809" s="84"/>
      <c r="D3809" s="84"/>
      <c r="E3809" s="84"/>
      <c r="F3809" s="86"/>
      <c r="G3809" s="87"/>
      <c r="H3809" s="72"/>
      <c r="I3809" s="59"/>
      <c r="J3809" s="76"/>
      <c r="K3809" s="59"/>
      <c r="L3809" s="59"/>
      <c r="M3809" s="76"/>
      <c r="N3809" s="88"/>
      <c r="O3809" s="88"/>
      <c r="P3809" s="59"/>
      <c r="Q3809" s="77"/>
      <c r="R3809" s="59"/>
      <c r="S3809" s="59"/>
      <c r="T3809" s="59"/>
      <c r="U3809" s="59"/>
      <c r="W3809" s="59"/>
      <c r="X3809" s="59"/>
    </row>
    <row r="3810" ht="15.75" customHeight="1">
      <c r="C3810" s="84"/>
      <c r="D3810" s="84"/>
      <c r="E3810" s="84"/>
      <c r="F3810" s="86"/>
      <c r="G3810" s="87"/>
      <c r="H3810" s="72"/>
      <c r="I3810" s="59"/>
      <c r="J3810" s="76"/>
      <c r="K3810" s="59"/>
      <c r="L3810" s="59"/>
      <c r="M3810" s="76"/>
      <c r="N3810" s="88"/>
      <c r="O3810" s="88"/>
      <c r="P3810" s="59"/>
      <c r="Q3810" s="77"/>
      <c r="R3810" s="59"/>
      <c r="S3810" s="59"/>
      <c r="T3810" s="59"/>
      <c r="U3810" s="59"/>
      <c r="W3810" s="59"/>
      <c r="X3810" s="59"/>
    </row>
    <row r="3811" ht="15.75" customHeight="1">
      <c r="C3811" s="84"/>
      <c r="D3811" s="84"/>
      <c r="E3811" s="84"/>
      <c r="F3811" s="86"/>
      <c r="G3811" s="87"/>
      <c r="H3811" s="72"/>
      <c r="I3811" s="59"/>
      <c r="J3811" s="76"/>
      <c r="K3811" s="59"/>
      <c r="L3811" s="59"/>
      <c r="M3811" s="76"/>
      <c r="N3811" s="88"/>
      <c r="O3811" s="88"/>
      <c r="P3811" s="59"/>
      <c r="Q3811" s="77"/>
      <c r="R3811" s="59"/>
      <c r="S3811" s="59"/>
      <c r="T3811" s="59"/>
      <c r="U3811" s="59"/>
      <c r="W3811" s="59"/>
      <c r="X3811" s="59"/>
    </row>
    <row r="3812" ht="15.75" customHeight="1">
      <c r="C3812" s="84"/>
      <c r="D3812" s="84"/>
      <c r="E3812" s="84"/>
      <c r="F3812" s="86"/>
      <c r="G3812" s="87"/>
      <c r="H3812" s="72"/>
      <c r="I3812" s="59"/>
      <c r="J3812" s="76"/>
      <c r="K3812" s="59"/>
      <c r="L3812" s="59"/>
      <c r="M3812" s="76"/>
      <c r="N3812" s="88"/>
      <c r="O3812" s="88"/>
      <c r="P3812" s="59"/>
      <c r="Q3812" s="77"/>
      <c r="R3812" s="59"/>
      <c r="S3812" s="59"/>
      <c r="T3812" s="59"/>
      <c r="U3812" s="59"/>
      <c r="W3812" s="59"/>
      <c r="X3812" s="59"/>
    </row>
    <row r="3813" ht="15.75" customHeight="1">
      <c r="C3813" s="84"/>
      <c r="D3813" s="84"/>
      <c r="E3813" s="84"/>
      <c r="F3813" s="86"/>
      <c r="G3813" s="87"/>
      <c r="H3813" s="72"/>
      <c r="I3813" s="59"/>
      <c r="J3813" s="76"/>
      <c r="K3813" s="59"/>
      <c r="L3813" s="59"/>
      <c r="M3813" s="76"/>
      <c r="N3813" s="88"/>
      <c r="O3813" s="88"/>
      <c r="P3813" s="59"/>
      <c r="Q3813" s="77"/>
      <c r="R3813" s="59"/>
      <c r="S3813" s="59"/>
      <c r="T3813" s="59"/>
      <c r="U3813" s="59"/>
      <c r="W3813" s="59"/>
      <c r="X3813" s="59"/>
    </row>
    <row r="3814" ht="15.75" customHeight="1">
      <c r="C3814" s="84"/>
      <c r="D3814" s="84"/>
      <c r="E3814" s="84"/>
      <c r="F3814" s="86"/>
      <c r="G3814" s="87"/>
      <c r="H3814" s="72"/>
      <c r="I3814" s="59"/>
      <c r="J3814" s="76"/>
      <c r="K3814" s="59"/>
      <c r="L3814" s="59"/>
      <c r="M3814" s="76"/>
      <c r="N3814" s="88"/>
      <c r="O3814" s="88"/>
      <c r="P3814" s="59"/>
      <c r="Q3814" s="77"/>
      <c r="R3814" s="59"/>
      <c r="S3814" s="59"/>
      <c r="T3814" s="59"/>
      <c r="U3814" s="59"/>
      <c r="W3814" s="59"/>
      <c r="X3814" s="59"/>
    </row>
    <row r="3815" ht="15.75" customHeight="1">
      <c r="C3815" s="84"/>
      <c r="D3815" s="84"/>
      <c r="E3815" s="84"/>
      <c r="F3815" s="86"/>
      <c r="G3815" s="87"/>
      <c r="H3815" s="72"/>
      <c r="I3815" s="59"/>
      <c r="J3815" s="76"/>
      <c r="K3815" s="59"/>
      <c r="L3815" s="59"/>
      <c r="M3815" s="76"/>
      <c r="N3815" s="88"/>
      <c r="O3815" s="88"/>
      <c r="P3815" s="59"/>
      <c r="Q3815" s="77"/>
      <c r="R3815" s="59"/>
      <c r="S3815" s="59"/>
      <c r="T3815" s="59"/>
      <c r="U3815" s="59"/>
      <c r="W3815" s="59"/>
      <c r="X3815" s="59"/>
    </row>
    <row r="3816" ht="15.75" customHeight="1">
      <c r="C3816" s="84"/>
      <c r="D3816" s="84"/>
      <c r="E3816" s="84"/>
      <c r="F3816" s="86"/>
      <c r="G3816" s="87"/>
      <c r="H3816" s="72"/>
      <c r="I3816" s="59"/>
      <c r="J3816" s="76"/>
      <c r="K3816" s="59"/>
      <c r="L3816" s="59"/>
      <c r="M3816" s="76"/>
      <c r="N3816" s="88"/>
      <c r="O3816" s="88"/>
      <c r="P3816" s="59"/>
      <c r="Q3816" s="77"/>
      <c r="R3816" s="59"/>
      <c r="S3816" s="59"/>
      <c r="T3816" s="59"/>
      <c r="U3816" s="59"/>
      <c r="W3816" s="59"/>
      <c r="X3816" s="59"/>
    </row>
    <row r="3817" ht="15.75" customHeight="1">
      <c r="C3817" s="84"/>
      <c r="D3817" s="84"/>
      <c r="E3817" s="84"/>
      <c r="F3817" s="86"/>
      <c r="G3817" s="87"/>
      <c r="H3817" s="72"/>
      <c r="I3817" s="59"/>
      <c r="J3817" s="76"/>
      <c r="K3817" s="59"/>
      <c r="L3817" s="59"/>
      <c r="M3817" s="76"/>
      <c r="N3817" s="88"/>
      <c r="O3817" s="88"/>
      <c r="P3817" s="59"/>
      <c r="Q3817" s="77"/>
      <c r="R3817" s="59"/>
      <c r="S3817" s="59"/>
      <c r="T3817" s="59"/>
      <c r="U3817" s="59"/>
      <c r="W3817" s="59"/>
      <c r="X3817" s="59"/>
    </row>
    <row r="3818" ht="15.75" customHeight="1">
      <c r="C3818" s="84"/>
      <c r="D3818" s="84"/>
      <c r="E3818" s="84"/>
      <c r="F3818" s="86"/>
      <c r="G3818" s="87"/>
      <c r="H3818" s="72"/>
      <c r="I3818" s="59"/>
      <c r="J3818" s="76"/>
      <c r="K3818" s="59"/>
      <c r="L3818" s="59"/>
      <c r="M3818" s="76"/>
      <c r="N3818" s="88"/>
      <c r="O3818" s="88"/>
      <c r="P3818" s="59"/>
      <c r="Q3818" s="77"/>
      <c r="R3818" s="59"/>
      <c r="S3818" s="59"/>
      <c r="T3818" s="59"/>
      <c r="U3818" s="59"/>
      <c r="W3818" s="59"/>
      <c r="X3818" s="59"/>
    </row>
    <row r="3819" ht="15.75" customHeight="1">
      <c r="C3819" s="84"/>
      <c r="D3819" s="84"/>
      <c r="E3819" s="84"/>
      <c r="F3819" s="86"/>
      <c r="G3819" s="87"/>
      <c r="H3819" s="72"/>
      <c r="I3819" s="59"/>
      <c r="J3819" s="76"/>
      <c r="K3819" s="59"/>
      <c r="L3819" s="59"/>
      <c r="M3819" s="76"/>
      <c r="N3819" s="88"/>
      <c r="O3819" s="88"/>
      <c r="P3819" s="59"/>
      <c r="Q3819" s="77"/>
      <c r="R3819" s="59"/>
      <c r="S3819" s="59"/>
      <c r="T3819" s="59"/>
      <c r="U3819" s="59"/>
      <c r="W3819" s="59"/>
      <c r="X3819" s="59"/>
    </row>
    <row r="3820" ht="15.75" customHeight="1">
      <c r="C3820" s="84"/>
      <c r="D3820" s="84"/>
      <c r="E3820" s="84"/>
      <c r="F3820" s="86"/>
      <c r="G3820" s="87"/>
      <c r="H3820" s="72"/>
      <c r="I3820" s="59"/>
      <c r="J3820" s="76"/>
      <c r="K3820" s="59"/>
      <c r="L3820" s="59"/>
      <c r="M3820" s="76"/>
      <c r="N3820" s="88"/>
      <c r="O3820" s="88"/>
      <c r="P3820" s="59"/>
      <c r="Q3820" s="77"/>
      <c r="R3820" s="59"/>
      <c r="S3820" s="59"/>
      <c r="T3820" s="59"/>
      <c r="U3820" s="59"/>
      <c r="W3820" s="59"/>
      <c r="X3820" s="59"/>
    </row>
    <row r="3821" ht="15.75" customHeight="1">
      <c r="C3821" s="84"/>
      <c r="D3821" s="84"/>
      <c r="E3821" s="84"/>
      <c r="F3821" s="86"/>
      <c r="G3821" s="87"/>
      <c r="H3821" s="72"/>
      <c r="I3821" s="59"/>
      <c r="J3821" s="76"/>
      <c r="K3821" s="59"/>
      <c r="L3821" s="59"/>
      <c r="M3821" s="76"/>
      <c r="N3821" s="88"/>
      <c r="O3821" s="88"/>
      <c r="P3821" s="59"/>
      <c r="Q3821" s="77"/>
      <c r="R3821" s="59"/>
      <c r="S3821" s="59"/>
      <c r="T3821" s="59"/>
      <c r="U3821" s="59"/>
      <c r="W3821" s="59"/>
      <c r="X3821" s="59"/>
    </row>
    <row r="3822" ht="15.75" customHeight="1">
      <c r="C3822" s="84"/>
      <c r="D3822" s="84"/>
      <c r="E3822" s="84"/>
      <c r="F3822" s="86"/>
      <c r="G3822" s="87"/>
      <c r="H3822" s="72"/>
      <c r="I3822" s="59"/>
      <c r="J3822" s="76"/>
      <c r="K3822" s="59"/>
      <c r="L3822" s="59"/>
      <c r="M3822" s="76"/>
      <c r="N3822" s="88"/>
      <c r="O3822" s="88"/>
      <c r="P3822" s="59"/>
      <c r="Q3822" s="77"/>
      <c r="R3822" s="59"/>
      <c r="S3822" s="59"/>
      <c r="T3822" s="59"/>
      <c r="U3822" s="59"/>
      <c r="W3822" s="59"/>
      <c r="X3822" s="59"/>
    </row>
    <row r="3823" ht="15.75" customHeight="1">
      <c r="C3823" s="84"/>
      <c r="D3823" s="84"/>
      <c r="E3823" s="84"/>
      <c r="F3823" s="86"/>
      <c r="G3823" s="87"/>
      <c r="H3823" s="72"/>
      <c r="I3823" s="59"/>
      <c r="J3823" s="76"/>
      <c r="K3823" s="59"/>
      <c r="L3823" s="59"/>
      <c r="M3823" s="76"/>
      <c r="N3823" s="88"/>
      <c r="O3823" s="88"/>
      <c r="P3823" s="59"/>
      <c r="Q3823" s="77"/>
      <c r="R3823" s="59"/>
      <c r="S3823" s="59"/>
      <c r="T3823" s="59"/>
      <c r="U3823" s="59"/>
      <c r="W3823" s="59"/>
      <c r="X3823" s="59"/>
    </row>
    <row r="3824" ht="15.75" customHeight="1">
      <c r="C3824" s="84"/>
      <c r="D3824" s="84"/>
      <c r="E3824" s="84"/>
      <c r="F3824" s="86"/>
      <c r="G3824" s="87"/>
      <c r="H3824" s="72"/>
      <c r="I3824" s="59"/>
      <c r="J3824" s="76"/>
      <c r="K3824" s="59"/>
      <c r="L3824" s="59"/>
      <c r="M3824" s="76"/>
      <c r="N3824" s="88"/>
      <c r="O3824" s="88"/>
      <c r="P3824" s="59"/>
      <c r="Q3824" s="77"/>
      <c r="R3824" s="59"/>
      <c r="S3824" s="59"/>
      <c r="T3824" s="59"/>
      <c r="U3824" s="59"/>
      <c r="W3824" s="59"/>
      <c r="X3824" s="59"/>
    </row>
    <row r="3825" ht="15.75" customHeight="1">
      <c r="C3825" s="84"/>
      <c r="D3825" s="84"/>
      <c r="E3825" s="84"/>
      <c r="F3825" s="86"/>
      <c r="G3825" s="87"/>
      <c r="H3825" s="72"/>
      <c r="I3825" s="59"/>
      <c r="J3825" s="76"/>
      <c r="K3825" s="59"/>
      <c r="L3825" s="59"/>
      <c r="M3825" s="76"/>
      <c r="N3825" s="88"/>
      <c r="O3825" s="88"/>
      <c r="P3825" s="59"/>
      <c r="Q3825" s="77"/>
      <c r="R3825" s="59"/>
      <c r="S3825" s="59"/>
      <c r="T3825" s="59"/>
      <c r="U3825" s="59"/>
      <c r="W3825" s="59"/>
      <c r="X3825" s="59"/>
    </row>
    <row r="3826" ht="15.75" customHeight="1">
      <c r="C3826" s="84"/>
      <c r="D3826" s="84"/>
      <c r="E3826" s="84"/>
      <c r="F3826" s="86"/>
      <c r="G3826" s="87"/>
      <c r="H3826" s="72"/>
      <c r="I3826" s="59"/>
      <c r="J3826" s="76"/>
      <c r="K3826" s="59"/>
      <c r="L3826" s="59"/>
      <c r="M3826" s="76"/>
      <c r="N3826" s="88"/>
      <c r="O3826" s="88"/>
      <c r="P3826" s="59"/>
      <c r="Q3826" s="77"/>
      <c r="R3826" s="59"/>
      <c r="S3826" s="59"/>
      <c r="T3826" s="59"/>
      <c r="U3826" s="59"/>
      <c r="W3826" s="59"/>
      <c r="X3826" s="59"/>
    </row>
    <row r="3827" ht="15.75" customHeight="1">
      <c r="C3827" s="84"/>
      <c r="D3827" s="84"/>
      <c r="E3827" s="84"/>
      <c r="F3827" s="86"/>
      <c r="G3827" s="87"/>
      <c r="H3827" s="72"/>
      <c r="I3827" s="59"/>
      <c r="J3827" s="76"/>
      <c r="K3827" s="59"/>
      <c r="L3827" s="59"/>
      <c r="M3827" s="76"/>
      <c r="N3827" s="88"/>
      <c r="O3827" s="88"/>
      <c r="P3827" s="59"/>
      <c r="Q3827" s="77"/>
      <c r="R3827" s="59"/>
      <c r="S3827" s="59"/>
      <c r="T3827" s="59"/>
      <c r="U3827" s="59"/>
      <c r="W3827" s="59"/>
      <c r="X3827" s="59"/>
    </row>
    <row r="3828" ht="15.75" customHeight="1">
      <c r="C3828" s="84"/>
      <c r="D3828" s="84"/>
      <c r="E3828" s="84"/>
      <c r="F3828" s="86"/>
      <c r="G3828" s="87"/>
      <c r="H3828" s="72"/>
      <c r="I3828" s="59"/>
      <c r="J3828" s="76"/>
      <c r="K3828" s="59"/>
      <c r="L3828" s="59"/>
      <c r="M3828" s="76"/>
      <c r="N3828" s="88"/>
      <c r="O3828" s="88"/>
      <c r="P3828" s="59"/>
      <c r="Q3828" s="77"/>
      <c r="R3828" s="59"/>
      <c r="S3828" s="59"/>
      <c r="T3828" s="59"/>
      <c r="U3828" s="59"/>
      <c r="W3828" s="59"/>
      <c r="X3828" s="59"/>
    </row>
    <row r="3829" ht="15.75" customHeight="1">
      <c r="C3829" s="84"/>
      <c r="D3829" s="84"/>
      <c r="E3829" s="84"/>
      <c r="F3829" s="86"/>
      <c r="G3829" s="87"/>
      <c r="H3829" s="72"/>
      <c r="I3829" s="59"/>
      <c r="J3829" s="76"/>
      <c r="K3829" s="59"/>
      <c r="L3829" s="59"/>
      <c r="M3829" s="76"/>
      <c r="N3829" s="88"/>
      <c r="O3829" s="88"/>
      <c r="P3829" s="59"/>
      <c r="Q3829" s="77"/>
      <c r="R3829" s="59"/>
      <c r="S3829" s="59"/>
      <c r="T3829" s="59"/>
      <c r="U3829" s="59"/>
      <c r="W3829" s="59"/>
      <c r="X3829" s="59"/>
    </row>
    <row r="3830" ht="15.75" customHeight="1">
      <c r="C3830" s="84"/>
      <c r="D3830" s="84"/>
      <c r="E3830" s="84"/>
      <c r="F3830" s="86"/>
      <c r="G3830" s="87"/>
      <c r="H3830" s="72"/>
      <c r="I3830" s="59"/>
      <c r="J3830" s="76"/>
      <c r="K3830" s="59"/>
      <c r="L3830" s="59"/>
      <c r="M3830" s="76"/>
      <c r="N3830" s="88"/>
      <c r="O3830" s="88"/>
      <c r="P3830" s="59"/>
      <c r="Q3830" s="77"/>
      <c r="R3830" s="59"/>
      <c r="S3830" s="59"/>
      <c r="T3830" s="59"/>
      <c r="U3830" s="59"/>
      <c r="W3830" s="59"/>
      <c r="X3830" s="59"/>
    </row>
    <row r="3831" ht="15.75" customHeight="1">
      <c r="C3831" s="84"/>
      <c r="D3831" s="84"/>
      <c r="E3831" s="84"/>
      <c r="F3831" s="86"/>
      <c r="G3831" s="87"/>
      <c r="H3831" s="72"/>
      <c r="I3831" s="59"/>
      <c r="J3831" s="76"/>
      <c r="K3831" s="59"/>
      <c r="L3831" s="59"/>
      <c r="M3831" s="76"/>
      <c r="N3831" s="88"/>
      <c r="O3831" s="88"/>
      <c r="P3831" s="59"/>
      <c r="Q3831" s="77"/>
      <c r="R3831" s="59"/>
      <c r="S3831" s="59"/>
      <c r="T3831" s="59"/>
      <c r="U3831" s="59"/>
      <c r="W3831" s="59"/>
      <c r="X3831" s="59"/>
    </row>
    <row r="3832" ht="15.75" customHeight="1">
      <c r="C3832" s="84"/>
      <c r="D3832" s="84"/>
      <c r="E3832" s="84"/>
      <c r="F3832" s="86"/>
      <c r="G3832" s="87"/>
      <c r="H3832" s="72"/>
      <c r="I3832" s="59"/>
      <c r="J3832" s="76"/>
      <c r="K3832" s="59"/>
      <c r="L3832" s="59"/>
      <c r="M3832" s="76"/>
      <c r="N3832" s="88"/>
      <c r="O3832" s="88"/>
      <c r="P3832" s="59"/>
      <c r="Q3832" s="77"/>
      <c r="R3832" s="59"/>
      <c r="S3832" s="59"/>
      <c r="T3832" s="59"/>
      <c r="U3832" s="59"/>
      <c r="W3832" s="59"/>
      <c r="X3832" s="59"/>
    </row>
    <row r="3833" ht="15.75" customHeight="1">
      <c r="C3833" s="84"/>
      <c r="D3833" s="84"/>
      <c r="E3833" s="84"/>
      <c r="F3833" s="86"/>
      <c r="G3833" s="87"/>
      <c r="H3833" s="72"/>
      <c r="I3833" s="59"/>
      <c r="J3833" s="76"/>
      <c r="K3833" s="59"/>
      <c r="L3833" s="59"/>
      <c r="M3833" s="76"/>
      <c r="N3833" s="88"/>
      <c r="O3833" s="88"/>
      <c r="P3833" s="59"/>
      <c r="Q3833" s="77"/>
      <c r="R3833" s="59"/>
      <c r="S3833" s="59"/>
      <c r="T3833" s="59"/>
      <c r="U3833" s="59"/>
      <c r="W3833" s="59"/>
      <c r="X3833" s="59"/>
    </row>
    <row r="3834" ht="15.75" customHeight="1">
      <c r="C3834" s="84"/>
      <c r="D3834" s="84"/>
      <c r="E3834" s="84"/>
      <c r="F3834" s="86"/>
      <c r="G3834" s="87"/>
      <c r="H3834" s="72"/>
      <c r="I3834" s="59"/>
      <c r="J3834" s="76"/>
      <c r="K3834" s="59"/>
      <c r="L3834" s="59"/>
      <c r="M3834" s="76"/>
      <c r="N3834" s="88"/>
      <c r="O3834" s="88"/>
      <c r="P3834" s="59"/>
      <c r="Q3834" s="77"/>
      <c r="R3834" s="59"/>
      <c r="S3834" s="59"/>
      <c r="T3834" s="59"/>
      <c r="U3834" s="59"/>
      <c r="W3834" s="59"/>
      <c r="X3834" s="59"/>
    </row>
    <row r="3835" ht="15.75" customHeight="1">
      <c r="C3835" s="84"/>
      <c r="D3835" s="84"/>
      <c r="E3835" s="84"/>
      <c r="F3835" s="86"/>
      <c r="G3835" s="87"/>
      <c r="H3835" s="72"/>
      <c r="I3835" s="59"/>
      <c r="J3835" s="76"/>
      <c r="K3835" s="59"/>
      <c r="L3835" s="59"/>
      <c r="M3835" s="76"/>
      <c r="N3835" s="88"/>
      <c r="O3835" s="88"/>
      <c r="P3835" s="59"/>
      <c r="Q3835" s="77"/>
      <c r="R3835" s="59"/>
      <c r="S3835" s="59"/>
      <c r="T3835" s="59"/>
      <c r="U3835" s="59"/>
      <c r="W3835" s="59"/>
      <c r="X3835" s="59"/>
    </row>
    <row r="3836" ht="15.75" customHeight="1">
      <c r="C3836" s="84"/>
      <c r="D3836" s="84"/>
      <c r="E3836" s="84"/>
      <c r="F3836" s="86"/>
      <c r="G3836" s="87"/>
      <c r="H3836" s="72"/>
      <c r="I3836" s="59"/>
      <c r="J3836" s="76"/>
      <c r="K3836" s="59"/>
      <c r="L3836" s="59"/>
      <c r="M3836" s="76"/>
      <c r="N3836" s="88"/>
      <c r="O3836" s="88"/>
      <c r="P3836" s="59"/>
      <c r="Q3836" s="77"/>
      <c r="R3836" s="59"/>
      <c r="S3836" s="59"/>
      <c r="T3836" s="59"/>
      <c r="U3836" s="59"/>
      <c r="W3836" s="59"/>
      <c r="X3836" s="59"/>
    </row>
    <row r="3837" ht="15.75" customHeight="1">
      <c r="C3837" s="84"/>
      <c r="D3837" s="84"/>
      <c r="E3837" s="84"/>
      <c r="F3837" s="86"/>
      <c r="G3837" s="87"/>
      <c r="H3837" s="72"/>
      <c r="I3837" s="59"/>
      <c r="J3837" s="76"/>
      <c r="K3837" s="59"/>
      <c r="L3837" s="59"/>
      <c r="M3837" s="76"/>
      <c r="N3837" s="88"/>
      <c r="O3837" s="88"/>
      <c r="P3837" s="59"/>
      <c r="Q3837" s="77"/>
      <c r="R3837" s="59"/>
      <c r="S3837" s="59"/>
      <c r="T3837" s="59"/>
      <c r="U3837" s="59"/>
      <c r="W3837" s="59"/>
      <c r="X3837" s="59"/>
    </row>
    <row r="3838" ht="15.75" customHeight="1">
      <c r="C3838" s="84"/>
      <c r="D3838" s="84"/>
      <c r="E3838" s="84"/>
      <c r="F3838" s="86"/>
      <c r="G3838" s="87"/>
      <c r="H3838" s="72"/>
      <c r="I3838" s="59"/>
      <c r="J3838" s="76"/>
      <c r="K3838" s="59"/>
      <c r="L3838" s="59"/>
      <c r="M3838" s="76"/>
      <c r="N3838" s="88"/>
      <c r="O3838" s="88"/>
      <c r="P3838" s="59"/>
      <c r="Q3838" s="77"/>
      <c r="R3838" s="59"/>
      <c r="S3838" s="59"/>
      <c r="T3838" s="59"/>
      <c r="U3838" s="59"/>
      <c r="W3838" s="59"/>
      <c r="X3838" s="59"/>
    </row>
    <row r="3839" ht="15.75" customHeight="1">
      <c r="C3839" s="84"/>
      <c r="D3839" s="84"/>
      <c r="E3839" s="84"/>
      <c r="F3839" s="86"/>
      <c r="G3839" s="87"/>
      <c r="H3839" s="72"/>
      <c r="I3839" s="59"/>
      <c r="J3839" s="76"/>
      <c r="K3839" s="59"/>
      <c r="L3839" s="59"/>
      <c r="M3839" s="76"/>
      <c r="N3839" s="88"/>
      <c r="O3839" s="88"/>
      <c r="P3839" s="59"/>
      <c r="Q3839" s="77"/>
      <c r="R3839" s="59"/>
      <c r="S3839" s="59"/>
      <c r="T3839" s="59"/>
      <c r="U3839" s="59"/>
      <c r="W3839" s="59"/>
      <c r="X3839" s="59"/>
    </row>
    <row r="3840" ht="15.75" customHeight="1">
      <c r="C3840" s="84"/>
      <c r="D3840" s="84"/>
      <c r="E3840" s="84"/>
      <c r="F3840" s="86"/>
      <c r="G3840" s="87"/>
      <c r="H3840" s="72"/>
      <c r="I3840" s="59"/>
      <c r="J3840" s="76"/>
      <c r="K3840" s="59"/>
      <c r="L3840" s="59"/>
      <c r="M3840" s="76"/>
      <c r="N3840" s="88"/>
      <c r="O3840" s="88"/>
      <c r="P3840" s="59"/>
      <c r="Q3840" s="77"/>
      <c r="R3840" s="59"/>
      <c r="S3840" s="59"/>
      <c r="T3840" s="59"/>
      <c r="U3840" s="59"/>
      <c r="W3840" s="59"/>
      <c r="X3840" s="59"/>
    </row>
    <row r="3841" ht="15.75" customHeight="1">
      <c r="C3841" s="84"/>
      <c r="D3841" s="84"/>
      <c r="E3841" s="84"/>
      <c r="F3841" s="86"/>
      <c r="G3841" s="87"/>
      <c r="H3841" s="72"/>
      <c r="I3841" s="59"/>
      <c r="J3841" s="76"/>
      <c r="K3841" s="59"/>
      <c r="L3841" s="59"/>
      <c r="M3841" s="76"/>
      <c r="N3841" s="88"/>
      <c r="O3841" s="88"/>
      <c r="P3841" s="59"/>
      <c r="Q3841" s="77"/>
      <c r="R3841" s="59"/>
      <c r="S3841" s="59"/>
      <c r="T3841" s="59"/>
      <c r="U3841" s="59"/>
      <c r="W3841" s="59"/>
      <c r="X3841" s="59"/>
    </row>
    <row r="3842" ht="15.75" customHeight="1">
      <c r="C3842" s="84"/>
      <c r="D3842" s="84"/>
      <c r="E3842" s="84"/>
      <c r="F3842" s="86"/>
      <c r="G3842" s="87"/>
      <c r="H3842" s="72"/>
      <c r="I3842" s="59"/>
      <c r="J3842" s="76"/>
      <c r="K3842" s="59"/>
      <c r="L3842" s="59"/>
      <c r="M3842" s="76"/>
      <c r="N3842" s="88"/>
      <c r="O3842" s="88"/>
      <c r="P3842" s="59"/>
      <c r="Q3842" s="77"/>
      <c r="R3842" s="59"/>
      <c r="S3842" s="59"/>
      <c r="T3842" s="59"/>
      <c r="U3842" s="59"/>
      <c r="W3842" s="59"/>
      <c r="X3842" s="59"/>
    </row>
    <row r="3843" ht="15.75" customHeight="1">
      <c r="C3843" s="84"/>
      <c r="D3843" s="84"/>
      <c r="E3843" s="84"/>
      <c r="F3843" s="86"/>
      <c r="G3843" s="87"/>
      <c r="H3843" s="72"/>
      <c r="I3843" s="59"/>
      <c r="J3843" s="76"/>
      <c r="K3843" s="59"/>
      <c r="L3843" s="59"/>
      <c r="M3843" s="76"/>
      <c r="N3843" s="88"/>
      <c r="O3843" s="88"/>
      <c r="P3843" s="59"/>
      <c r="Q3843" s="77"/>
      <c r="R3843" s="59"/>
      <c r="S3843" s="59"/>
      <c r="T3843" s="59"/>
      <c r="U3843" s="59"/>
      <c r="W3843" s="59"/>
      <c r="X3843" s="59"/>
    </row>
    <row r="3844" ht="15.75" customHeight="1">
      <c r="C3844" s="84"/>
      <c r="D3844" s="84"/>
      <c r="E3844" s="84"/>
      <c r="F3844" s="86"/>
      <c r="G3844" s="87"/>
      <c r="H3844" s="72"/>
      <c r="I3844" s="59"/>
      <c r="J3844" s="76"/>
      <c r="K3844" s="59"/>
      <c r="L3844" s="59"/>
      <c r="M3844" s="76"/>
      <c r="N3844" s="88"/>
      <c r="O3844" s="88"/>
      <c r="P3844" s="59"/>
      <c r="Q3844" s="77"/>
      <c r="R3844" s="59"/>
      <c r="S3844" s="59"/>
      <c r="T3844" s="59"/>
      <c r="U3844" s="59"/>
      <c r="W3844" s="59"/>
      <c r="X3844" s="59"/>
    </row>
    <row r="3845" ht="15.75" customHeight="1">
      <c r="C3845" s="84"/>
      <c r="D3845" s="84"/>
      <c r="E3845" s="84"/>
      <c r="F3845" s="86"/>
      <c r="G3845" s="87"/>
      <c r="H3845" s="72"/>
      <c r="I3845" s="59"/>
      <c r="J3845" s="76"/>
      <c r="K3845" s="59"/>
      <c r="L3845" s="59"/>
      <c r="M3845" s="76"/>
      <c r="N3845" s="88"/>
      <c r="O3845" s="88"/>
      <c r="P3845" s="59"/>
      <c r="Q3845" s="77"/>
      <c r="R3845" s="59"/>
      <c r="S3845" s="59"/>
      <c r="T3845" s="59"/>
      <c r="U3845" s="59"/>
      <c r="W3845" s="59"/>
      <c r="X3845" s="59"/>
    </row>
    <row r="3846" ht="15.75" customHeight="1">
      <c r="C3846" s="84"/>
      <c r="D3846" s="84"/>
      <c r="E3846" s="84"/>
      <c r="F3846" s="86"/>
      <c r="G3846" s="87"/>
      <c r="H3846" s="72"/>
      <c r="I3846" s="59"/>
      <c r="J3846" s="76"/>
      <c r="K3846" s="59"/>
      <c r="L3846" s="59"/>
      <c r="M3846" s="76"/>
      <c r="N3846" s="88"/>
      <c r="O3846" s="88"/>
      <c r="P3846" s="59"/>
      <c r="Q3846" s="77"/>
      <c r="R3846" s="59"/>
      <c r="S3846" s="59"/>
      <c r="T3846" s="59"/>
      <c r="U3846" s="59"/>
      <c r="W3846" s="59"/>
      <c r="X3846" s="59"/>
    </row>
    <row r="3847" ht="15.75" customHeight="1">
      <c r="C3847" s="84"/>
      <c r="D3847" s="84"/>
      <c r="E3847" s="84"/>
      <c r="F3847" s="86"/>
      <c r="G3847" s="87"/>
      <c r="H3847" s="72"/>
      <c r="I3847" s="59"/>
      <c r="J3847" s="76"/>
      <c r="K3847" s="59"/>
      <c r="L3847" s="59"/>
      <c r="M3847" s="76"/>
      <c r="N3847" s="88"/>
      <c r="O3847" s="88"/>
      <c r="P3847" s="59"/>
      <c r="Q3847" s="77"/>
      <c r="R3847" s="59"/>
      <c r="S3847" s="59"/>
      <c r="T3847" s="59"/>
      <c r="U3847" s="59"/>
      <c r="W3847" s="59"/>
      <c r="X3847" s="59"/>
    </row>
    <row r="3848" ht="15.75" customHeight="1">
      <c r="C3848" s="84"/>
      <c r="D3848" s="84"/>
      <c r="E3848" s="84"/>
      <c r="F3848" s="86"/>
      <c r="G3848" s="87"/>
      <c r="H3848" s="72"/>
      <c r="I3848" s="59"/>
      <c r="J3848" s="76"/>
      <c r="K3848" s="59"/>
      <c r="L3848" s="59"/>
      <c r="M3848" s="76"/>
      <c r="N3848" s="88"/>
      <c r="O3848" s="88"/>
      <c r="P3848" s="59"/>
      <c r="Q3848" s="77"/>
      <c r="R3848" s="59"/>
      <c r="S3848" s="59"/>
      <c r="T3848" s="59"/>
      <c r="U3848" s="59"/>
      <c r="W3848" s="59"/>
      <c r="X3848" s="59"/>
    </row>
    <row r="3849" ht="15.75" customHeight="1">
      <c r="C3849" s="84"/>
      <c r="D3849" s="84"/>
      <c r="E3849" s="84"/>
      <c r="F3849" s="86"/>
      <c r="G3849" s="87"/>
      <c r="H3849" s="72"/>
      <c r="I3849" s="59"/>
      <c r="J3849" s="76"/>
      <c r="K3849" s="59"/>
      <c r="L3849" s="59"/>
      <c r="M3849" s="76"/>
      <c r="N3849" s="88"/>
      <c r="O3849" s="88"/>
      <c r="P3849" s="59"/>
      <c r="Q3849" s="77"/>
      <c r="R3849" s="59"/>
      <c r="S3849" s="59"/>
      <c r="T3849" s="59"/>
      <c r="U3849" s="59"/>
      <c r="W3849" s="59"/>
      <c r="X3849" s="59"/>
    </row>
    <row r="3850" ht="15.75" customHeight="1">
      <c r="C3850" s="84"/>
      <c r="D3850" s="84"/>
      <c r="E3850" s="84"/>
      <c r="F3850" s="86"/>
      <c r="G3850" s="87"/>
      <c r="H3850" s="72"/>
      <c r="I3850" s="59"/>
      <c r="J3850" s="76"/>
      <c r="K3850" s="59"/>
      <c r="L3850" s="59"/>
      <c r="M3850" s="76"/>
      <c r="N3850" s="88"/>
      <c r="O3850" s="88"/>
      <c r="P3850" s="59"/>
      <c r="Q3850" s="77"/>
      <c r="R3850" s="59"/>
      <c r="S3850" s="59"/>
      <c r="T3850" s="59"/>
      <c r="U3850" s="59"/>
      <c r="W3850" s="59"/>
      <c r="X3850" s="59"/>
    </row>
    <row r="3851" ht="15.75" customHeight="1">
      <c r="C3851" s="84"/>
      <c r="D3851" s="84"/>
      <c r="E3851" s="84"/>
      <c r="F3851" s="86"/>
      <c r="G3851" s="87"/>
      <c r="H3851" s="72"/>
      <c r="I3851" s="59"/>
      <c r="J3851" s="76"/>
      <c r="K3851" s="59"/>
      <c r="L3851" s="59"/>
      <c r="M3851" s="76"/>
      <c r="N3851" s="88"/>
      <c r="O3851" s="88"/>
      <c r="P3851" s="59"/>
      <c r="Q3851" s="77"/>
      <c r="R3851" s="59"/>
      <c r="S3851" s="59"/>
      <c r="T3851" s="59"/>
      <c r="U3851" s="59"/>
      <c r="W3851" s="59"/>
      <c r="X3851" s="59"/>
    </row>
    <row r="3852" ht="15.75" customHeight="1">
      <c r="C3852" s="84"/>
      <c r="D3852" s="84"/>
      <c r="E3852" s="84"/>
      <c r="F3852" s="86"/>
      <c r="G3852" s="87"/>
      <c r="H3852" s="72"/>
      <c r="I3852" s="59"/>
      <c r="J3852" s="76"/>
      <c r="K3852" s="59"/>
      <c r="L3852" s="59"/>
      <c r="M3852" s="76"/>
      <c r="N3852" s="88"/>
      <c r="O3852" s="88"/>
      <c r="P3852" s="59"/>
      <c r="Q3852" s="77"/>
      <c r="R3852" s="59"/>
      <c r="S3852" s="59"/>
      <c r="T3852" s="59"/>
      <c r="U3852" s="59"/>
      <c r="W3852" s="59"/>
      <c r="X3852" s="59"/>
    </row>
    <row r="3853" ht="15.75" customHeight="1">
      <c r="C3853" s="84"/>
      <c r="D3853" s="84"/>
      <c r="E3853" s="84"/>
      <c r="F3853" s="86"/>
      <c r="G3853" s="87"/>
      <c r="H3853" s="72"/>
      <c r="I3853" s="59"/>
      <c r="J3853" s="76"/>
      <c r="K3853" s="59"/>
      <c r="L3853" s="59"/>
      <c r="M3853" s="76"/>
      <c r="N3853" s="88"/>
      <c r="O3853" s="88"/>
      <c r="P3853" s="59"/>
      <c r="Q3853" s="77"/>
      <c r="R3853" s="59"/>
      <c r="S3853" s="59"/>
      <c r="T3853" s="59"/>
      <c r="U3853" s="59"/>
      <c r="W3853" s="59"/>
      <c r="X3853" s="59"/>
    </row>
    <row r="3854" ht="15.75" customHeight="1">
      <c r="C3854" s="84"/>
      <c r="D3854" s="84"/>
      <c r="E3854" s="84"/>
      <c r="F3854" s="86"/>
      <c r="G3854" s="87"/>
      <c r="H3854" s="72"/>
      <c r="I3854" s="59"/>
      <c r="J3854" s="76"/>
      <c r="K3854" s="59"/>
      <c r="L3854" s="59"/>
      <c r="M3854" s="76"/>
      <c r="N3854" s="88"/>
      <c r="O3854" s="88"/>
      <c r="P3854" s="59"/>
      <c r="Q3854" s="77"/>
      <c r="R3854" s="59"/>
      <c r="S3854" s="59"/>
      <c r="T3854" s="59"/>
      <c r="U3854" s="59"/>
      <c r="W3854" s="59"/>
      <c r="X3854" s="59"/>
    </row>
    <row r="3855" ht="15.75" customHeight="1">
      <c r="C3855" s="84"/>
      <c r="D3855" s="84"/>
      <c r="E3855" s="84"/>
      <c r="F3855" s="86"/>
      <c r="G3855" s="87"/>
      <c r="H3855" s="72"/>
      <c r="I3855" s="59"/>
      <c r="J3855" s="76"/>
      <c r="K3855" s="59"/>
      <c r="L3855" s="59"/>
      <c r="M3855" s="76"/>
      <c r="N3855" s="88"/>
      <c r="O3855" s="88"/>
      <c r="P3855" s="59"/>
      <c r="Q3855" s="77"/>
      <c r="R3855" s="59"/>
      <c r="S3855" s="59"/>
      <c r="T3855" s="59"/>
      <c r="U3855" s="59"/>
      <c r="W3855" s="59"/>
      <c r="X3855" s="59"/>
    </row>
    <row r="3856" ht="15.75" customHeight="1">
      <c r="C3856" s="84"/>
      <c r="D3856" s="84"/>
      <c r="E3856" s="84"/>
      <c r="F3856" s="86"/>
      <c r="G3856" s="87"/>
      <c r="H3856" s="72"/>
      <c r="I3856" s="59"/>
      <c r="J3856" s="76"/>
      <c r="K3856" s="59"/>
      <c r="L3856" s="59"/>
      <c r="M3856" s="76"/>
      <c r="N3856" s="88"/>
      <c r="O3856" s="88"/>
      <c r="P3856" s="59"/>
      <c r="Q3856" s="77"/>
      <c r="R3856" s="59"/>
      <c r="S3856" s="59"/>
      <c r="T3856" s="59"/>
      <c r="U3856" s="59"/>
      <c r="W3856" s="59"/>
      <c r="X3856" s="59"/>
    </row>
    <row r="3857" ht="15.75" customHeight="1">
      <c r="C3857" s="84"/>
      <c r="D3857" s="84"/>
      <c r="E3857" s="84"/>
      <c r="F3857" s="86"/>
      <c r="G3857" s="87"/>
      <c r="H3857" s="72"/>
      <c r="I3857" s="59"/>
      <c r="J3857" s="76"/>
      <c r="K3857" s="59"/>
      <c r="L3857" s="59"/>
      <c r="M3857" s="76"/>
      <c r="N3857" s="88"/>
      <c r="O3857" s="88"/>
      <c r="P3857" s="59"/>
      <c r="Q3857" s="77"/>
      <c r="R3857" s="59"/>
      <c r="S3857" s="59"/>
      <c r="T3857" s="59"/>
      <c r="U3857" s="59"/>
      <c r="W3857" s="59"/>
      <c r="X3857" s="59"/>
    </row>
    <row r="3858" ht="15.75" customHeight="1">
      <c r="C3858" s="84"/>
      <c r="D3858" s="84"/>
      <c r="E3858" s="84"/>
      <c r="F3858" s="86"/>
      <c r="G3858" s="87"/>
      <c r="H3858" s="72"/>
      <c r="I3858" s="59"/>
      <c r="J3858" s="76"/>
      <c r="K3858" s="59"/>
      <c r="L3858" s="59"/>
      <c r="M3858" s="76"/>
      <c r="N3858" s="88"/>
      <c r="O3858" s="88"/>
      <c r="P3858" s="59"/>
      <c r="Q3858" s="77"/>
      <c r="R3858" s="59"/>
      <c r="S3858" s="59"/>
      <c r="T3858" s="59"/>
      <c r="U3858" s="59"/>
      <c r="W3858" s="59"/>
      <c r="X3858" s="59"/>
    </row>
    <row r="3859" ht="15.75" customHeight="1">
      <c r="C3859" s="84"/>
      <c r="D3859" s="84"/>
      <c r="E3859" s="84"/>
      <c r="F3859" s="86"/>
      <c r="G3859" s="87"/>
      <c r="H3859" s="72"/>
      <c r="I3859" s="59"/>
      <c r="J3859" s="76"/>
      <c r="K3859" s="59"/>
      <c r="L3859" s="59"/>
      <c r="M3859" s="76"/>
      <c r="N3859" s="88"/>
      <c r="O3859" s="88"/>
      <c r="P3859" s="59"/>
      <c r="Q3859" s="77"/>
      <c r="R3859" s="59"/>
      <c r="S3859" s="59"/>
      <c r="T3859" s="59"/>
      <c r="U3859" s="59"/>
      <c r="W3859" s="59"/>
      <c r="X3859" s="59"/>
    </row>
    <row r="3860" ht="15.75" customHeight="1">
      <c r="C3860" s="84"/>
      <c r="D3860" s="84"/>
      <c r="E3860" s="84"/>
      <c r="F3860" s="86"/>
      <c r="G3860" s="87"/>
      <c r="H3860" s="72"/>
      <c r="I3860" s="59"/>
      <c r="J3860" s="76"/>
      <c r="K3860" s="59"/>
      <c r="L3860" s="59"/>
      <c r="M3860" s="76"/>
      <c r="N3860" s="88"/>
      <c r="O3860" s="88"/>
      <c r="P3860" s="59"/>
      <c r="Q3860" s="77"/>
      <c r="R3860" s="59"/>
      <c r="S3860" s="59"/>
      <c r="T3860" s="59"/>
      <c r="U3860" s="59"/>
      <c r="W3860" s="59"/>
      <c r="X3860" s="59"/>
    </row>
    <row r="3861" ht="15.75" customHeight="1">
      <c r="C3861" s="84"/>
      <c r="D3861" s="84"/>
      <c r="E3861" s="84"/>
      <c r="F3861" s="86"/>
      <c r="G3861" s="87"/>
      <c r="H3861" s="72"/>
      <c r="I3861" s="59"/>
      <c r="J3861" s="76"/>
      <c r="K3861" s="59"/>
      <c r="L3861" s="59"/>
      <c r="M3861" s="76"/>
      <c r="N3861" s="88"/>
      <c r="O3861" s="88"/>
      <c r="P3861" s="59"/>
      <c r="Q3861" s="77"/>
      <c r="R3861" s="59"/>
      <c r="S3861" s="59"/>
      <c r="T3861" s="59"/>
      <c r="U3861" s="59"/>
      <c r="W3861" s="59"/>
      <c r="X3861" s="59"/>
    </row>
    <row r="3862" ht="15.75" customHeight="1">
      <c r="C3862" s="84"/>
      <c r="D3862" s="84"/>
      <c r="E3862" s="84"/>
      <c r="F3862" s="86"/>
      <c r="G3862" s="87"/>
      <c r="H3862" s="72"/>
      <c r="I3862" s="59"/>
      <c r="J3862" s="76"/>
      <c r="K3862" s="59"/>
      <c r="L3862" s="59"/>
      <c r="M3862" s="76"/>
      <c r="N3862" s="88"/>
      <c r="O3862" s="88"/>
      <c r="P3862" s="59"/>
      <c r="Q3862" s="77"/>
      <c r="R3862" s="59"/>
      <c r="S3862" s="59"/>
      <c r="T3862" s="59"/>
      <c r="U3862" s="59"/>
      <c r="W3862" s="59"/>
      <c r="X3862" s="59"/>
    </row>
    <row r="3863" ht="15.75" customHeight="1">
      <c r="C3863" s="84"/>
      <c r="D3863" s="84"/>
      <c r="E3863" s="84"/>
      <c r="F3863" s="86"/>
      <c r="G3863" s="87"/>
      <c r="H3863" s="72"/>
      <c r="I3863" s="59"/>
      <c r="J3863" s="76"/>
      <c r="K3863" s="59"/>
      <c r="L3863" s="59"/>
      <c r="M3863" s="76"/>
      <c r="N3863" s="88"/>
      <c r="O3863" s="88"/>
      <c r="P3863" s="59"/>
      <c r="Q3863" s="77"/>
      <c r="R3863" s="59"/>
      <c r="S3863" s="59"/>
      <c r="T3863" s="59"/>
      <c r="U3863" s="59"/>
      <c r="W3863" s="59"/>
      <c r="X3863" s="59"/>
    </row>
    <row r="3864" ht="15.75" customHeight="1">
      <c r="C3864" s="84"/>
      <c r="D3864" s="84"/>
      <c r="E3864" s="84"/>
      <c r="F3864" s="86"/>
      <c r="G3864" s="87"/>
      <c r="H3864" s="72"/>
      <c r="I3864" s="59"/>
      <c r="J3864" s="76"/>
      <c r="K3864" s="59"/>
      <c r="L3864" s="59"/>
      <c r="M3864" s="76"/>
      <c r="N3864" s="88"/>
      <c r="O3864" s="88"/>
      <c r="P3864" s="59"/>
      <c r="Q3864" s="77"/>
      <c r="R3864" s="59"/>
      <c r="S3864" s="59"/>
      <c r="T3864" s="59"/>
      <c r="U3864" s="59"/>
      <c r="W3864" s="59"/>
      <c r="X3864" s="59"/>
    </row>
    <row r="3865" ht="15.75" customHeight="1">
      <c r="C3865" s="84"/>
      <c r="D3865" s="84"/>
      <c r="E3865" s="84"/>
      <c r="F3865" s="86"/>
      <c r="G3865" s="87"/>
      <c r="H3865" s="72"/>
      <c r="I3865" s="59"/>
      <c r="J3865" s="76"/>
      <c r="K3865" s="59"/>
      <c r="L3865" s="59"/>
      <c r="M3865" s="76"/>
      <c r="N3865" s="88"/>
      <c r="O3865" s="88"/>
      <c r="P3865" s="59"/>
      <c r="Q3865" s="77"/>
      <c r="R3865" s="59"/>
      <c r="S3865" s="59"/>
      <c r="T3865" s="59"/>
      <c r="U3865" s="59"/>
      <c r="W3865" s="59"/>
      <c r="X3865" s="59"/>
    </row>
    <row r="3866" ht="15.75" customHeight="1">
      <c r="C3866" s="84"/>
      <c r="D3866" s="84"/>
      <c r="E3866" s="84"/>
      <c r="F3866" s="86"/>
      <c r="G3866" s="87"/>
      <c r="H3866" s="72"/>
      <c r="I3866" s="59"/>
      <c r="J3866" s="76"/>
      <c r="K3866" s="59"/>
      <c r="L3866" s="59"/>
      <c r="M3866" s="76"/>
      <c r="N3866" s="88"/>
      <c r="O3866" s="88"/>
      <c r="P3866" s="59"/>
      <c r="Q3866" s="77"/>
      <c r="R3866" s="59"/>
      <c r="S3866" s="59"/>
      <c r="T3866" s="59"/>
      <c r="U3866" s="59"/>
      <c r="W3866" s="59"/>
      <c r="X3866" s="59"/>
    </row>
    <row r="3867" ht="15.75" customHeight="1">
      <c r="C3867" s="84"/>
      <c r="D3867" s="84"/>
      <c r="E3867" s="84"/>
      <c r="F3867" s="86"/>
      <c r="G3867" s="87"/>
      <c r="H3867" s="72"/>
      <c r="I3867" s="59"/>
      <c r="J3867" s="76"/>
      <c r="K3867" s="59"/>
      <c r="L3867" s="59"/>
      <c r="M3867" s="76"/>
      <c r="N3867" s="88"/>
      <c r="O3867" s="88"/>
      <c r="P3867" s="59"/>
      <c r="Q3867" s="77"/>
      <c r="R3867" s="59"/>
      <c r="S3867" s="59"/>
      <c r="T3867" s="59"/>
      <c r="U3867" s="59"/>
      <c r="W3867" s="59"/>
      <c r="X3867" s="59"/>
    </row>
    <row r="3868" ht="15.75" customHeight="1">
      <c r="C3868" s="84"/>
      <c r="D3868" s="84"/>
      <c r="E3868" s="84"/>
      <c r="F3868" s="86"/>
      <c r="G3868" s="87"/>
      <c r="H3868" s="72"/>
      <c r="I3868" s="59"/>
      <c r="J3868" s="76"/>
      <c r="K3868" s="59"/>
      <c r="L3868" s="59"/>
      <c r="M3868" s="76"/>
      <c r="N3868" s="88"/>
      <c r="O3868" s="88"/>
      <c r="P3868" s="59"/>
      <c r="Q3868" s="77"/>
      <c r="R3868" s="59"/>
      <c r="S3868" s="59"/>
      <c r="T3868" s="59"/>
      <c r="U3868" s="59"/>
      <c r="W3868" s="59"/>
      <c r="X3868" s="59"/>
    </row>
    <row r="3869" ht="15.75" customHeight="1">
      <c r="C3869" s="84"/>
      <c r="D3869" s="84"/>
      <c r="E3869" s="84"/>
      <c r="F3869" s="86"/>
      <c r="G3869" s="87"/>
      <c r="H3869" s="72"/>
      <c r="I3869" s="59"/>
      <c r="J3869" s="76"/>
      <c r="K3869" s="59"/>
      <c r="L3869" s="59"/>
      <c r="M3869" s="76"/>
      <c r="N3869" s="88"/>
      <c r="O3869" s="88"/>
      <c r="P3869" s="59"/>
      <c r="Q3869" s="77"/>
      <c r="R3869" s="59"/>
      <c r="S3869" s="59"/>
      <c r="T3869" s="59"/>
      <c r="U3869" s="59"/>
      <c r="W3869" s="59"/>
      <c r="X3869" s="59"/>
    </row>
    <row r="3870" ht="15.75" customHeight="1">
      <c r="C3870" s="84"/>
      <c r="D3870" s="84"/>
      <c r="E3870" s="84"/>
      <c r="F3870" s="86"/>
      <c r="G3870" s="87"/>
      <c r="H3870" s="72"/>
      <c r="I3870" s="59"/>
      <c r="J3870" s="76"/>
      <c r="K3870" s="59"/>
      <c r="L3870" s="59"/>
      <c r="M3870" s="76"/>
      <c r="N3870" s="88"/>
      <c r="O3870" s="88"/>
      <c r="P3870" s="59"/>
      <c r="Q3870" s="77"/>
      <c r="R3870" s="59"/>
      <c r="S3870" s="59"/>
      <c r="T3870" s="59"/>
      <c r="U3870" s="59"/>
      <c r="W3870" s="59"/>
      <c r="X3870" s="59"/>
    </row>
    <row r="3871" ht="15.75" customHeight="1">
      <c r="C3871" s="84"/>
      <c r="D3871" s="84"/>
      <c r="E3871" s="84"/>
      <c r="F3871" s="86"/>
      <c r="G3871" s="87"/>
      <c r="H3871" s="72"/>
      <c r="I3871" s="59"/>
      <c r="J3871" s="76"/>
      <c r="K3871" s="59"/>
      <c r="L3871" s="59"/>
      <c r="M3871" s="76"/>
      <c r="N3871" s="88"/>
      <c r="O3871" s="88"/>
      <c r="P3871" s="59"/>
      <c r="Q3871" s="77"/>
      <c r="R3871" s="59"/>
      <c r="S3871" s="59"/>
      <c r="T3871" s="59"/>
      <c r="U3871" s="59"/>
      <c r="W3871" s="59"/>
      <c r="X3871" s="59"/>
    </row>
    <row r="3872" ht="15.75" customHeight="1">
      <c r="C3872" s="84"/>
      <c r="D3872" s="84"/>
      <c r="E3872" s="84"/>
      <c r="F3872" s="86"/>
      <c r="G3872" s="87"/>
      <c r="H3872" s="72"/>
      <c r="I3872" s="59"/>
      <c r="J3872" s="76"/>
      <c r="K3872" s="59"/>
      <c r="L3872" s="59"/>
      <c r="M3872" s="76"/>
      <c r="N3872" s="88"/>
      <c r="O3872" s="88"/>
      <c r="P3872" s="59"/>
      <c r="Q3872" s="77"/>
      <c r="R3872" s="59"/>
      <c r="S3872" s="59"/>
      <c r="T3872" s="59"/>
      <c r="U3872" s="59"/>
      <c r="W3872" s="59"/>
      <c r="X3872" s="59"/>
    </row>
    <row r="3873" ht="15.75" customHeight="1">
      <c r="C3873" s="84"/>
      <c r="D3873" s="84"/>
      <c r="E3873" s="84"/>
      <c r="F3873" s="86"/>
      <c r="G3873" s="87"/>
      <c r="H3873" s="72"/>
      <c r="I3873" s="59"/>
      <c r="J3873" s="76"/>
      <c r="K3873" s="59"/>
      <c r="L3873" s="59"/>
      <c r="M3873" s="76"/>
      <c r="N3873" s="88"/>
      <c r="O3873" s="88"/>
      <c r="P3873" s="59"/>
      <c r="Q3873" s="77"/>
      <c r="R3873" s="59"/>
      <c r="S3873" s="59"/>
      <c r="T3873" s="59"/>
      <c r="U3873" s="59"/>
      <c r="W3873" s="59"/>
      <c r="X3873" s="59"/>
    </row>
    <row r="3874" ht="15.75" customHeight="1">
      <c r="C3874" s="84"/>
      <c r="D3874" s="84"/>
      <c r="E3874" s="84"/>
      <c r="F3874" s="86"/>
      <c r="G3874" s="87"/>
      <c r="H3874" s="72"/>
      <c r="I3874" s="59"/>
      <c r="J3874" s="76"/>
      <c r="K3874" s="59"/>
      <c r="L3874" s="59"/>
      <c r="M3874" s="76"/>
      <c r="N3874" s="88"/>
      <c r="O3874" s="88"/>
      <c r="P3874" s="59"/>
      <c r="Q3874" s="77"/>
      <c r="R3874" s="59"/>
      <c r="S3874" s="59"/>
      <c r="T3874" s="59"/>
      <c r="U3874" s="59"/>
      <c r="W3874" s="59"/>
      <c r="X3874" s="59"/>
    </row>
    <row r="3875" ht="15.75" customHeight="1">
      <c r="C3875" s="84"/>
      <c r="D3875" s="84"/>
      <c r="E3875" s="84"/>
      <c r="F3875" s="86"/>
      <c r="G3875" s="87"/>
      <c r="H3875" s="72"/>
      <c r="I3875" s="59"/>
      <c r="J3875" s="76"/>
      <c r="K3875" s="59"/>
      <c r="L3875" s="59"/>
      <c r="M3875" s="76"/>
      <c r="N3875" s="88"/>
      <c r="O3875" s="88"/>
      <c r="P3875" s="59"/>
      <c r="Q3875" s="77"/>
      <c r="R3875" s="59"/>
      <c r="S3875" s="59"/>
      <c r="T3875" s="59"/>
      <c r="U3875" s="59"/>
      <c r="W3875" s="59"/>
      <c r="X3875" s="59"/>
    </row>
    <row r="3876" ht="15.75" customHeight="1">
      <c r="C3876" s="84"/>
      <c r="D3876" s="84"/>
      <c r="E3876" s="84"/>
      <c r="F3876" s="86"/>
      <c r="G3876" s="87"/>
      <c r="H3876" s="72"/>
      <c r="I3876" s="59"/>
      <c r="J3876" s="76"/>
      <c r="K3876" s="59"/>
      <c r="L3876" s="59"/>
      <c r="M3876" s="76"/>
      <c r="N3876" s="88"/>
      <c r="O3876" s="88"/>
      <c r="P3876" s="59"/>
      <c r="Q3876" s="77"/>
      <c r="R3876" s="59"/>
      <c r="S3876" s="59"/>
      <c r="T3876" s="59"/>
      <c r="U3876" s="59"/>
      <c r="W3876" s="59"/>
      <c r="X3876" s="59"/>
    </row>
    <row r="3877" ht="15.75" customHeight="1">
      <c r="C3877" s="84"/>
      <c r="D3877" s="84"/>
      <c r="E3877" s="84"/>
      <c r="F3877" s="86"/>
      <c r="G3877" s="87"/>
      <c r="H3877" s="72"/>
      <c r="I3877" s="59"/>
      <c r="J3877" s="76"/>
      <c r="K3877" s="59"/>
      <c r="L3877" s="59"/>
      <c r="M3877" s="76"/>
      <c r="N3877" s="88"/>
      <c r="O3877" s="88"/>
      <c r="P3877" s="59"/>
      <c r="Q3877" s="77"/>
      <c r="R3877" s="59"/>
      <c r="S3877" s="59"/>
      <c r="T3877" s="59"/>
      <c r="U3877" s="59"/>
      <c r="W3877" s="59"/>
      <c r="X3877" s="59"/>
    </row>
    <row r="3878" ht="15.75" customHeight="1">
      <c r="C3878" s="84"/>
      <c r="D3878" s="84"/>
      <c r="E3878" s="84"/>
      <c r="F3878" s="86"/>
      <c r="G3878" s="87"/>
      <c r="H3878" s="72"/>
      <c r="I3878" s="59"/>
      <c r="J3878" s="76"/>
      <c r="K3878" s="59"/>
      <c r="L3878" s="59"/>
      <c r="M3878" s="76"/>
      <c r="N3878" s="88"/>
      <c r="O3878" s="88"/>
      <c r="P3878" s="59"/>
      <c r="Q3878" s="77"/>
      <c r="R3878" s="59"/>
      <c r="S3878" s="59"/>
      <c r="T3878" s="59"/>
      <c r="U3878" s="59"/>
      <c r="W3878" s="59"/>
      <c r="X3878" s="59"/>
    </row>
    <row r="3879" ht="15.75" customHeight="1">
      <c r="C3879" s="84"/>
      <c r="D3879" s="84"/>
      <c r="E3879" s="84"/>
      <c r="F3879" s="86"/>
      <c r="G3879" s="87"/>
      <c r="H3879" s="72"/>
      <c r="I3879" s="59"/>
      <c r="J3879" s="76"/>
      <c r="K3879" s="59"/>
      <c r="L3879" s="59"/>
      <c r="M3879" s="76"/>
      <c r="N3879" s="88"/>
      <c r="O3879" s="88"/>
      <c r="P3879" s="59"/>
      <c r="Q3879" s="77"/>
      <c r="R3879" s="59"/>
      <c r="S3879" s="59"/>
      <c r="T3879" s="59"/>
      <c r="U3879" s="59"/>
      <c r="W3879" s="59"/>
      <c r="X3879" s="59"/>
    </row>
    <row r="3880" ht="15.75" customHeight="1">
      <c r="C3880" s="84"/>
      <c r="D3880" s="84"/>
      <c r="E3880" s="84"/>
      <c r="F3880" s="86"/>
      <c r="G3880" s="87"/>
      <c r="H3880" s="72"/>
      <c r="I3880" s="59"/>
      <c r="J3880" s="76"/>
      <c r="K3880" s="59"/>
      <c r="L3880" s="59"/>
      <c r="M3880" s="76"/>
      <c r="N3880" s="88"/>
      <c r="O3880" s="88"/>
      <c r="P3880" s="59"/>
      <c r="Q3880" s="77"/>
      <c r="R3880" s="59"/>
      <c r="S3880" s="59"/>
      <c r="T3880" s="59"/>
      <c r="U3880" s="59"/>
      <c r="W3880" s="59"/>
      <c r="X3880" s="59"/>
    </row>
    <row r="3881" ht="15.75" customHeight="1">
      <c r="C3881" s="84"/>
      <c r="D3881" s="84"/>
      <c r="E3881" s="84"/>
      <c r="F3881" s="86"/>
      <c r="G3881" s="87"/>
      <c r="H3881" s="72"/>
      <c r="I3881" s="59"/>
      <c r="J3881" s="76"/>
      <c r="K3881" s="59"/>
      <c r="L3881" s="59"/>
      <c r="M3881" s="76"/>
      <c r="N3881" s="88"/>
      <c r="O3881" s="88"/>
      <c r="P3881" s="59"/>
      <c r="Q3881" s="77"/>
      <c r="R3881" s="59"/>
      <c r="S3881" s="59"/>
      <c r="T3881" s="59"/>
      <c r="U3881" s="59"/>
      <c r="W3881" s="59"/>
      <c r="X3881" s="59"/>
    </row>
    <row r="3882" ht="15.75" customHeight="1">
      <c r="C3882" s="84"/>
      <c r="D3882" s="84"/>
      <c r="E3882" s="84"/>
      <c r="F3882" s="86"/>
      <c r="G3882" s="87"/>
      <c r="H3882" s="72"/>
      <c r="I3882" s="59"/>
      <c r="J3882" s="76"/>
      <c r="K3882" s="59"/>
      <c r="L3882" s="59"/>
      <c r="M3882" s="76"/>
      <c r="N3882" s="88"/>
      <c r="O3882" s="88"/>
      <c r="P3882" s="59"/>
      <c r="Q3882" s="77"/>
      <c r="R3882" s="59"/>
      <c r="S3882" s="59"/>
      <c r="T3882" s="59"/>
      <c r="U3882" s="59"/>
      <c r="W3882" s="59"/>
      <c r="X3882" s="59"/>
    </row>
    <row r="3883" ht="15.75" customHeight="1">
      <c r="C3883" s="84"/>
      <c r="D3883" s="84"/>
      <c r="E3883" s="84"/>
      <c r="F3883" s="86"/>
      <c r="G3883" s="87"/>
      <c r="H3883" s="72"/>
      <c r="I3883" s="59"/>
      <c r="J3883" s="76"/>
      <c r="K3883" s="59"/>
      <c r="L3883" s="59"/>
      <c r="M3883" s="76"/>
      <c r="N3883" s="88"/>
      <c r="O3883" s="88"/>
      <c r="P3883" s="59"/>
      <c r="Q3883" s="77"/>
      <c r="R3883" s="59"/>
      <c r="S3883" s="59"/>
      <c r="T3883" s="59"/>
      <c r="U3883" s="59"/>
      <c r="W3883" s="59"/>
      <c r="X3883" s="59"/>
    </row>
    <row r="3884" ht="15.75" customHeight="1">
      <c r="C3884" s="84"/>
      <c r="D3884" s="84"/>
      <c r="E3884" s="84"/>
      <c r="F3884" s="86"/>
      <c r="G3884" s="87"/>
      <c r="H3884" s="72"/>
      <c r="I3884" s="59"/>
      <c r="J3884" s="76"/>
      <c r="K3884" s="59"/>
      <c r="L3884" s="59"/>
      <c r="M3884" s="76"/>
      <c r="N3884" s="88"/>
      <c r="O3884" s="88"/>
      <c r="P3884" s="59"/>
      <c r="Q3884" s="77"/>
      <c r="R3884" s="59"/>
      <c r="S3884" s="59"/>
      <c r="T3884" s="59"/>
      <c r="U3884" s="59"/>
      <c r="W3884" s="59"/>
      <c r="X3884" s="59"/>
    </row>
    <row r="3885" ht="15.75" customHeight="1">
      <c r="C3885" s="84"/>
      <c r="D3885" s="84"/>
      <c r="E3885" s="84"/>
      <c r="F3885" s="86"/>
      <c r="G3885" s="87"/>
      <c r="H3885" s="72"/>
      <c r="I3885" s="59"/>
      <c r="J3885" s="76"/>
      <c r="K3885" s="59"/>
      <c r="L3885" s="59"/>
      <c r="M3885" s="76"/>
      <c r="N3885" s="88"/>
      <c r="O3885" s="88"/>
      <c r="P3885" s="59"/>
      <c r="Q3885" s="77"/>
      <c r="R3885" s="59"/>
      <c r="S3885" s="59"/>
      <c r="T3885" s="59"/>
      <c r="U3885" s="59"/>
      <c r="W3885" s="59"/>
      <c r="X3885" s="59"/>
    </row>
    <row r="3886" ht="15.75" customHeight="1">
      <c r="C3886" s="84"/>
      <c r="D3886" s="84"/>
      <c r="E3886" s="84"/>
      <c r="F3886" s="86"/>
      <c r="G3886" s="87"/>
      <c r="H3886" s="72"/>
      <c r="I3886" s="59"/>
      <c r="J3886" s="76"/>
      <c r="K3886" s="59"/>
      <c r="L3886" s="59"/>
      <c r="M3886" s="76"/>
      <c r="N3886" s="88"/>
      <c r="O3886" s="88"/>
      <c r="P3886" s="59"/>
      <c r="Q3886" s="77"/>
      <c r="R3886" s="59"/>
      <c r="S3886" s="59"/>
      <c r="T3886" s="59"/>
      <c r="U3886" s="59"/>
      <c r="W3886" s="59"/>
      <c r="X3886" s="59"/>
    </row>
    <row r="3887" ht="15.75" customHeight="1">
      <c r="C3887" s="84"/>
      <c r="D3887" s="84"/>
      <c r="E3887" s="84"/>
      <c r="F3887" s="86"/>
      <c r="G3887" s="87"/>
      <c r="H3887" s="72"/>
      <c r="I3887" s="59"/>
      <c r="J3887" s="76"/>
      <c r="K3887" s="59"/>
      <c r="L3887" s="59"/>
      <c r="M3887" s="76"/>
      <c r="N3887" s="88"/>
      <c r="O3887" s="88"/>
      <c r="P3887" s="59"/>
      <c r="Q3887" s="77"/>
      <c r="R3887" s="59"/>
      <c r="S3887" s="59"/>
      <c r="T3887" s="59"/>
      <c r="U3887" s="59"/>
      <c r="W3887" s="59"/>
      <c r="X3887" s="59"/>
    </row>
    <row r="3888" ht="15.75" customHeight="1">
      <c r="C3888" s="84"/>
      <c r="D3888" s="84"/>
      <c r="E3888" s="84"/>
      <c r="F3888" s="86"/>
      <c r="G3888" s="87"/>
      <c r="H3888" s="72"/>
      <c r="I3888" s="59"/>
      <c r="J3888" s="76"/>
      <c r="K3888" s="59"/>
      <c r="L3888" s="59"/>
      <c r="M3888" s="76"/>
      <c r="N3888" s="88"/>
      <c r="O3888" s="88"/>
      <c r="P3888" s="59"/>
      <c r="Q3888" s="77"/>
      <c r="R3888" s="59"/>
      <c r="S3888" s="59"/>
      <c r="T3888" s="59"/>
      <c r="U3888" s="59"/>
      <c r="W3888" s="59"/>
      <c r="X3888" s="59"/>
    </row>
    <row r="3889" ht="15.75" customHeight="1">
      <c r="C3889" s="84"/>
      <c r="D3889" s="84"/>
      <c r="E3889" s="84"/>
      <c r="F3889" s="86"/>
      <c r="G3889" s="87"/>
      <c r="H3889" s="72"/>
      <c r="I3889" s="59"/>
      <c r="J3889" s="76"/>
      <c r="K3889" s="59"/>
      <c r="L3889" s="59"/>
      <c r="M3889" s="76"/>
      <c r="N3889" s="88"/>
      <c r="O3889" s="88"/>
      <c r="P3889" s="59"/>
      <c r="Q3889" s="77"/>
      <c r="R3889" s="59"/>
      <c r="S3889" s="59"/>
      <c r="T3889" s="59"/>
      <c r="U3889" s="59"/>
      <c r="W3889" s="59"/>
      <c r="X3889" s="59"/>
    </row>
    <row r="3890" ht="15.75" customHeight="1">
      <c r="C3890" s="84"/>
      <c r="D3890" s="84"/>
      <c r="E3890" s="84"/>
      <c r="F3890" s="86"/>
      <c r="G3890" s="87"/>
      <c r="H3890" s="72"/>
      <c r="I3890" s="59"/>
      <c r="J3890" s="76"/>
      <c r="K3890" s="59"/>
      <c r="L3890" s="59"/>
      <c r="M3890" s="76"/>
      <c r="N3890" s="88"/>
      <c r="O3890" s="88"/>
      <c r="P3890" s="59"/>
      <c r="Q3890" s="77"/>
      <c r="R3890" s="59"/>
      <c r="S3890" s="59"/>
      <c r="T3890" s="59"/>
      <c r="U3890" s="59"/>
      <c r="W3890" s="59"/>
      <c r="X3890" s="59"/>
    </row>
    <row r="3891" ht="15.75" customHeight="1">
      <c r="C3891" s="84"/>
      <c r="D3891" s="84"/>
      <c r="E3891" s="84"/>
      <c r="F3891" s="86"/>
      <c r="G3891" s="87"/>
      <c r="H3891" s="72"/>
      <c r="I3891" s="59"/>
      <c r="J3891" s="76"/>
      <c r="K3891" s="59"/>
      <c r="L3891" s="59"/>
      <c r="M3891" s="76"/>
      <c r="N3891" s="88"/>
      <c r="O3891" s="88"/>
      <c r="P3891" s="59"/>
      <c r="Q3891" s="77"/>
      <c r="R3891" s="59"/>
      <c r="S3891" s="59"/>
      <c r="T3891" s="59"/>
      <c r="U3891" s="59"/>
      <c r="W3891" s="59"/>
      <c r="X3891" s="59"/>
    </row>
    <row r="3892" ht="15.75" customHeight="1">
      <c r="C3892" s="84"/>
      <c r="D3892" s="84"/>
      <c r="E3892" s="84"/>
      <c r="F3892" s="86"/>
      <c r="G3892" s="87"/>
      <c r="H3892" s="72"/>
      <c r="I3892" s="59"/>
      <c r="J3892" s="76"/>
      <c r="K3892" s="59"/>
      <c r="L3892" s="59"/>
      <c r="M3892" s="76"/>
      <c r="N3892" s="88"/>
      <c r="O3892" s="88"/>
      <c r="P3892" s="59"/>
      <c r="Q3892" s="77"/>
      <c r="R3892" s="59"/>
      <c r="S3892" s="59"/>
      <c r="T3892" s="59"/>
      <c r="U3892" s="59"/>
      <c r="W3892" s="59"/>
      <c r="X3892" s="59"/>
    </row>
    <row r="3893" ht="15.75" customHeight="1">
      <c r="C3893" s="84"/>
      <c r="D3893" s="84"/>
      <c r="E3893" s="84"/>
      <c r="F3893" s="86"/>
      <c r="G3893" s="87"/>
      <c r="H3893" s="72"/>
      <c r="I3893" s="59"/>
      <c r="J3893" s="76"/>
      <c r="K3893" s="59"/>
      <c r="L3893" s="59"/>
      <c r="M3893" s="76"/>
      <c r="N3893" s="88"/>
      <c r="O3893" s="88"/>
      <c r="P3893" s="59"/>
      <c r="Q3893" s="77"/>
      <c r="R3893" s="59"/>
      <c r="S3893" s="59"/>
      <c r="T3893" s="59"/>
      <c r="U3893" s="59"/>
      <c r="W3893" s="59"/>
      <c r="X3893" s="59"/>
    </row>
    <row r="3894" ht="15.75" customHeight="1">
      <c r="C3894" s="84"/>
      <c r="D3894" s="84"/>
      <c r="E3894" s="84"/>
      <c r="F3894" s="86"/>
      <c r="G3894" s="87"/>
      <c r="H3894" s="72"/>
      <c r="I3894" s="59"/>
      <c r="J3894" s="76"/>
      <c r="K3894" s="59"/>
      <c r="L3894" s="59"/>
      <c r="M3894" s="76"/>
      <c r="N3894" s="88"/>
      <c r="O3894" s="88"/>
      <c r="P3894" s="59"/>
      <c r="Q3894" s="77"/>
      <c r="R3894" s="59"/>
      <c r="S3894" s="59"/>
      <c r="T3894" s="59"/>
      <c r="U3894" s="59"/>
      <c r="W3894" s="59"/>
      <c r="X3894" s="59"/>
    </row>
    <row r="3895" ht="15.75" customHeight="1">
      <c r="C3895" s="84"/>
      <c r="D3895" s="84"/>
      <c r="E3895" s="84"/>
      <c r="F3895" s="86"/>
      <c r="G3895" s="87"/>
      <c r="H3895" s="72"/>
      <c r="I3895" s="59"/>
      <c r="J3895" s="76"/>
      <c r="K3895" s="59"/>
      <c r="L3895" s="59"/>
      <c r="M3895" s="76"/>
      <c r="N3895" s="88"/>
      <c r="O3895" s="88"/>
      <c r="P3895" s="59"/>
      <c r="Q3895" s="77"/>
      <c r="R3895" s="59"/>
      <c r="S3895" s="59"/>
      <c r="T3895" s="59"/>
      <c r="U3895" s="59"/>
      <c r="W3895" s="59"/>
      <c r="X3895" s="59"/>
    </row>
    <row r="3896" ht="15.75" customHeight="1">
      <c r="C3896" s="84"/>
      <c r="D3896" s="84"/>
      <c r="E3896" s="84"/>
      <c r="F3896" s="86"/>
      <c r="G3896" s="87"/>
      <c r="H3896" s="72"/>
      <c r="I3896" s="59"/>
      <c r="J3896" s="76"/>
      <c r="K3896" s="59"/>
      <c r="L3896" s="59"/>
      <c r="M3896" s="76"/>
      <c r="N3896" s="88"/>
      <c r="O3896" s="88"/>
      <c r="P3896" s="59"/>
      <c r="Q3896" s="77"/>
      <c r="R3896" s="59"/>
      <c r="S3896" s="59"/>
      <c r="T3896" s="59"/>
      <c r="U3896" s="59"/>
      <c r="W3896" s="59"/>
      <c r="X3896" s="59"/>
    </row>
    <row r="3897" ht="15.75" customHeight="1">
      <c r="C3897" s="84"/>
      <c r="D3897" s="84"/>
      <c r="E3897" s="84"/>
      <c r="F3897" s="86"/>
      <c r="G3897" s="87"/>
      <c r="H3897" s="72"/>
      <c r="I3897" s="59"/>
      <c r="J3897" s="76"/>
      <c r="K3897" s="59"/>
      <c r="L3897" s="59"/>
      <c r="M3897" s="76"/>
      <c r="N3897" s="88"/>
      <c r="O3897" s="88"/>
      <c r="P3897" s="59"/>
      <c r="Q3897" s="77"/>
      <c r="R3897" s="59"/>
      <c r="S3897" s="59"/>
      <c r="T3897" s="59"/>
      <c r="U3897" s="59"/>
      <c r="W3897" s="59"/>
      <c r="X3897" s="59"/>
    </row>
    <row r="3898" ht="15.75" customHeight="1">
      <c r="C3898" s="84"/>
      <c r="D3898" s="84"/>
      <c r="E3898" s="84"/>
      <c r="F3898" s="86"/>
      <c r="G3898" s="87"/>
      <c r="H3898" s="72"/>
      <c r="I3898" s="59"/>
      <c r="J3898" s="76"/>
      <c r="K3898" s="59"/>
      <c r="L3898" s="59"/>
      <c r="M3898" s="76"/>
      <c r="N3898" s="88"/>
      <c r="O3898" s="88"/>
      <c r="P3898" s="59"/>
      <c r="Q3898" s="77"/>
      <c r="R3898" s="59"/>
      <c r="S3898" s="59"/>
      <c r="T3898" s="59"/>
      <c r="U3898" s="59"/>
      <c r="W3898" s="59"/>
      <c r="X3898" s="59"/>
    </row>
    <row r="3899" ht="15.75" customHeight="1">
      <c r="C3899" s="84"/>
      <c r="D3899" s="84"/>
      <c r="E3899" s="84"/>
      <c r="F3899" s="86"/>
      <c r="G3899" s="87"/>
      <c r="H3899" s="72"/>
      <c r="I3899" s="59"/>
      <c r="J3899" s="76"/>
      <c r="K3899" s="59"/>
      <c r="L3899" s="59"/>
      <c r="M3899" s="76"/>
      <c r="N3899" s="88"/>
      <c r="O3899" s="88"/>
      <c r="P3899" s="59"/>
      <c r="Q3899" s="77"/>
      <c r="R3899" s="59"/>
      <c r="S3899" s="59"/>
      <c r="T3899" s="59"/>
      <c r="U3899" s="59"/>
      <c r="W3899" s="59"/>
      <c r="X3899" s="59"/>
    </row>
    <row r="3900" ht="15.75" customHeight="1">
      <c r="C3900" s="84"/>
      <c r="D3900" s="84"/>
      <c r="E3900" s="84"/>
      <c r="F3900" s="86"/>
      <c r="G3900" s="87"/>
      <c r="H3900" s="72"/>
      <c r="I3900" s="59"/>
      <c r="J3900" s="76"/>
      <c r="K3900" s="59"/>
      <c r="L3900" s="59"/>
      <c r="M3900" s="76"/>
      <c r="N3900" s="88"/>
      <c r="O3900" s="88"/>
      <c r="P3900" s="59"/>
      <c r="Q3900" s="77"/>
      <c r="R3900" s="59"/>
      <c r="S3900" s="59"/>
      <c r="T3900" s="59"/>
      <c r="U3900" s="59"/>
      <c r="W3900" s="59"/>
      <c r="X3900" s="59"/>
    </row>
    <row r="3901" ht="15.75" customHeight="1">
      <c r="C3901" s="84"/>
      <c r="D3901" s="84"/>
      <c r="E3901" s="84"/>
      <c r="F3901" s="86"/>
      <c r="G3901" s="87"/>
      <c r="H3901" s="72"/>
      <c r="I3901" s="59"/>
      <c r="J3901" s="76"/>
      <c r="K3901" s="59"/>
      <c r="L3901" s="59"/>
      <c r="M3901" s="76"/>
      <c r="N3901" s="88"/>
      <c r="O3901" s="88"/>
      <c r="P3901" s="59"/>
      <c r="Q3901" s="77"/>
      <c r="R3901" s="59"/>
      <c r="S3901" s="59"/>
      <c r="T3901" s="59"/>
      <c r="U3901" s="59"/>
      <c r="W3901" s="59"/>
      <c r="X3901" s="59"/>
    </row>
    <row r="3902" ht="15.75" customHeight="1">
      <c r="C3902" s="84"/>
      <c r="D3902" s="84"/>
      <c r="E3902" s="84"/>
      <c r="F3902" s="86"/>
      <c r="G3902" s="87"/>
      <c r="H3902" s="72"/>
      <c r="I3902" s="59"/>
      <c r="J3902" s="76"/>
      <c r="K3902" s="59"/>
      <c r="L3902" s="59"/>
      <c r="M3902" s="76"/>
      <c r="N3902" s="88"/>
      <c r="O3902" s="88"/>
      <c r="P3902" s="59"/>
      <c r="Q3902" s="77"/>
      <c r="R3902" s="59"/>
      <c r="S3902" s="59"/>
      <c r="T3902" s="59"/>
      <c r="U3902" s="59"/>
      <c r="W3902" s="59"/>
      <c r="X3902" s="59"/>
    </row>
    <row r="3903" ht="15.75" customHeight="1">
      <c r="C3903" s="84"/>
      <c r="D3903" s="84"/>
      <c r="E3903" s="84"/>
      <c r="F3903" s="86"/>
      <c r="G3903" s="87"/>
      <c r="H3903" s="72"/>
      <c r="I3903" s="59"/>
      <c r="J3903" s="76"/>
      <c r="K3903" s="59"/>
      <c r="L3903" s="59"/>
      <c r="M3903" s="76"/>
      <c r="N3903" s="88"/>
      <c r="O3903" s="88"/>
      <c r="P3903" s="59"/>
      <c r="Q3903" s="77"/>
      <c r="R3903" s="59"/>
      <c r="S3903" s="59"/>
      <c r="T3903" s="59"/>
      <c r="U3903" s="59"/>
      <c r="W3903" s="59"/>
      <c r="X3903" s="59"/>
    </row>
    <row r="3904" ht="15.75" customHeight="1">
      <c r="C3904" s="84"/>
      <c r="D3904" s="84"/>
      <c r="E3904" s="84"/>
      <c r="F3904" s="86"/>
      <c r="G3904" s="87"/>
      <c r="H3904" s="72"/>
      <c r="I3904" s="59"/>
      <c r="J3904" s="76"/>
      <c r="K3904" s="59"/>
      <c r="L3904" s="59"/>
      <c r="M3904" s="76"/>
      <c r="N3904" s="88"/>
      <c r="O3904" s="88"/>
      <c r="P3904" s="59"/>
      <c r="Q3904" s="77"/>
      <c r="R3904" s="59"/>
      <c r="S3904" s="59"/>
      <c r="T3904" s="59"/>
      <c r="U3904" s="59"/>
      <c r="W3904" s="59"/>
      <c r="X3904" s="59"/>
    </row>
    <row r="3905" ht="15.75" customHeight="1">
      <c r="C3905" s="84"/>
      <c r="D3905" s="84"/>
      <c r="E3905" s="84"/>
      <c r="F3905" s="86"/>
      <c r="G3905" s="87"/>
      <c r="H3905" s="72"/>
      <c r="I3905" s="59"/>
      <c r="J3905" s="76"/>
      <c r="K3905" s="59"/>
      <c r="L3905" s="59"/>
      <c r="M3905" s="76"/>
      <c r="N3905" s="88"/>
      <c r="O3905" s="88"/>
      <c r="P3905" s="59"/>
      <c r="Q3905" s="77"/>
      <c r="R3905" s="59"/>
      <c r="S3905" s="59"/>
      <c r="T3905" s="59"/>
      <c r="U3905" s="59"/>
      <c r="W3905" s="59"/>
      <c r="X3905" s="59"/>
    </row>
    <row r="3906" ht="15.75" customHeight="1">
      <c r="C3906" s="84"/>
      <c r="D3906" s="84"/>
      <c r="E3906" s="84"/>
      <c r="F3906" s="86"/>
      <c r="G3906" s="87"/>
      <c r="H3906" s="72"/>
      <c r="I3906" s="59"/>
      <c r="J3906" s="76"/>
      <c r="K3906" s="59"/>
      <c r="L3906" s="59"/>
      <c r="M3906" s="76"/>
      <c r="N3906" s="88"/>
      <c r="O3906" s="88"/>
      <c r="P3906" s="59"/>
      <c r="Q3906" s="77"/>
      <c r="R3906" s="59"/>
      <c r="S3906" s="59"/>
      <c r="T3906" s="59"/>
      <c r="U3906" s="59"/>
      <c r="W3906" s="59"/>
      <c r="X3906" s="59"/>
    </row>
    <row r="3907" ht="15.75" customHeight="1">
      <c r="C3907" s="84"/>
      <c r="D3907" s="84"/>
      <c r="E3907" s="84"/>
      <c r="F3907" s="86"/>
      <c r="G3907" s="87"/>
      <c r="H3907" s="72"/>
      <c r="I3907" s="59"/>
      <c r="J3907" s="76"/>
      <c r="K3907" s="59"/>
      <c r="L3907" s="59"/>
      <c r="M3907" s="76"/>
      <c r="N3907" s="88"/>
      <c r="O3907" s="88"/>
      <c r="P3907" s="59"/>
      <c r="Q3907" s="77"/>
      <c r="R3907" s="59"/>
      <c r="S3907" s="59"/>
      <c r="T3907" s="59"/>
      <c r="U3907" s="59"/>
      <c r="W3907" s="59"/>
      <c r="X3907" s="59"/>
    </row>
    <row r="3908" ht="15.75" customHeight="1">
      <c r="C3908" s="84"/>
      <c r="D3908" s="84"/>
      <c r="E3908" s="84"/>
      <c r="F3908" s="86"/>
      <c r="G3908" s="87"/>
      <c r="H3908" s="72"/>
      <c r="I3908" s="59"/>
      <c r="J3908" s="76"/>
      <c r="K3908" s="59"/>
      <c r="L3908" s="59"/>
      <c r="M3908" s="76"/>
      <c r="N3908" s="88"/>
      <c r="O3908" s="88"/>
      <c r="P3908" s="59"/>
      <c r="Q3908" s="77"/>
      <c r="R3908" s="59"/>
      <c r="S3908" s="59"/>
      <c r="T3908" s="59"/>
      <c r="U3908" s="59"/>
      <c r="W3908" s="59"/>
      <c r="X3908" s="59"/>
    </row>
    <row r="3909" ht="15.75" customHeight="1">
      <c r="C3909" s="84"/>
      <c r="D3909" s="84"/>
      <c r="E3909" s="84"/>
      <c r="F3909" s="86"/>
      <c r="G3909" s="87"/>
      <c r="H3909" s="72"/>
      <c r="I3909" s="59"/>
      <c r="J3909" s="76"/>
      <c r="K3909" s="59"/>
      <c r="L3909" s="59"/>
      <c r="M3909" s="76"/>
      <c r="N3909" s="88"/>
      <c r="O3909" s="88"/>
      <c r="P3909" s="59"/>
      <c r="Q3909" s="77"/>
      <c r="R3909" s="59"/>
      <c r="S3909" s="59"/>
      <c r="T3909" s="59"/>
      <c r="U3909" s="59"/>
      <c r="W3909" s="59"/>
      <c r="X3909" s="59"/>
    </row>
    <row r="3910" ht="15.75" customHeight="1">
      <c r="C3910" s="84"/>
      <c r="D3910" s="84"/>
      <c r="E3910" s="84"/>
      <c r="F3910" s="86"/>
      <c r="G3910" s="87"/>
      <c r="H3910" s="72"/>
      <c r="I3910" s="59"/>
      <c r="J3910" s="76"/>
      <c r="K3910" s="59"/>
      <c r="L3910" s="59"/>
      <c r="M3910" s="76"/>
      <c r="N3910" s="88"/>
      <c r="O3910" s="88"/>
      <c r="P3910" s="59"/>
      <c r="Q3910" s="77"/>
      <c r="R3910" s="59"/>
      <c r="S3910" s="59"/>
      <c r="T3910" s="59"/>
      <c r="U3910" s="59"/>
      <c r="W3910" s="59"/>
      <c r="X3910" s="59"/>
    </row>
    <row r="3911" ht="15.75" customHeight="1">
      <c r="C3911" s="84"/>
      <c r="D3911" s="84"/>
      <c r="E3911" s="84"/>
      <c r="F3911" s="86"/>
      <c r="G3911" s="87"/>
      <c r="H3911" s="72"/>
      <c r="I3911" s="59"/>
      <c r="J3911" s="76"/>
      <c r="K3911" s="59"/>
      <c r="L3911" s="59"/>
      <c r="M3911" s="76"/>
      <c r="N3911" s="88"/>
      <c r="O3911" s="88"/>
      <c r="P3911" s="59"/>
      <c r="Q3911" s="77"/>
      <c r="R3911" s="59"/>
      <c r="S3911" s="59"/>
      <c r="T3911" s="59"/>
      <c r="U3911" s="59"/>
      <c r="W3911" s="59"/>
      <c r="X3911" s="59"/>
    </row>
    <row r="3912" ht="15.75" customHeight="1">
      <c r="C3912" s="84"/>
      <c r="D3912" s="84"/>
      <c r="E3912" s="84"/>
      <c r="F3912" s="86"/>
      <c r="G3912" s="87"/>
      <c r="H3912" s="72"/>
      <c r="I3912" s="59"/>
      <c r="J3912" s="76"/>
      <c r="K3912" s="59"/>
      <c r="L3912" s="59"/>
      <c r="M3912" s="76"/>
      <c r="N3912" s="88"/>
      <c r="O3912" s="88"/>
      <c r="P3912" s="59"/>
      <c r="Q3912" s="77"/>
      <c r="R3912" s="59"/>
      <c r="S3912" s="59"/>
      <c r="T3912" s="59"/>
      <c r="U3912" s="59"/>
      <c r="W3912" s="59"/>
      <c r="X3912" s="59"/>
    </row>
    <row r="3913" ht="15.75" customHeight="1">
      <c r="C3913" s="84"/>
      <c r="D3913" s="84"/>
      <c r="E3913" s="84"/>
      <c r="F3913" s="86"/>
      <c r="G3913" s="87"/>
      <c r="H3913" s="72"/>
      <c r="I3913" s="59"/>
      <c r="J3913" s="76"/>
      <c r="K3913" s="59"/>
      <c r="L3913" s="59"/>
      <c r="M3913" s="76"/>
      <c r="N3913" s="88"/>
      <c r="O3913" s="88"/>
      <c r="P3913" s="59"/>
      <c r="Q3913" s="77"/>
      <c r="R3913" s="59"/>
      <c r="S3913" s="59"/>
      <c r="T3913" s="59"/>
      <c r="U3913" s="59"/>
      <c r="W3913" s="59"/>
      <c r="X3913" s="59"/>
    </row>
    <row r="3914" ht="15.75" customHeight="1">
      <c r="C3914" s="84"/>
      <c r="D3914" s="84"/>
      <c r="E3914" s="84"/>
      <c r="F3914" s="86"/>
      <c r="G3914" s="87"/>
      <c r="H3914" s="72"/>
      <c r="I3914" s="59"/>
      <c r="J3914" s="76"/>
      <c r="K3914" s="59"/>
      <c r="L3914" s="59"/>
      <c r="M3914" s="76"/>
      <c r="N3914" s="88"/>
      <c r="O3914" s="88"/>
      <c r="P3914" s="59"/>
      <c r="Q3914" s="77"/>
      <c r="R3914" s="59"/>
      <c r="S3914" s="59"/>
      <c r="T3914" s="59"/>
      <c r="U3914" s="59"/>
      <c r="W3914" s="59"/>
      <c r="X3914" s="59"/>
    </row>
    <row r="3915" ht="15.75" customHeight="1">
      <c r="C3915" s="84"/>
      <c r="D3915" s="84"/>
      <c r="E3915" s="84"/>
      <c r="F3915" s="86"/>
      <c r="G3915" s="87"/>
      <c r="H3915" s="72"/>
      <c r="I3915" s="59"/>
      <c r="J3915" s="76"/>
      <c r="K3915" s="59"/>
      <c r="L3915" s="59"/>
      <c r="M3915" s="76"/>
      <c r="N3915" s="88"/>
      <c r="O3915" s="88"/>
      <c r="P3915" s="59"/>
      <c r="Q3915" s="77"/>
      <c r="R3915" s="59"/>
      <c r="S3915" s="59"/>
      <c r="T3915" s="59"/>
      <c r="U3915" s="59"/>
      <c r="W3915" s="59"/>
      <c r="X3915" s="59"/>
    </row>
    <row r="3916" ht="15.75" customHeight="1">
      <c r="C3916" s="84"/>
      <c r="D3916" s="84"/>
      <c r="E3916" s="84"/>
      <c r="F3916" s="86"/>
      <c r="G3916" s="87"/>
      <c r="H3916" s="72"/>
      <c r="I3916" s="59"/>
      <c r="J3916" s="76"/>
      <c r="K3916" s="59"/>
      <c r="L3916" s="59"/>
      <c r="M3916" s="76"/>
      <c r="N3916" s="88"/>
      <c r="O3916" s="88"/>
      <c r="P3916" s="59"/>
      <c r="Q3916" s="77"/>
      <c r="R3916" s="59"/>
      <c r="S3916" s="59"/>
      <c r="T3916" s="59"/>
      <c r="U3916" s="59"/>
      <c r="W3916" s="59"/>
      <c r="X3916" s="59"/>
    </row>
    <row r="3917" ht="15.75" customHeight="1">
      <c r="C3917" s="84"/>
      <c r="D3917" s="84"/>
      <c r="E3917" s="84"/>
      <c r="F3917" s="86"/>
      <c r="G3917" s="87"/>
      <c r="H3917" s="72"/>
      <c r="I3917" s="59"/>
      <c r="J3917" s="76"/>
      <c r="K3917" s="59"/>
      <c r="L3917" s="59"/>
      <c r="M3917" s="76"/>
      <c r="N3917" s="88"/>
      <c r="O3917" s="88"/>
      <c r="P3917" s="59"/>
      <c r="Q3917" s="77"/>
      <c r="R3917" s="59"/>
      <c r="S3917" s="59"/>
      <c r="T3917" s="59"/>
      <c r="U3917" s="59"/>
      <c r="W3917" s="59"/>
      <c r="X3917" s="59"/>
    </row>
    <row r="3918" ht="15.75" customHeight="1">
      <c r="C3918" s="84"/>
      <c r="D3918" s="84"/>
      <c r="E3918" s="84"/>
      <c r="F3918" s="86"/>
      <c r="G3918" s="87"/>
      <c r="H3918" s="72"/>
      <c r="I3918" s="59"/>
      <c r="J3918" s="76"/>
      <c r="K3918" s="59"/>
      <c r="L3918" s="59"/>
      <c r="M3918" s="76"/>
      <c r="N3918" s="88"/>
      <c r="O3918" s="88"/>
      <c r="P3918" s="59"/>
      <c r="Q3918" s="77"/>
      <c r="R3918" s="59"/>
      <c r="S3918" s="59"/>
      <c r="T3918" s="59"/>
      <c r="U3918" s="59"/>
      <c r="W3918" s="59"/>
      <c r="X3918" s="59"/>
    </row>
    <row r="3919" ht="15.75" customHeight="1">
      <c r="C3919" s="84"/>
      <c r="D3919" s="84"/>
      <c r="E3919" s="84"/>
      <c r="F3919" s="86"/>
      <c r="G3919" s="87"/>
      <c r="H3919" s="72"/>
      <c r="I3919" s="59"/>
      <c r="J3919" s="76"/>
      <c r="K3919" s="59"/>
      <c r="L3919" s="59"/>
      <c r="M3919" s="76"/>
      <c r="N3919" s="88"/>
      <c r="O3919" s="88"/>
      <c r="P3919" s="59"/>
      <c r="Q3919" s="77"/>
      <c r="R3919" s="59"/>
      <c r="S3919" s="59"/>
      <c r="T3919" s="59"/>
      <c r="U3919" s="59"/>
      <c r="W3919" s="59"/>
      <c r="X3919" s="59"/>
    </row>
    <row r="3920" ht="15.75" customHeight="1">
      <c r="C3920" s="84"/>
      <c r="D3920" s="84"/>
      <c r="E3920" s="84"/>
      <c r="F3920" s="86"/>
      <c r="G3920" s="87"/>
      <c r="H3920" s="72"/>
      <c r="I3920" s="59"/>
      <c r="J3920" s="76"/>
      <c r="K3920" s="59"/>
      <c r="L3920" s="59"/>
      <c r="M3920" s="76"/>
      <c r="N3920" s="88"/>
      <c r="O3920" s="88"/>
      <c r="P3920" s="59"/>
      <c r="Q3920" s="77"/>
      <c r="R3920" s="59"/>
      <c r="S3920" s="59"/>
      <c r="T3920" s="59"/>
      <c r="U3920" s="59"/>
      <c r="W3920" s="59"/>
      <c r="X3920" s="59"/>
    </row>
    <row r="3921" ht="15.75" customHeight="1">
      <c r="C3921" s="84"/>
      <c r="D3921" s="84"/>
      <c r="E3921" s="84"/>
      <c r="F3921" s="86"/>
      <c r="G3921" s="87"/>
      <c r="H3921" s="72"/>
      <c r="I3921" s="59"/>
      <c r="J3921" s="76"/>
      <c r="K3921" s="59"/>
      <c r="L3921" s="59"/>
      <c r="M3921" s="76"/>
      <c r="N3921" s="88"/>
      <c r="O3921" s="88"/>
      <c r="P3921" s="59"/>
      <c r="Q3921" s="77"/>
      <c r="R3921" s="59"/>
      <c r="S3921" s="59"/>
      <c r="T3921" s="59"/>
      <c r="U3921" s="59"/>
      <c r="W3921" s="59"/>
      <c r="X3921" s="59"/>
    </row>
    <row r="3922" ht="15.75" customHeight="1">
      <c r="C3922" s="84"/>
      <c r="D3922" s="84"/>
      <c r="E3922" s="84"/>
      <c r="F3922" s="86"/>
      <c r="G3922" s="87"/>
      <c r="H3922" s="72"/>
      <c r="I3922" s="59"/>
      <c r="J3922" s="76"/>
      <c r="K3922" s="59"/>
      <c r="L3922" s="59"/>
      <c r="M3922" s="76"/>
      <c r="N3922" s="88"/>
      <c r="O3922" s="88"/>
      <c r="P3922" s="59"/>
      <c r="Q3922" s="77"/>
      <c r="R3922" s="59"/>
      <c r="S3922" s="59"/>
      <c r="T3922" s="59"/>
      <c r="U3922" s="59"/>
      <c r="W3922" s="59"/>
      <c r="X3922" s="59"/>
    </row>
    <row r="3923" ht="15.75" customHeight="1">
      <c r="C3923" s="84"/>
      <c r="D3923" s="84"/>
      <c r="E3923" s="84"/>
      <c r="F3923" s="86"/>
      <c r="G3923" s="87"/>
      <c r="H3923" s="72"/>
      <c r="I3923" s="59"/>
      <c r="J3923" s="76"/>
      <c r="K3923" s="59"/>
      <c r="L3923" s="59"/>
      <c r="M3923" s="76"/>
      <c r="N3923" s="88"/>
      <c r="O3923" s="88"/>
      <c r="P3923" s="59"/>
      <c r="Q3923" s="77"/>
      <c r="R3923" s="59"/>
      <c r="S3923" s="59"/>
      <c r="T3923" s="59"/>
      <c r="U3923" s="59"/>
      <c r="W3923" s="59"/>
      <c r="X3923" s="59"/>
    </row>
    <row r="3924" ht="15.75" customHeight="1">
      <c r="C3924" s="84"/>
      <c r="D3924" s="84"/>
      <c r="E3924" s="84"/>
      <c r="F3924" s="86"/>
      <c r="G3924" s="87"/>
      <c r="H3924" s="72"/>
      <c r="I3924" s="59"/>
      <c r="J3924" s="76"/>
      <c r="K3924" s="59"/>
      <c r="L3924" s="59"/>
      <c r="M3924" s="76"/>
      <c r="N3924" s="88"/>
      <c r="O3924" s="88"/>
      <c r="P3924" s="59"/>
      <c r="Q3924" s="77"/>
      <c r="R3924" s="59"/>
      <c r="S3924" s="59"/>
      <c r="T3924" s="59"/>
      <c r="U3924" s="59"/>
      <c r="W3924" s="59"/>
      <c r="X3924" s="59"/>
    </row>
    <row r="3925" ht="15.75" customHeight="1">
      <c r="C3925" s="84"/>
      <c r="D3925" s="84"/>
      <c r="E3925" s="84"/>
      <c r="F3925" s="86"/>
      <c r="G3925" s="87"/>
      <c r="H3925" s="72"/>
      <c r="I3925" s="59"/>
      <c r="J3925" s="76"/>
      <c r="K3925" s="59"/>
      <c r="L3925" s="59"/>
      <c r="M3925" s="76"/>
      <c r="N3925" s="88"/>
      <c r="O3925" s="88"/>
      <c r="P3925" s="59"/>
      <c r="Q3925" s="77"/>
      <c r="R3925" s="59"/>
      <c r="S3925" s="59"/>
      <c r="T3925" s="59"/>
      <c r="U3925" s="59"/>
      <c r="W3925" s="59"/>
      <c r="X3925" s="59"/>
    </row>
    <row r="3926" ht="15.75" customHeight="1">
      <c r="C3926" s="84"/>
      <c r="D3926" s="84"/>
      <c r="E3926" s="84"/>
      <c r="F3926" s="86"/>
      <c r="G3926" s="87"/>
      <c r="H3926" s="72"/>
      <c r="I3926" s="59"/>
      <c r="J3926" s="76"/>
      <c r="K3926" s="59"/>
      <c r="L3926" s="59"/>
      <c r="M3926" s="76"/>
      <c r="N3926" s="88"/>
      <c r="O3926" s="88"/>
      <c r="P3926" s="59"/>
      <c r="Q3926" s="77"/>
      <c r="R3926" s="59"/>
      <c r="S3926" s="59"/>
      <c r="T3926" s="59"/>
      <c r="U3926" s="59"/>
      <c r="W3926" s="59"/>
      <c r="X3926" s="59"/>
    </row>
    <row r="3927" ht="15.75" customHeight="1">
      <c r="C3927" s="84"/>
      <c r="D3927" s="84"/>
      <c r="E3927" s="84"/>
      <c r="F3927" s="86"/>
      <c r="G3927" s="87"/>
      <c r="H3927" s="72"/>
      <c r="I3927" s="59"/>
      <c r="J3927" s="76"/>
      <c r="K3927" s="59"/>
      <c r="L3927" s="59"/>
      <c r="M3927" s="76"/>
      <c r="N3927" s="88"/>
      <c r="O3927" s="88"/>
      <c r="P3927" s="59"/>
      <c r="Q3927" s="77"/>
      <c r="R3927" s="59"/>
      <c r="S3927" s="59"/>
      <c r="T3927" s="59"/>
      <c r="U3927" s="59"/>
      <c r="W3927" s="59"/>
      <c r="X3927" s="59"/>
    </row>
    <row r="3928" ht="15.75" customHeight="1">
      <c r="C3928" s="84"/>
      <c r="D3928" s="84"/>
      <c r="E3928" s="84"/>
      <c r="F3928" s="86"/>
      <c r="G3928" s="87"/>
      <c r="H3928" s="72"/>
      <c r="I3928" s="59"/>
      <c r="J3928" s="76"/>
      <c r="K3928" s="59"/>
      <c r="L3928" s="59"/>
      <c r="M3928" s="76"/>
      <c r="N3928" s="88"/>
      <c r="O3928" s="88"/>
      <c r="P3928" s="59"/>
      <c r="Q3928" s="77"/>
      <c r="R3928" s="59"/>
      <c r="S3928" s="59"/>
      <c r="T3928" s="59"/>
      <c r="U3928" s="59"/>
      <c r="W3928" s="59"/>
      <c r="X3928" s="59"/>
    </row>
    <row r="3929" ht="15.75" customHeight="1">
      <c r="C3929" s="84"/>
      <c r="D3929" s="84"/>
      <c r="E3929" s="84"/>
      <c r="F3929" s="86"/>
      <c r="G3929" s="87"/>
      <c r="H3929" s="72"/>
      <c r="I3929" s="59"/>
      <c r="J3929" s="76"/>
      <c r="K3929" s="59"/>
      <c r="L3929" s="59"/>
      <c r="M3929" s="76"/>
      <c r="N3929" s="88"/>
      <c r="O3929" s="88"/>
      <c r="P3929" s="59"/>
      <c r="Q3929" s="77"/>
      <c r="R3929" s="59"/>
      <c r="S3929" s="59"/>
      <c r="T3929" s="59"/>
      <c r="U3929" s="59"/>
      <c r="W3929" s="59"/>
      <c r="X3929" s="59"/>
    </row>
    <row r="3930" ht="15.75" customHeight="1">
      <c r="C3930" s="84"/>
      <c r="D3930" s="84"/>
      <c r="E3930" s="84"/>
      <c r="F3930" s="86"/>
      <c r="G3930" s="87"/>
      <c r="H3930" s="72"/>
      <c r="I3930" s="59"/>
      <c r="J3930" s="76"/>
      <c r="K3930" s="59"/>
      <c r="L3930" s="59"/>
      <c r="M3930" s="76"/>
      <c r="N3930" s="88"/>
      <c r="O3930" s="88"/>
      <c r="P3930" s="59"/>
      <c r="Q3930" s="77"/>
      <c r="R3930" s="59"/>
      <c r="S3930" s="59"/>
      <c r="T3930" s="59"/>
      <c r="U3930" s="59"/>
      <c r="W3930" s="59"/>
      <c r="X3930" s="59"/>
    </row>
    <row r="3931" ht="15.75" customHeight="1">
      <c r="C3931" s="84"/>
      <c r="D3931" s="84"/>
      <c r="E3931" s="84"/>
      <c r="F3931" s="86"/>
      <c r="G3931" s="87"/>
      <c r="H3931" s="72"/>
      <c r="I3931" s="59"/>
      <c r="J3931" s="76"/>
      <c r="K3931" s="59"/>
      <c r="L3931" s="59"/>
      <c r="M3931" s="76"/>
      <c r="N3931" s="88"/>
      <c r="O3931" s="88"/>
      <c r="P3931" s="59"/>
      <c r="Q3931" s="77"/>
      <c r="R3931" s="59"/>
      <c r="S3931" s="59"/>
      <c r="T3931" s="59"/>
      <c r="U3931" s="59"/>
      <c r="W3931" s="59"/>
      <c r="X3931" s="59"/>
    </row>
    <row r="3932" ht="15.75" customHeight="1">
      <c r="C3932" s="84"/>
      <c r="D3932" s="84"/>
      <c r="E3932" s="84"/>
      <c r="F3932" s="86"/>
      <c r="G3932" s="87"/>
      <c r="H3932" s="72"/>
      <c r="I3932" s="59"/>
      <c r="J3932" s="76"/>
      <c r="K3932" s="59"/>
      <c r="L3932" s="59"/>
      <c r="M3932" s="76"/>
      <c r="N3932" s="88"/>
      <c r="O3932" s="88"/>
      <c r="P3932" s="59"/>
      <c r="Q3932" s="77"/>
      <c r="R3932" s="59"/>
      <c r="S3932" s="59"/>
      <c r="T3932" s="59"/>
      <c r="U3932" s="59"/>
      <c r="W3932" s="59"/>
      <c r="X3932" s="59"/>
    </row>
    <row r="3933" ht="15.75" customHeight="1">
      <c r="C3933" s="84"/>
      <c r="D3933" s="84"/>
      <c r="E3933" s="84"/>
      <c r="F3933" s="86"/>
      <c r="G3933" s="87"/>
      <c r="H3933" s="72"/>
      <c r="I3933" s="59"/>
      <c r="J3933" s="76"/>
      <c r="K3933" s="59"/>
      <c r="L3933" s="59"/>
      <c r="M3933" s="76"/>
      <c r="N3933" s="88"/>
      <c r="O3933" s="88"/>
      <c r="P3933" s="59"/>
      <c r="Q3933" s="77"/>
      <c r="R3933" s="59"/>
      <c r="S3933" s="59"/>
      <c r="T3933" s="59"/>
      <c r="U3933" s="59"/>
      <c r="W3933" s="59"/>
      <c r="X3933" s="59"/>
    </row>
    <row r="3934" ht="15.75" customHeight="1">
      <c r="C3934" s="84"/>
      <c r="D3934" s="84"/>
      <c r="E3934" s="84"/>
      <c r="F3934" s="86"/>
      <c r="G3934" s="87"/>
      <c r="H3934" s="72"/>
      <c r="I3934" s="59"/>
      <c r="J3934" s="76"/>
      <c r="K3934" s="59"/>
      <c r="L3934" s="59"/>
      <c r="M3934" s="76"/>
      <c r="N3934" s="88"/>
      <c r="O3934" s="88"/>
      <c r="P3934" s="59"/>
      <c r="Q3934" s="77"/>
      <c r="R3934" s="59"/>
      <c r="S3934" s="59"/>
      <c r="T3934" s="59"/>
      <c r="U3934" s="59"/>
      <c r="W3934" s="59"/>
      <c r="X3934" s="59"/>
    </row>
    <row r="3935" ht="15.75" customHeight="1">
      <c r="C3935" s="84"/>
      <c r="D3935" s="84"/>
      <c r="E3935" s="84"/>
      <c r="F3935" s="86"/>
      <c r="G3935" s="87"/>
      <c r="H3935" s="72"/>
      <c r="I3935" s="59"/>
      <c r="J3935" s="76"/>
      <c r="K3935" s="59"/>
      <c r="L3935" s="59"/>
      <c r="M3935" s="76"/>
      <c r="N3935" s="88"/>
      <c r="O3935" s="88"/>
      <c r="P3935" s="59"/>
      <c r="Q3935" s="77"/>
      <c r="R3935" s="59"/>
      <c r="S3935" s="59"/>
      <c r="T3935" s="59"/>
      <c r="U3935" s="59"/>
      <c r="W3935" s="59"/>
      <c r="X3935" s="59"/>
    </row>
    <row r="3936" ht="15.75" customHeight="1">
      <c r="C3936" s="84"/>
      <c r="D3936" s="84"/>
      <c r="E3936" s="84"/>
      <c r="F3936" s="86"/>
      <c r="G3936" s="87"/>
      <c r="H3936" s="72"/>
      <c r="I3936" s="59"/>
      <c r="J3936" s="76"/>
      <c r="K3936" s="59"/>
      <c r="L3936" s="59"/>
      <c r="M3936" s="76"/>
      <c r="N3936" s="88"/>
      <c r="O3936" s="88"/>
      <c r="P3936" s="59"/>
      <c r="Q3936" s="77"/>
      <c r="R3936" s="59"/>
      <c r="S3936" s="59"/>
      <c r="T3936" s="59"/>
      <c r="U3936" s="59"/>
      <c r="W3936" s="59"/>
      <c r="X3936" s="59"/>
    </row>
    <row r="3937" ht="15.75" customHeight="1">
      <c r="C3937" s="84"/>
      <c r="D3937" s="84"/>
      <c r="E3937" s="84"/>
      <c r="F3937" s="86"/>
      <c r="G3937" s="87"/>
      <c r="H3937" s="72"/>
      <c r="I3937" s="59"/>
      <c r="J3937" s="76"/>
      <c r="K3937" s="59"/>
      <c r="L3937" s="59"/>
      <c r="M3937" s="76"/>
      <c r="N3937" s="88"/>
      <c r="O3937" s="88"/>
      <c r="P3937" s="59"/>
      <c r="Q3937" s="77"/>
      <c r="R3937" s="59"/>
      <c r="S3937" s="59"/>
      <c r="T3937" s="59"/>
      <c r="U3937" s="59"/>
      <c r="W3937" s="59"/>
      <c r="X3937" s="59"/>
    </row>
    <row r="3938" ht="15.75" customHeight="1">
      <c r="C3938" s="84"/>
      <c r="D3938" s="84"/>
      <c r="E3938" s="84"/>
      <c r="F3938" s="86"/>
      <c r="G3938" s="87"/>
      <c r="H3938" s="72"/>
      <c r="I3938" s="59"/>
      <c r="J3938" s="76"/>
      <c r="K3938" s="59"/>
      <c r="L3938" s="59"/>
      <c r="M3938" s="76"/>
      <c r="N3938" s="88"/>
      <c r="O3938" s="88"/>
      <c r="P3938" s="59"/>
      <c r="Q3938" s="77"/>
      <c r="R3938" s="59"/>
      <c r="S3938" s="59"/>
      <c r="T3938" s="59"/>
      <c r="U3938" s="59"/>
      <c r="W3938" s="59"/>
      <c r="X3938" s="59"/>
    </row>
    <row r="3939" ht="15.75" customHeight="1">
      <c r="C3939" s="84"/>
      <c r="D3939" s="84"/>
      <c r="E3939" s="84"/>
      <c r="F3939" s="86"/>
      <c r="G3939" s="87"/>
      <c r="H3939" s="72"/>
      <c r="I3939" s="59"/>
      <c r="J3939" s="76"/>
      <c r="K3939" s="59"/>
      <c r="L3939" s="59"/>
      <c r="M3939" s="76"/>
      <c r="N3939" s="88"/>
      <c r="O3939" s="88"/>
      <c r="P3939" s="59"/>
      <c r="Q3939" s="77"/>
      <c r="R3939" s="59"/>
      <c r="S3939" s="59"/>
      <c r="T3939" s="59"/>
      <c r="U3939" s="59"/>
      <c r="W3939" s="59"/>
      <c r="X3939" s="59"/>
    </row>
    <row r="3940" ht="15.75" customHeight="1">
      <c r="C3940" s="84"/>
      <c r="D3940" s="84"/>
      <c r="E3940" s="84"/>
      <c r="F3940" s="86"/>
      <c r="G3940" s="87"/>
      <c r="H3940" s="72"/>
      <c r="I3940" s="59"/>
      <c r="J3940" s="76"/>
      <c r="K3940" s="59"/>
      <c r="L3940" s="59"/>
      <c r="M3940" s="76"/>
      <c r="N3940" s="88"/>
      <c r="O3940" s="88"/>
      <c r="P3940" s="59"/>
      <c r="Q3940" s="77"/>
      <c r="R3940" s="59"/>
      <c r="S3940" s="59"/>
      <c r="T3940" s="59"/>
      <c r="U3940" s="59"/>
      <c r="W3940" s="59"/>
      <c r="X3940" s="59"/>
    </row>
    <row r="3941" ht="15.75" customHeight="1">
      <c r="C3941" s="84"/>
      <c r="D3941" s="84"/>
      <c r="E3941" s="84"/>
      <c r="F3941" s="86"/>
      <c r="G3941" s="87"/>
      <c r="H3941" s="72"/>
      <c r="I3941" s="59"/>
      <c r="J3941" s="76"/>
      <c r="K3941" s="59"/>
      <c r="L3941" s="59"/>
      <c r="M3941" s="76"/>
      <c r="N3941" s="88"/>
      <c r="O3941" s="88"/>
      <c r="P3941" s="59"/>
      <c r="Q3941" s="77"/>
      <c r="R3941" s="59"/>
      <c r="S3941" s="59"/>
      <c r="T3941" s="59"/>
      <c r="U3941" s="59"/>
      <c r="W3941" s="59"/>
      <c r="X3941" s="59"/>
    </row>
    <row r="3942" ht="15.75" customHeight="1">
      <c r="C3942" s="84"/>
      <c r="D3942" s="84"/>
      <c r="E3942" s="84"/>
      <c r="F3942" s="86"/>
      <c r="G3942" s="87"/>
      <c r="H3942" s="72"/>
      <c r="I3942" s="59"/>
      <c r="J3942" s="76"/>
      <c r="K3942" s="59"/>
      <c r="L3942" s="59"/>
      <c r="M3942" s="76"/>
      <c r="N3942" s="88"/>
      <c r="O3942" s="88"/>
      <c r="P3942" s="59"/>
      <c r="Q3942" s="77"/>
      <c r="R3942" s="59"/>
      <c r="S3942" s="59"/>
      <c r="T3942" s="59"/>
      <c r="U3942" s="59"/>
      <c r="W3942" s="59"/>
      <c r="X3942" s="59"/>
    </row>
    <row r="3943" ht="15.75" customHeight="1">
      <c r="C3943" s="84"/>
      <c r="D3943" s="84"/>
      <c r="E3943" s="84"/>
      <c r="F3943" s="86"/>
      <c r="G3943" s="87"/>
      <c r="H3943" s="72"/>
      <c r="I3943" s="59"/>
      <c r="J3943" s="76"/>
      <c r="K3943" s="59"/>
      <c r="L3943" s="59"/>
      <c r="M3943" s="76"/>
      <c r="N3943" s="88"/>
      <c r="O3943" s="88"/>
      <c r="P3943" s="59"/>
      <c r="Q3943" s="77"/>
      <c r="R3943" s="59"/>
      <c r="S3943" s="59"/>
      <c r="T3943" s="59"/>
      <c r="U3943" s="59"/>
      <c r="W3943" s="59"/>
      <c r="X3943" s="59"/>
    </row>
    <row r="3944" ht="15.75" customHeight="1">
      <c r="C3944" s="84"/>
      <c r="D3944" s="84"/>
      <c r="E3944" s="84"/>
      <c r="F3944" s="86"/>
      <c r="G3944" s="87"/>
      <c r="H3944" s="72"/>
      <c r="I3944" s="59"/>
      <c r="J3944" s="76"/>
      <c r="K3944" s="59"/>
      <c r="L3944" s="59"/>
      <c r="M3944" s="76"/>
      <c r="N3944" s="88"/>
      <c r="O3944" s="88"/>
      <c r="P3944" s="59"/>
      <c r="Q3944" s="77"/>
      <c r="R3944" s="59"/>
      <c r="S3944" s="59"/>
      <c r="T3944" s="59"/>
      <c r="U3944" s="59"/>
      <c r="W3944" s="59"/>
      <c r="X3944" s="59"/>
    </row>
    <row r="3945" ht="15.75" customHeight="1">
      <c r="C3945" s="84"/>
      <c r="D3945" s="84"/>
      <c r="E3945" s="84"/>
      <c r="F3945" s="86"/>
      <c r="G3945" s="87"/>
      <c r="H3945" s="72"/>
      <c r="I3945" s="59"/>
      <c r="J3945" s="76"/>
      <c r="K3945" s="59"/>
      <c r="L3945" s="59"/>
      <c r="M3945" s="76"/>
      <c r="N3945" s="88"/>
      <c r="O3945" s="88"/>
      <c r="P3945" s="59"/>
      <c r="Q3945" s="77"/>
      <c r="R3945" s="59"/>
      <c r="S3945" s="59"/>
      <c r="T3945" s="59"/>
      <c r="U3945" s="59"/>
      <c r="W3945" s="59"/>
      <c r="X3945" s="59"/>
    </row>
    <row r="3946" ht="15.75" customHeight="1">
      <c r="C3946" s="84"/>
      <c r="D3946" s="84"/>
      <c r="E3946" s="84"/>
      <c r="F3946" s="86"/>
      <c r="G3946" s="87"/>
      <c r="H3946" s="72"/>
      <c r="I3946" s="59"/>
      <c r="J3946" s="76"/>
      <c r="K3946" s="59"/>
      <c r="L3946" s="59"/>
      <c r="M3946" s="76"/>
      <c r="N3946" s="88"/>
      <c r="O3946" s="88"/>
      <c r="P3946" s="59"/>
      <c r="Q3946" s="77"/>
      <c r="R3946" s="59"/>
      <c r="S3946" s="59"/>
      <c r="T3946" s="59"/>
      <c r="U3946" s="59"/>
      <c r="W3946" s="59"/>
      <c r="X3946" s="59"/>
    </row>
    <row r="3947" ht="15.75" customHeight="1">
      <c r="C3947" s="84"/>
      <c r="D3947" s="84"/>
      <c r="E3947" s="84"/>
      <c r="F3947" s="86"/>
      <c r="G3947" s="87"/>
      <c r="H3947" s="72"/>
      <c r="I3947" s="59"/>
      <c r="J3947" s="76"/>
      <c r="K3947" s="59"/>
      <c r="L3947" s="59"/>
      <c r="M3947" s="76"/>
      <c r="N3947" s="88"/>
      <c r="O3947" s="88"/>
      <c r="P3947" s="59"/>
      <c r="Q3947" s="77"/>
      <c r="R3947" s="59"/>
      <c r="S3947" s="59"/>
      <c r="T3947" s="59"/>
      <c r="U3947" s="59"/>
      <c r="W3947" s="59"/>
      <c r="X3947" s="59"/>
    </row>
    <row r="3948" ht="15.75" customHeight="1">
      <c r="C3948" s="84"/>
      <c r="D3948" s="84"/>
      <c r="E3948" s="84"/>
      <c r="F3948" s="86"/>
      <c r="G3948" s="87"/>
      <c r="H3948" s="72"/>
      <c r="I3948" s="59"/>
      <c r="J3948" s="76"/>
      <c r="K3948" s="59"/>
      <c r="L3948" s="59"/>
      <c r="M3948" s="76"/>
      <c r="N3948" s="88"/>
      <c r="O3948" s="88"/>
      <c r="P3948" s="59"/>
      <c r="Q3948" s="77"/>
      <c r="R3948" s="59"/>
      <c r="S3948" s="59"/>
      <c r="T3948" s="59"/>
      <c r="U3948" s="59"/>
      <c r="W3948" s="59"/>
      <c r="X3948" s="59"/>
    </row>
    <row r="3949" ht="15.75" customHeight="1">
      <c r="C3949" s="84"/>
      <c r="D3949" s="84"/>
      <c r="E3949" s="84"/>
      <c r="F3949" s="86"/>
      <c r="G3949" s="87"/>
      <c r="H3949" s="72"/>
      <c r="I3949" s="59"/>
      <c r="J3949" s="76"/>
      <c r="K3949" s="59"/>
      <c r="L3949" s="59"/>
      <c r="M3949" s="76"/>
      <c r="N3949" s="88"/>
      <c r="O3949" s="88"/>
      <c r="P3949" s="59"/>
      <c r="Q3949" s="77"/>
      <c r="R3949" s="59"/>
      <c r="S3949" s="59"/>
      <c r="T3949" s="59"/>
      <c r="U3949" s="59"/>
      <c r="W3949" s="59"/>
      <c r="X3949" s="59"/>
    </row>
    <row r="3950" ht="15.75" customHeight="1">
      <c r="C3950" s="84"/>
      <c r="D3950" s="84"/>
      <c r="E3950" s="84"/>
      <c r="F3950" s="86"/>
      <c r="G3950" s="87"/>
      <c r="H3950" s="72"/>
      <c r="I3950" s="59"/>
      <c r="J3950" s="76"/>
      <c r="K3950" s="59"/>
      <c r="L3950" s="59"/>
      <c r="M3950" s="76"/>
      <c r="N3950" s="88"/>
      <c r="O3950" s="88"/>
      <c r="P3950" s="59"/>
      <c r="Q3950" s="77"/>
      <c r="R3950" s="59"/>
      <c r="S3950" s="59"/>
      <c r="T3950" s="59"/>
      <c r="U3950" s="59"/>
      <c r="W3950" s="59"/>
      <c r="X3950" s="59"/>
    </row>
    <row r="3951" ht="15.75" customHeight="1">
      <c r="C3951" s="84"/>
      <c r="D3951" s="84"/>
      <c r="E3951" s="84"/>
      <c r="F3951" s="86"/>
      <c r="G3951" s="87"/>
      <c r="H3951" s="72"/>
      <c r="I3951" s="59"/>
      <c r="J3951" s="76"/>
      <c r="K3951" s="59"/>
      <c r="L3951" s="59"/>
      <c r="M3951" s="76"/>
      <c r="N3951" s="88"/>
      <c r="O3951" s="88"/>
      <c r="P3951" s="59"/>
      <c r="Q3951" s="77"/>
      <c r="R3951" s="59"/>
      <c r="S3951" s="59"/>
      <c r="T3951" s="59"/>
      <c r="U3951" s="59"/>
      <c r="W3951" s="59"/>
      <c r="X3951" s="59"/>
    </row>
    <row r="3952" ht="15.75" customHeight="1">
      <c r="C3952" s="84"/>
      <c r="D3952" s="84"/>
      <c r="E3952" s="84"/>
      <c r="F3952" s="86"/>
      <c r="G3952" s="87"/>
      <c r="H3952" s="72"/>
      <c r="I3952" s="59"/>
      <c r="J3952" s="76"/>
      <c r="K3952" s="59"/>
      <c r="L3952" s="59"/>
      <c r="M3952" s="76"/>
      <c r="N3952" s="88"/>
      <c r="O3952" s="88"/>
      <c r="P3952" s="59"/>
      <c r="Q3952" s="77"/>
      <c r="R3952" s="59"/>
      <c r="S3952" s="59"/>
      <c r="T3952" s="59"/>
      <c r="U3952" s="59"/>
      <c r="W3952" s="59"/>
      <c r="X3952" s="59"/>
    </row>
    <row r="3953" ht="15.75" customHeight="1">
      <c r="C3953" s="84"/>
      <c r="D3953" s="84"/>
      <c r="E3953" s="84"/>
      <c r="F3953" s="86"/>
      <c r="G3953" s="87"/>
      <c r="H3953" s="72"/>
      <c r="I3953" s="59"/>
      <c r="J3953" s="76"/>
      <c r="K3953" s="59"/>
      <c r="L3953" s="59"/>
      <c r="M3953" s="76"/>
      <c r="N3953" s="88"/>
      <c r="O3953" s="88"/>
      <c r="P3953" s="59"/>
      <c r="Q3953" s="77"/>
      <c r="R3953" s="59"/>
      <c r="S3953" s="59"/>
      <c r="T3953" s="59"/>
      <c r="U3953" s="59"/>
      <c r="W3953" s="59"/>
      <c r="X3953" s="59"/>
    </row>
    <row r="3954" ht="15.75" customHeight="1">
      <c r="C3954" s="84"/>
      <c r="D3954" s="84"/>
      <c r="E3954" s="84"/>
      <c r="F3954" s="86"/>
      <c r="G3954" s="87"/>
      <c r="H3954" s="72"/>
      <c r="I3954" s="59"/>
      <c r="J3954" s="76"/>
      <c r="K3954" s="59"/>
      <c r="L3954" s="59"/>
      <c r="M3954" s="76"/>
      <c r="N3954" s="88"/>
      <c r="O3954" s="88"/>
      <c r="P3954" s="59"/>
      <c r="Q3954" s="77"/>
      <c r="R3954" s="59"/>
      <c r="S3954" s="59"/>
      <c r="T3954" s="59"/>
      <c r="U3954" s="59"/>
      <c r="W3954" s="59"/>
      <c r="X3954" s="59"/>
    </row>
    <row r="3955" ht="15.75" customHeight="1">
      <c r="C3955" s="84"/>
      <c r="D3955" s="84"/>
      <c r="E3955" s="84"/>
      <c r="F3955" s="86"/>
      <c r="G3955" s="87"/>
      <c r="H3955" s="72"/>
      <c r="I3955" s="59"/>
      <c r="J3955" s="76"/>
      <c r="K3955" s="59"/>
      <c r="L3955" s="59"/>
      <c r="M3955" s="76"/>
      <c r="N3955" s="88"/>
      <c r="O3955" s="88"/>
      <c r="P3955" s="59"/>
      <c r="Q3955" s="77"/>
      <c r="R3955" s="59"/>
      <c r="S3955" s="59"/>
      <c r="T3955" s="59"/>
      <c r="U3955" s="59"/>
      <c r="W3955" s="59"/>
      <c r="X3955" s="59"/>
    </row>
    <row r="3956" ht="15.75" customHeight="1">
      <c r="C3956" s="84"/>
      <c r="D3956" s="84"/>
      <c r="E3956" s="84"/>
      <c r="F3956" s="86"/>
      <c r="G3956" s="87"/>
      <c r="H3956" s="72"/>
      <c r="I3956" s="59"/>
      <c r="J3956" s="76"/>
      <c r="K3956" s="59"/>
      <c r="L3956" s="59"/>
      <c r="M3956" s="76"/>
      <c r="N3956" s="88"/>
      <c r="O3956" s="88"/>
      <c r="P3956" s="59"/>
      <c r="Q3956" s="77"/>
      <c r="R3956" s="59"/>
      <c r="S3956" s="59"/>
      <c r="T3956" s="59"/>
      <c r="U3956" s="59"/>
      <c r="W3956" s="59"/>
      <c r="X3956" s="59"/>
    </row>
    <row r="3957" ht="15.75" customHeight="1">
      <c r="C3957" s="84"/>
      <c r="D3957" s="84"/>
      <c r="E3957" s="84"/>
      <c r="F3957" s="86"/>
      <c r="G3957" s="87"/>
      <c r="H3957" s="72"/>
      <c r="I3957" s="59"/>
      <c r="J3957" s="76"/>
      <c r="K3957" s="59"/>
      <c r="L3957" s="59"/>
      <c r="M3957" s="76"/>
      <c r="N3957" s="88"/>
      <c r="O3957" s="88"/>
      <c r="P3957" s="59"/>
      <c r="Q3957" s="77"/>
      <c r="R3957" s="59"/>
      <c r="S3957" s="59"/>
      <c r="T3957" s="59"/>
      <c r="U3957" s="59"/>
      <c r="W3957" s="59"/>
      <c r="X3957" s="59"/>
    </row>
    <row r="3958" ht="15.75" customHeight="1">
      <c r="C3958" s="84"/>
      <c r="D3958" s="84"/>
      <c r="E3958" s="84"/>
      <c r="F3958" s="86"/>
      <c r="G3958" s="87"/>
      <c r="H3958" s="72"/>
      <c r="I3958" s="59"/>
      <c r="J3958" s="76"/>
      <c r="K3958" s="59"/>
      <c r="L3958" s="59"/>
      <c r="M3958" s="76"/>
      <c r="N3958" s="88"/>
      <c r="O3958" s="88"/>
      <c r="P3958" s="59"/>
      <c r="Q3958" s="77"/>
      <c r="R3958" s="59"/>
      <c r="S3958" s="59"/>
      <c r="T3958" s="59"/>
      <c r="U3958" s="59"/>
      <c r="W3958" s="59"/>
      <c r="X3958" s="59"/>
    </row>
    <row r="3959" ht="15.75" customHeight="1">
      <c r="C3959" s="84"/>
      <c r="D3959" s="84"/>
      <c r="E3959" s="84"/>
      <c r="F3959" s="86"/>
      <c r="G3959" s="87"/>
      <c r="H3959" s="72"/>
      <c r="I3959" s="59"/>
      <c r="J3959" s="76"/>
      <c r="K3959" s="59"/>
      <c r="L3959" s="59"/>
      <c r="M3959" s="76"/>
      <c r="N3959" s="88"/>
      <c r="O3959" s="88"/>
      <c r="P3959" s="59"/>
      <c r="Q3959" s="77"/>
      <c r="R3959" s="59"/>
      <c r="S3959" s="59"/>
      <c r="T3959" s="59"/>
      <c r="U3959" s="59"/>
      <c r="W3959" s="59"/>
      <c r="X3959" s="59"/>
    </row>
    <row r="3960" ht="15.75" customHeight="1">
      <c r="C3960" s="84"/>
      <c r="D3960" s="84"/>
      <c r="E3960" s="84"/>
      <c r="F3960" s="86"/>
      <c r="G3960" s="87"/>
      <c r="H3960" s="72"/>
      <c r="I3960" s="59"/>
      <c r="J3960" s="76"/>
      <c r="K3960" s="59"/>
      <c r="L3960" s="59"/>
      <c r="M3960" s="76"/>
      <c r="N3960" s="88"/>
      <c r="O3960" s="88"/>
      <c r="P3960" s="59"/>
      <c r="Q3960" s="77"/>
      <c r="R3960" s="59"/>
      <c r="S3960" s="59"/>
      <c r="T3960" s="59"/>
      <c r="U3960" s="59"/>
      <c r="W3960" s="59"/>
      <c r="X3960" s="59"/>
    </row>
    <row r="3961" ht="15.75" customHeight="1">
      <c r="C3961" s="84"/>
      <c r="D3961" s="84"/>
      <c r="E3961" s="84"/>
      <c r="F3961" s="86"/>
      <c r="G3961" s="87"/>
      <c r="H3961" s="72"/>
      <c r="I3961" s="59"/>
      <c r="J3961" s="76"/>
      <c r="K3961" s="59"/>
      <c r="L3961" s="59"/>
      <c r="M3961" s="76"/>
      <c r="N3961" s="88"/>
      <c r="O3961" s="88"/>
      <c r="P3961" s="59"/>
      <c r="Q3961" s="77"/>
      <c r="R3961" s="59"/>
      <c r="S3961" s="59"/>
      <c r="T3961" s="59"/>
      <c r="U3961" s="59"/>
      <c r="W3961" s="59"/>
      <c r="X3961" s="59"/>
    </row>
    <row r="3962" ht="15.75" customHeight="1">
      <c r="C3962" s="84"/>
      <c r="D3962" s="84"/>
      <c r="E3962" s="84"/>
      <c r="F3962" s="86"/>
      <c r="G3962" s="87"/>
      <c r="H3962" s="72"/>
      <c r="I3962" s="59"/>
      <c r="J3962" s="76"/>
      <c r="K3962" s="59"/>
      <c r="L3962" s="59"/>
      <c r="M3962" s="76"/>
      <c r="N3962" s="88"/>
      <c r="O3962" s="88"/>
      <c r="P3962" s="59"/>
      <c r="Q3962" s="77"/>
      <c r="R3962" s="59"/>
      <c r="S3962" s="59"/>
      <c r="T3962" s="59"/>
      <c r="U3962" s="59"/>
      <c r="W3962" s="59"/>
      <c r="X3962" s="59"/>
    </row>
    <row r="3963" ht="15.75" customHeight="1">
      <c r="C3963" s="84"/>
      <c r="D3963" s="84"/>
      <c r="E3963" s="84"/>
      <c r="F3963" s="86"/>
      <c r="G3963" s="87"/>
      <c r="H3963" s="72"/>
      <c r="I3963" s="59"/>
      <c r="J3963" s="76"/>
      <c r="K3963" s="59"/>
      <c r="L3963" s="59"/>
      <c r="M3963" s="76"/>
      <c r="N3963" s="88"/>
      <c r="O3963" s="88"/>
      <c r="P3963" s="59"/>
      <c r="Q3963" s="77"/>
      <c r="R3963" s="59"/>
      <c r="S3963" s="59"/>
      <c r="T3963" s="59"/>
      <c r="U3963" s="59"/>
      <c r="W3963" s="59"/>
      <c r="X3963" s="59"/>
    </row>
    <row r="3964" ht="15.75" customHeight="1">
      <c r="C3964" s="84"/>
      <c r="D3964" s="84"/>
      <c r="E3964" s="84"/>
      <c r="F3964" s="86"/>
      <c r="G3964" s="87"/>
      <c r="H3964" s="72"/>
      <c r="I3964" s="59"/>
      <c r="J3964" s="76"/>
      <c r="K3964" s="59"/>
      <c r="L3964" s="59"/>
      <c r="M3964" s="76"/>
      <c r="N3964" s="88"/>
      <c r="O3964" s="88"/>
      <c r="P3964" s="59"/>
      <c r="Q3964" s="77"/>
      <c r="R3964" s="59"/>
      <c r="S3964" s="59"/>
      <c r="T3964" s="59"/>
      <c r="U3964" s="59"/>
      <c r="W3964" s="59"/>
      <c r="X3964" s="59"/>
    </row>
    <row r="3965" ht="15.75" customHeight="1">
      <c r="C3965" s="84"/>
      <c r="D3965" s="84"/>
      <c r="E3965" s="84"/>
      <c r="F3965" s="86"/>
      <c r="G3965" s="87"/>
      <c r="H3965" s="72"/>
      <c r="I3965" s="59"/>
      <c r="J3965" s="76"/>
      <c r="K3965" s="59"/>
      <c r="L3965" s="59"/>
      <c r="M3965" s="76"/>
      <c r="N3965" s="88"/>
      <c r="O3965" s="88"/>
      <c r="P3965" s="59"/>
      <c r="Q3965" s="77"/>
      <c r="R3965" s="59"/>
      <c r="S3965" s="59"/>
      <c r="T3965" s="59"/>
      <c r="U3965" s="59"/>
      <c r="W3965" s="59"/>
      <c r="X3965" s="59"/>
    </row>
    <row r="3966" ht="15.75" customHeight="1">
      <c r="C3966" s="84"/>
      <c r="D3966" s="84"/>
      <c r="E3966" s="84"/>
      <c r="F3966" s="86"/>
      <c r="G3966" s="87"/>
      <c r="H3966" s="72"/>
      <c r="I3966" s="59"/>
      <c r="J3966" s="76"/>
      <c r="K3966" s="59"/>
      <c r="L3966" s="59"/>
      <c r="M3966" s="76"/>
      <c r="N3966" s="88"/>
      <c r="O3966" s="88"/>
      <c r="P3966" s="59"/>
      <c r="Q3966" s="77"/>
      <c r="R3966" s="59"/>
      <c r="S3966" s="59"/>
      <c r="T3966" s="59"/>
      <c r="U3966" s="59"/>
      <c r="W3966" s="59"/>
      <c r="X3966" s="59"/>
    </row>
    <row r="3967" ht="15.75" customHeight="1">
      <c r="C3967" s="84"/>
      <c r="D3967" s="84"/>
      <c r="E3967" s="84"/>
      <c r="F3967" s="86"/>
      <c r="G3967" s="87"/>
      <c r="H3967" s="72"/>
      <c r="I3967" s="59"/>
      <c r="J3967" s="76"/>
      <c r="K3967" s="59"/>
      <c r="L3967" s="59"/>
      <c r="M3967" s="76"/>
      <c r="N3967" s="88"/>
      <c r="O3967" s="88"/>
      <c r="P3967" s="59"/>
      <c r="Q3967" s="77"/>
      <c r="R3967" s="59"/>
      <c r="S3967" s="59"/>
      <c r="T3967" s="59"/>
      <c r="U3967" s="59"/>
      <c r="W3967" s="59"/>
      <c r="X3967" s="59"/>
    </row>
    <row r="3968" ht="15.75" customHeight="1">
      <c r="C3968" s="84"/>
      <c r="D3968" s="84"/>
      <c r="E3968" s="84"/>
      <c r="F3968" s="86"/>
      <c r="G3968" s="87"/>
      <c r="H3968" s="72"/>
      <c r="I3968" s="59"/>
      <c r="J3968" s="76"/>
      <c r="K3968" s="59"/>
      <c r="L3968" s="59"/>
      <c r="M3968" s="76"/>
      <c r="N3968" s="88"/>
      <c r="O3968" s="88"/>
      <c r="P3968" s="59"/>
      <c r="Q3968" s="77"/>
      <c r="R3968" s="59"/>
      <c r="S3968" s="59"/>
      <c r="T3968" s="59"/>
      <c r="U3968" s="59"/>
      <c r="W3968" s="59"/>
      <c r="X3968" s="59"/>
    </row>
    <row r="3969" ht="15.75" customHeight="1">
      <c r="C3969" s="84"/>
      <c r="D3969" s="84"/>
      <c r="E3969" s="84"/>
      <c r="F3969" s="86"/>
      <c r="G3969" s="87"/>
      <c r="H3969" s="72"/>
      <c r="I3969" s="59"/>
      <c r="J3969" s="76"/>
      <c r="K3969" s="59"/>
      <c r="L3969" s="59"/>
      <c r="M3969" s="76"/>
      <c r="N3969" s="88"/>
      <c r="O3969" s="88"/>
      <c r="P3969" s="59"/>
      <c r="Q3969" s="77"/>
      <c r="R3969" s="59"/>
      <c r="S3969" s="59"/>
      <c r="T3969" s="59"/>
      <c r="U3969" s="59"/>
      <c r="W3969" s="59"/>
      <c r="X3969" s="59"/>
    </row>
    <row r="3970" ht="15.75" customHeight="1">
      <c r="C3970" s="84"/>
      <c r="D3970" s="84"/>
      <c r="E3970" s="84"/>
      <c r="F3970" s="86"/>
      <c r="G3970" s="87"/>
      <c r="H3970" s="72"/>
      <c r="I3970" s="59"/>
      <c r="J3970" s="76"/>
      <c r="K3970" s="59"/>
      <c r="L3970" s="59"/>
      <c r="M3970" s="76"/>
      <c r="N3970" s="88"/>
      <c r="O3970" s="88"/>
      <c r="P3970" s="59"/>
      <c r="Q3970" s="77"/>
      <c r="R3970" s="59"/>
      <c r="S3970" s="59"/>
      <c r="T3970" s="59"/>
      <c r="U3970" s="59"/>
      <c r="W3970" s="59"/>
      <c r="X3970" s="59"/>
    </row>
    <row r="3971" ht="15.75" customHeight="1">
      <c r="C3971" s="84"/>
      <c r="D3971" s="84"/>
      <c r="E3971" s="84"/>
      <c r="F3971" s="86"/>
      <c r="G3971" s="87"/>
      <c r="H3971" s="72"/>
      <c r="I3971" s="59"/>
      <c r="J3971" s="76"/>
      <c r="K3971" s="59"/>
      <c r="L3971" s="59"/>
      <c r="M3971" s="76"/>
      <c r="N3971" s="88"/>
      <c r="O3971" s="88"/>
      <c r="P3971" s="59"/>
      <c r="Q3971" s="77"/>
      <c r="R3971" s="59"/>
      <c r="S3971" s="59"/>
      <c r="T3971" s="59"/>
      <c r="U3971" s="59"/>
      <c r="W3971" s="59"/>
      <c r="X3971" s="59"/>
    </row>
    <row r="3972" ht="15.75" customHeight="1">
      <c r="C3972" s="84"/>
      <c r="D3972" s="84"/>
      <c r="E3972" s="84"/>
      <c r="F3972" s="86"/>
      <c r="G3972" s="87"/>
      <c r="H3972" s="72"/>
      <c r="I3972" s="59"/>
      <c r="J3972" s="76"/>
      <c r="K3972" s="59"/>
      <c r="L3972" s="59"/>
      <c r="M3972" s="76"/>
      <c r="N3972" s="88"/>
      <c r="O3972" s="88"/>
      <c r="P3972" s="59"/>
      <c r="Q3972" s="77"/>
      <c r="R3972" s="59"/>
      <c r="S3972" s="59"/>
      <c r="T3972" s="59"/>
      <c r="U3972" s="59"/>
      <c r="W3972" s="59"/>
      <c r="X3972" s="59"/>
    </row>
    <row r="3973" ht="15.75" customHeight="1">
      <c r="C3973" s="84"/>
      <c r="D3973" s="84"/>
      <c r="E3973" s="84"/>
      <c r="F3973" s="86"/>
      <c r="G3973" s="87"/>
      <c r="H3973" s="72"/>
      <c r="I3973" s="59"/>
      <c r="J3973" s="76"/>
      <c r="K3973" s="59"/>
      <c r="L3973" s="59"/>
      <c r="M3973" s="76"/>
      <c r="N3973" s="88"/>
      <c r="O3973" s="88"/>
      <c r="P3973" s="59"/>
      <c r="Q3973" s="77"/>
      <c r="R3973" s="59"/>
      <c r="S3973" s="59"/>
      <c r="T3973" s="59"/>
      <c r="U3973" s="59"/>
      <c r="W3973" s="59"/>
      <c r="X3973" s="59"/>
    </row>
    <row r="3974" ht="15.75" customHeight="1">
      <c r="C3974" s="84"/>
      <c r="D3974" s="84"/>
      <c r="E3974" s="84"/>
      <c r="F3974" s="86"/>
      <c r="G3974" s="87"/>
      <c r="H3974" s="72"/>
      <c r="I3974" s="59"/>
      <c r="J3974" s="76"/>
      <c r="K3974" s="59"/>
      <c r="L3974" s="59"/>
      <c r="M3974" s="76"/>
      <c r="N3974" s="88"/>
      <c r="O3974" s="88"/>
      <c r="P3974" s="59"/>
      <c r="Q3974" s="77"/>
      <c r="R3974" s="59"/>
      <c r="S3974" s="59"/>
      <c r="T3974" s="59"/>
      <c r="U3974" s="59"/>
      <c r="W3974" s="59"/>
      <c r="X3974" s="59"/>
    </row>
    <row r="3975" ht="15.75" customHeight="1">
      <c r="C3975" s="84"/>
      <c r="D3975" s="84"/>
      <c r="E3975" s="84"/>
      <c r="F3975" s="86"/>
      <c r="G3975" s="87"/>
      <c r="H3975" s="72"/>
      <c r="I3975" s="59"/>
      <c r="J3975" s="76"/>
      <c r="K3975" s="59"/>
      <c r="L3975" s="59"/>
      <c r="M3975" s="76"/>
      <c r="N3975" s="88"/>
      <c r="O3975" s="88"/>
      <c r="P3975" s="59"/>
      <c r="Q3975" s="77"/>
      <c r="R3975" s="59"/>
      <c r="S3975" s="59"/>
      <c r="T3975" s="59"/>
      <c r="U3975" s="59"/>
      <c r="W3975" s="59"/>
      <c r="X3975" s="59"/>
    </row>
    <row r="3976" ht="15.75" customHeight="1">
      <c r="C3976" s="84"/>
      <c r="D3976" s="84"/>
      <c r="E3976" s="84"/>
      <c r="F3976" s="86"/>
      <c r="G3976" s="87"/>
      <c r="H3976" s="72"/>
      <c r="I3976" s="59"/>
      <c r="J3976" s="76"/>
      <c r="K3976" s="59"/>
      <c r="L3976" s="59"/>
      <c r="M3976" s="76"/>
      <c r="N3976" s="88"/>
      <c r="O3976" s="88"/>
      <c r="P3976" s="59"/>
      <c r="Q3976" s="77"/>
      <c r="R3976" s="59"/>
      <c r="S3976" s="59"/>
      <c r="T3976" s="59"/>
      <c r="U3976" s="59"/>
      <c r="W3976" s="59"/>
      <c r="X3976" s="59"/>
    </row>
    <row r="3977" ht="15.75" customHeight="1">
      <c r="C3977" s="84"/>
      <c r="D3977" s="84"/>
      <c r="E3977" s="84"/>
      <c r="F3977" s="86"/>
      <c r="G3977" s="87"/>
      <c r="H3977" s="72"/>
      <c r="I3977" s="59"/>
      <c r="J3977" s="76"/>
      <c r="K3977" s="59"/>
      <c r="L3977" s="59"/>
      <c r="M3977" s="76"/>
      <c r="N3977" s="88"/>
      <c r="O3977" s="88"/>
      <c r="P3977" s="59"/>
      <c r="Q3977" s="77"/>
      <c r="R3977" s="59"/>
      <c r="S3977" s="59"/>
      <c r="T3977" s="59"/>
      <c r="U3977" s="59"/>
      <c r="W3977" s="59"/>
      <c r="X3977" s="59"/>
    </row>
    <row r="3978" ht="15.75" customHeight="1">
      <c r="C3978" s="84"/>
      <c r="D3978" s="84"/>
      <c r="E3978" s="84"/>
      <c r="F3978" s="86"/>
      <c r="G3978" s="87"/>
      <c r="H3978" s="72"/>
      <c r="I3978" s="59"/>
      <c r="J3978" s="76"/>
      <c r="K3978" s="59"/>
      <c r="L3978" s="59"/>
      <c r="M3978" s="76"/>
      <c r="N3978" s="88"/>
      <c r="O3978" s="88"/>
      <c r="P3978" s="59"/>
      <c r="Q3978" s="77"/>
      <c r="R3978" s="59"/>
      <c r="S3978" s="59"/>
      <c r="T3978" s="59"/>
      <c r="U3978" s="59"/>
      <c r="W3978" s="59"/>
      <c r="X3978" s="59"/>
    </row>
    <row r="3979" ht="15.75" customHeight="1">
      <c r="C3979" s="84"/>
      <c r="D3979" s="84"/>
      <c r="E3979" s="84"/>
      <c r="F3979" s="86"/>
      <c r="G3979" s="87"/>
      <c r="H3979" s="72"/>
      <c r="I3979" s="59"/>
      <c r="J3979" s="76"/>
      <c r="K3979" s="59"/>
      <c r="L3979" s="59"/>
      <c r="M3979" s="76"/>
      <c r="N3979" s="88"/>
      <c r="O3979" s="88"/>
      <c r="P3979" s="59"/>
      <c r="Q3979" s="77"/>
      <c r="R3979" s="59"/>
      <c r="S3979" s="59"/>
      <c r="T3979" s="59"/>
      <c r="U3979" s="59"/>
      <c r="W3979" s="59"/>
      <c r="X3979" s="59"/>
    </row>
    <row r="3980" ht="15.75" customHeight="1">
      <c r="C3980" s="84"/>
      <c r="D3980" s="84"/>
      <c r="E3980" s="84"/>
      <c r="F3980" s="86"/>
      <c r="G3980" s="87"/>
      <c r="H3980" s="72"/>
      <c r="I3980" s="59"/>
      <c r="J3980" s="76"/>
      <c r="K3980" s="59"/>
      <c r="L3980" s="59"/>
      <c r="M3980" s="76"/>
      <c r="N3980" s="88"/>
      <c r="O3980" s="88"/>
      <c r="P3980" s="59"/>
      <c r="Q3980" s="77"/>
      <c r="R3980" s="59"/>
      <c r="S3980" s="59"/>
      <c r="T3980" s="59"/>
      <c r="U3980" s="59"/>
      <c r="W3980" s="59"/>
      <c r="X3980" s="59"/>
    </row>
    <row r="3981" ht="15.75" customHeight="1">
      <c r="C3981" s="84"/>
      <c r="D3981" s="84"/>
      <c r="E3981" s="84"/>
      <c r="F3981" s="86"/>
      <c r="G3981" s="87"/>
      <c r="H3981" s="72"/>
      <c r="I3981" s="59"/>
      <c r="J3981" s="76"/>
      <c r="K3981" s="59"/>
      <c r="L3981" s="59"/>
      <c r="M3981" s="76"/>
      <c r="N3981" s="88"/>
      <c r="O3981" s="88"/>
      <c r="P3981" s="59"/>
      <c r="Q3981" s="77"/>
      <c r="R3981" s="59"/>
      <c r="S3981" s="59"/>
      <c r="T3981" s="59"/>
      <c r="U3981" s="59"/>
      <c r="W3981" s="59"/>
      <c r="X3981" s="59"/>
    </row>
    <row r="3982" ht="15.75" customHeight="1">
      <c r="C3982" s="84"/>
      <c r="D3982" s="84"/>
      <c r="E3982" s="84"/>
      <c r="F3982" s="86"/>
      <c r="G3982" s="87"/>
      <c r="H3982" s="72"/>
      <c r="I3982" s="59"/>
      <c r="J3982" s="76"/>
      <c r="K3982" s="59"/>
      <c r="L3982" s="59"/>
      <c r="M3982" s="76"/>
      <c r="N3982" s="88"/>
      <c r="O3982" s="88"/>
      <c r="P3982" s="59"/>
      <c r="Q3982" s="77"/>
      <c r="R3982" s="59"/>
      <c r="S3982" s="59"/>
      <c r="T3982" s="59"/>
      <c r="U3982" s="59"/>
      <c r="W3982" s="59"/>
      <c r="X3982" s="59"/>
    </row>
    <row r="3983" ht="15.75" customHeight="1">
      <c r="C3983" s="84"/>
      <c r="D3983" s="84"/>
      <c r="E3983" s="84"/>
      <c r="F3983" s="86"/>
      <c r="G3983" s="87"/>
      <c r="H3983" s="72"/>
      <c r="I3983" s="59"/>
      <c r="J3983" s="76"/>
      <c r="K3983" s="59"/>
      <c r="L3983" s="59"/>
      <c r="M3983" s="76"/>
      <c r="N3983" s="88"/>
      <c r="O3983" s="88"/>
      <c r="P3983" s="59"/>
      <c r="Q3983" s="77"/>
      <c r="R3983" s="59"/>
      <c r="S3983" s="59"/>
      <c r="T3983" s="59"/>
      <c r="U3983" s="59"/>
      <c r="W3983" s="59"/>
      <c r="X3983" s="59"/>
    </row>
    <row r="3984" ht="15.75" customHeight="1">
      <c r="C3984" s="84"/>
      <c r="D3984" s="84"/>
      <c r="E3984" s="84"/>
      <c r="F3984" s="86"/>
      <c r="G3984" s="87"/>
      <c r="H3984" s="72"/>
      <c r="I3984" s="59"/>
      <c r="J3984" s="76"/>
      <c r="K3984" s="59"/>
      <c r="L3984" s="59"/>
      <c r="M3984" s="76"/>
      <c r="N3984" s="88"/>
      <c r="O3984" s="88"/>
      <c r="P3984" s="59"/>
      <c r="Q3984" s="77"/>
      <c r="R3984" s="59"/>
      <c r="S3984" s="59"/>
      <c r="T3984" s="59"/>
      <c r="U3984" s="59"/>
      <c r="W3984" s="59"/>
      <c r="X3984" s="59"/>
    </row>
    <row r="3985" ht="15.75" customHeight="1">
      <c r="C3985" s="84"/>
      <c r="D3985" s="84"/>
      <c r="E3985" s="84"/>
      <c r="F3985" s="86"/>
      <c r="G3985" s="87"/>
      <c r="H3985" s="72"/>
      <c r="I3985" s="59"/>
      <c r="J3985" s="76"/>
      <c r="K3985" s="59"/>
      <c r="L3985" s="59"/>
      <c r="M3985" s="76"/>
      <c r="N3985" s="88"/>
      <c r="O3985" s="88"/>
      <c r="P3985" s="59"/>
      <c r="Q3985" s="77"/>
      <c r="R3985" s="59"/>
      <c r="S3985" s="59"/>
      <c r="T3985" s="59"/>
      <c r="U3985" s="59"/>
      <c r="W3985" s="59"/>
      <c r="X3985" s="59"/>
    </row>
    <row r="3986" ht="15.75" customHeight="1">
      <c r="C3986" s="84"/>
      <c r="D3986" s="84"/>
      <c r="E3986" s="84"/>
      <c r="F3986" s="86"/>
      <c r="G3986" s="87"/>
      <c r="H3986" s="72"/>
      <c r="I3986" s="59"/>
      <c r="J3986" s="76"/>
      <c r="K3986" s="59"/>
      <c r="L3986" s="59"/>
      <c r="M3986" s="76"/>
      <c r="N3986" s="88"/>
      <c r="O3986" s="88"/>
      <c r="P3986" s="59"/>
      <c r="Q3986" s="77"/>
      <c r="R3986" s="59"/>
      <c r="S3986" s="59"/>
      <c r="T3986" s="59"/>
      <c r="U3986" s="59"/>
      <c r="W3986" s="59"/>
      <c r="X3986" s="59"/>
    </row>
    <row r="3987" ht="15.75" customHeight="1">
      <c r="C3987" s="84"/>
      <c r="D3987" s="84"/>
      <c r="E3987" s="84"/>
      <c r="F3987" s="86"/>
      <c r="G3987" s="87"/>
      <c r="H3987" s="72"/>
      <c r="I3987" s="59"/>
      <c r="J3987" s="76"/>
      <c r="K3987" s="59"/>
      <c r="L3987" s="59"/>
      <c r="M3987" s="76"/>
      <c r="N3987" s="88"/>
      <c r="O3987" s="88"/>
      <c r="P3987" s="59"/>
      <c r="Q3987" s="77"/>
      <c r="R3987" s="59"/>
      <c r="S3987" s="59"/>
      <c r="T3987" s="59"/>
      <c r="U3987" s="59"/>
      <c r="W3987" s="59"/>
      <c r="X3987" s="59"/>
    </row>
    <row r="3988" ht="15.75" customHeight="1">
      <c r="C3988" s="84"/>
      <c r="D3988" s="84"/>
      <c r="E3988" s="84"/>
      <c r="F3988" s="86"/>
      <c r="G3988" s="87"/>
      <c r="H3988" s="72"/>
      <c r="I3988" s="59"/>
      <c r="J3988" s="76"/>
      <c r="K3988" s="59"/>
      <c r="L3988" s="59"/>
      <c r="M3988" s="76"/>
      <c r="N3988" s="88"/>
      <c r="O3988" s="88"/>
      <c r="P3988" s="59"/>
      <c r="Q3988" s="77"/>
      <c r="R3988" s="59"/>
      <c r="S3988" s="59"/>
      <c r="T3988" s="59"/>
      <c r="U3988" s="59"/>
      <c r="W3988" s="59"/>
      <c r="X3988" s="59"/>
    </row>
    <row r="3989" ht="15.75" customHeight="1">
      <c r="C3989" s="84"/>
      <c r="D3989" s="84"/>
      <c r="E3989" s="84"/>
      <c r="F3989" s="86"/>
      <c r="G3989" s="87"/>
      <c r="H3989" s="72"/>
      <c r="I3989" s="59"/>
      <c r="J3989" s="76"/>
      <c r="K3989" s="59"/>
      <c r="L3989" s="59"/>
      <c r="M3989" s="76"/>
      <c r="N3989" s="88"/>
      <c r="O3989" s="88"/>
      <c r="P3989" s="59"/>
      <c r="Q3989" s="77"/>
      <c r="R3989" s="59"/>
      <c r="S3989" s="59"/>
      <c r="T3989" s="59"/>
      <c r="U3989" s="59"/>
      <c r="W3989" s="59"/>
      <c r="X3989" s="59"/>
    </row>
    <row r="3990" ht="15.75" customHeight="1">
      <c r="C3990" s="84"/>
      <c r="D3990" s="84"/>
      <c r="E3990" s="84"/>
      <c r="F3990" s="86"/>
      <c r="G3990" s="87"/>
      <c r="H3990" s="72"/>
      <c r="I3990" s="59"/>
      <c r="J3990" s="76"/>
      <c r="K3990" s="59"/>
      <c r="L3990" s="59"/>
      <c r="M3990" s="76"/>
      <c r="N3990" s="88"/>
      <c r="O3990" s="88"/>
      <c r="P3990" s="59"/>
      <c r="Q3990" s="77"/>
      <c r="R3990" s="59"/>
      <c r="S3990" s="59"/>
      <c r="T3990" s="59"/>
      <c r="U3990" s="59"/>
      <c r="W3990" s="59"/>
      <c r="X3990" s="59"/>
    </row>
    <row r="3991" ht="15.75" customHeight="1">
      <c r="C3991" s="84"/>
      <c r="D3991" s="84"/>
      <c r="E3991" s="84"/>
      <c r="F3991" s="86"/>
      <c r="G3991" s="87"/>
      <c r="H3991" s="72"/>
      <c r="I3991" s="59"/>
      <c r="J3991" s="76"/>
      <c r="K3991" s="59"/>
      <c r="L3991" s="59"/>
      <c r="M3991" s="76"/>
      <c r="N3991" s="88"/>
      <c r="O3991" s="88"/>
      <c r="P3991" s="59"/>
      <c r="Q3991" s="77"/>
      <c r="R3991" s="59"/>
      <c r="S3991" s="59"/>
      <c r="T3991" s="59"/>
      <c r="U3991" s="59"/>
      <c r="W3991" s="59"/>
      <c r="X3991" s="59"/>
    </row>
    <row r="3992" ht="15.75" customHeight="1">
      <c r="C3992" s="84"/>
      <c r="D3992" s="84"/>
      <c r="E3992" s="84"/>
      <c r="F3992" s="86"/>
      <c r="G3992" s="87"/>
      <c r="H3992" s="72"/>
      <c r="I3992" s="59"/>
      <c r="J3992" s="76"/>
      <c r="K3992" s="59"/>
      <c r="L3992" s="59"/>
      <c r="M3992" s="76"/>
      <c r="N3992" s="88"/>
      <c r="O3992" s="88"/>
      <c r="P3992" s="59"/>
      <c r="Q3992" s="77"/>
      <c r="R3992" s="59"/>
      <c r="S3992" s="59"/>
      <c r="T3992" s="59"/>
      <c r="U3992" s="59"/>
      <c r="W3992" s="59"/>
      <c r="X3992" s="59"/>
    </row>
    <row r="3993" ht="15.75" customHeight="1">
      <c r="C3993" s="84"/>
      <c r="D3993" s="84"/>
      <c r="E3993" s="84"/>
      <c r="F3993" s="86"/>
      <c r="G3993" s="87"/>
      <c r="H3993" s="72"/>
      <c r="I3993" s="59"/>
      <c r="J3993" s="76"/>
      <c r="K3993" s="59"/>
      <c r="L3993" s="59"/>
      <c r="M3993" s="76"/>
      <c r="N3993" s="88"/>
      <c r="O3993" s="88"/>
      <c r="P3993" s="59"/>
      <c r="Q3993" s="77"/>
      <c r="R3993" s="59"/>
      <c r="S3993" s="59"/>
      <c r="T3993" s="59"/>
      <c r="U3993" s="59"/>
      <c r="W3993" s="59"/>
      <c r="X3993" s="59"/>
    </row>
    <row r="3994" ht="15.75" customHeight="1">
      <c r="C3994" s="84"/>
      <c r="D3994" s="84"/>
      <c r="E3994" s="84"/>
      <c r="F3994" s="86"/>
      <c r="G3994" s="87"/>
      <c r="H3994" s="72"/>
      <c r="I3994" s="59"/>
      <c r="J3994" s="76"/>
      <c r="K3994" s="59"/>
      <c r="L3994" s="59"/>
      <c r="M3994" s="76"/>
      <c r="N3994" s="88"/>
      <c r="O3994" s="88"/>
      <c r="P3994" s="59"/>
      <c r="Q3994" s="77"/>
      <c r="R3994" s="59"/>
      <c r="S3994" s="59"/>
      <c r="T3994" s="59"/>
      <c r="U3994" s="59"/>
      <c r="W3994" s="59"/>
      <c r="X3994" s="59"/>
    </row>
    <row r="3995" ht="15.75" customHeight="1">
      <c r="C3995" s="84"/>
      <c r="D3995" s="84"/>
      <c r="E3995" s="84"/>
      <c r="F3995" s="86"/>
      <c r="G3995" s="87"/>
      <c r="H3995" s="72"/>
      <c r="I3995" s="59"/>
      <c r="J3995" s="76"/>
      <c r="K3995" s="59"/>
      <c r="L3995" s="59"/>
      <c r="M3995" s="76"/>
      <c r="N3995" s="88"/>
      <c r="O3995" s="88"/>
      <c r="P3995" s="59"/>
      <c r="Q3995" s="77"/>
      <c r="R3995" s="59"/>
      <c r="S3995" s="59"/>
      <c r="T3995" s="59"/>
      <c r="U3995" s="59"/>
      <c r="W3995" s="59"/>
      <c r="X3995" s="59"/>
    </row>
    <row r="3996" ht="15.75" customHeight="1">
      <c r="C3996" s="84"/>
      <c r="D3996" s="84"/>
      <c r="E3996" s="84"/>
      <c r="F3996" s="86"/>
      <c r="G3996" s="87"/>
      <c r="H3996" s="72"/>
      <c r="I3996" s="59"/>
      <c r="J3996" s="76"/>
      <c r="K3996" s="59"/>
      <c r="L3996" s="59"/>
      <c r="M3996" s="76"/>
      <c r="N3996" s="88"/>
      <c r="O3996" s="88"/>
      <c r="P3996" s="59"/>
      <c r="Q3996" s="77"/>
      <c r="R3996" s="59"/>
      <c r="S3996" s="59"/>
      <c r="T3996" s="59"/>
      <c r="U3996" s="59"/>
      <c r="W3996" s="59"/>
      <c r="X3996" s="59"/>
    </row>
    <row r="3997" ht="15.75" customHeight="1">
      <c r="C3997" s="84"/>
      <c r="D3997" s="84"/>
      <c r="E3997" s="84"/>
      <c r="F3997" s="86"/>
      <c r="G3997" s="87"/>
      <c r="H3997" s="72"/>
      <c r="I3997" s="59"/>
      <c r="J3997" s="76"/>
      <c r="K3997" s="59"/>
      <c r="L3997" s="59"/>
      <c r="M3997" s="76"/>
      <c r="N3997" s="88"/>
      <c r="O3997" s="88"/>
      <c r="P3997" s="59"/>
      <c r="Q3997" s="77"/>
      <c r="R3997" s="59"/>
      <c r="S3997" s="59"/>
      <c r="T3997" s="59"/>
      <c r="U3997" s="59"/>
      <c r="W3997" s="59"/>
      <c r="X3997" s="59"/>
    </row>
    <row r="3998" ht="15.75" customHeight="1">
      <c r="C3998" s="84"/>
      <c r="D3998" s="84"/>
      <c r="E3998" s="84"/>
      <c r="F3998" s="86"/>
      <c r="G3998" s="87"/>
      <c r="H3998" s="72"/>
      <c r="I3998" s="59"/>
      <c r="J3998" s="76"/>
      <c r="K3998" s="59"/>
      <c r="L3998" s="59"/>
      <c r="M3998" s="76"/>
      <c r="N3998" s="88"/>
      <c r="O3998" s="88"/>
      <c r="P3998" s="59"/>
      <c r="Q3998" s="77"/>
      <c r="R3998" s="59"/>
      <c r="S3998" s="59"/>
      <c r="T3998" s="59"/>
      <c r="U3998" s="59"/>
      <c r="W3998" s="59"/>
      <c r="X3998" s="59"/>
    </row>
    <row r="3999" ht="15.75" customHeight="1">
      <c r="C3999" s="84"/>
      <c r="D3999" s="84"/>
      <c r="E3999" s="84"/>
      <c r="F3999" s="86"/>
      <c r="G3999" s="87"/>
      <c r="H3999" s="72"/>
      <c r="I3999" s="59"/>
      <c r="J3999" s="76"/>
      <c r="K3999" s="59"/>
      <c r="L3999" s="59"/>
      <c r="M3999" s="76"/>
      <c r="N3999" s="88"/>
      <c r="O3999" s="88"/>
      <c r="P3999" s="59"/>
      <c r="Q3999" s="77"/>
      <c r="R3999" s="59"/>
      <c r="S3999" s="59"/>
      <c r="T3999" s="59"/>
      <c r="U3999" s="59"/>
      <c r="W3999" s="59"/>
      <c r="X3999" s="59"/>
    </row>
    <row r="4000" ht="15.75" customHeight="1">
      <c r="C4000" s="84"/>
      <c r="D4000" s="84"/>
      <c r="E4000" s="84"/>
      <c r="F4000" s="86"/>
      <c r="G4000" s="87"/>
      <c r="H4000" s="72"/>
      <c r="I4000" s="59"/>
      <c r="J4000" s="76"/>
      <c r="K4000" s="59"/>
      <c r="L4000" s="59"/>
      <c r="M4000" s="76"/>
      <c r="N4000" s="88"/>
      <c r="O4000" s="88"/>
      <c r="P4000" s="59"/>
      <c r="Q4000" s="77"/>
      <c r="R4000" s="59"/>
      <c r="S4000" s="59"/>
      <c r="T4000" s="59"/>
      <c r="U4000" s="59"/>
      <c r="W4000" s="59"/>
      <c r="X4000" s="59"/>
    </row>
    <row r="4001" ht="15.75" customHeight="1">
      <c r="C4001" s="84"/>
      <c r="D4001" s="84"/>
      <c r="E4001" s="84"/>
      <c r="F4001" s="86"/>
      <c r="G4001" s="87"/>
      <c r="H4001" s="72"/>
      <c r="I4001" s="59"/>
      <c r="J4001" s="76"/>
      <c r="K4001" s="59"/>
      <c r="L4001" s="59"/>
      <c r="M4001" s="76"/>
      <c r="N4001" s="88"/>
      <c r="O4001" s="88"/>
      <c r="P4001" s="59"/>
      <c r="Q4001" s="77"/>
      <c r="R4001" s="59"/>
      <c r="S4001" s="59"/>
      <c r="T4001" s="59"/>
      <c r="U4001" s="59"/>
      <c r="W4001" s="59"/>
      <c r="X4001" s="59"/>
    </row>
    <row r="4002" ht="15.75" customHeight="1">
      <c r="C4002" s="84"/>
      <c r="D4002" s="84"/>
      <c r="E4002" s="84"/>
      <c r="F4002" s="86"/>
      <c r="G4002" s="87"/>
      <c r="H4002" s="72"/>
      <c r="I4002" s="59"/>
      <c r="J4002" s="76"/>
      <c r="K4002" s="59"/>
      <c r="L4002" s="59"/>
      <c r="M4002" s="76"/>
      <c r="N4002" s="88"/>
      <c r="O4002" s="88"/>
      <c r="P4002" s="59"/>
      <c r="Q4002" s="77"/>
      <c r="R4002" s="59"/>
      <c r="S4002" s="59"/>
      <c r="T4002" s="59"/>
      <c r="U4002" s="59"/>
      <c r="W4002" s="59"/>
      <c r="X4002" s="59"/>
    </row>
    <row r="4003" ht="15.75" customHeight="1">
      <c r="C4003" s="84"/>
      <c r="D4003" s="84"/>
      <c r="E4003" s="84"/>
      <c r="F4003" s="86"/>
      <c r="G4003" s="87"/>
      <c r="H4003" s="72"/>
      <c r="I4003" s="59"/>
      <c r="J4003" s="76"/>
      <c r="K4003" s="59"/>
      <c r="L4003" s="59"/>
      <c r="M4003" s="76"/>
      <c r="N4003" s="88"/>
      <c r="O4003" s="88"/>
      <c r="P4003" s="59"/>
      <c r="Q4003" s="77"/>
      <c r="R4003" s="59"/>
      <c r="S4003" s="59"/>
      <c r="T4003" s="59"/>
      <c r="U4003" s="59"/>
      <c r="W4003" s="59"/>
      <c r="X4003" s="59"/>
    </row>
    <row r="4004" ht="15.75" customHeight="1">
      <c r="C4004" s="84"/>
      <c r="D4004" s="84"/>
      <c r="E4004" s="84"/>
      <c r="F4004" s="86"/>
      <c r="G4004" s="87"/>
      <c r="H4004" s="72"/>
      <c r="I4004" s="59"/>
      <c r="J4004" s="76"/>
      <c r="K4004" s="59"/>
      <c r="L4004" s="59"/>
      <c r="M4004" s="76"/>
      <c r="N4004" s="88"/>
      <c r="O4004" s="88"/>
      <c r="P4004" s="59"/>
      <c r="Q4004" s="77"/>
      <c r="R4004" s="59"/>
      <c r="S4004" s="59"/>
      <c r="T4004" s="59"/>
      <c r="U4004" s="59"/>
      <c r="W4004" s="59"/>
      <c r="X4004" s="59"/>
    </row>
    <row r="4005" ht="15.75" customHeight="1">
      <c r="C4005" s="84"/>
      <c r="D4005" s="84"/>
      <c r="E4005" s="84"/>
      <c r="F4005" s="86"/>
      <c r="G4005" s="87"/>
      <c r="H4005" s="72"/>
      <c r="I4005" s="59"/>
      <c r="J4005" s="76"/>
      <c r="K4005" s="59"/>
      <c r="L4005" s="59"/>
      <c r="M4005" s="76"/>
      <c r="N4005" s="88"/>
      <c r="O4005" s="88"/>
      <c r="P4005" s="59"/>
      <c r="Q4005" s="77"/>
      <c r="R4005" s="59"/>
      <c r="S4005" s="59"/>
      <c r="T4005" s="59"/>
      <c r="U4005" s="59"/>
      <c r="W4005" s="59"/>
      <c r="X4005" s="59"/>
    </row>
    <row r="4006" ht="15.75" customHeight="1">
      <c r="C4006" s="84"/>
      <c r="D4006" s="84"/>
      <c r="E4006" s="84"/>
      <c r="F4006" s="86"/>
      <c r="G4006" s="87"/>
      <c r="H4006" s="72"/>
      <c r="I4006" s="59"/>
      <c r="J4006" s="76"/>
      <c r="K4006" s="59"/>
      <c r="L4006" s="59"/>
      <c r="M4006" s="76"/>
      <c r="N4006" s="88"/>
      <c r="O4006" s="88"/>
      <c r="P4006" s="59"/>
      <c r="Q4006" s="77"/>
      <c r="R4006" s="59"/>
      <c r="S4006" s="59"/>
      <c r="T4006" s="59"/>
      <c r="U4006" s="59"/>
      <c r="W4006" s="59"/>
      <c r="X4006" s="59"/>
    </row>
    <row r="4007" ht="15.75" customHeight="1">
      <c r="C4007" s="84"/>
      <c r="D4007" s="84"/>
      <c r="E4007" s="84"/>
      <c r="F4007" s="86"/>
      <c r="G4007" s="87"/>
      <c r="H4007" s="72"/>
      <c r="I4007" s="59"/>
      <c r="J4007" s="76"/>
      <c r="K4007" s="59"/>
      <c r="L4007" s="59"/>
      <c r="M4007" s="76"/>
      <c r="N4007" s="88"/>
      <c r="O4007" s="88"/>
      <c r="P4007" s="59"/>
      <c r="Q4007" s="77"/>
      <c r="R4007" s="59"/>
      <c r="S4007" s="59"/>
      <c r="T4007" s="59"/>
      <c r="U4007" s="59"/>
      <c r="W4007" s="59"/>
      <c r="X4007" s="59"/>
    </row>
    <row r="4008" ht="15.75" customHeight="1">
      <c r="C4008" s="84"/>
      <c r="D4008" s="84"/>
      <c r="E4008" s="84"/>
      <c r="F4008" s="86"/>
      <c r="G4008" s="87"/>
      <c r="H4008" s="72"/>
      <c r="I4008" s="59"/>
      <c r="J4008" s="76"/>
      <c r="K4008" s="59"/>
      <c r="L4008" s="59"/>
      <c r="M4008" s="76"/>
      <c r="N4008" s="88"/>
      <c r="O4008" s="88"/>
      <c r="P4008" s="59"/>
      <c r="Q4008" s="77"/>
      <c r="R4008" s="59"/>
      <c r="S4008" s="59"/>
      <c r="T4008" s="59"/>
      <c r="U4008" s="59"/>
      <c r="W4008" s="59"/>
      <c r="X4008" s="59"/>
    </row>
    <row r="4009" ht="15.75" customHeight="1">
      <c r="C4009" s="84"/>
      <c r="D4009" s="84"/>
      <c r="E4009" s="84"/>
      <c r="F4009" s="86"/>
      <c r="G4009" s="87"/>
      <c r="H4009" s="72"/>
      <c r="I4009" s="59"/>
      <c r="J4009" s="76"/>
      <c r="K4009" s="59"/>
      <c r="L4009" s="59"/>
      <c r="M4009" s="76"/>
      <c r="N4009" s="88"/>
      <c r="O4009" s="88"/>
      <c r="P4009" s="59"/>
      <c r="Q4009" s="77"/>
      <c r="R4009" s="59"/>
      <c r="S4009" s="59"/>
      <c r="T4009" s="59"/>
      <c r="U4009" s="59"/>
      <c r="W4009" s="59"/>
      <c r="X4009" s="59"/>
    </row>
    <row r="4010" ht="15.75" customHeight="1">
      <c r="C4010" s="84"/>
      <c r="D4010" s="84"/>
      <c r="E4010" s="84"/>
      <c r="F4010" s="86"/>
      <c r="G4010" s="87"/>
      <c r="H4010" s="72"/>
      <c r="I4010" s="59"/>
      <c r="J4010" s="76"/>
      <c r="K4010" s="59"/>
      <c r="L4010" s="59"/>
      <c r="M4010" s="76"/>
      <c r="N4010" s="88"/>
      <c r="O4010" s="88"/>
      <c r="P4010" s="59"/>
      <c r="Q4010" s="77"/>
      <c r="R4010" s="59"/>
      <c r="S4010" s="59"/>
      <c r="T4010" s="59"/>
      <c r="U4010" s="59"/>
      <c r="W4010" s="59"/>
      <c r="X4010" s="59"/>
    </row>
    <row r="4011" ht="15.75" customHeight="1">
      <c r="C4011" s="84"/>
      <c r="D4011" s="84"/>
      <c r="E4011" s="84"/>
      <c r="F4011" s="86"/>
      <c r="G4011" s="87"/>
      <c r="H4011" s="72"/>
      <c r="I4011" s="59"/>
      <c r="J4011" s="76"/>
      <c r="K4011" s="59"/>
      <c r="L4011" s="59"/>
      <c r="M4011" s="76"/>
      <c r="N4011" s="88"/>
      <c r="O4011" s="88"/>
      <c r="P4011" s="59"/>
      <c r="Q4011" s="77"/>
      <c r="R4011" s="59"/>
      <c r="S4011" s="59"/>
      <c r="T4011" s="59"/>
      <c r="U4011" s="59"/>
      <c r="W4011" s="59"/>
      <c r="X4011" s="59"/>
    </row>
    <row r="4012" ht="15.75" customHeight="1">
      <c r="C4012" s="84"/>
      <c r="D4012" s="84"/>
      <c r="E4012" s="84"/>
      <c r="F4012" s="86"/>
      <c r="G4012" s="87"/>
      <c r="H4012" s="72"/>
      <c r="I4012" s="59"/>
      <c r="J4012" s="76"/>
      <c r="K4012" s="59"/>
      <c r="L4012" s="59"/>
      <c r="M4012" s="76"/>
      <c r="N4012" s="88"/>
      <c r="O4012" s="88"/>
      <c r="P4012" s="59"/>
      <c r="Q4012" s="77"/>
      <c r="R4012" s="59"/>
      <c r="S4012" s="59"/>
      <c r="T4012" s="59"/>
      <c r="U4012" s="59"/>
      <c r="W4012" s="59"/>
      <c r="X4012" s="59"/>
    </row>
    <row r="4013" ht="15.75" customHeight="1">
      <c r="C4013" s="84"/>
      <c r="D4013" s="84"/>
      <c r="E4013" s="84"/>
      <c r="F4013" s="86"/>
      <c r="G4013" s="87"/>
      <c r="H4013" s="72"/>
      <c r="I4013" s="59"/>
      <c r="J4013" s="76"/>
      <c r="K4013" s="59"/>
      <c r="L4013" s="59"/>
      <c r="M4013" s="76"/>
      <c r="N4013" s="88"/>
      <c r="O4013" s="88"/>
      <c r="P4013" s="59"/>
      <c r="Q4013" s="77"/>
      <c r="R4013" s="59"/>
      <c r="S4013" s="59"/>
      <c r="T4013" s="59"/>
      <c r="U4013" s="59"/>
      <c r="W4013" s="59"/>
      <c r="X4013" s="59"/>
    </row>
    <row r="4014" ht="15.75" customHeight="1">
      <c r="C4014" s="84"/>
      <c r="D4014" s="84"/>
      <c r="E4014" s="84"/>
      <c r="F4014" s="86"/>
      <c r="G4014" s="87"/>
      <c r="H4014" s="72"/>
      <c r="I4014" s="59"/>
      <c r="J4014" s="76"/>
      <c r="K4014" s="59"/>
      <c r="L4014" s="59"/>
      <c r="M4014" s="76"/>
      <c r="N4014" s="88"/>
      <c r="O4014" s="88"/>
      <c r="P4014" s="59"/>
      <c r="Q4014" s="77"/>
      <c r="R4014" s="59"/>
      <c r="S4014" s="59"/>
      <c r="T4014" s="59"/>
      <c r="U4014" s="59"/>
      <c r="W4014" s="59"/>
      <c r="X4014" s="59"/>
    </row>
    <row r="4015" ht="15.75" customHeight="1">
      <c r="C4015" s="84"/>
      <c r="D4015" s="84"/>
      <c r="E4015" s="84"/>
      <c r="F4015" s="86"/>
      <c r="G4015" s="87"/>
      <c r="H4015" s="72"/>
      <c r="I4015" s="59"/>
      <c r="J4015" s="76"/>
      <c r="K4015" s="59"/>
      <c r="L4015" s="59"/>
      <c r="M4015" s="76"/>
      <c r="N4015" s="88"/>
      <c r="O4015" s="88"/>
      <c r="P4015" s="59"/>
      <c r="Q4015" s="77"/>
      <c r="R4015" s="59"/>
      <c r="S4015" s="59"/>
      <c r="T4015" s="59"/>
      <c r="U4015" s="59"/>
      <c r="W4015" s="59"/>
      <c r="X4015" s="59"/>
    </row>
    <row r="4016" ht="15.75" customHeight="1">
      <c r="C4016" s="84"/>
      <c r="D4016" s="84"/>
      <c r="E4016" s="84"/>
      <c r="F4016" s="86"/>
      <c r="G4016" s="87"/>
      <c r="H4016" s="72"/>
      <c r="I4016" s="59"/>
      <c r="J4016" s="76"/>
      <c r="K4016" s="59"/>
      <c r="L4016" s="59"/>
      <c r="M4016" s="76"/>
      <c r="N4016" s="88"/>
      <c r="O4016" s="88"/>
      <c r="P4016" s="59"/>
      <c r="Q4016" s="77"/>
      <c r="R4016" s="59"/>
      <c r="S4016" s="59"/>
      <c r="T4016" s="59"/>
      <c r="U4016" s="59"/>
      <c r="W4016" s="59"/>
      <c r="X4016" s="59"/>
    </row>
    <row r="4017" ht="15.75" customHeight="1">
      <c r="C4017" s="84"/>
      <c r="D4017" s="84"/>
      <c r="E4017" s="84"/>
      <c r="F4017" s="86"/>
      <c r="G4017" s="87"/>
      <c r="H4017" s="72"/>
      <c r="I4017" s="59"/>
      <c r="J4017" s="76"/>
      <c r="K4017" s="59"/>
      <c r="L4017" s="59"/>
      <c r="M4017" s="76"/>
      <c r="N4017" s="88"/>
      <c r="O4017" s="88"/>
      <c r="P4017" s="59"/>
      <c r="Q4017" s="77"/>
      <c r="R4017" s="59"/>
      <c r="S4017" s="59"/>
      <c r="T4017" s="59"/>
      <c r="U4017" s="59"/>
      <c r="W4017" s="59"/>
      <c r="X4017" s="59"/>
    </row>
    <row r="4018" ht="15.75" customHeight="1">
      <c r="C4018" s="84"/>
      <c r="D4018" s="84"/>
      <c r="E4018" s="84"/>
      <c r="F4018" s="86"/>
      <c r="G4018" s="87"/>
      <c r="H4018" s="72"/>
      <c r="I4018" s="59"/>
      <c r="J4018" s="76"/>
      <c r="K4018" s="59"/>
      <c r="L4018" s="59"/>
      <c r="M4018" s="76"/>
      <c r="N4018" s="88"/>
      <c r="O4018" s="88"/>
      <c r="P4018" s="59"/>
      <c r="Q4018" s="77"/>
      <c r="R4018" s="59"/>
      <c r="S4018" s="59"/>
      <c r="T4018" s="59"/>
      <c r="U4018" s="59"/>
      <c r="W4018" s="59"/>
      <c r="X4018" s="59"/>
    </row>
    <row r="4019" ht="15.75" customHeight="1">
      <c r="C4019" s="84"/>
      <c r="D4019" s="84"/>
      <c r="E4019" s="84"/>
      <c r="F4019" s="86"/>
      <c r="G4019" s="87"/>
      <c r="H4019" s="72"/>
      <c r="I4019" s="59"/>
      <c r="J4019" s="76"/>
      <c r="K4019" s="59"/>
      <c r="L4019" s="59"/>
      <c r="M4019" s="76"/>
      <c r="N4019" s="88"/>
      <c r="O4019" s="88"/>
      <c r="P4019" s="59"/>
      <c r="Q4019" s="77"/>
      <c r="R4019" s="59"/>
      <c r="S4019" s="59"/>
      <c r="T4019" s="59"/>
      <c r="U4019" s="59"/>
      <c r="W4019" s="59"/>
      <c r="X4019" s="59"/>
    </row>
    <row r="4020" ht="15.75" customHeight="1">
      <c r="C4020" s="84"/>
      <c r="D4020" s="84"/>
      <c r="E4020" s="84"/>
      <c r="F4020" s="86"/>
      <c r="G4020" s="87"/>
      <c r="H4020" s="72"/>
      <c r="I4020" s="59"/>
      <c r="J4020" s="76"/>
      <c r="K4020" s="59"/>
      <c r="L4020" s="59"/>
      <c r="M4020" s="76"/>
      <c r="N4020" s="88"/>
      <c r="O4020" s="88"/>
      <c r="P4020" s="59"/>
      <c r="Q4020" s="77"/>
      <c r="R4020" s="59"/>
      <c r="S4020" s="59"/>
      <c r="T4020" s="59"/>
      <c r="U4020" s="59"/>
      <c r="W4020" s="59"/>
      <c r="X4020" s="59"/>
    </row>
    <row r="4021" ht="15.75" customHeight="1">
      <c r="C4021" s="84"/>
      <c r="D4021" s="84"/>
      <c r="E4021" s="84"/>
      <c r="F4021" s="86"/>
      <c r="G4021" s="87"/>
      <c r="H4021" s="72"/>
      <c r="I4021" s="59"/>
      <c r="J4021" s="76"/>
      <c r="K4021" s="59"/>
      <c r="L4021" s="59"/>
      <c r="M4021" s="76"/>
      <c r="N4021" s="88"/>
      <c r="O4021" s="88"/>
      <c r="P4021" s="59"/>
      <c r="Q4021" s="77"/>
      <c r="R4021" s="59"/>
      <c r="S4021" s="59"/>
      <c r="T4021" s="59"/>
      <c r="U4021" s="59"/>
      <c r="W4021" s="59"/>
      <c r="X4021" s="59"/>
    </row>
    <row r="4022" ht="15.75" customHeight="1">
      <c r="C4022" s="84"/>
      <c r="D4022" s="84"/>
      <c r="E4022" s="84"/>
      <c r="F4022" s="86"/>
      <c r="G4022" s="87"/>
      <c r="H4022" s="72"/>
      <c r="I4022" s="59"/>
      <c r="J4022" s="76"/>
      <c r="K4022" s="59"/>
      <c r="L4022" s="59"/>
      <c r="M4022" s="76"/>
      <c r="N4022" s="88"/>
      <c r="O4022" s="88"/>
      <c r="P4022" s="59"/>
      <c r="Q4022" s="77"/>
      <c r="R4022" s="59"/>
      <c r="S4022" s="59"/>
      <c r="T4022" s="59"/>
      <c r="U4022" s="59"/>
      <c r="W4022" s="59"/>
      <c r="X4022" s="59"/>
    </row>
    <row r="4023" ht="15.75" customHeight="1">
      <c r="C4023" s="84"/>
      <c r="D4023" s="84"/>
      <c r="E4023" s="84"/>
      <c r="F4023" s="86"/>
      <c r="G4023" s="87"/>
      <c r="H4023" s="72"/>
      <c r="I4023" s="59"/>
      <c r="J4023" s="76"/>
      <c r="K4023" s="59"/>
      <c r="L4023" s="59"/>
      <c r="M4023" s="76"/>
      <c r="N4023" s="88"/>
      <c r="O4023" s="88"/>
      <c r="P4023" s="59"/>
      <c r="Q4023" s="77"/>
      <c r="R4023" s="59"/>
      <c r="S4023" s="59"/>
      <c r="T4023" s="59"/>
      <c r="U4023" s="59"/>
      <c r="W4023" s="59"/>
      <c r="X4023" s="59"/>
    </row>
    <row r="4024" ht="15.75" customHeight="1">
      <c r="C4024" s="84"/>
      <c r="D4024" s="84"/>
      <c r="E4024" s="84"/>
      <c r="F4024" s="86"/>
      <c r="G4024" s="87"/>
      <c r="H4024" s="72"/>
      <c r="I4024" s="59"/>
      <c r="J4024" s="76"/>
      <c r="K4024" s="59"/>
      <c r="L4024" s="59"/>
      <c r="M4024" s="76"/>
      <c r="N4024" s="88"/>
      <c r="O4024" s="88"/>
      <c r="P4024" s="59"/>
      <c r="Q4024" s="77"/>
      <c r="R4024" s="59"/>
      <c r="S4024" s="59"/>
      <c r="T4024" s="59"/>
      <c r="U4024" s="59"/>
      <c r="W4024" s="59"/>
      <c r="X4024" s="59"/>
    </row>
    <row r="4025" ht="15.75" customHeight="1">
      <c r="C4025" s="84"/>
      <c r="D4025" s="84"/>
      <c r="E4025" s="84"/>
      <c r="F4025" s="86"/>
      <c r="G4025" s="87"/>
      <c r="H4025" s="72"/>
      <c r="I4025" s="59"/>
      <c r="J4025" s="76"/>
      <c r="K4025" s="59"/>
      <c r="L4025" s="59"/>
      <c r="M4025" s="76"/>
      <c r="N4025" s="88"/>
      <c r="O4025" s="88"/>
      <c r="P4025" s="59"/>
      <c r="Q4025" s="77"/>
      <c r="R4025" s="59"/>
      <c r="S4025" s="59"/>
      <c r="T4025" s="59"/>
      <c r="U4025" s="59"/>
      <c r="W4025" s="59"/>
      <c r="X4025" s="59"/>
    </row>
    <row r="4026" ht="15.75" customHeight="1">
      <c r="C4026" s="84"/>
      <c r="D4026" s="84"/>
      <c r="E4026" s="84"/>
      <c r="F4026" s="86"/>
      <c r="G4026" s="87"/>
      <c r="H4026" s="72"/>
      <c r="I4026" s="59"/>
      <c r="J4026" s="76"/>
      <c r="K4026" s="59"/>
      <c r="L4026" s="59"/>
      <c r="M4026" s="76"/>
      <c r="N4026" s="88"/>
      <c r="O4026" s="88"/>
      <c r="P4026" s="59"/>
      <c r="Q4026" s="77"/>
      <c r="R4026" s="59"/>
      <c r="S4026" s="59"/>
      <c r="T4026" s="59"/>
      <c r="U4026" s="59"/>
      <c r="W4026" s="59"/>
      <c r="X4026" s="59"/>
    </row>
    <row r="4027" ht="15.75" customHeight="1">
      <c r="C4027" s="84"/>
      <c r="D4027" s="84"/>
      <c r="E4027" s="84"/>
      <c r="F4027" s="86"/>
      <c r="G4027" s="87"/>
      <c r="H4027" s="72"/>
      <c r="I4027" s="59"/>
      <c r="J4027" s="76"/>
      <c r="K4027" s="59"/>
      <c r="L4027" s="59"/>
      <c r="M4027" s="76"/>
      <c r="N4027" s="88"/>
      <c r="O4027" s="88"/>
      <c r="P4027" s="59"/>
      <c r="Q4027" s="77"/>
      <c r="R4027" s="59"/>
      <c r="S4027" s="59"/>
      <c r="T4027" s="59"/>
      <c r="U4027" s="59"/>
      <c r="W4027" s="59"/>
      <c r="X4027" s="59"/>
    </row>
    <row r="4028" ht="15.75" customHeight="1">
      <c r="C4028" s="84"/>
      <c r="D4028" s="84"/>
      <c r="E4028" s="84"/>
      <c r="F4028" s="86"/>
      <c r="G4028" s="87"/>
      <c r="H4028" s="72"/>
      <c r="I4028" s="59"/>
      <c r="J4028" s="76"/>
      <c r="K4028" s="59"/>
      <c r="L4028" s="59"/>
      <c r="M4028" s="76"/>
      <c r="N4028" s="88"/>
      <c r="O4028" s="88"/>
      <c r="P4028" s="59"/>
      <c r="Q4028" s="77"/>
      <c r="R4028" s="59"/>
      <c r="S4028" s="59"/>
      <c r="T4028" s="59"/>
      <c r="U4028" s="59"/>
      <c r="W4028" s="59"/>
      <c r="X4028" s="59"/>
    </row>
    <row r="4029" ht="15.75" customHeight="1">
      <c r="C4029" s="84"/>
      <c r="D4029" s="84"/>
      <c r="E4029" s="84"/>
      <c r="F4029" s="86"/>
      <c r="G4029" s="87"/>
      <c r="H4029" s="72"/>
      <c r="I4029" s="59"/>
      <c r="J4029" s="76"/>
      <c r="K4029" s="59"/>
      <c r="L4029" s="59"/>
      <c r="M4029" s="76"/>
      <c r="N4029" s="88"/>
      <c r="O4029" s="88"/>
      <c r="P4029" s="59"/>
      <c r="Q4029" s="77"/>
      <c r="R4029" s="59"/>
      <c r="S4029" s="59"/>
      <c r="T4029" s="59"/>
      <c r="U4029" s="59"/>
      <c r="W4029" s="59"/>
      <c r="X4029" s="59"/>
    </row>
    <row r="4030" ht="15.75" customHeight="1">
      <c r="C4030" s="84"/>
      <c r="D4030" s="84"/>
      <c r="E4030" s="84"/>
      <c r="F4030" s="86"/>
      <c r="G4030" s="87"/>
      <c r="H4030" s="72"/>
      <c r="I4030" s="59"/>
      <c r="J4030" s="76"/>
      <c r="K4030" s="59"/>
      <c r="L4030" s="59"/>
      <c r="M4030" s="76"/>
      <c r="N4030" s="88"/>
      <c r="O4030" s="88"/>
      <c r="P4030" s="59"/>
      <c r="Q4030" s="77"/>
      <c r="R4030" s="59"/>
      <c r="S4030" s="59"/>
      <c r="T4030" s="59"/>
      <c r="U4030" s="59"/>
      <c r="W4030" s="59"/>
      <c r="X4030" s="59"/>
    </row>
    <row r="4031" ht="15.75" customHeight="1">
      <c r="C4031" s="84"/>
      <c r="D4031" s="84"/>
      <c r="E4031" s="84"/>
      <c r="F4031" s="86"/>
      <c r="G4031" s="87"/>
      <c r="H4031" s="72"/>
      <c r="I4031" s="59"/>
      <c r="J4031" s="76"/>
      <c r="K4031" s="59"/>
      <c r="L4031" s="59"/>
      <c r="M4031" s="76"/>
      <c r="N4031" s="88"/>
      <c r="O4031" s="88"/>
      <c r="P4031" s="59"/>
      <c r="Q4031" s="77"/>
      <c r="R4031" s="59"/>
      <c r="S4031" s="59"/>
      <c r="T4031" s="59"/>
      <c r="U4031" s="59"/>
      <c r="W4031" s="59"/>
      <c r="X4031" s="59"/>
    </row>
    <row r="4032" ht="15.75" customHeight="1">
      <c r="C4032" s="84"/>
      <c r="D4032" s="84"/>
      <c r="E4032" s="84"/>
      <c r="F4032" s="86"/>
      <c r="G4032" s="87"/>
      <c r="H4032" s="72"/>
      <c r="I4032" s="59"/>
      <c r="J4032" s="76"/>
      <c r="K4032" s="59"/>
      <c r="L4032" s="59"/>
      <c r="M4032" s="76"/>
      <c r="N4032" s="88"/>
      <c r="O4032" s="88"/>
      <c r="P4032" s="59"/>
      <c r="Q4032" s="77"/>
      <c r="R4032" s="59"/>
      <c r="S4032" s="59"/>
      <c r="T4032" s="59"/>
      <c r="U4032" s="59"/>
      <c r="W4032" s="59"/>
      <c r="X4032" s="59"/>
    </row>
    <row r="4033" ht="15.75" customHeight="1">
      <c r="C4033" s="84"/>
      <c r="D4033" s="84"/>
      <c r="E4033" s="84"/>
      <c r="F4033" s="86"/>
      <c r="G4033" s="87"/>
      <c r="H4033" s="72"/>
      <c r="I4033" s="59"/>
      <c r="J4033" s="76"/>
      <c r="K4033" s="59"/>
      <c r="L4033" s="59"/>
      <c r="M4033" s="76"/>
      <c r="N4033" s="88"/>
      <c r="O4033" s="88"/>
      <c r="P4033" s="59"/>
      <c r="Q4033" s="77"/>
      <c r="R4033" s="59"/>
      <c r="S4033" s="59"/>
      <c r="T4033" s="59"/>
      <c r="U4033" s="59"/>
      <c r="W4033" s="59"/>
      <c r="X4033" s="59"/>
    </row>
    <row r="4034" ht="15.75" customHeight="1">
      <c r="C4034" s="84"/>
      <c r="D4034" s="84"/>
      <c r="E4034" s="84"/>
      <c r="F4034" s="86"/>
      <c r="G4034" s="87"/>
      <c r="H4034" s="72"/>
      <c r="I4034" s="59"/>
      <c r="J4034" s="76"/>
      <c r="K4034" s="59"/>
      <c r="L4034" s="59"/>
      <c r="M4034" s="76"/>
      <c r="N4034" s="88"/>
      <c r="O4034" s="88"/>
      <c r="P4034" s="59"/>
      <c r="Q4034" s="77"/>
      <c r="R4034" s="59"/>
      <c r="S4034" s="59"/>
      <c r="T4034" s="59"/>
      <c r="U4034" s="59"/>
      <c r="W4034" s="59"/>
      <c r="X4034" s="59"/>
    </row>
    <row r="4035" ht="15.75" customHeight="1">
      <c r="C4035" s="84"/>
      <c r="D4035" s="84"/>
      <c r="E4035" s="84"/>
      <c r="F4035" s="86"/>
      <c r="G4035" s="87"/>
      <c r="H4035" s="72"/>
      <c r="I4035" s="59"/>
      <c r="J4035" s="76"/>
      <c r="K4035" s="59"/>
      <c r="L4035" s="59"/>
      <c r="M4035" s="76"/>
      <c r="N4035" s="88"/>
      <c r="O4035" s="88"/>
      <c r="P4035" s="59"/>
      <c r="Q4035" s="77"/>
      <c r="R4035" s="59"/>
      <c r="S4035" s="59"/>
      <c r="T4035" s="59"/>
      <c r="U4035" s="59"/>
      <c r="W4035" s="59"/>
      <c r="X4035" s="59"/>
    </row>
    <row r="4036" ht="15.75" customHeight="1">
      <c r="C4036" s="84"/>
      <c r="D4036" s="84"/>
      <c r="E4036" s="84"/>
      <c r="F4036" s="86"/>
      <c r="G4036" s="87"/>
      <c r="H4036" s="72"/>
      <c r="I4036" s="59"/>
      <c r="J4036" s="76"/>
      <c r="K4036" s="59"/>
      <c r="L4036" s="59"/>
      <c r="M4036" s="76"/>
      <c r="N4036" s="88"/>
      <c r="O4036" s="88"/>
      <c r="P4036" s="59"/>
      <c r="Q4036" s="77"/>
      <c r="R4036" s="59"/>
      <c r="S4036" s="59"/>
      <c r="T4036" s="59"/>
      <c r="U4036" s="59"/>
      <c r="W4036" s="59"/>
      <c r="X4036" s="59"/>
    </row>
    <row r="4037" ht="15.75" customHeight="1">
      <c r="C4037" s="84"/>
      <c r="D4037" s="84"/>
      <c r="E4037" s="84"/>
      <c r="F4037" s="86"/>
      <c r="G4037" s="87"/>
      <c r="H4037" s="72"/>
      <c r="I4037" s="59"/>
      <c r="J4037" s="76"/>
      <c r="K4037" s="59"/>
      <c r="L4037" s="59"/>
      <c r="M4037" s="76"/>
      <c r="N4037" s="88"/>
      <c r="O4037" s="88"/>
      <c r="P4037" s="59"/>
      <c r="Q4037" s="77"/>
      <c r="R4037" s="59"/>
      <c r="S4037" s="59"/>
      <c r="T4037" s="59"/>
      <c r="U4037" s="59"/>
      <c r="W4037" s="59"/>
      <c r="X4037" s="59"/>
    </row>
    <row r="4038" ht="15.75" customHeight="1">
      <c r="C4038" s="84"/>
      <c r="D4038" s="84"/>
      <c r="E4038" s="84"/>
      <c r="F4038" s="86"/>
      <c r="G4038" s="87"/>
      <c r="H4038" s="72"/>
      <c r="I4038" s="59"/>
      <c r="J4038" s="76"/>
      <c r="K4038" s="59"/>
      <c r="L4038" s="59"/>
      <c r="M4038" s="76"/>
      <c r="N4038" s="88"/>
      <c r="O4038" s="88"/>
      <c r="P4038" s="59"/>
      <c r="Q4038" s="77"/>
      <c r="R4038" s="59"/>
      <c r="S4038" s="59"/>
      <c r="T4038" s="59"/>
      <c r="U4038" s="59"/>
      <c r="W4038" s="59"/>
      <c r="X4038" s="59"/>
    </row>
    <row r="4039" ht="15.75" customHeight="1">
      <c r="C4039" s="84"/>
      <c r="D4039" s="84"/>
      <c r="E4039" s="84"/>
      <c r="F4039" s="86"/>
      <c r="G4039" s="87"/>
      <c r="H4039" s="72"/>
      <c r="I4039" s="59"/>
      <c r="J4039" s="76"/>
      <c r="K4039" s="59"/>
      <c r="L4039" s="59"/>
      <c r="M4039" s="76"/>
      <c r="N4039" s="88"/>
      <c r="O4039" s="88"/>
      <c r="P4039" s="59"/>
      <c r="Q4039" s="77"/>
      <c r="R4039" s="59"/>
      <c r="S4039" s="59"/>
      <c r="T4039" s="59"/>
      <c r="U4039" s="59"/>
      <c r="W4039" s="59"/>
      <c r="X4039" s="59"/>
    </row>
    <row r="4040" ht="15.75" customHeight="1">
      <c r="C4040" s="84"/>
      <c r="D4040" s="84"/>
      <c r="E4040" s="84"/>
      <c r="F4040" s="86"/>
      <c r="G4040" s="87"/>
      <c r="H4040" s="72"/>
      <c r="I4040" s="59"/>
      <c r="J4040" s="76"/>
      <c r="K4040" s="59"/>
      <c r="L4040" s="59"/>
      <c r="M4040" s="76"/>
      <c r="N4040" s="88"/>
      <c r="O4040" s="88"/>
      <c r="P4040" s="59"/>
      <c r="Q4040" s="77"/>
      <c r="R4040" s="59"/>
      <c r="S4040" s="59"/>
      <c r="T4040" s="59"/>
      <c r="U4040" s="59"/>
      <c r="W4040" s="59"/>
      <c r="X4040" s="59"/>
    </row>
    <row r="4041" ht="15.75" customHeight="1">
      <c r="C4041" s="84"/>
      <c r="D4041" s="84"/>
      <c r="E4041" s="84"/>
      <c r="F4041" s="86"/>
      <c r="G4041" s="87"/>
      <c r="H4041" s="72"/>
      <c r="I4041" s="59"/>
      <c r="J4041" s="76"/>
      <c r="K4041" s="59"/>
      <c r="L4041" s="59"/>
      <c r="M4041" s="76"/>
      <c r="N4041" s="88"/>
      <c r="O4041" s="88"/>
      <c r="P4041" s="59"/>
      <c r="Q4041" s="77"/>
      <c r="R4041" s="59"/>
      <c r="S4041" s="59"/>
      <c r="T4041" s="59"/>
      <c r="U4041" s="59"/>
      <c r="W4041" s="59"/>
      <c r="X4041" s="59"/>
    </row>
    <row r="4042" ht="15.75" customHeight="1">
      <c r="C4042" s="84"/>
      <c r="D4042" s="84"/>
      <c r="E4042" s="84"/>
      <c r="F4042" s="86"/>
      <c r="G4042" s="87"/>
      <c r="H4042" s="72"/>
      <c r="I4042" s="59"/>
      <c r="J4042" s="76"/>
      <c r="K4042" s="59"/>
      <c r="L4042" s="59"/>
      <c r="M4042" s="76"/>
      <c r="N4042" s="88"/>
      <c r="O4042" s="88"/>
      <c r="P4042" s="59"/>
      <c r="Q4042" s="77"/>
      <c r="R4042" s="59"/>
      <c r="S4042" s="59"/>
      <c r="T4042" s="59"/>
      <c r="U4042" s="59"/>
      <c r="W4042" s="59"/>
      <c r="X4042" s="59"/>
    </row>
    <row r="4043" ht="15.75" customHeight="1">
      <c r="C4043" s="84"/>
      <c r="D4043" s="84"/>
      <c r="E4043" s="84"/>
      <c r="F4043" s="86"/>
      <c r="G4043" s="87"/>
      <c r="H4043" s="72"/>
      <c r="I4043" s="59"/>
      <c r="J4043" s="76"/>
      <c r="K4043" s="59"/>
      <c r="L4043" s="59"/>
      <c r="M4043" s="76"/>
      <c r="N4043" s="88"/>
      <c r="O4043" s="88"/>
      <c r="P4043" s="59"/>
      <c r="Q4043" s="77"/>
      <c r="R4043" s="59"/>
      <c r="S4043" s="59"/>
      <c r="T4043" s="59"/>
      <c r="U4043" s="59"/>
      <c r="W4043" s="59"/>
      <c r="X4043" s="59"/>
    </row>
    <row r="4044" ht="15.75" customHeight="1">
      <c r="C4044" s="84"/>
      <c r="D4044" s="84"/>
      <c r="E4044" s="84"/>
      <c r="F4044" s="86"/>
      <c r="G4044" s="87"/>
      <c r="H4044" s="72"/>
      <c r="I4044" s="59"/>
      <c r="J4044" s="76"/>
      <c r="K4044" s="59"/>
      <c r="L4044" s="59"/>
      <c r="M4044" s="76"/>
      <c r="N4044" s="88"/>
      <c r="O4044" s="88"/>
      <c r="P4044" s="59"/>
      <c r="Q4044" s="77"/>
      <c r="R4044" s="59"/>
      <c r="S4044" s="59"/>
      <c r="T4044" s="59"/>
      <c r="U4044" s="59"/>
      <c r="W4044" s="59"/>
      <c r="X4044" s="59"/>
    </row>
    <row r="4045" ht="15.75" customHeight="1">
      <c r="C4045" s="84"/>
      <c r="D4045" s="84"/>
      <c r="E4045" s="84"/>
      <c r="F4045" s="86"/>
      <c r="G4045" s="87"/>
      <c r="H4045" s="72"/>
      <c r="I4045" s="59"/>
      <c r="J4045" s="76"/>
      <c r="K4045" s="59"/>
      <c r="L4045" s="59"/>
      <c r="M4045" s="76"/>
      <c r="N4045" s="88"/>
      <c r="O4045" s="88"/>
      <c r="P4045" s="59"/>
      <c r="Q4045" s="77"/>
      <c r="R4045" s="59"/>
      <c r="S4045" s="59"/>
      <c r="T4045" s="59"/>
      <c r="U4045" s="59"/>
      <c r="W4045" s="59"/>
      <c r="X4045" s="59"/>
    </row>
    <row r="4046" ht="15.75" customHeight="1">
      <c r="C4046" s="84"/>
      <c r="D4046" s="84"/>
      <c r="E4046" s="84"/>
      <c r="F4046" s="86"/>
      <c r="G4046" s="87"/>
      <c r="H4046" s="72"/>
      <c r="I4046" s="59"/>
      <c r="J4046" s="76"/>
      <c r="K4046" s="59"/>
      <c r="L4046" s="59"/>
      <c r="M4046" s="76"/>
      <c r="N4046" s="88"/>
      <c r="O4046" s="88"/>
      <c r="P4046" s="59"/>
      <c r="Q4046" s="77"/>
      <c r="R4046" s="59"/>
      <c r="S4046" s="59"/>
      <c r="T4046" s="59"/>
      <c r="U4046" s="59"/>
      <c r="W4046" s="59"/>
      <c r="X4046" s="59"/>
    </row>
    <row r="4047" ht="15.75" customHeight="1">
      <c r="C4047" s="84"/>
      <c r="D4047" s="84"/>
      <c r="E4047" s="84"/>
      <c r="F4047" s="86"/>
      <c r="G4047" s="87"/>
      <c r="H4047" s="72"/>
      <c r="I4047" s="59"/>
      <c r="J4047" s="76"/>
      <c r="K4047" s="59"/>
      <c r="L4047" s="59"/>
      <c r="M4047" s="76"/>
      <c r="N4047" s="88"/>
      <c r="O4047" s="88"/>
      <c r="P4047" s="59"/>
      <c r="Q4047" s="77"/>
      <c r="R4047" s="59"/>
      <c r="S4047" s="59"/>
      <c r="T4047" s="59"/>
      <c r="U4047" s="59"/>
      <c r="W4047" s="59"/>
      <c r="X4047" s="59"/>
    </row>
    <row r="4048" ht="15.75" customHeight="1">
      <c r="C4048" s="84"/>
      <c r="D4048" s="84"/>
      <c r="E4048" s="84"/>
      <c r="F4048" s="86"/>
      <c r="G4048" s="87"/>
      <c r="H4048" s="72"/>
      <c r="I4048" s="59"/>
      <c r="J4048" s="76"/>
      <c r="K4048" s="59"/>
      <c r="L4048" s="59"/>
      <c r="M4048" s="76"/>
      <c r="N4048" s="88"/>
      <c r="O4048" s="88"/>
      <c r="P4048" s="59"/>
      <c r="Q4048" s="77"/>
      <c r="R4048" s="59"/>
      <c r="S4048" s="59"/>
      <c r="T4048" s="59"/>
      <c r="U4048" s="59"/>
      <c r="W4048" s="59"/>
      <c r="X4048" s="59"/>
    </row>
    <row r="4049" ht="15.75" customHeight="1">
      <c r="C4049" s="84"/>
      <c r="D4049" s="84"/>
      <c r="E4049" s="84"/>
      <c r="F4049" s="86"/>
      <c r="G4049" s="87"/>
      <c r="H4049" s="72"/>
      <c r="I4049" s="59"/>
      <c r="J4049" s="76"/>
      <c r="K4049" s="59"/>
      <c r="L4049" s="59"/>
      <c r="M4049" s="76"/>
      <c r="N4049" s="88"/>
      <c r="O4049" s="88"/>
      <c r="P4049" s="59"/>
      <c r="Q4049" s="77"/>
      <c r="R4049" s="59"/>
      <c r="S4049" s="59"/>
      <c r="T4049" s="59"/>
      <c r="U4049" s="59"/>
      <c r="W4049" s="59"/>
      <c r="X4049" s="59"/>
    </row>
    <row r="4050" ht="15.75" customHeight="1">
      <c r="C4050" s="84"/>
      <c r="D4050" s="84"/>
      <c r="E4050" s="84"/>
      <c r="F4050" s="86"/>
      <c r="G4050" s="87"/>
      <c r="H4050" s="72"/>
      <c r="I4050" s="59"/>
      <c r="J4050" s="76"/>
      <c r="K4050" s="59"/>
      <c r="L4050" s="59"/>
      <c r="M4050" s="76"/>
      <c r="N4050" s="88"/>
      <c r="O4050" s="88"/>
      <c r="P4050" s="59"/>
      <c r="Q4050" s="77"/>
      <c r="R4050" s="59"/>
      <c r="S4050" s="59"/>
      <c r="T4050" s="59"/>
      <c r="U4050" s="59"/>
      <c r="W4050" s="59"/>
      <c r="X4050" s="59"/>
    </row>
    <row r="4051" ht="15.75" customHeight="1">
      <c r="C4051" s="84"/>
      <c r="D4051" s="84"/>
      <c r="E4051" s="84"/>
      <c r="F4051" s="86"/>
      <c r="G4051" s="87"/>
      <c r="H4051" s="72"/>
      <c r="I4051" s="59"/>
      <c r="J4051" s="76"/>
      <c r="K4051" s="59"/>
      <c r="L4051" s="59"/>
      <c r="M4051" s="76"/>
      <c r="N4051" s="88"/>
      <c r="O4051" s="88"/>
      <c r="P4051" s="59"/>
      <c r="Q4051" s="77"/>
      <c r="R4051" s="59"/>
      <c r="S4051" s="59"/>
      <c r="T4051" s="59"/>
      <c r="U4051" s="59"/>
      <c r="W4051" s="59"/>
      <c r="X4051" s="59"/>
    </row>
    <row r="4052" ht="15.75" customHeight="1">
      <c r="C4052" s="84"/>
      <c r="D4052" s="84"/>
      <c r="E4052" s="84"/>
      <c r="F4052" s="86"/>
      <c r="G4052" s="87"/>
      <c r="H4052" s="72"/>
      <c r="I4052" s="59"/>
      <c r="J4052" s="76"/>
      <c r="K4052" s="59"/>
      <c r="L4052" s="59"/>
      <c r="M4052" s="76"/>
      <c r="N4052" s="88"/>
      <c r="O4052" s="88"/>
      <c r="P4052" s="59"/>
      <c r="Q4052" s="77"/>
      <c r="R4052" s="59"/>
      <c r="S4052" s="59"/>
      <c r="T4052" s="59"/>
      <c r="U4052" s="59"/>
      <c r="W4052" s="59"/>
      <c r="X4052" s="59"/>
    </row>
    <row r="4053" ht="15.75" customHeight="1">
      <c r="C4053" s="84"/>
      <c r="D4053" s="84"/>
      <c r="E4053" s="84"/>
      <c r="F4053" s="86"/>
      <c r="G4053" s="87"/>
      <c r="H4053" s="72"/>
      <c r="I4053" s="59"/>
      <c r="J4053" s="76"/>
      <c r="K4053" s="59"/>
      <c r="L4053" s="59"/>
      <c r="M4053" s="76"/>
      <c r="N4053" s="88"/>
      <c r="O4053" s="88"/>
      <c r="P4053" s="59"/>
      <c r="Q4053" s="77"/>
      <c r="R4053" s="59"/>
      <c r="S4053" s="59"/>
      <c r="T4053" s="59"/>
      <c r="U4053" s="59"/>
      <c r="W4053" s="59"/>
      <c r="X4053" s="59"/>
    </row>
    <row r="4054" ht="15.75" customHeight="1">
      <c r="C4054" s="84"/>
      <c r="D4054" s="84"/>
      <c r="E4054" s="84"/>
      <c r="F4054" s="86"/>
      <c r="G4054" s="87"/>
      <c r="H4054" s="72"/>
      <c r="I4054" s="59"/>
      <c r="J4054" s="76"/>
      <c r="K4054" s="59"/>
      <c r="L4054" s="59"/>
      <c r="M4054" s="76"/>
      <c r="N4054" s="88"/>
      <c r="O4054" s="88"/>
      <c r="P4054" s="59"/>
      <c r="Q4054" s="77"/>
      <c r="R4054" s="59"/>
      <c r="S4054" s="59"/>
      <c r="T4054" s="59"/>
      <c r="U4054" s="59"/>
      <c r="W4054" s="59"/>
      <c r="X4054" s="59"/>
    </row>
    <row r="4055" ht="15.75" customHeight="1">
      <c r="C4055" s="84"/>
      <c r="D4055" s="84"/>
      <c r="E4055" s="84"/>
      <c r="F4055" s="86"/>
      <c r="G4055" s="87"/>
      <c r="H4055" s="72"/>
      <c r="I4055" s="59"/>
      <c r="J4055" s="76"/>
      <c r="K4055" s="59"/>
      <c r="L4055" s="59"/>
      <c r="M4055" s="76"/>
      <c r="N4055" s="88"/>
      <c r="O4055" s="88"/>
      <c r="P4055" s="59"/>
      <c r="Q4055" s="77"/>
      <c r="R4055" s="59"/>
      <c r="S4055" s="59"/>
      <c r="T4055" s="59"/>
      <c r="U4055" s="59"/>
      <c r="W4055" s="59"/>
      <c r="X4055" s="59"/>
    </row>
    <row r="4056" ht="15.75" customHeight="1">
      <c r="C4056" s="84"/>
      <c r="D4056" s="84"/>
      <c r="E4056" s="84"/>
      <c r="F4056" s="86"/>
      <c r="G4056" s="87"/>
      <c r="H4056" s="72"/>
      <c r="I4056" s="59"/>
      <c r="J4056" s="76"/>
      <c r="K4056" s="59"/>
      <c r="L4056" s="59"/>
      <c r="M4056" s="76"/>
      <c r="N4056" s="88"/>
      <c r="O4056" s="88"/>
      <c r="P4056" s="59"/>
      <c r="Q4056" s="77"/>
      <c r="R4056" s="59"/>
      <c r="S4056" s="59"/>
      <c r="T4056" s="59"/>
      <c r="U4056" s="59"/>
      <c r="W4056" s="59"/>
      <c r="X4056" s="59"/>
    </row>
    <row r="4057" ht="15.75" customHeight="1">
      <c r="C4057" s="84"/>
      <c r="D4057" s="84"/>
      <c r="E4057" s="84"/>
      <c r="F4057" s="86"/>
      <c r="G4057" s="87"/>
      <c r="H4057" s="72"/>
      <c r="I4057" s="59"/>
      <c r="J4057" s="76"/>
      <c r="K4057" s="59"/>
      <c r="L4057" s="59"/>
      <c r="M4057" s="76"/>
      <c r="N4057" s="88"/>
      <c r="O4057" s="88"/>
      <c r="P4057" s="59"/>
      <c r="Q4057" s="77"/>
      <c r="R4057" s="59"/>
      <c r="S4057" s="59"/>
      <c r="T4057" s="59"/>
      <c r="U4057" s="59"/>
      <c r="W4057" s="59"/>
      <c r="X4057" s="59"/>
    </row>
    <row r="4058" ht="15.75" customHeight="1">
      <c r="C4058" s="84"/>
      <c r="D4058" s="84"/>
      <c r="E4058" s="84"/>
      <c r="F4058" s="86"/>
      <c r="G4058" s="87"/>
      <c r="H4058" s="72"/>
      <c r="I4058" s="59"/>
      <c r="J4058" s="76"/>
      <c r="K4058" s="59"/>
      <c r="L4058" s="59"/>
      <c r="M4058" s="76"/>
      <c r="N4058" s="88"/>
      <c r="O4058" s="88"/>
      <c r="P4058" s="59"/>
      <c r="Q4058" s="77"/>
      <c r="R4058" s="59"/>
      <c r="S4058" s="59"/>
      <c r="T4058" s="59"/>
      <c r="U4058" s="59"/>
      <c r="W4058" s="59"/>
      <c r="X4058" s="59"/>
    </row>
    <row r="4059" ht="15.75" customHeight="1">
      <c r="C4059" s="84"/>
      <c r="D4059" s="84"/>
      <c r="E4059" s="84"/>
      <c r="F4059" s="86"/>
      <c r="G4059" s="87"/>
      <c r="H4059" s="72"/>
      <c r="I4059" s="59"/>
      <c r="J4059" s="76"/>
      <c r="K4059" s="59"/>
      <c r="L4059" s="59"/>
      <c r="M4059" s="76"/>
      <c r="N4059" s="88"/>
      <c r="O4059" s="88"/>
      <c r="P4059" s="59"/>
      <c r="Q4059" s="77"/>
      <c r="R4059" s="59"/>
      <c r="S4059" s="59"/>
      <c r="T4059" s="59"/>
      <c r="U4059" s="59"/>
      <c r="W4059" s="59"/>
      <c r="X4059" s="59"/>
    </row>
    <row r="4060" ht="15.75" customHeight="1">
      <c r="C4060" s="84"/>
      <c r="D4060" s="84"/>
      <c r="E4060" s="84"/>
      <c r="F4060" s="86"/>
      <c r="G4060" s="87"/>
      <c r="H4060" s="72"/>
      <c r="I4060" s="59"/>
      <c r="J4060" s="76"/>
      <c r="K4060" s="59"/>
      <c r="L4060" s="59"/>
      <c r="M4060" s="76"/>
      <c r="N4060" s="88"/>
      <c r="O4060" s="88"/>
      <c r="P4060" s="59"/>
      <c r="Q4060" s="77"/>
      <c r="R4060" s="59"/>
      <c r="S4060" s="59"/>
      <c r="T4060" s="59"/>
      <c r="U4060" s="59"/>
      <c r="W4060" s="59"/>
      <c r="X4060" s="59"/>
    </row>
    <row r="4061" ht="15.75" customHeight="1">
      <c r="C4061" s="84"/>
      <c r="D4061" s="84"/>
      <c r="E4061" s="84"/>
      <c r="F4061" s="86"/>
      <c r="G4061" s="87"/>
      <c r="H4061" s="72"/>
      <c r="I4061" s="59"/>
      <c r="J4061" s="76"/>
      <c r="K4061" s="59"/>
      <c r="L4061" s="59"/>
      <c r="M4061" s="76"/>
      <c r="N4061" s="88"/>
      <c r="O4061" s="88"/>
      <c r="P4061" s="59"/>
      <c r="Q4061" s="77"/>
      <c r="R4061" s="59"/>
      <c r="S4061" s="59"/>
      <c r="T4061" s="59"/>
      <c r="U4061" s="59"/>
      <c r="W4061" s="59"/>
      <c r="X4061" s="59"/>
    </row>
    <row r="4062" ht="15.75" customHeight="1">
      <c r="C4062" s="84"/>
      <c r="D4062" s="84"/>
      <c r="E4062" s="84"/>
      <c r="F4062" s="86"/>
      <c r="G4062" s="87"/>
      <c r="H4062" s="72"/>
      <c r="I4062" s="59"/>
      <c r="J4062" s="76"/>
      <c r="K4062" s="59"/>
      <c r="L4062" s="59"/>
      <c r="M4062" s="76"/>
      <c r="N4062" s="88"/>
      <c r="O4062" s="88"/>
      <c r="P4062" s="59"/>
      <c r="Q4062" s="77"/>
      <c r="R4062" s="59"/>
      <c r="S4062" s="59"/>
      <c r="T4062" s="59"/>
      <c r="U4062" s="59"/>
      <c r="W4062" s="59"/>
      <c r="X4062" s="59"/>
    </row>
    <row r="4063" ht="15.75" customHeight="1">
      <c r="C4063" s="84"/>
      <c r="D4063" s="84"/>
      <c r="E4063" s="84"/>
      <c r="F4063" s="86"/>
      <c r="G4063" s="87"/>
      <c r="H4063" s="72"/>
      <c r="I4063" s="59"/>
      <c r="J4063" s="76"/>
      <c r="K4063" s="59"/>
      <c r="L4063" s="59"/>
      <c r="M4063" s="76"/>
      <c r="N4063" s="88"/>
      <c r="O4063" s="88"/>
      <c r="P4063" s="59"/>
      <c r="Q4063" s="77"/>
      <c r="R4063" s="59"/>
      <c r="S4063" s="59"/>
      <c r="T4063" s="59"/>
      <c r="U4063" s="59"/>
      <c r="W4063" s="59"/>
      <c r="X4063" s="59"/>
    </row>
    <row r="4064" ht="15.75" customHeight="1">
      <c r="C4064" s="84"/>
      <c r="D4064" s="84"/>
      <c r="E4064" s="84"/>
      <c r="F4064" s="86"/>
      <c r="G4064" s="87"/>
      <c r="H4064" s="72"/>
      <c r="I4064" s="59"/>
      <c r="J4064" s="76"/>
      <c r="K4064" s="59"/>
      <c r="L4064" s="59"/>
      <c r="M4064" s="76"/>
      <c r="N4064" s="88"/>
      <c r="O4064" s="88"/>
      <c r="P4064" s="59"/>
      <c r="Q4064" s="77"/>
      <c r="R4064" s="59"/>
      <c r="S4064" s="59"/>
      <c r="T4064" s="59"/>
      <c r="U4064" s="59"/>
      <c r="W4064" s="59"/>
      <c r="X4064" s="59"/>
    </row>
    <row r="4065" ht="15.75" customHeight="1">
      <c r="C4065" s="84"/>
      <c r="D4065" s="84"/>
      <c r="E4065" s="84"/>
      <c r="F4065" s="86"/>
      <c r="G4065" s="87"/>
      <c r="H4065" s="72"/>
      <c r="I4065" s="59"/>
      <c r="J4065" s="76"/>
      <c r="K4065" s="59"/>
      <c r="L4065" s="59"/>
      <c r="M4065" s="76"/>
      <c r="N4065" s="88"/>
      <c r="O4065" s="88"/>
      <c r="P4065" s="59"/>
      <c r="Q4065" s="77"/>
      <c r="R4065" s="59"/>
      <c r="S4065" s="59"/>
      <c r="T4065" s="59"/>
      <c r="U4065" s="59"/>
      <c r="W4065" s="59"/>
      <c r="X4065" s="59"/>
    </row>
    <row r="4066" ht="15.75" customHeight="1">
      <c r="C4066" s="84"/>
      <c r="D4066" s="84"/>
      <c r="E4066" s="84"/>
      <c r="F4066" s="86"/>
      <c r="G4066" s="87"/>
      <c r="H4066" s="72"/>
      <c r="I4066" s="59"/>
      <c r="J4066" s="76"/>
      <c r="K4066" s="59"/>
      <c r="L4066" s="59"/>
      <c r="M4066" s="76"/>
      <c r="N4066" s="88"/>
      <c r="O4066" s="88"/>
      <c r="P4066" s="59"/>
      <c r="Q4066" s="77"/>
      <c r="R4066" s="59"/>
      <c r="S4066" s="59"/>
      <c r="T4066" s="59"/>
      <c r="U4066" s="59"/>
      <c r="W4066" s="59"/>
      <c r="X4066" s="59"/>
    </row>
    <row r="4067" ht="15.75" customHeight="1">
      <c r="C4067" s="84"/>
      <c r="D4067" s="84"/>
      <c r="E4067" s="84"/>
      <c r="F4067" s="86"/>
      <c r="G4067" s="87"/>
      <c r="H4067" s="72"/>
      <c r="I4067" s="59"/>
      <c r="J4067" s="76"/>
      <c r="K4067" s="59"/>
      <c r="L4067" s="59"/>
      <c r="M4067" s="76"/>
      <c r="N4067" s="88"/>
      <c r="O4067" s="88"/>
      <c r="P4067" s="59"/>
      <c r="Q4067" s="77"/>
      <c r="R4067" s="59"/>
      <c r="S4067" s="59"/>
      <c r="T4067" s="59"/>
      <c r="U4067" s="59"/>
      <c r="W4067" s="59"/>
      <c r="X4067" s="59"/>
    </row>
    <row r="4068" ht="15.75" customHeight="1">
      <c r="C4068" s="84"/>
      <c r="D4068" s="84"/>
      <c r="E4068" s="84"/>
      <c r="F4068" s="86"/>
      <c r="G4068" s="87"/>
      <c r="H4068" s="72"/>
      <c r="I4068" s="59"/>
      <c r="J4068" s="76"/>
      <c r="K4068" s="59"/>
      <c r="L4068" s="59"/>
      <c r="M4068" s="76"/>
      <c r="N4068" s="88"/>
      <c r="O4068" s="88"/>
      <c r="P4068" s="59"/>
      <c r="Q4068" s="77"/>
      <c r="R4068" s="59"/>
      <c r="S4068" s="59"/>
      <c r="T4068" s="59"/>
      <c r="U4068" s="59"/>
      <c r="W4068" s="59"/>
      <c r="X4068" s="59"/>
    </row>
    <row r="4069" ht="15.75" customHeight="1">
      <c r="C4069" s="84"/>
      <c r="D4069" s="84"/>
      <c r="E4069" s="84"/>
      <c r="F4069" s="86"/>
      <c r="G4069" s="87"/>
      <c r="H4069" s="72"/>
      <c r="I4069" s="59"/>
      <c r="J4069" s="76"/>
      <c r="K4069" s="59"/>
      <c r="L4069" s="59"/>
      <c r="M4069" s="76"/>
      <c r="N4069" s="88"/>
      <c r="O4069" s="88"/>
      <c r="P4069" s="59"/>
      <c r="Q4069" s="77"/>
      <c r="R4069" s="59"/>
      <c r="S4069" s="59"/>
      <c r="T4069" s="59"/>
      <c r="U4069" s="59"/>
      <c r="W4069" s="59"/>
      <c r="X4069" s="59"/>
    </row>
    <row r="4070" ht="15.75" customHeight="1">
      <c r="C4070" s="84"/>
      <c r="D4070" s="84"/>
      <c r="E4070" s="84"/>
      <c r="F4070" s="86"/>
      <c r="G4070" s="87"/>
      <c r="H4070" s="72"/>
      <c r="I4070" s="59"/>
      <c r="J4070" s="76"/>
      <c r="K4070" s="59"/>
      <c r="L4070" s="59"/>
      <c r="M4070" s="76"/>
      <c r="N4070" s="88"/>
      <c r="O4070" s="88"/>
      <c r="P4070" s="59"/>
      <c r="Q4070" s="77"/>
      <c r="R4070" s="59"/>
      <c r="S4070" s="59"/>
      <c r="T4070" s="59"/>
      <c r="U4070" s="59"/>
      <c r="W4070" s="59"/>
      <c r="X4070" s="59"/>
    </row>
    <row r="4071" ht="15.75" customHeight="1">
      <c r="C4071" s="84"/>
      <c r="D4071" s="84"/>
      <c r="E4071" s="84"/>
      <c r="F4071" s="86"/>
      <c r="G4071" s="87"/>
      <c r="H4071" s="72"/>
      <c r="I4071" s="59"/>
      <c r="J4071" s="76"/>
      <c r="K4071" s="59"/>
      <c r="L4071" s="59"/>
      <c r="M4071" s="76"/>
      <c r="N4071" s="88"/>
      <c r="O4071" s="88"/>
      <c r="P4071" s="59"/>
      <c r="Q4071" s="77"/>
      <c r="R4071" s="59"/>
      <c r="S4071" s="59"/>
      <c r="T4071" s="59"/>
      <c r="U4071" s="59"/>
      <c r="W4071" s="59"/>
      <c r="X4071" s="59"/>
    </row>
    <row r="4072" ht="15.75" customHeight="1">
      <c r="C4072" s="84"/>
      <c r="D4072" s="84"/>
      <c r="E4072" s="84"/>
      <c r="F4072" s="86"/>
      <c r="G4072" s="87"/>
      <c r="H4072" s="72"/>
      <c r="I4072" s="59"/>
      <c r="J4072" s="76"/>
      <c r="K4072" s="59"/>
      <c r="L4072" s="59"/>
      <c r="M4072" s="76"/>
      <c r="N4072" s="88"/>
      <c r="O4072" s="88"/>
      <c r="P4072" s="59"/>
      <c r="Q4072" s="77"/>
      <c r="R4072" s="59"/>
      <c r="S4072" s="59"/>
      <c r="T4072" s="59"/>
      <c r="U4072" s="59"/>
      <c r="W4072" s="59"/>
      <c r="X4072" s="59"/>
    </row>
    <row r="4073" ht="15.75" customHeight="1">
      <c r="C4073" s="84"/>
      <c r="D4073" s="84"/>
      <c r="E4073" s="84"/>
      <c r="F4073" s="86"/>
      <c r="G4073" s="87"/>
      <c r="H4073" s="72"/>
      <c r="I4073" s="59"/>
      <c r="J4073" s="76"/>
      <c r="K4073" s="59"/>
      <c r="L4073" s="59"/>
      <c r="M4073" s="76"/>
      <c r="N4073" s="88"/>
      <c r="O4073" s="88"/>
      <c r="P4073" s="59"/>
      <c r="Q4073" s="77"/>
      <c r="R4073" s="59"/>
      <c r="S4073" s="59"/>
      <c r="T4073" s="59"/>
      <c r="U4073" s="59"/>
      <c r="W4073" s="59"/>
      <c r="X4073" s="59"/>
    </row>
    <row r="4074" ht="15.75" customHeight="1">
      <c r="C4074" s="84"/>
      <c r="D4074" s="84"/>
      <c r="E4074" s="84"/>
      <c r="F4074" s="86"/>
      <c r="G4074" s="87"/>
      <c r="H4074" s="72"/>
      <c r="I4074" s="59"/>
      <c r="J4074" s="76"/>
      <c r="K4074" s="59"/>
      <c r="L4074" s="59"/>
      <c r="M4074" s="76"/>
      <c r="N4074" s="88"/>
      <c r="O4074" s="88"/>
      <c r="P4074" s="59"/>
      <c r="Q4074" s="77"/>
      <c r="R4074" s="59"/>
      <c r="S4074" s="59"/>
      <c r="T4074" s="59"/>
      <c r="U4074" s="59"/>
      <c r="W4074" s="59"/>
      <c r="X4074" s="59"/>
    </row>
    <row r="4075" ht="15.75" customHeight="1">
      <c r="C4075" s="84"/>
      <c r="D4075" s="84"/>
      <c r="E4075" s="84"/>
      <c r="F4075" s="86"/>
      <c r="G4075" s="87"/>
      <c r="H4075" s="72"/>
      <c r="I4075" s="59"/>
      <c r="J4075" s="76"/>
      <c r="K4075" s="59"/>
      <c r="L4075" s="59"/>
      <c r="M4075" s="76"/>
      <c r="N4075" s="88"/>
      <c r="O4075" s="88"/>
      <c r="P4075" s="59"/>
      <c r="Q4075" s="77"/>
      <c r="R4075" s="59"/>
      <c r="S4075" s="59"/>
      <c r="T4075" s="59"/>
      <c r="U4075" s="59"/>
      <c r="W4075" s="59"/>
      <c r="X4075" s="59"/>
    </row>
    <row r="4076" ht="15.75" customHeight="1">
      <c r="C4076" s="84"/>
      <c r="D4076" s="84"/>
      <c r="E4076" s="84"/>
      <c r="F4076" s="86"/>
      <c r="G4076" s="87"/>
      <c r="H4076" s="72"/>
      <c r="I4076" s="59"/>
      <c r="J4076" s="76"/>
      <c r="K4076" s="59"/>
      <c r="L4076" s="59"/>
      <c r="M4076" s="76"/>
      <c r="N4076" s="88"/>
      <c r="O4076" s="88"/>
      <c r="P4076" s="59"/>
      <c r="Q4076" s="77"/>
      <c r="R4076" s="59"/>
      <c r="S4076" s="59"/>
      <c r="T4076" s="59"/>
      <c r="U4076" s="59"/>
      <c r="W4076" s="59"/>
      <c r="X4076" s="59"/>
    </row>
    <row r="4077" ht="15.75" customHeight="1">
      <c r="C4077" s="84"/>
      <c r="D4077" s="84"/>
      <c r="E4077" s="84"/>
      <c r="F4077" s="86"/>
      <c r="G4077" s="87"/>
      <c r="H4077" s="72"/>
      <c r="I4077" s="59"/>
      <c r="J4077" s="76"/>
      <c r="K4077" s="59"/>
      <c r="L4077" s="59"/>
      <c r="M4077" s="76"/>
      <c r="N4077" s="88"/>
      <c r="O4077" s="88"/>
      <c r="P4077" s="59"/>
      <c r="Q4077" s="77"/>
      <c r="R4077" s="59"/>
      <c r="S4077" s="59"/>
      <c r="T4077" s="59"/>
      <c r="U4077" s="59"/>
      <c r="W4077" s="59"/>
      <c r="X4077" s="59"/>
    </row>
    <row r="4078" ht="15.75" customHeight="1">
      <c r="C4078" s="84"/>
      <c r="D4078" s="84"/>
      <c r="E4078" s="84"/>
      <c r="F4078" s="86"/>
      <c r="G4078" s="87"/>
      <c r="H4078" s="72"/>
      <c r="I4078" s="59"/>
      <c r="J4078" s="76"/>
      <c r="K4078" s="59"/>
      <c r="L4078" s="59"/>
      <c r="M4078" s="76"/>
      <c r="N4078" s="88"/>
      <c r="O4078" s="88"/>
      <c r="P4078" s="59"/>
      <c r="Q4078" s="77"/>
      <c r="R4078" s="59"/>
      <c r="S4078" s="59"/>
      <c r="T4078" s="59"/>
      <c r="U4078" s="59"/>
      <c r="W4078" s="59"/>
      <c r="X4078" s="59"/>
    </row>
    <row r="4079" ht="15.75" customHeight="1">
      <c r="C4079" s="84"/>
      <c r="D4079" s="84"/>
      <c r="E4079" s="84"/>
      <c r="F4079" s="86"/>
      <c r="G4079" s="87"/>
      <c r="H4079" s="72"/>
      <c r="I4079" s="59"/>
      <c r="J4079" s="76"/>
      <c r="K4079" s="59"/>
      <c r="L4079" s="59"/>
      <c r="M4079" s="76"/>
      <c r="N4079" s="88"/>
      <c r="O4079" s="88"/>
      <c r="P4079" s="59"/>
      <c r="Q4079" s="77"/>
      <c r="R4079" s="59"/>
      <c r="S4079" s="59"/>
      <c r="T4079" s="59"/>
      <c r="U4079" s="59"/>
      <c r="W4079" s="59"/>
      <c r="X4079" s="59"/>
    </row>
    <row r="4080" ht="15.75" customHeight="1">
      <c r="C4080" s="84"/>
      <c r="D4080" s="84"/>
      <c r="E4080" s="84"/>
      <c r="F4080" s="86"/>
      <c r="G4080" s="87"/>
      <c r="H4080" s="72"/>
      <c r="I4080" s="59"/>
      <c r="J4080" s="76"/>
      <c r="K4080" s="59"/>
      <c r="L4080" s="59"/>
      <c r="M4080" s="76"/>
      <c r="N4080" s="88"/>
      <c r="O4080" s="88"/>
      <c r="P4080" s="59"/>
      <c r="Q4080" s="77"/>
      <c r="R4080" s="59"/>
      <c r="S4080" s="59"/>
      <c r="T4080" s="59"/>
      <c r="U4080" s="59"/>
      <c r="W4080" s="59"/>
      <c r="X4080" s="59"/>
    </row>
    <row r="4081" ht="15.75" customHeight="1">
      <c r="C4081" s="84"/>
      <c r="D4081" s="84"/>
      <c r="E4081" s="84"/>
      <c r="F4081" s="86"/>
      <c r="G4081" s="87"/>
      <c r="H4081" s="72"/>
      <c r="I4081" s="59"/>
      <c r="J4081" s="76"/>
      <c r="K4081" s="59"/>
      <c r="L4081" s="59"/>
      <c r="M4081" s="76"/>
      <c r="N4081" s="88"/>
      <c r="O4081" s="88"/>
      <c r="P4081" s="59"/>
      <c r="Q4081" s="77"/>
      <c r="R4081" s="59"/>
      <c r="S4081" s="59"/>
      <c r="T4081" s="59"/>
      <c r="U4081" s="59"/>
      <c r="W4081" s="59"/>
      <c r="X4081" s="59"/>
    </row>
    <row r="4082" ht="15.75" customHeight="1">
      <c r="C4082" s="84"/>
      <c r="D4082" s="84"/>
      <c r="E4082" s="84"/>
      <c r="F4082" s="86"/>
      <c r="G4082" s="87"/>
      <c r="H4082" s="72"/>
      <c r="I4082" s="59"/>
      <c r="J4082" s="76"/>
      <c r="K4082" s="59"/>
      <c r="L4082" s="59"/>
      <c r="M4082" s="76"/>
      <c r="N4082" s="88"/>
      <c r="O4082" s="88"/>
      <c r="P4082" s="59"/>
      <c r="Q4082" s="77"/>
      <c r="R4082" s="59"/>
      <c r="S4082" s="59"/>
      <c r="T4082" s="59"/>
      <c r="U4082" s="59"/>
      <c r="W4082" s="59"/>
      <c r="X4082" s="59"/>
    </row>
    <row r="4083" ht="15.75" customHeight="1">
      <c r="C4083" s="84"/>
      <c r="D4083" s="84"/>
      <c r="E4083" s="84"/>
      <c r="F4083" s="86"/>
      <c r="G4083" s="87"/>
      <c r="H4083" s="72"/>
      <c r="I4083" s="59"/>
      <c r="J4083" s="76"/>
      <c r="K4083" s="59"/>
      <c r="L4083" s="59"/>
      <c r="M4083" s="76"/>
      <c r="N4083" s="88"/>
      <c r="O4083" s="88"/>
      <c r="P4083" s="59"/>
      <c r="Q4083" s="77"/>
      <c r="R4083" s="59"/>
      <c r="S4083" s="59"/>
      <c r="T4083" s="59"/>
      <c r="U4083" s="59"/>
      <c r="W4083" s="59"/>
      <c r="X4083" s="59"/>
    </row>
    <row r="4084" ht="15.75" customHeight="1">
      <c r="C4084" s="84"/>
      <c r="D4084" s="84"/>
      <c r="E4084" s="84"/>
      <c r="F4084" s="86"/>
      <c r="G4084" s="87"/>
      <c r="H4084" s="72"/>
      <c r="I4084" s="59"/>
      <c r="J4084" s="76"/>
      <c r="K4084" s="59"/>
      <c r="L4084" s="59"/>
      <c r="M4084" s="76"/>
      <c r="N4084" s="88"/>
      <c r="O4084" s="88"/>
      <c r="P4084" s="59"/>
      <c r="Q4084" s="77"/>
      <c r="R4084" s="59"/>
      <c r="S4084" s="59"/>
      <c r="T4084" s="59"/>
      <c r="U4084" s="59"/>
      <c r="W4084" s="59"/>
      <c r="X4084" s="59"/>
    </row>
    <row r="4085" ht="15.75" customHeight="1">
      <c r="C4085" s="84"/>
      <c r="D4085" s="84"/>
      <c r="E4085" s="84"/>
      <c r="F4085" s="86"/>
      <c r="G4085" s="87"/>
      <c r="H4085" s="72"/>
      <c r="I4085" s="59"/>
      <c r="J4085" s="76"/>
      <c r="K4085" s="59"/>
      <c r="L4085" s="59"/>
      <c r="M4085" s="76"/>
      <c r="N4085" s="88"/>
      <c r="O4085" s="88"/>
      <c r="P4085" s="59"/>
      <c r="Q4085" s="77"/>
      <c r="R4085" s="59"/>
      <c r="S4085" s="59"/>
      <c r="T4085" s="59"/>
      <c r="U4085" s="59"/>
      <c r="W4085" s="59"/>
      <c r="X4085" s="59"/>
    </row>
    <row r="4086" ht="15.75" customHeight="1">
      <c r="C4086" s="84"/>
      <c r="D4086" s="84"/>
      <c r="E4086" s="84"/>
      <c r="F4086" s="86"/>
      <c r="G4086" s="87"/>
      <c r="H4086" s="72"/>
      <c r="I4086" s="59"/>
      <c r="J4086" s="76"/>
      <c r="K4086" s="59"/>
      <c r="L4086" s="59"/>
      <c r="M4086" s="76"/>
      <c r="N4086" s="88"/>
      <c r="O4086" s="88"/>
      <c r="P4086" s="59"/>
      <c r="Q4086" s="77"/>
      <c r="R4086" s="59"/>
      <c r="S4086" s="59"/>
      <c r="T4086" s="59"/>
      <c r="U4086" s="59"/>
      <c r="W4086" s="59"/>
      <c r="X4086" s="59"/>
    </row>
    <row r="4087" ht="15.75" customHeight="1">
      <c r="C4087" s="84"/>
      <c r="D4087" s="84"/>
      <c r="E4087" s="84"/>
      <c r="F4087" s="86"/>
      <c r="G4087" s="87"/>
      <c r="H4087" s="72"/>
      <c r="I4087" s="59"/>
      <c r="J4087" s="76"/>
      <c r="K4087" s="59"/>
      <c r="L4087" s="59"/>
      <c r="M4087" s="76"/>
      <c r="N4087" s="88"/>
      <c r="O4087" s="88"/>
      <c r="P4087" s="59"/>
      <c r="Q4087" s="77"/>
      <c r="R4087" s="59"/>
      <c r="S4087" s="59"/>
      <c r="T4087" s="59"/>
      <c r="U4087" s="59"/>
      <c r="W4087" s="59"/>
      <c r="X4087" s="59"/>
    </row>
    <row r="4088" ht="15.75" customHeight="1">
      <c r="C4088" s="84"/>
      <c r="D4088" s="84"/>
      <c r="E4088" s="84"/>
      <c r="F4088" s="86"/>
      <c r="G4088" s="87"/>
      <c r="H4088" s="72"/>
      <c r="I4088" s="59"/>
      <c r="J4088" s="76"/>
      <c r="K4088" s="59"/>
      <c r="L4088" s="59"/>
      <c r="M4088" s="76"/>
      <c r="N4088" s="88"/>
      <c r="O4088" s="88"/>
      <c r="P4088" s="59"/>
      <c r="Q4088" s="77"/>
      <c r="R4088" s="59"/>
      <c r="S4088" s="59"/>
      <c r="T4088" s="59"/>
      <c r="U4088" s="59"/>
      <c r="W4088" s="59"/>
      <c r="X4088" s="59"/>
    </row>
    <row r="4089" ht="15.75" customHeight="1">
      <c r="C4089" s="84"/>
      <c r="D4089" s="84"/>
      <c r="E4089" s="84"/>
      <c r="F4089" s="86"/>
      <c r="G4089" s="87"/>
      <c r="H4089" s="72"/>
      <c r="I4089" s="59"/>
      <c r="J4089" s="76"/>
      <c r="K4089" s="59"/>
      <c r="L4089" s="59"/>
      <c r="M4089" s="76"/>
      <c r="N4089" s="88"/>
      <c r="O4089" s="88"/>
      <c r="P4089" s="59"/>
      <c r="Q4089" s="77"/>
      <c r="R4089" s="59"/>
      <c r="S4089" s="59"/>
      <c r="T4089" s="59"/>
      <c r="U4089" s="59"/>
      <c r="W4089" s="59"/>
      <c r="X4089" s="59"/>
    </row>
    <row r="4090" ht="15.75" customHeight="1">
      <c r="C4090" s="84"/>
      <c r="D4090" s="84"/>
      <c r="E4090" s="84"/>
      <c r="F4090" s="86"/>
      <c r="G4090" s="87"/>
      <c r="H4090" s="72"/>
      <c r="I4090" s="59"/>
      <c r="J4090" s="76"/>
      <c r="K4090" s="59"/>
      <c r="L4090" s="59"/>
      <c r="M4090" s="76"/>
      <c r="N4090" s="88"/>
      <c r="O4090" s="88"/>
      <c r="P4090" s="59"/>
      <c r="Q4090" s="77"/>
      <c r="R4090" s="59"/>
      <c r="S4090" s="59"/>
      <c r="T4090" s="59"/>
      <c r="U4090" s="59"/>
      <c r="W4090" s="59"/>
      <c r="X4090" s="59"/>
    </row>
    <row r="4091" ht="15.75" customHeight="1">
      <c r="C4091" s="84"/>
      <c r="D4091" s="84"/>
      <c r="E4091" s="84"/>
      <c r="F4091" s="86"/>
      <c r="G4091" s="87"/>
      <c r="H4091" s="72"/>
      <c r="I4091" s="59"/>
      <c r="J4091" s="76"/>
      <c r="K4091" s="59"/>
      <c r="L4091" s="59"/>
      <c r="M4091" s="76"/>
      <c r="N4091" s="88"/>
      <c r="O4091" s="88"/>
      <c r="P4091" s="59"/>
      <c r="Q4091" s="77"/>
      <c r="R4091" s="59"/>
      <c r="S4091" s="59"/>
      <c r="T4091" s="59"/>
      <c r="U4091" s="59"/>
      <c r="W4091" s="59"/>
      <c r="X4091" s="59"/>
    </row>
    <row r="4092" ht="15.75" customHeight="1">
      <c r="C4092" s="84"/>
      <c r="D4092" s="84"/>
      <c r="E4092" s="84"/>
      <c r="F4092" s="86"/>
      <c r="G4092" s="87"/>
      <c r="H4092" s="72"/>
      <c r="I4092" s="59"/>
      <c r="J4092" s="76"/>
      <c r="K4092" s="59"/>
      <c r="L4092" s="59"/>
      <c r="M4092" s="76"/>
      <c r="N4092" s="88"/>
      <c r="O4092" s="88"/>
      <c r="P4092" s="59"/>
      <c r="Q4092" s="77"/>
      <c r="R4092" s="59"/>
      <c r="S4092" s="59"/>
      <c r="T4092" s="59"/>
      <c r="U4092" s="59"/>
      <c r="W4092" s="59"/>
      <c r="X4092" s="59"/>
    </row>
    <row r="4093" ht="15.75" customHeight="1">
      <c r="C4093" s="84"/>
      <c r="D4093" s="84"/>
      <c r="E4093" s="84"/>
      <c r="F4093" s="86"/>
      <c r="G4093" s="87"/>
      <c r="H4093" s="72"/>
      <c r="I4093" s="59"/>
      <c r="J4093" s="76"/>
      <c r="K4093" s="59"/>
      <c r="L4093" s="59"/>
      <c r="M4093" s="76"/>
      <c r="N4093" s="88"/>
      <c r="O4093" s="88"/>
      <c r="P4093" s="59"/>
      <c r="Q4093" s="77"/>
      <c r="R4093" s="59"/>
      <c r="S4093" s="59"/>
      <c r="T4093" s="59"/>
      <c r="U4093" s="59"/>
      <c r="W4093" s="59"/>
      <c r="X4093" s="59"/>
    </row>
    <row r="4094" ht="15.75" customHeight="1">
      <c r="C4094" s="84"/>
      <c r="D4094" s="84"/>
      <c r="E4094" s="84"/>
      <c r="F4094" s="86"/>
      <c r="G4094" s="87"/>
      <c r="H4094" s="72"/>
      <c r="I4094" s="59"/>
      <c r="J4094" s="76"/>
      <c r="K4094" s="59"/>
      <c r="L4094" s="59"/>
      <c r="M4094" s="76"/>
      <c r="N4094" s="88"/>
      <c r="O4094" s="88"/>
      <c r="P4094" s="59"/>
      <c r="Q4094" s="77"/>
      <c r="R4094" s="59"/>
      <c r="S4094" s="59"/>
      <c r="T4094" s="59"/>
      <c r="U4094" s="59"/>
      <c r="W4094" s="59"/>
      <c r="X4094" s="59"/>
    </row>
    <row r="4095" ht="15.75" customHeight="1">
      <c r="C4095" s="84"/>
      <c r="D4095" s="84"/>
      <c r="E4095" s="84"/>
      <c r="F4095" s="86"/>
      <c r="G4095" s="87"/>
      <c r="H4095" s="72"/>
      <c r="I4095" s="59"/>
      <c r="J4095" s="76"/>
      <c r="K4095" s="59"/>
      <c r="L4095" s="59"/>
      <c r="M4095" s="76"/>
      <c r="N4095" s="88"/>
      <c r="O4095" s="88"/>
      <c r="P4095" s="59"/>
      <c r="Q4095" s="77"/>
      <c r="R4095" s="59"/>
      <c r="S4095" s="59"/>
      <c r="T4095" s="59"/>
      <c r="U4095" s="59"/>
      <c r="W4095" s="59"/>
      <c r="X4095" s="59"/>
    </row>
    <row r="4096" ht="15.75" customHeight="1">
      <c r="C4096" s="84"/>
      <c r="D4096" s="84"/>
      <c r="E4096" s="84"/>
      <c r="F4096" s="86"/>
      <c r="G4096" s="87"/>
      <c r="H4096" s="72"/>
      <c r="I4096" s="59"/>
      <c r="J4096" s="76"/>
      <c r="K4096" s="59"/>
      <c r="L4096" s="59"/>
      <c r="M4096" s="76"/>
      <c r="N4096" s="88"/>
      <c r="O4096" s="88"/>
      <c r="P4096" s="59"/>
      <c r="Q4096" s="77"/>
      <c r="R4096" s="59"/>
      <c r="S4096" s="59"/>
      <c r="T4096" s="59"/>
      <c r="U4096" s="59"/>
      <c r="W4096" s="59"/>
      <c r="X4096" s="59"/>
    </row>
    <row r="4097" ht="15.75" customHeight="1">
      <c r="C4097" s="84"/>
      <c r="D4097" s="84"/>
      <c r="E4097" s="84"/>
      <c r="F4097" s="86"/>
      <c r="G4097" s="87"/>
      <c r="H4097" s="72"/>
      <c r="I4097" s="59"/>
      <c r="J4097" s="76"/>
      <c r="K4097" s="59"/>
      <c r="L4097" s="59"/>
      <c r="M4097" s="76"/>
      <c r="N4097" s="88"/>
      <c r="O4097" s="88"/>
      <c r="P4097" s="59"/>
      <c r="Q4097" s="77"/>
      <c r="R4097" s="59"/>
      <c r="S4097" s="59"/>
      <c r="T4097" s="59"/>
      <c r="U4097" s="59"/>
      <c r="W4097" s="59"/>
      <c r="X4097" s="59"/>
    </row>
    <row r="4098" ht="15.75" customHeight="1">
      <c r="C4098" s="84"/>
      <c r="D4098" s="84"/>
      <c r="E4098" s="84"/>
      <c r="F4098" s="86"/>
      <c r="G4098" s="87"/>
      <c r="H4098" s="72"/>
      <c r="I4098" s="59"/>
      <c r="J4098" s="76"/>
      <c r="K4098" s="59"/>
      <c r="L4098" s="59"/>
      <c r="M4098" s="76"/>
      <c r="N4098" s="88"/>
      <c r="O4098" s="88"/>
      <c r="P4098" s="59"/>
      <c r="Q4098" s="77"/>
      <c r="R4098" s="59"/>
      <c r="S4098" s="59"/>
      <c r="T4098" s="59"/>
      <c r="U4098" s="59"/>
      <c r="W4098" s="59"/>
      <c r="X4098" s="59"/>
    </row>
    <row r="4099" ht="15.75" customHeight="1">
      <c r="C4099" s="84"/>
      <c r="D4099" s="84"/>
      <c r="E4099" s="84"/>
      <c r="F4099" s="86"/>
      <c r="G4099" s="87"/>
      <c r="H4099" s="72"/>
      <c r="I4099" s="59"/>
      <c r="J4099" s="76"/>
      <c r="K4099" s="59"/>
      <c r="L4099" s="59"/>
      <c r="M4099" s="76"/>
      <c r="N4099" s="88"/>
      <c r="O4099" s="88"/>
      <c r="P4099" s="59"/>
      <c r="Q4099" s="77"/>
      <c r="R4099" s="59"/>
      <c r="S4099" s="59"/>
      <c r="T4099" s="59"/>
      <c r="U4099" s="59"/>
      <c r="W4099" s="59"/>
      <c r="X4099" s="59"/>
    </row>
    <row r="4100" ht="15.75" customHeight="1">
      <c r="C4100" s="84"/>
      <c r="D4100" s="84"/>
      <c r="E4100" s="84"/>
      <c r="F4100" s="86"/>
      <c r="G4100" s="87"/>
      <c r="H4100" s="72"/>
      <c r="I4100" s="59"/>
      <c r="J4100" s="76"/>
      <c r="K4100" s="59"/>
      <c r="L4100" s="59"/>
      <c r="M4100" s="76"/>
      <c r="N4100" s="88"/>
      <c r="O4100" s="88"/>
      <c r="P4100" s="59"/>
      <c r="Q4100" s="77"/>
      <c r="R4100" s="59"/>
      <c r="S4100" s="59"/>
      <c r="T4100" s="59"/>
      <c r="U4100" s="59"/>
      <c r="W4100" s="59"/>
      <c r="X4100" s="59"/>
    </row>
    <row r="4101" ht="15.75" customHeight="1">
      <c r="C4101" s="84"/>
      <c r="D4101" s="84"/>
      <c r="E4101" s="84"/>
      <c r="F4101" s="86"/>
      <c r="G4101" s="87"/>
      <c r="H4101" s="72"/>
      <c r="I4101" s="59"/>
      <c r="J4101" s="76"/>
      <c r="K4101" s="59"/>
      <c r="L4101" s="59"/>
      <c r="M4101" s="76"/>
      <c r="N4101" s="88"/>
      <c r="O4101" s="88"/>
      <c r="P4101" s="59"/>
      <c r="Q4101" s="77"/>
      <c r="R4101" s="59"/>
      <c r="S4101" s="59"/>
      <c r="T4101" s="59"/>
      <c r="U4101" s="59"/>
      <c r="W4101" s="59"/>
      <c r="X4101" s="59"/>
    </row>
    <row r="4102" ht="15.75" customHeight="1">
      <c r="C4102" s="84"/>
      <c r="D4102" s="84"/>
      <c r="E4102" s="84"/>
      <c r="F4102" s="86"/>
      <c r="G4102" s="87"/>
      <c r="H4102" s="72"/>
      <c r="I4102" s="59"/>
      <c r="J4102" s="76"/>
      <c r="K4102" s="59"/>
      <c r="L4102" s="59"/>
      <c r="M4102" s="76"/>
      <c r="N4102" s="88"/>
      <c r="O4102" s="88"/>
      <c r="P4102" s="59"/>
      <c r="Q4102" s="77"/>
      <c r="R4102" s="59"/>
      <c r="S4102" s="59"/>
      <c r="T4102" s="59"/>
      <c r="U4102" s="59"/>
      <c r="W4102" s="59"/>
      <c r="X4102" s="59"/>
    </row>
    <row r="4103" ht="15.75" customHeight="1">
      <c r="C4103" s="84"/>
      <c r="D4103" s="84"/>
      <c r="E4103" s="84"/>
      <c r="F4103" s="86"/>
      <c r="G4103" s="87"/>
      <c r="H4103" s="72"/>
      <c r="I4103" s="59"/>
      <c r="J4103" s="76"/>
      <c r="K4103" s="59"/>
      <c r="L4103" s="59"/>
      <c r="M4103" s="76"/>
      <c r="N4103" s="88"/>
      <c r="O4103" s="88"/>
      <c r="P4103" s="59"/>
      <c r="Q4103" s="77"/>
      <c r="R4103" s="59"/>
      <c r="S4103" s="59"/>
      <c r="T4103" s="59"/>
      <c r="U4103" s="59"/>
      <c r="W4103" s="59"/>
      <c r="X4103" s="59"/>
    </row>
    <row r="4104" ht="15.75" customHeight="1">
      <c r="C4104" s="84"/>
      <c r="D4104" s="84"/>
      <c r="E4104" s="84"/>
      <c r="F4104" s="86"/>
      <c r="G4104" s="87"/>
      <c r="H4104" s="72"/>
      <c r="I4104" s="59"/>
      <c r="J4104" s="76"/>
      <c r="K4104" s="59"/>
      <c r="L4104" s="59"/>
      <c r="M4104" s="76"/>
      <c r="N4104" s="88"/>
      <c r="O4104" s="88"/>
      <c r="P4104" s="59"/>
      <c r="Q4104" s="77"/>
      <c r="R4104" s="59"/>
      <c r="S4104" s="59"/>
      <c r="T4104" s="59"/>
      <c r="U4104" s="59"/>
      <c r="W4104" s="59"/>
      <c r="X4104" s="59"/>
    </row>
    <row r="4105" ht="15.75" customHeight="1">
      <c r="C4105" s="84"/>
      <c r="D4105" s="84"/>
      <c r="E4105" s="84"/>
      <c r="F4105" s="86"/>
      <c r="G4105" s="87"/>
      <c r="H4105" s="72"/>
      <c r="I4105" s="59"/>
      <c r="J4105" s="76"/>
      <c r="K4105" s="59"/>
      <c r="L4105" s="59"/>
      <c r="M4105" s="76"/>
      <c r="N4105" s="88"/>
      <c r="O4105" s="88"/>
      <c r="P4105" s="59"/>
      <c r="Q4105" s="77"/>
      <c r="R4105" s="59"/>
      <c r="S4105" s="59"/>
      <c r="T4105" s="59"/>
      <c r="U4105" s="59"/>
      <c r="W4105" s="59"/>
      <c r="X4105" s="59"/>
    </row>
    <row r="4106" ht="15.75" customHeight="1">
      <c r="C4106" s="84"/>
      <c r="D4106" s="84"/>
      <c r="E4106" s="84"/>
      <c r="F4106" s="86"/>
      <c r="G4106" s="87"/>
      <c r="H4106" s="72"/>
      <c r="I4106" s="59"/>
      <c r="J4106" s="76"/>
      <c r="K4106" s="59"/>
      <c r="L4106" s="59"/>
      <c r="M4106" s="76"/>
      <c r="N4106" s="88"/>
      <c r="O4106" s="88"/>
      <c r="P4106" s="59"/>
      <c r="Q4106" s="77"/>
      <c r="R4106" s="59"/>
      <c r="S4106" s="59"/>
      <c r="T4106" s="59"/>
      <c r="U4106" s="59"/>
      <c r="W4106" s="59"/>
      <c r="X4106" s="59"/>
    </row>
    <row r="4107" ht="15.75" customHeight="1">
      <c r="C4107" s="84"/>
      <c r="D4107" s="84"/>
      <c r="E4107" s="84"/>
      <c r="F4107" s="86"/>
      <c r="G4107" s="87"/>
      <c r="H4107" s="72"/>
      <c r="I4107" s="59"/>
      <c r="J4107" s="76"/>
      <c r="K4107" s="59"/>
      <c r="L4107" s="59"/>
      <c r="M4107" s="76"/>
      <c r="N4107" s="88"/>
      <c r="O4107" s="88"/>
      <c r="P4107" s="59"/>
      <c r="Q4107" s="77"/>
      <c r="R4107" s="59"/>
      <c r="S4107" s="59"/>
      <c r="T4107" s="59"/>
      <c r="U4107" s="59"/>
      <c r="W4107" s="59"/>
      <c r="X4107" s="59"/>
    </row>
    <row r="4108" ht="15.75" customHeight="1">
      <c r="C4108" s="84"/>
      <c r="D4108" s="84"/>
      <c r="E4108" s="84"/>
      <c r="F4108" s="86"/>
      <c r="G4108" s="87"/>
      <c r="H4108" s="72"/>
      <c r="I4108" s="59"/>
      <c r="J4108" s="76"/>
      <c r="K4108" s="59"/>
      <c r="L4108" s="59"/>
      <c r="M4108" s="76"/>
      <c r="N4108" s="88"/>
      <c r="O4108" s="88"/>
      <c r="P4108" s="59"/>
      <c r="Q4108" s="77"/>
      <c r="R4108" s="59"/>
      <c r="S4108" s="59"/>
      <c r="T4108" s="59"/>
      <c r="U4108" s="59"/>
      <c r="W4108" s="59"/>
      <c r="X4108" s="59"/>
    </row>
    <row r="4109" ht="15.75" customHeight="1">
      <c r="C4109" s="84"/>
      <c r="D4109" s="84"/>
      <c r="E4109" s="84"/>
      <c r="F4109" s="86"/>
      <c r="G4109" s="87"/>
      <c r="H4109" s="72"/>
      <c r="I4109" s="59"/>
      <c r="J4109" s="76"/>
      <c r="K4109" s="59"/>
      <c r="L4109" s="59"/>
      <c r="M4109" s="76"/>
      <c r="N4109" s="88"/>
      <c r="O4109" s="88"/>
      <c r="P4109" s="59"/>
      <c r="Q4109" s="77"/>
      <c r="R4109" s="59"/>
      <c r="S4109" s="59"/>
      <c r="T4109" s="59"/>
      <c r="U4109" s="59"/>
      <c r="W4109" s="59"/>
      <c r="X4109" s="59"/>
    </row>
    <row r="4110" ht="15.75" customHeight="1">
      <c r="C4110" s="84"/>
      <c r="D4110" s="84"/>
      <c r="E4110" s="84"/>
      <c r="F4110" s="86"/>
      <c r="G4110" s="87"/>
      <c r="H4110" s="72"/>
      <c r="I4110" s="59"/>
      <c r="J4110" s="76"/>
      <c r="K4110" s="59"/>
      <c r="L4110" s="59"/>
      <c r="M4110" s="76"/>
      <c r="N4110" s="88"/>
      <c r="O4110" s="88"/>
      <c r="P4110" s="59"/>
      <c r="Q4110" s="77"/>
      <c r="R4110" s="59"/>
      <c r="S4110" s="59"/>
      <c r="T4110" s="59"/>
      <c r="U4110" s="59"/>
      <c r="W4110" s="59"/>
      <c r="X4110" s="59"/>
    </row>
    <row r="4111" ht="15.75" customHeight="1">
      <c r="C4111" s="84"/>
      <c r="D4111" s="84"/>
      <c r="E4111" s="84"/>
      <c r="F4111" s="86"/>
      <c r="G4111" s="87"/>
      <c r="H4111" s="72"/>
      <c r="I4111" s="59"/>
      <c r="J4111" s="76"/>
      <c r="K4111" s="59"/>
      <c r="L4111" s="59"/>
      <c r="M4111" s="76"/>
      <c r="N4111" s="88"/>
      <c r="O4111" s="88"/>
      <c r="P4111" s="59"/>
      <c r="Q4111" s="77"/>
      <c r="R4111" s="59"/>
      <c r="S4111" s="59"/>
      <c r="T4111" s="59"/>
      <c r="U4111" s="59"/>
      <c r="W4111" s="59"/>
      <c r="X4111" s="59"/>
    </row>
    <row r="4112" ht="15.75" customHeight="1">
      <c r="C4112" s="84"/>
      <c r="D4112" s="84"/>
      <c r="E4112" s="84"/>
      <c r="F4112" s="86"/>
      <c r="G4112" s="87"/>
      <c r="H4112" s="72"/>
      <c r="I4112" s="59"/>
      <c r="J4112" s="76"/>
      <c r="K4112" s="59"/>
      <c r="L4112" s="59"/>
      <c r="M4112" s="76"/>
      <c r="N4112" s="88"/>
      <c r="O4112" s="88"/>
      <c r="P4112" s="59"/>
      <c r="Q4112" s="77"/>
      <c r="R4112" s="59"/>
      <c r="S4112" s="59"/>
      <c r="T4112" s="59"/>
      <c r="U4112" s="59"/>
      <c r="W4112" s="59"/>
      <c r="X4112" s="59"/>
    </row>
    <row r="4113" ht="15.75" customHeight="1">
      <c r="C4113" s="84"/>
      <c r="D4113" s="84"/>
      <c r="E4113" s="84"/>
      <c r="F4113" s="86"/>
      <c r="G4113" s="87"/>
      <c r="H4113" s="72"/>
      <c r="I4113" s="59"/>
      <c r="J4113" s="76"/>
      <c r="K4113" s="59"/>
      <c r="L4113" s="59"/>
      <c r="M4113" s="76"/>
      <c r="N4113" s="88"/>
      <c r="O4113" s="88"/>
      <c r="P4113" s="59"/>
      <c r="Q4113" s="77"/>
      <c r="R4113" s="59"/>
      <c r="S4113" s="59"/>
      <c r="T4113" s="59"/>
      <c r="U4113" s="59"/>
      <c r="W4113" s="59"/>
      <c r="X4113" s="59"/>
    </row>
    <row r="4114" ht="15.75" customHeight="1">
      <c r="C4114" s="84"/>
      <c r="D4114" s="84"/>
      <c r="E4114" s="84"/>
      <c r="F4114" s="86"/>
      <c r="G4114" s="87"/>
      <c r="H4114" s="72"/>
      <c r="I4114" s="59"/>
      <c r="J4114" s="76"/>
      <c r="K4114" s="59"/>
      <c r="L4114" s="59"/>
      <c r="M4114" s="76"/>
      <c r="N4114" s="88"/>
      <c r="O4114" s="88"/>
      <c r="P4114" s="59"/>
      <c r="Q4114" s="77"/>
      <c r="R4114" s="59"/>
      <c r="S4114" s="59"/>
      <c r="T4114" s="59"/>
      <c r="U4114" s="59"/>
      <c r="W4114" s="59"/>
      <c r="X4114" s="59"/>
    </row>
    <row r="4115" ht="15.75" customHeight="1">
      <c r="C4115" s="84"/>
      <c r="D4115" s="84"/>
      <c r="E4115" s="84"/>
      <c r="F4115" s="86"/>
      <c r="G4115" s="87"/>
      <c r="H4115" s="72"/>
      <c r="I4115" s="59"/>
      <c r="J4115" s="76"/>
      <c r="K4115" s="59"/>
      <c r="L4115" s="59"/>
      <c r="M4115" s="76"/>
      <c r="N4115" s="88"/>
      <c r="O4115" s="88"/>
      <c r="P4115" s="59"/>
      <c r="Q4115" s="77"/>
      <c r="R4115" s="59"/>
      <c r="S4115" s="59"/>
      <c r="T4115" s="59"/>
      <c r="U4115" s="59"/>
      <c r="W4115" s="59"/>
      <c r="X4115" s="59"/>
    </row>
    <row r="4116" ht="15.75" customHeight="1">
      <c r="C4116" s="84"/>
      <c r="D4116" s="84"/>
      <c r="E4116" s="84"/>
      <c r="F4116" s="86"/>
      <c r="G4116" s="87"/>
      <c r="H4116" s="72"/>
      <c r="I4116" s="59"/>
      <c r="J4116" s="76"/>
      <c r="K4116" s="59"/>
      <c r="L4116" s="59"/>
      <c r="M4116" s="76"/>
      <c r="N4116" s="88"/>
      <c r="O4116" s="88"/>
      <c r="P4116" s="59"/>
      <c r="Q4116" s="77"/>
      <c r="R4116" s="59"/>
      <c r="S4116" s="59"/>
      <c r="T4116" s="59"/>
      <c r="U4116" s="59"/>
      <c r="W4116" s="59"/>
      <c r="X4116" s="59"/>
    </row>
    <row r="4117" ht="15.75" customHeight="1">
      <c r="C4117" s="84"/>
      <c r="D4117" s="84"/>
      <c r="E4117" s="84"/>
      <c r="F4117" s="86"/>
      <c r="G4117" s="87"/>
      <c r="H4117" s="72"/>
      <c r="I4117" s="59"/>
      <c r="J4117" s="76"/>
      <c r="K4117" s="59"/>
      <c r="L4117" s="59"/>
      <c r="M4117" s="76"/>
      <c r="N4117" s="88"/>
      <c r="O4117" s="88"/>
      <c r="P4117" s="59"/>
      <c r="Q4117" s="77"/>
      <c r="R4117" s="59"/>
      <c r="S4117" s="59"/>
      <c r="T4117" s="59"/>
      <c r="U4117" s="59"/>
      <c r="W4117" s="59"/>
      <c r="X4117" s="59"/>
    </row>
    <row r="4118" ht="15.75" customHeight="1">
      <c r="C4118" s="84"/>
      <c r="D4118" s="84"/>
      <c r="E4118" s="84"/>
      <c r="F4118" s="86"/>
      <c r="G4118" s="87"/>
      <c r="H4118" s="72"/>
      <c r="I4118" s="59"/>
      <c r="J4118" s="76"/>
      <c r="K4118" s="59"/>
      <c r="L4118" s="59"/>
      <c r="M4118" s="76"/>
      <c r="N4118" s="88"/>
      <c r="O4118" s="88"/>
      <c r="P4118" s="59"/>
      <c r="Q4118" s="77"/>
      <c r="R4118" s="59"/>
      <c r="S4118" s="59"/>
      <c r="T4118" s="59"/>
      <c r="U4118" s="59"/>
      <c r="W4118" s="59"/>
      <c r="X4118" s="59"/>
    </row>
    <row r="4119" ht="15.75" customHeight="1">
      <c r="C4119" s="84"/>
      <c r="D4119" s="84"/>
      <c r="E4119" s="84"/>
      <c r="F4119" s="86"/>
      <c r="G4119" s="87"/>
      <c r="H4119" s="72"/>
      <c r="I4119" s="59"/>
      <c r="J4119" s="76"/>
      <c r="K4119" s="59"/>
      <c r="L4119" s="59"/>
      <c r="M4119" s="76"/>
      <c r="N4119" s="88"/>
      <c r="O4119" s="88"/>
      <c r="P4119" s="59"/>
      <c r="Q4119" s="77"/>
      <c r="R4119" s="59"/>
      <c r="S4119" s="59"/>
      <c r="T4119" s="59"/>
      <c r="U4119" s="59"/>
      <c r="W4119" s="59"/>
      <c r="X4119" s="59"/>
    </row>
    <row r="4120" ht="15.75" customHeight="1">
      <c r="C4120" s="84"/>
      <c r="D4120" s="84"/>
      <c r="E4120" s="84"/>
      <c r="F4120" s="86"/>
      <c r="G4120" s="87"/>
      <c r="H4120" s="72"/>
      <c r="I4120" s="59"/>
      <c r="J4120" s="76"/>
      <c r="K4120" s="59"/>
      <c r="L4120" s="59"/>
      <c r="M4120" s="76"/>
      <c r="N4120" s="88"/>
      <c r="O4120" s="88"/>
      <c r="P4120" s="59"/>
      <c r="Q4120" s="77"/>
      <c r="R4120" s="59"/>
      <c r="S4120" s="59"/>
      <c r="T4120" s="59"/>
      <c r="U4120" s="59"/>
      <c r="W4120" s="59"/>
      <c r="X4120" s="59"/>
    </row>
    <row r="4121" ht="15.75" customHeight="1">
      <c r="C4121" s="84"/>
      <c r="D4121" s="84"/>
      <c r="E4121" s="84"/>
      <c r="F4121" s="86"/>
      <c r="G4121" s="87"/>
      <c r="H4121" s="72"/>
      <c r="I4121" s="59"/>
      <c r="J4121" s="76"/>
      <c r="K4121" s="59"/>
      <c r="L4121" s="59"/>
      <c r="M4121" s="76"/>
      <c r="N4121" s="88"/>
      <c r="O4121" s="88"/>
      <c r="P4121" s="59"/>
      <c r="Q4121" s="77"/>
      <c r="R4121" s="59"/>
      <c r="S4121" s="59"/>
      <c r="T4121" s="59"/>
      <c r="U4121" s="59"/>
      <c r="W4121" s="59"/>
      <c r="X4121" s="59"/>
    </row>
    <row r="4122" ht="15.75" customHeight="1">
      <c r="C4122" s="84"/>
      <c r="D4122" s="84"/>
      <c r="E4122" s="84"/>
      <c r="F4122" s="86"/>
      <c r="G4122" s="87"/>
      <c r="H4122" s="72"/>
      <c r="I4122" s="59"/>
      <c r="J4122" s="76"/>
      <c r="K4122" s="59"/>
      <c r="L4122" s="59"/>
      <c r="M4122" s="76"/>
      <c r="N4122" s="88"/>
      <c r="O4122" s="88"/>
      <c r="P4122" s="59"/>
      <c r="Q4122" s="77"/>
      <c r="R4122" s="59"/>
      <c r="S4122" s="59"/>
      <c r="T4122" s="59"/>
      <c r="U4122" s="59"/>
      <c r="W4122" s="59"/>
      <c r="X4122" s="59"/>
    </row>
    <row r="4123" ht="15.75" customHeight="1">
      <c r="C4123" s="84"/>
      <c r="D4123" s="84"/>
      <c r="E4123" s="84"/>
      <c r="F4123" s="86"/>
      <c r="G4123" s="87"/>
      <c r="H4123" s="72"/>
      <c r="I4123" s="59"/>
      <c r="J4123" s="76"/>
      <c r="K4123" s="59"/>
      <c r="L4123" s="59"/>
      <c r="M4123" s="76"/>
      <c r="N4123" s="88"/>
      <c r="O4123" s="88"/>
      <c r="P4123" s="59"/>
      <c r="Q4123" s="77"/>
      <c r="R4123" s="59"/>
      <c r="S4123" s="59"/>
      <c r="T4123" s="59"/>
      <c r="U4123" s="59"/>
      <c r="W4123" s="59"/>
      <c r="X4123" s="59"/>
    </row>
    <row r="4124" ht="15.75" customHeight="1">
      <c r="C4124" s="84"/>
      <c r="D4124" s="84"/>
      <c r="E4124" s="84"/>
      <c r="F4124" s="86"/>
      <c r="G4124" s="87"/>
      <c r="H4124" s="72"/>
      <c r="I4124" s="59"/>
      <c r="J4124" s="76"/>
      <c r="K4124" s="59"/>
      <c r="L4124" s="59"/>
      <c r="M4124" s="76"/>
      <c r="N4124" s="88"/>
      <c r="O4124" s="88"/>
      <c r="P4124" s="59"/>
      <c r="Q4124" s="77"/>
      <c r="R4124" s="59"/>
      <c r="S4124" s="59"/>
      <c r="T4124" s="59"/>
      <c r="U4124" s="59"/>
      <c r="W4124" s="59"/>
      <c r="X4124" s="59"/>
    </row>
    <row r="4125" ht="15.75" customHeight="1">
      <c r="C4125" s="84"/>
      <c r="D4125" s="84"/>
      <c r="E4125" s="84"/>
      <c r="F4125" s="86"/>
      <c r="G4125" s="87"/>
      <c r="H4125" s="72"/>
      <c r="I4125" s="59"/>
      <c r="J4125" s="76"/>
      <c r="K4125" s="59"/>
      <c r="L4125" s="59"/>
      <c r="M4125" s="76"/>
      <c r="N4125" s="88"/>
      <c r="O4125" s="88"/>
      <c r="P4125" s="59"/>
      <c r="Q4125" s="77"/>
      <c r="R4125" s="59"/>
      <c r="S4125" s="59"/>
      <c r="T4125" s="59"/>
      <c r="U4125" s="59"/>
      <c r="W4125" s="59"/>
      <c r="X4125" s="59"/>
    </row>
    <row r="4126" ht="15.75" customHeight="1">
      <c r="C4126" s="84"/>
      <c r="D4126" s="84"/>
      <c r="E4126" s="84"/>
      <c r="F4126" s="86"/>
      <c r="G4126" s="87"/>
      <c r="H4126" s="72"/>
      <c r="I4126" s="59"/>
      <c r="J4126" s="76"/>
      <c r="K4126" s="59"/>
      <c r="L4126" s="59"/>
      <c r="M4126" s="76"/>
      <c r="N4126" s="88"/>
      <c r="O4126" s="88"/>
      <c r="P4126" s="59"/>
      <c r="Q4126" s="77"/>
      <c r="R4126" s="59"/>
      <c r="S4126" s="59"/>
      <c r="T4126" s="59"/>
      <c r="U4126" s="59"/>
      <c r="W4126" s="59"/>
      <c r="X4126" s="59"/>
    </row>
    <row r="4127" ht="15.75" customHeight="1">
      <c r="C4127" s="84"/>
      <c r="D4127" s="84"/>
      <c r="E4127" s="84"/>
      <c r="F4127" s="86"/>
      <c r="G4127" s="87"/>
      <c r="H4127" s="72"/>
      <c r="I4127" s="59"/>
      <c r="J4127" s="76"/>
      <c r="K4127" s="59"/>
      <c r="L4127" s="59"/>
      <c r="M4127" s="76"/>
      <c r="N4127" s="88"/>
      <c r="O4127" s="88"/>
      <c r="P4127" s="59"/>
      <c r="Q4127" s="77"/>
      <c r="R4127" s="59"/>
      <c r="S4127" s="59"/>
      <c r="T4127" s="59"/>
      <c r="U4127" s="59"/>
      <c r="W4127" s="59"/>
      <c r="X4127" s="59"/>
    </row>
    <row r="4128" ht="15.75" customHeight="1">
      <c r="C4128" s="84"/>
      <c r="D4128" s="84"/>
      <c r="E4128" s="84"/>
      <c r="F4128" s="86"/>
      <c r="G4128" s="87"/>
      <c r="H4128" s="72"/>
      <c r="I4128" s="59"/>
      <c r="J4128" s="76"/>
      <c r="K4128" s="59"/>
      <c r="L4128" s="59"/>
      <c r="M4128" s="76"/>
      <c r="N4128" s="88"/>
      <c r="O4128" s="88"/>
      <c r="P4128" s="59"/>
      <c r="Q4128" s="77"/>
      <c r="R4128" s="59"/>
      <c r="S4128" s="59"/>
      <c r="T4128" s="59"/>
      <c r="U4128" s="59"/>
      <c r="W4128" s="59"/>
      <c r="X4128" s="59"/>
    </row>
    <row r="4129" ht="15.75" customHeight="1">
      <c r="C4129" s="84"/>
      <c r="D4129" s="84"/>
      <c r="E4129" s="84"/>
      <c r="F4129" s="86"/>
      <c r="G4129" s="87"/>
      <c r="H4129" s="72"/>
      <c r="I4129" s="59"/>
      <c r="J4129" s="76"/>
      <c r="K4129" s="59"/>
      <c r="L4129" s="59"/>
      <c r="M4129" s="76"/>
      <c r="N4129" s="88"/>
      <c r="O4129" s="88"/>
      <c r="P4129" s="59"/>
      <c r="Q4129" s="77"/>
      <c r="R4129" s="59"/>
      <c r="S4129" s="59"/>
      <c r="T4129" s="59"/>
      <c r="U4129" s="59"/>
      <c r="W4129" s="59"/>
      <c r="X4129" s="59"/>
    </row>
    <row r="4130" ht="15.75" customHeight="1">
      <c r="C4130" s="84"/>
      <c r="D4130" s="84"/>
      <c r="E4130" s="84"/>
      <c r="F4130" s="86"/>
      <c r="G4130" s="87"/>
      <c r="H4130" s="72"/>
      <c r="I4130" s="59"/>
      <c r="J4130" s="76"/>
      <c r="K4130" s="59"/>
      <c r="L4130" s="59"/>
      <c r="M4130" s="76"/>
      <c r="N4130" s="88"/>
      <c r="O4130" s="88"/>
      <c r="P4130" s="59"/>
      <c r="Q4130" s="77"/>
      <c r="R4130" s="59"/>
      <c r="S4130" s="59"/>
      <c r="T4130" s="59"/>
      <c r="U4130" s="59"/>
      <c r="W4130" s="59"/>
      <c r="X4130" s="59"/>
    </row>
    <row r="4131" ht="15.75" customHeight="1">
      <c r="C4131" s="84"/>
      <c r="D4131" s="84"/>
      <c r="E4131" s="84"/>
      <c r="F4131" s="86"/>
      <c r="G4131" s="87"/>
      <c r="H4131" s="72"/>
      <c r="I4131" s="59"/>
      <c r="J4131" s="76"/>
      <c r="K4131" s="59"/>
      <c r="L4131" s="59"/>
      <c r="M4131" s="76"/>
      <c r="N4131" s="88"/>
      <c r="O4131" s="88"/>
      <c r="P4131" s="59"/>
      <c r="Q4131" s="77"/>
      <c r="R4131" s="59"/>
      <c r="S4131" s="59"/>
      <c r="T4131" s="59"/>
      <c r="U4131" s="59"/>
      <c r="W4131" s="59"/>
      <c r="X4131" s="59"/>
    </row>
    <row r="4132" ht="15.75" customHeight="1">
      <c r="C4132" s="84"/>
      <c r="D4132" s="84"/>
      <c r="E4132" s="84"/>
      <c r="F4132" s="86"/>
      <c r="G4132" s="87"/>
      <c r="H4132" s="72"/>
      <c r="I4132" s="59"/>
      <c r="J4132" s="76"/>
      <c r="K4132" s="59"/>
      <c r="L4132" s="59"/>
      <c r="M4132" s="76"/>
      <c r="N4132" s="88"/>
      <c r="O4132" s="88"/>
      <c r="P4132" s="59"/>
      <c r="Q4132" s="77"/>
      <c r="R4132" s="59"/>
      <c r="S4132" s="59"/>
      <c r="T4132" s="59"/>
      <c r="U4132" s="59"/>
      <c r="W4132" s="59"/>
      <c r="X4132" s="59"/>
    </row>
    <row r="4133" ht="15.75" customHeight="1">
      <c r="C4133" s="84"/>
      <c r="D4133" s="84"/>
      <c r="E4133" s="84"/>
      <c r="F4133" s="86"/>
      <c r="G4133" s="87"/>
      <c r="H4133" s="72"/>
      <c r="I4133" s="59"/>
      <c r="J4133" s="76"/>
      <c r="K4133" s="59"/>
      <c r="L4133" s="59"/>
      <c r="M4133" s="76"/>
      <c r="N4133" s="88"/>
      <c r="O4133" s="88"/>
      <c r="P4133" s="59"/>
      <c r="Q4133" s="77"/>
      <c r="R4133" s="59"/>
      <c r="S4133" s="59"/>
      <c r="T4133" s="59"/>
      <c r="U4133" s="59"/>
      <c r="W4133" s="59"/>
      <c r="X4133" s="59"/>
    </row>
    <row r="4134" ht="15.75" customHeight="1">
      <c r="C4134" s="84"/>
      <c r="D4134" s="84"/>
      <c r="E4134" s="84"/>
      <c r="F4134" s="86"/>
      <c r="G4134" s="87"/>
      <c r="H4134" s="72"/>
      <c r="I4134" s="59"/>
      <c r="J4134" s="76"/>
      <c r="K4134" s="59"/>
      <c r="L4134" s="59"/>
      <c r="M4134" s="76"/>
      <c r="N4134" s="88"/>
      <c r="O4134" s="88"/>
      <c r="P4134" s="59"/>
      <c r="Q4134" s="77"/>
      <c r="R4134" s="59"/>
      <c r="S4134" s="59"/>
      <c r="T4134" s="59"/>
      <c r="U4134" s="59"/>
      <c r="W4134" s="59"/>
      <c r="X4134" s="59"/>
    </row>
    <row r="4135" ht="15.75" customHeight="1">
      <c r="C4135" s="84"/>
      <c r="D4135" s="84"/>
      <c r="E4135" s="84"/>
      <c r="F4135" s="86"/>
      <c r="G4135" s="87"/>
      <c r="H4135" s="72"/>
      <c r="I4135" s="59"/>
      <c r="J4135" s="76"/>
      <c r="K4135" s="59"/>
      <c r="L4135" s="59"/>
      <c r="M4135" s="76"/>
      <c r="N4135" s="88"/>
      <c r="O4135" s="88"/>
      <c r="P4135" s="59"/>
      <c r="Q4135" s="77"/>
      <c r="R4135" s="59"/>
      <c r="S4135" s="59"/>
      <c r="T4135" s="59"/>
      <c r="U4135" s="59"/>
      <c r="W4135" s="59"/>
      <c r="X4135" s="59"/>
    </row>
    <row r="4136" ht="15.75" customHeight="1">
      <c r="C4136" s="84"/>
      <c r="D4136" s="84"/>
      <c r="E4136" s="84"/>
      <c r="F4136" s="86"/>
      <c r="G4136" s="87"/>
      <c r="H4136" s="72"/>
      <c r="I4136" s="59"/>
      <c r="J4136" s="76"/>
      <c r="K4136" s="59"/>
      <c r="L4136" s="59"/>
      <c r="M4136" s="76"/>
      <c r="N4136" s="88"/>
      <c r="O4136" s="88"/>
      <c r="P4136" s="59"/>
      <c r="Q4136" s="77"/>
      <c r="R4136" s="59"/>
      <c r="S4136" s="59"/>
      <c r="T4136" s="59"/>
      <c r="U4136" s="59"/>
      <c r="W4136" s="59"/>
      <c r="X4136" s="59"/>
    </row>
    <row r="4137" ht="15.75" customHeight="1">
      <c r="C4137" s="84"/>
      <c r="D4137" s="84"/>
      <c r="E4137" s="84"/>
      <c r="F4137" s="86"/>
      <c r="G4137" s="87"/>
      <c r="H4137" s="72"/>
      <c r="I4137" s="59"/>
      <c r="J4137" s="76"/>
      <c r="K4137" s="59"/>
      <c r="L4137" s="59"/>
      <c r="M4137" s="76"/>
      <c r="N4137" s="88"/>
      <c r="O4137" s="88"/>
      <c r="P4137" s="59"/>
      <c r="Q4137" s="77"/>
      <c r="R4137" s="59"/>
      <c r="S4137" s="59"/>
      <c r="T4137" s="59"/>
      <c r="U4137" s="59"/>
      <c r="W4137" s="59"/>
      <c r="X4137" s="59"/>
    </row>
    <row r="4138" ht="15.75" customHeight="1">
      <c r="C4138" s="84"/>
      <c r="D4138" s="84"/>
      <c r="E4138" s="84"/>
      <c r="F4138" s="86"/>
      <c r="G4138" s="87"/>
      <c r="H4138" s="72"/>
      <c r="I4138" s="59"/>
      <c r="J4138" s="76"/>
      <c r="K4138" s="59"/>
      <c r="L4138" s="59"/>
      <c r="M4138" s="76"/>
      <c r="N4138" s="88"/>
      <c r="O4138" s="88"/>
      <c r="P4138" s="59"/>
      <c r="Q4138" s="77"/>
      <c r="R4138" s="59"/>
      <c r="S4138" s="59"/>
      <c r="T4138" s="59"/>
      <c r="U4138" s="59"/>
      <c r="W4138" s="59"/>
      <c r="X4138" s="59"/>
    </row>
    <row r="4139" ht="15.75" customHeight="1">
      <c r="C4139" s="84"/>
      <c r="D4139" s="84"/>
      <c r="E4139" s="84"/>
      <c r="F4139" s="86"/>
      <c r="G4139" s="87"/>
      <c r="H4139" s="72"/>
      <c r="I4139" s="59"/>
      <c r="J4139" s="76"/>
      <c r="K4139" s="59"/>
      <c r="L4139" s="59"/>
      <c r="M4139" s="76"/>
      <c r="N4139" s="88"/>
      <c r="O4139" s="88"/>
      <c r="P4139" s="59"/>
      <c r="Q4139" s="77"/>
      <c r="R4139" s="59"/>
      <c r="S4139" s="59"/>
      <c r="T4139" s="59"/>
      <c r="U4139" s="59"/>
      <c r="W4139" s="59"/>
      <c r="X4139" s="59"/>
    </row>
    <row r="4140" ht="15.75" customHeight="1">
      <c r="C4140" s="84"/>
      <c r="D4140" s="84"/>
      <c r="E4140" s="84"/>
      <c r="F4140" s="86"/>
      <c r="G4140" s="87"/>
      <c r="H4140" s="72"/>
      <c r="I4140" s="59"/>
      <c r="J4140" s="76"/>
      <c r="K4140" s="59"/>
      <c r="L4140" s="59"/>
      <c r="M4140" s="76"/>
      <c r="N4140" s="88"/>
      <c r="O4140" s="88"/>
      <c r="P4140" s="59"/>
      <c r="Q4140" s="77"/>
      <c r="R4140" s="59"/>
      <c r="S4140" s="59"/>
      <c r="T4140" s="59"/>
      <c r="U4140" s="59"/>
      <c r="W4140" s="59"/>
      <c r="X4140" s="59"/>
    </row>
    <row r="4141" ht="15.75" customHeight="1">
      <c r="C4141" s="84"/>
      <c r="D4141" s="84"/>
      <c r="E4141" s="84"/>
      <c r="F4141" s="86"/>
      <c r="G4141" s="87"/>
      <c r="H4141" s="72"/>
      <c r="I4141" s="59"/>
      <c r="J4141" s="76"/>
      <c r="K4141" s="59"/>
      <c r="L4141" s="59"/>
      <c r="M4141" s="76"/>
      <c r="N4141" s="88"/>
      <c r="O4141" s="88"/>
      <c r="P4141" s="59"/>
      <c r="Q4141" s="77"/>
      <c r="R4141" s="59"/>
      <c r="S4141" s="59"/>
      <c r="T4141" s="59"/>
      <c r="U4141" s="59"/>
      <c r="W4141" s="59"/>
      <c r="X4141" s="59"/>
    </row>
    <row r="4142" ht="15.75" customHeight="1">
      <c r="C4142" s="84"/>
      <c r="D4142" s="84"/>
      <c r="E4142" s="84"/>
      <c r="F4142" s="86"/>
      <c r="G4142" s="87"/>
      <c r="H4142" s="72"/>
      <c r="I4142" s="59"/>
      <c r="J4142" s="76"/>
      <c r="K4142" s="59"/>
      <c r="L4142" s="59"/>
      <c r="M4142" s="76"/>
      <c r="N4142" s="88"/>
      <c r="O4142" s="88"/>
      <c r="P4142" s="59"/>
      <c r="Q4142" s="77"/>
      <c r="R4142" s="59"/>
      <c r="S4142" s="59"/>
      <c r="T4142" s="59"/>
      <c r="U4142" s="59"/>
      <c r="W4142" s="59"/>
      <c r="X4142" s="59"/>
    </row>
    <row r="4143" ht="15.75" customHeight="1">
      <c r="C4143" s="84"/>
      <c r="D4143" s="84"/>
      <c r="E4143" s="84"/>
      <c r="F4143" s="86"/>
      <c r="G4143" s="87"/>
      <c r="H4143" s="72"/>
      <c r="I4143" s="59"/>
      <c r="J4143" s="76"/>
      <c r="K4143" s="59"/>
      <c r="L4143" s="59"/>
      <c r="M4143" s="76"/>
      <c r="N4143" s="88"/>
      <c r="O4143" s="88"/>
      <c r="P4143" s="59"/>
      <c r="Q4143" s="77"/>
      <c r="R4143" s="59"/>
      <c r="S4143" s="59"/>
      <c r="T4143" s="59"/>
      <c r="U4143" s="59"/>
      <c r="W4143" s="59"/>
      <c r="X4143" s="59"/>
    </row>
    <row r="4144" ht="15.75" customHeight="1">
      <c r="C4144" s="84"/>
      <c r="D4144" s="84"/>
      <c r="E4144" s="84"/>
      <c r="F4144" s="86"/>
      <c r="G4144" s="87"/>
      <c r="H4144" s="72"/>
      <c r="I4144" s="59"/>
      <c r="J4144" s="76"/>
      <c r="K4144" s="59"/>
      <c r="L4144" s="59"/>
      <c r="M4144" s="76"/>
      <c r="N4144" s="88"/>
      <c r="O4144" s="88"/>
      <c r="P4144" s="59"/>
      <c r="Q4144" s="77"/>
      <c r="R4144" s="59"/>
      <c r="S4144" s="59"/>
      <c r="T4144" s="59"/>
      <c r="U4144" s="59"/>
      <c r="W4144" s="59"/>
      <c r="X4144" s="59"/>
    </row>
    <row r="4145" ht="15.75" customHeight="1">
      <c r="C4145" s="84"/>
      <c r="D4145" s="84"/>
      <c r="E4145" s="84"/>
      <c r="F4145" s="86"/>
      <c r="G4145" s="87"/>
      <c r="H4145" s="72"/>
      <c r="I4145" s="59"/>
      <c r="J4145" s="76"/>
      <c r="K4145" s="59"/>
      <c r="L4145" s="59"/>
      <c r="M4145" s="76"/>
      <c r="N4145" s="88"/>
      <c r="O4145" s="88"/>
      <c r="P4145" s="59"/>
      <c r="Q4145" s="77"/>
      <c r="R4145" s="59"/>
      <c r="S4145" s="59"/>
      <c r="T4145" s="59"/>
      <c r="U4145" s="59"/>
      <c r="W4145" s="59"/>
      <c r="X4145" s="59"/>
    </row>
    <row r="4146" ht="15.75" customHeight="1">
      <c r="C4146" s="84"/>
      <c r="D4146" s="84"/>
      <c r="E4146" s="84"/>
      <c r="F4146" s="86"/>
      <c r="G4146" s="87"/>
      <c r="H4146" s="72"/>
      <c r="I4146" s="59"/>
      <c r="J4146" s="76"/>
      <c r="K4146" s="59"/>
      <c r="L4146" s="59"/>
      <c r="M4146" s="76"/>
      <c r="N4146" s="88"/>
      <c r="O4146" s="88"/>
      <c r="P4146" s="59"/>
      <c r="Q4146" s="77"/>
      <c r="R4146" s="59"/>
      <c r="S4146" s="59"/>
      <c r="T4146" s="59"/>
      <c r="U4146" s="59"/>
      <c r="W4146" s="59"/>
      <c r="X4146" s="59"/>
    </row>
    <row r="4147" ht="15.75" customHeight="1">
      <c r="C4147" s="84"/>
      <c r="D4147" s="84"/>
      <c r="E4147" s="84"/>
      <c r="F4147" s="86"/>
      <c r="G4147" s="87"/>
      <c r="H4147" s="72"/>
      <c r="I4147" s="59"/>
      <c r="J4147" s="76"/>
      <c r="K4147" s="59"/>
      <c r="L4147" s="59"/>
      <c r="M4147" s="76"/>
      <c r="N4147" s="88"/>
      <c r="O4147" s="88"/>
      <c r="P4147" s="59"/>
      <c r="Q4147" s="77"/>
      <c r="R4147" s="59"/>
      <c r="S4147" s="59"/>
      <c r="T4147" s="59"/>
      <c r="U4147" s="59"/>
      <c r="W4147" s="59"/>
      <c r="X4147" s="59"/>
    </row>
    <row r="4148" ht="15.75" customHeight="1">
      <c r="C4148" s="84"/>
      <c r="D4148" s="84"/>
      <c r="E4148" s="84"/>
      <c r="F4148" s="86"/>
      <c r="G4148" s="87"/>
      <c r="H4148" s="72"/>
      <c r="I4148" s="59"/>
      <c r="J4148" s="76"/>
      <c r="K4148" s="59"/>
      <c r="L4148" s="59"/>
      <c r="M4148" s="76"/>
      <c r="N4148" s="88"/>
      <c r="O4148" s="88"/>
      <c r="P4148" s="59"/>
      <c r="Q4148" s="77"/>
      <c r="R4148" s="59"/>
      <c r="S4148" s="59"/>
      <c r="T4148" s="59"/>
      <c r="U4148" s="59"/>
      <c r="W4148" s="59"/>
      <c r="X4148" s="59"/>
    </row>
    <row r="4149" ht="15.75" customHeight="1">
      <c r="C4149" s="84"/>
      <c r="D4149" s="84"/>
      <c r="E4149" s="84"/>
      <c r="F4149" s="86"/>
      <c r="G4149" s="87"/>
      <c r="H4149" s="72"/>
      <c r="I4149" s="59"/>
      <c r="J4149" s="76"/>
      <c r="K4149" s="59"/>
      <c r="L4149" s="59"/>
      <c r="M4149" s="76"/>
      <c r="N4149" s="88"/>
      <c r="O4149" s="88"/>
      <c r="P4149" s="59"/>
      <c r="Q4149" s="77"/>
      <c r="R4149" s="59"/>
      <c r="S4149" s="59"/>
      <c r="T4149" s="59"/>
      <c r="U4149" s="59"/>
      <c r="W4149" s="59"/>
      <c r="X4149" s="59"/>
    </row>
    <row r="4150" ht="15.75" customHeight="1">
      <c r="C4150" s="84"/>
      <c r="D4150" s="84"/>
      <c r="E4150" s="84"/>
      <c r="F4150" s="86"/>
      <c r="G4150" s="87"/>
      <c r="H4150" s="72"/>
      <c r="I4150" s="59"/>
      <c r="J4150" s="76"/>
      <c r="K4150" s="59"/>
      <c r="L4150" s="59"/>
      <c r="M4150" s="76"/>
      <c r="N4150" s="88"/>
      <c r="O4150" s="88"/>
      <c r="P4150" s="59"/>
      <c r="Q4150" s="77"/>
      <c r="R4150" s="59"/>
      <c r="S4150" s="59"/>
      <c r="T4150" s="59"/>
      <c r="U4150" s="59"/>
      <c r="W4150" s="59"/>
      <c r="X4150" s="59"/>
    </row>
    <row r="4151" ht="15.75" customHeight="1">
      <c r="C4151" s="84"/>
      <c r="D4151" s="84"/>
      <c r="E4151" s="84"/>
      <c r="F4151" s="86"/>
      <c r="G4151" s="87"/>
      <c r="H4151" s="72"/>
      <c r="I4151" s="59"/>
      <c r="J4151" s="76"/>
      <c r="K4151" s="59"/>
      <c r="L4151" s="59"/>
      <c r="M4151" s="76"/>
      <c r="N4151" s="88"/>
      <c r="O4151" s="88"/>
      <c r="P4151" s="59"/>
      <c r="Q4151" s="77"/>
      <c r="R4151" s="59"/>
      <c r="S4151" s="59"/>
      <c r="T4151" s="59"/>
      <c r="U4151" s="59"/>
      <c r="W4151" s="59"/>
      <c r="X4151" s="59"/>
    </row>
    <row r="4152" ht="15.75" customHeight="1">
      <c r="C4152" s="84"/>
      <c r="D4152" s="84"/>
      <c r="E4152" s="84"/>
      <c r="F4152" s="86"/>
      <c r="G4152" s="87"/>
      <c r="H4152" s="72"/>
      <c r="I4152" s="59"/>
      <c r="J4152" s="76"/>
      <c r="K4152" s="59"/>
      <c r="L4152" s="59"/>
      <c r="M4152" s="76"/>
      <c r="N4152" s="88"/>
      <c r="O4152" s="88"/>
      <c r="P4152" s="59"/>
      <c r="Q4152" s="77"/>
      <c r="R4152" s="59"/>
      <c r="S4152" s="59"/>
      <c r="T4152" s="59"/>
      <c r="U4152" s="59"/>
      <c r="W4152" s="59"/>
      <c r="X4152" s="59"/>
    </row>
    <row r="4153" ht="15.75" customHeight="1">
      <c r="C4153" s="84"/>
      <c r="D4153" s="84"/>
      <c r="E4153" s="84"/>
      <c r="F4153" s="86"/>
      <c r="G4153" s="87"/>
      <c r="H4153" s="72"/>
      <c r="I4153" s="59"/>
      <c r="J4153" s="76"/>
      <c r="K4153" s="59"/>
      <c r="L4153" s="59"/>
      <c r="M4153" s="76"/>
      <c r="N4153" s="88"/>
      <c r="O4153" s="88"/>
      <c r="P4153" s="59"/>
      <c r="Q4153" s="77"/>
      <c r="R4153" s="59"/>
      <c r="S4153" s="59"/>
      <c r="T4153" s="59"/>
      <c r="U4153" s="59"/>
      <c r="W4153" s="59"/>
      <c r="X4153" s="59"/>
    </row>
    <row r="4154" ht="15.75" customHeight="1">
      <c r="C4154" s="84"/>
      <c r="D4154" s="84"/>
      <c r="E4154" s="84"/>
      <c r="F4154" s="86"/>
      <c r="G4154" s="87"/>
      <c r="H4154" s="72"/>
      <c r="I4154" s="59"/>
      <c r="J4154" s="76"/>
      <c r="K4154" s="59"/>
      <c r="L4154" s="59"/>
      <c r="M4154" s="76"/>
      <c r="N4154" s="88"/>
      <c r="O4154" s="88"/>
      <c r="P4154" s="59"/>
      <c r="Q4154" s="77"/>
      <c r="R4154" s="59"/>
      <c r="S4154" s="59"/>
      <c r="T4154" s="59"/>
      <c r="U4154" s="59"/>
      <c r="W4154" s="59"/>
      <c r="X4154" s="59"/>
    </row>
    <row r="4155" ht="15.75" customHeight="1">
      <c r="C4155" s="84"/>
      <c r="D4155" s="84"/>
      <c r="E4155" s="84"/>
      <c r="F4155" s="86"/>
      <c r="G4155" s="87"/>
      <c r="H4155" s="72"/>
      <c r="I4155" s="59"/>
      <c r="J4155" s="76"/>
      <c r="K4155" s="59"/>
      <c r="L4155" s="59"/>
      <c r="M4155" s="76"/>
      <c r="N4155" s="88"/>
      <c r="O4155" s="88"/>
      <c r="P4155" s="59"/>
      <c r="Q4155" s="77"/>
      <c r="R4155" s="59"/>
      <c r="S4155" s="59"/>
      <c r="T4155" s="59"/>
      <c r="U4155" s="59"/>
      <c r="W4155" s="59"/>
      <c r="X4155" s="59"/>
    </row>
    <row r="4156" ht="15.75" customHeight="1">
      <c r="C4156" s="84"/>
      <c r="D4156" s="84"/>
      <c r="E4156" s="84"/>
      <c r="F4156" s="86"/>
      <c r="G4156" s="87"/>
      <c r="H4156" s="72"/>
      <c r="I4156" s="59"/>
      <c r="J4156" s="76"/>
      <c r="K4156" s="59"/>
      <c r="L4156" s="59"/>
      <c r="M4156" s="76"/>
      <c r="N4156" s="88"/>
      <c r="O4156" s="88"/>
      <c r="P4156" s="59"/>
      <c r="Q4156" s="77"/>
      <c r="R4156" s="59"/>
      <c r="S4156" s="59"/>
      <c r="T4156" s="59"/>
      <c r="U4156" s="59"/>
      <c r="W4156" s="59"/>
      <c r="X4156" s="59"/>
    </row>
    <row r="4157" ht="15.75" customHeight="1">
      <c r="C4157" s="84"/>
      <c r="D4157" s="84"/>
      <c r="E4157" s="84"/>
      <c r="F4157" s="86"/>
      <c r="G4157" s="87"/>
      <c r="H4157" s="72"/>
      <c r="I4157" s="59"/>
      <c r="J4157" s="76"/>
      <c r="K4157" s="59"/>
      <c r="L4157" s="59"/>
      <c r="M4157" s="76"/>
      <c r="N4157" s="88"/>
      <c r="O4157" s="88"/>
      <c r="P4157" s="59"/>
      <c r="Q4157" s="77"/>
      <c r="R4157" s="59"/>
      <c r="S4157" s="59"/>
      <c r="T4157" s="59"/>
      <c r="U4157" s="59"/>
      <c r="W4157" s="59"/>
      <c r="X4157" s="59"/>
    </row>
    <row r="4158" ht="15.75" customHeight="1">
      <c r="C4158" s="84"/>
      <c r="D4158" s="84"/>
      <c r="E4158" s="84"/>
      <c r="F4158" s="86"/>
      <c r="G4158" s="87"/>
      <c r="H4158" s="72"/>
      <c r="I4158" s="59"/>
      <c r="J4158" s="76"/>
      <c r="K4158" s="59"/>
      <c r="L4158" s="59"/>
      <c r="M4158" s="76"/>
      <c r="N4158" s="88"/>
      <c r="O4158" s="88"/>
      <c r="P4158" s="59"/>
      <c r="Q4158" s="77"/>
      <c r="R4158" s="59"/>
      <c r="S4158" s="59"/>
      <c r="T4158" s="59"/>
      <c r="U4158" s="59"/>
      <c r="W4158" s="59"/>
      <c r="X4158" s="59"/>
    </row>
    <row r="4159" ht="15.75" customHeight="1">
      <c r="C4159" s="84"/>
      <c r="D4159" s="84"/>
      <c r="E4159" s="84"/>
      <c r="F4159" s="86"/>
      <c r="G4159" s="87"/>
      <c r="H4159" s="72"/>
      <c r="I4159" s="59"/>
      <c r="J4159" s="76"/>
      <c r="K4159" s="59"/>
      <c r="L4159" s="59"/>
      <c r="M4159" s="76"/>
      <c r="N4159" s="88"/>
      <c r="O4159" s="88"/>
      <c r="P4159" s="59"/>
      <c r="Q4159" s="77"/>
      <c r="R4159" s="59"/>
      <c r="S4159" s="59"/>
      <c r="T4159" s="59"/>
      <c r="U4159" s="59"/>
      <c r="W4159" s="59"/>
      <c r="X4159" s="59"/>
    </row>
    <row r="4160" ht="15.75" customHeight="1">
      <c r="C4160" s="84"/>
      <c r="D4160" s="84"/>
      <c r="E4160" s="84"/>
      <c r="F4160" s="86"/>
      <c r="G4160" s="87"/>
      <c r="H4160" s="72"/>
      <c r="I4160" s="59"/>
      <c r="J4160" s="76"/>
      <c r="K4160" s="59"/>
      <c r="L4160" s="59"/>
      <c r="M4160" s="76"/>
      <c r="N4160" s="88"/>
      <c r="O4160" s="88"/>
      <c r="P4160" s="59"/>
      <c r="Q4160" s="77"/>
      <c r="R4160" s="59"/>
      <c r="S4160" s="59"/>
      <c r="T4160" s="59"/>
      <c r="U4160" s="59"/>
      <c r="W4160" s="59"/>
      <c r="X4160" s="59"/>
    </row>
    <row r="4161" ht="15.75" customHeight="1">
      <c r="C4161" s="84"/>
      <c r="D4161" s="84"/>
      <c r="E4161" s="84"/>
      <c r="F4161" s="86"/>
      <c r="G4161" s="87"/>
      <c r="H4161" s="72"/>
      <c r="I4161" s="59"/>
      <c r="J4161" s="76"/>
      <c r="K4161" s="59"/>
      <c r="L4161" s="59"/>
      <c r="M4161" s="76"/>
      <c r="N4161" s="88"/>
      <c r="O4161" s="88"/>
      <c r="P4161" s="59"/>
      <c r="Q4161" s="77"/>
      <c r="R4161" s="59"/>
      <c r="S4161" s="59"/>
      <c r="T4161" s="59"/>
      <c r="U4161" s="59"/>
      <c r="W4161" s="59"/>
      <c r="X4161" s="59"/>
    </row>
    <row r="4162" ht="15.75" customHeight="1">
      <c r="C4162" s="84"/>
      <c r="D4162" s="84"/>
      <c r="E4162" s="84"/>
      <c r="F4162" s="86"/>
      <c r="G4162" s="87"/>
      <c r="H4162" s="72"/>
      <c r="I4162" s="59"/>
      <c r="J4162" s="76"/>
      <c r="K4162" s="59"/>
      <c r="L4162" s="59"/>
      <c r="M4162" s="76"/>
      <c r="N4162" s="88"/>
      <c r="O4162" s="88"/>
      <c r="P4162" s="59"/>
      <c r="Q4162" s="77"/>
      <c r="R4162" s="59"/>
      <c r="S4162" s="59"/>
      <c r="T4162" s="59"/>
      <c r="U4162" s="59"/>
      <c r="W4162" s="59"/>
      <c r="X4162" s="59"/>
    </row>
    <row r="4163" ht="15.75" customHeight="1">
      <c r="C4163" s="84"/>
      <c r="D4163" s="84"/>
      <c r="E4163" s="84"/>
      <c r="F4163" s="86"/>
      <c r="G4163" s="87"/>
      <c r="H4163" s="72"/>
      <c r="I4163" s="59"/>
      <c r="J4163" s="76"/>
      <c r="K4163" s="59"/>
      <c r="L4163" s="59"/>
      <c r="M4163" s="76"/>
      <c r="N4163" s="88"/>
      <c r="O4163" s="88"/>
      <c r="P4163" s="59"/>
      <c r="Q4163" s="77"/>
      <c r="R4163" s="59"/>
      <c r="S4163" s="59"/>
      <c r="T4163" s="59"/>
      <c r="U4163" s="59"/>
      <c r="W4163" s="59"/>
      <c r="X4163" s="59"/>
    </row>
    <row r="4164" ht="15.75" customHeight="1">
      <c r="C4164" s="84"/>
      <c r="D4164" s="84"/>
      <c r="E4164" s="84"/>
      <c r="F4164" s="86"/>
      <c r="G4164" s="87"/>
      <c r="H4164" s="72"/>
      <c r="I4164" s="59"/>
      <c r="J4164" s="76"/>
      <c r="K4164" s="59"/>
      <c r="L4164" s="59"/>
      <c r="M4164" s="76"/>
      <c r="N4164" s="88"/>
      <c r="O4164" s="88"/>
      <c r="P4164" s="59"/>
      <c r="Q4164" s="77"/>
      <c r="R4164" s="59"/>
      <c r="S4164" s="59"/>
      <c r="T4164" s="59"/>
      <c r="U4164" s="59"/>
      <c r="W4164" s="59"/>
      <c r="X4164" s="59"/>
    </row>
    <row r="4165" ht="15.75" customHeight="1">
      <c r="C4165" s="84"/>
      <c r="D4165" s="84"/>
      <c r="E4165" s="84"/>
      <c r="F4165" s="86"/>
      <c r="G4165" s="87"/>
      <c r="H4165" s="72"/>
      <c r="I4165" s="59"/>
      <c r="J4165" s="76"/>
      <c r="K4165" s="59"/>
      <c r="L4165" s="59"/>
      <c r="M4165" s="76"/>
      <c r="N4165" s="88"/>
      <c r="O4165" s="88"/>
      <c r="P4165" s="59"/>
      <c r="Q4165" s="77"/>
      <c r="R4165" s="59"/>
      <c r="S4165" s="59"/>
      <c r="T4165" s="59"/>
      <c r="U4165" s="59"/>
      <c r="W4165" s="59"/>
      <c r="X4165" s="59"/>
    </row>
    <row r="4166" ht="15.75" customHeight="1">
      <c r="C4166" s="84"/>
      <c r="D4166" s="84"/>
      <c r="E4166" s="84"/>
      <c r="F4166" s="86"/>
      <c r="G4166" s="87"/>
      <c r="H4166" s="72"/>
      <c r="I4166" s="59"/>
      <c r="J4166" s="76"/>
      <c r="K4166" s="59"/>
      <c r="L4166" s="59"/>
      <c r="M4166" s="76"/>
      <c r="N4166" s="88"/>
      <c r="O4166" s="88"/>
      <c r="P4166" s="59"/>
      <c r="Q4166" s="77"/>
      <c r="R4166" s="59"/>
      <c r="S4166" s="59"/>
      <c r="T4166" s="59"/>
      <c r="U4166" s="59"/>
      <c r="W4166" s="59"/>
      <c r="X4166" s="59"/>
    </row>
    <row r="4167" ht="15.75" customHeight="1">
      <c r="C4167" s="84"/>
      <c r="D4167" s="84"/>
      <c r="E4167" s="84"/>
      <c r="F4167" s="86"/>
      <c r="G4167" s="87"/>
      <c r="H4167" s="72"/>
      <c r="I4167" s="59"/>
      <c r="J4167" s="76"/>
      <c r="K4167" s="59"/>
      <c r="L4167" s="59"/>
      <c r="M4167" s="76"/>
      <c r="N4167" s="88"/>
      <c r="O4167" s="88"/>
      <c r="P4167" s="59"/>
      <c r="Q4167" s="77"/>
      <c r="R4167" s="59"/>
      <c r="S4167" s="59"/>
      <c r="T4167" s="59"/>
      <c r="U4167" s="59"/>
      <c r="W4167" s="59"/>
      <c r="X4167" s="59"/>
    </row>
    <row r="4168" ht="15.75" customHeight="1">
      <c r="C4168" s="84"/>
      <c r="D4168" s="84"/>
      <c r="E4168" s="84"/>
      <c r="F4168" s="86"/>
      <c r="G4168" s="87"/>
      <c r="H4168" s="72"/>
      <c r="I4168" s="59"/>
      <c r="J4168" s="76"/>
      <c r="K4168" s="59"/>
      <c r="L4168" s="59"/>
      <c r="M4168" s="76"/>
      <c r="N4168" s="88"/>
      <c r="O4168" s="88"/>
      <c r="P4168" s="59"/>
      <c r="Q4168" s="77"/>
      <c r="R4168" s="59"/>
      <c r="S4168" s="59"/>
      <c r="T4168" s="59"/>
      <c r="U4168" s="59"/>
      <c r="W4168" s="59"/>
      <c r="X4168" s="59"/>
    </row>
    <row r="4169" ht="15.75" customHeight="1">
      <c r="C4169" s="84"/>
      <c r="D4169" s="84"/>
      <c r="E4169" s="84"/>
      <c r="F4169" s="86"/>
      <c r="G4169" s="87"/>
      <c r="H4169" s="72"/>
      <c r="I4169" s="59"/>
      <c r="J4169" s="76"/>
      <c r="K4169" s="59"/>
      <c r="L4169" s="59"/>
      <c r="M4169" s="76"/>
      <c r="N4169" s="88"/>
      <c r="O4169" s="88"/>
      <c r="P4169" s="59"/>
      <c r="Q4169" s="77"/>
      <c r="R4169" s="59"/>
      <c r="S4169" s="59"/>
      <c r="T4169" s="59"/>
      <c r="U4169" s="59"/>
      <c r="W4169" s="59"/>
      <c r="X4169" s="59"/>
    </row>
    <row r="4170" ht="15.75" customHeight="1">
      <c r="C4170" s="84"/>
      <c r="D4170" s="84"/>
      <c r="E4170" s="84"/>
      <c r="F4170" s="86"/>
      <c r="G4170" s="87"/>
      <c r="H4170" s="72"/>
      <c r="I4170" s="59"/>
      <c r="J4170" s="76"/>
      <c r="K4170" s="59"/>
      <c r="L4170" s="59"/>
      <c r="M4170" s="76"/>
      <c r="N4170" s="88"/>
      <c r="O4170" s="88"/>
      <c r="P4170" s="59"/>
      <c r="Q4170" s="77"/>
      <c r="R4170" s="59"/>
      <c r="S4170" s="59"/>
      <c r="T4170" s="59"/>
      <c r="U4170" s="59"/>
      <c r="W4170" s="59"/>
      <c r="X4170" s="59"/>
    </row>
    <row r="4171" ht="15.75" customHeight="1">
      <c r="C4171" s="84"/>
      <c r="D4171" s="84"/>
      <c r="E4171" s="84"/>
      <c r="F4171" s="86"/>
      <c r="G4171" s="87"/>
      <c r="H4171" s="72"/>
      <c r="I4171" s="59"/>
      <c r="J4171" s="76"/>
      <c r="K4171" s="59"/>
      <c r="L4171" s="59"/>
      <c r="M4171" s="76"/>
      <c r="N4171" s="88"/>
      <c r="O4171" s="88"/>
      <c r="P4171" s="59"/>
      <c r="Q4171" s="77"/>
      <c r="R4171" s="59"/>
      <c r="S4171" s="59"/>
      <c r="T4171" s="59"/>
      <c r="U4171" s="59"/>
      <c r="W4171" s="59"/>
      <c r="X4171" s="59"/>
    </row>
    <row r="4172" ht="15.75" customHeight="1">
      <c r="C4172" s="84"/>
      <c r="D4172" s="84"/>
      <c r="E4172" s="84"/>
      <c r="F4172" s="86"/>
      <c r="G4172" s="87"/>
      <c r="H4172" s="72"/>
      <c r="I4172" s="59"/>
      <c r="J4172" s="76"/>
      <c r="K4172" s="59"/>
      <c r="L4172" s="59"/>
      <c r="M4172" s="76"/>
      <c r="N4172" s="88"/>
      <c r="O4172" s="88"/>
      <c r="P4172" s="59"/>
      <c r="Q4172" s="77"/>
      <c r="R4172" s="59"/>
      <c r="S4172" s="59"/>
      <c r="T4172" s="59"/>
      <c r="U4172" s="59"/>
      <c r="W4172" s="59"/>
      <c r="X4172" s="59"/>
    </row>
    <row r="4173" ht="15.75" customHeight="1">
      <c r="C4173" s="84"/>
      <c r="D4173" s="84"/>
      <c r="E4173" s="84"/>
      <c r="F4173" s="86"/>
      <c r="G4173" s="87"/>
      <c r="H4173" s="72"/>
      <c r="I4173" s="59"/>
      <c r="J4173" s="76"/>
      <c r="K4173" s="59"/>
      <c r="L4173" s="59"/>
      <c r="M4173" s="76"/>
      <c r="N4173" s="88"/>
      <c r="O4173" s="88"/>
      <c r="P4173" s="59"/>
      <c r="Q4173" s="77"/>
      <c r="R4173" s="59"/>
      <c r="S4173" s="59"/>
      <c r="T4173" s="59"/>
      <c r="U4173" s="59"/>
      <c r="W4173" s="59"/>
      <c r="X4173" s="59"/>
    </row>
    <row r="4174" ht="15.75" customHeight="1">
      <c r="C4174" s="84"/>
      <c r="D4174" s="84"/>
      <c r="E4174" s="84"/>
      <c r="F4174" s="86"/>
      <c r="G4174" s="87"/>
      <c r="H4174" s="72"/>
      <c r="I4174" s="59"/>
      <c r="J4174" s="76"/>
      <c r="K4174" s="59"/>
      <c r="L4174" s="59"/>
      <c r="M4174" s="76"/>
      <c r="N4174" s="88"/>
      <c r="O4174" s="88"/>
      <c r="P4174" s="59"/>
      <c r="Q4174" s="77"/>
      <c r="R4174" s="59"/>
      <c r="S4174" s="59"/>
      <c r="T4174" s="59"/>
      <c r="U4174" s="59"/>
      <c r="W4174" s="59"/>
      <c r="X4174" s="59"/>
    </row>
    <row r="4175" ht="15.75" customHeight="1">
      <c r="C4175" s="84"/>
      <c r="D4175" s="84"/>
      <c r="E4175" s="84"/>
      <c r="F4175" s="86"/>
      <c r="G4175" s="87"/>
      <c r="H4175" s="72"/>
      <c r="I4175" s="59"/>
      <c r="J4175" s="76"/>
      <c r="K4175" s="59"/>
      <c r="L4175" s="59"/>
      <c r="M4175" s="76"/>
      <c r="N4175" s="88"/>
      <c r="O4175" s="88"/>
      <c r="P4175" s="59"/>
      <c r="Q4175" s="77"/>
      <c r="R4175" s="59"/>
      <c r="S4175" s="59"/>
      <c r="T4175" s="59"/>
      <c r="U4175" s="59"/>
      <c r="W4175" s="59"/>
      <c r="X4175" s="59"/>
    </row>
    <row r="4176" ht="15.75" customHeight="1">
      <c r="C4176" s="84"/>
      <c r="D4176" s="84"/>
      <c r="E4176" s="84"/>
      <c r="F4176" s="86"/>
      <c r="G4176" s="87"/>
      <c r="H4176" s="72"/>
      <c r="I4176" s="59"/>
      <c r="J4176" s="76"/>
      <c r="K4176" s="59"/>
      <c r="L4176" s="59"/>
      <c r="M4176" s="76"/>
      <c r="N4176" s="88"/>
      <c r="O4176" s="88"/>
      <c r="P4176" s="59"/>
      <c r="Q4176" s="77"/>
      <c r="R4176" s="59"/>
      <c r="S4176" s="59"/>
      <c r="T4176" s="59"/>
      <c r="U4176" s="59"/>
      <c r="W4176" s="59"/>
      <c r="X4176" s="59"/>
    </row>
    <row r="4177" ht="15.75" customHeight="1">
      <c r="C4177" s="84"/>
      <c r="D4177" s="84"/>
      <c r="E4177" s="84"/>
      <c r="F4177" s="86"/>
      <c r="G4177" s="87"/>
      <c r="H4177" s="72"/>
      <c r="I4177" s="59"/>
      <c r="J4177" s="76"/>
      <c r="K4177" s="59"/>
      <c r="L4177" s="59"/>
      <c r="M4177" s="76"/>
      <c r="N4177" s="88"/>
      <c r="O4177" s="88"/>
      <c r="P4177" s="59"/>
      <c r="Q4177" s="77"/>
      <c r="R4177" s="59"/>
      <c r="S4177" s="59"/>
      <c r="T4177" s="59"/>
      <c r="U4177" s="59"/>
      <c r="W4177" s="59"/>
      <c r="X4177" s="59"/>
    </row>
    <row r="4178" ht="15.75" customHeight="1">
      <c r="C4178" s="84"/>
      <c r="D4178" s="84"/>
      <c r="E4178" s="84"/>
      <c r="F4178" s="86"/>
      <c r="G4178" s="87"/>
      <c r="H4178" s="72"/>
      <c r="I4178" s="59"/>
      <c r="J4178" s="76"/>
      <c r="K4178" s="59"/>
      <c r="L4178" s="59"/>
      <c r="M4178" s="76"/>
      <c r="N4178" s="88"/>
      <c r="O4178" s="88"/>
      <c r="P4178" s="59"/>
      <c r="Q4178" s="77"/>
      <c r="R4178" s="59"/>
      <c r="S4178" s="59"/>
      <c r="T4178" s="59"/>
      <c r="U4178" s="59"/>
      <c r="W4178" s="59"/>
      <c r="X4178" s="59"/>
    </row>
    <row r="4179" ht="15.75" customHeight="1">
      <c r="C4179" s="84"/>
      <c r="D4179" s="84"/>
      <c r="E4179" s="84"/>
      <c r="F4179" s="86"/>
      <c r="G4179" s="87"/>
      <c r="H4179" s="72"/>
      <c r="I4179" s="59"/>
      <c r="J4179" s="76"/>
      <c r="K4179" s="59"/>
      <c r="L4179" s="59"/>
      <c r="M4179" s="76"/>
      <c r="N4179" s="88"/>
      <c r="O4179" s="88"/>
      <c r="P4179" s="59"/>
      <c r="Q4179" s="77"/>
      <c r="R4179" s="59"/>
      <c r="S4179" s="59"/>
      <c r="T4179" s="59"/>
      <c r="U4179" s="59"/>
      <c r="W4179" s="59"/>
      <c r="X4179" s="59"/>
    </row>
    <row r="4180" ht="15.75" customHeight="1">
      <c r="C4180" s="84"/>
      <c r="D4180" s="84"/>
      <c r="E4180" s="84"/>
      <c r="F4180" s="86"/>
      <c r="G4180" s="87"/>
      <c r="H4180" s="72"/>
      <c r="I4180" s="59"/>
      <c r="J4180" s="76"/>
      <c r="K4180" s="59"/>
      <c r="L4180" s="59"/>
      <c r="M4180" s="76"/>
      <c r="N4180" s="88"/>
      <c r="O4180" s="88"/>
      <c r="P4180" s="59"/>
      <c r="Q4180" s="77"/>
      <c r="R4180" s="59"/>
      <c r="S4180" s="59"/>
      <c r="T4180" s="59"/>
      <c r="U4180" s="59"/>
      <c r="W4180" s="59"/>
      <c r="X4180" s="59"/>
    </row>
    <row r="4181" ht="15.75" customHeight="1">
      <c r="C4181" s="84"/>
      <c r="D4181" s="84"/>
      <c r="E4181" s="84"/>
      <c r="F4181" s="86"/>
      <c r="G4181" s="87"/>
      <c r="H4181" s="72"/>
      <c r="I4181" s="59"/>
      <c r="J4181" s="76"/>
      <c r="K4181" s="59"/>
      <c r="L4181" s="59"/>
      <c r="M4181" s="76"/>
      <c r="N4181" s="88"/>
      <c r="O4181" s="88"/>
      <c r="P4181" s="59"/>
      <c r="Q4181" s="77"/>
      <c r="R4181" s="59"/>
      <c r="S4181" s="59"/>
      <c r="T4181" s="59"/>
      <c r="U4181" s="59"/>
      <c r="W4181" s="59"/>
      <c r="X4181" s="59"/>
    </row>
    <row r="4182" ht="15.75" customHeight="1">
      <c r="C4182" s="84"/>
      <c r="D4182" s="84"/>
      <c r="E4182" s="84"/>
      <c r="F4182" s="86"/>
      <c r="G4182" s="87"/>
      <c r="H4182" s="72"/>
      <c r="I4182" s="59"/>
      <c r="J4182" s="76"/>
      <c r="K4182" s="59"/>
      <c r="L4182" s="59"/>
      <c r="M4182" s="76"/>
      <c r="N4182" s="88"/>
      <c r="O4182" s="88"/>
      <c r="P4182" s="59"/>
      <c r="Q4182" s="77"/>
      <c r="R4182" s="59"/>
      <c r="S4182" s="59"/>
      <c r="T4182" s="59"/>
      <c r="U4182" s="59"/>
      <c r="W4182" s="59"/>
      <c r="X4182" s="59"/>
    </row>
    <row r="4183" ht="15.75" customHeight="1">
      <c r="C4183" s="84"/>
      <c r="D4183" s="84"/>
      <c r="E4183" s="84"/>
      <c r="F4183" s="86"/>
      <c r="G4183" s="87"/>
      <c r="H4183" s="72"/>
      <c r="I4183" s="59"/>
      <c r="J4183" s="76"/>
      <c r="K4183" s="59"/>
      <c r="L4183" s="59"/>
      <c r="M4183" s="76"/>
      <c r="N4183" s="88"/>
      <c r="O4183" s="88"/>
      <c r="P4183" s="59"/>
      <c r="Q4183" s="77"/>
      <c r="R4183" s="59"/>
      <c r="S4183" s="59"/>
      <c r="T4183" s="59"/>
      <c r="U4183" s="59"/>
      <c r="W4183" s="59"/>
      <c r="X4183" s="59"/>
    </row>
    <row r="4184" ht="15.75" customHeight="1">
      <c r="C4184" s="84"/>
      <c r="D4184" s="84"/>
      <c r="E4184" s="84"/>
      <c r="F4184" s="86"/>
      <c r="G4184" s="87"/>
      <c r="H4184" s="72"/>
      <c r="I4184" s="59"/>
      <c r="J4184" s="76"/>
      <c r="K4184" s="59"/>
      <c r="L4184" s="59"/>
      <c r="M4184" s="76"/>
      <c r="N4184" s="88"/>
      <c r="O4184" s="88"/>
      <c r="P4184" s="59"/>
      <c r="Q4184" s="77"/>
      <c r="R4184" s="59"/>
      <c r="S4184" s="59"/>
      <c r="T4184" s="59"/>
      <c r="U4184" s="59"/>
      <c r="W4184" s="59"/>
      <c r="X4184" s="59"/>
    </row>
    <row r="4185" ht="15.75" customHeight="1">
      <c r="C4185" s="84"/>
      <c r="D4185" s="84"/>
      <c r="E4185" s="84"/>
      <c r="F4185" s="86"/>
      <c r="G4185" s="87"/>
      <c r="H4185" s="72"/>
      <c r="I4185" s="59"/>
      <c r="J4185" s="76"/>
      <c r="K4185" s="59"/>
      <c r="L4185" s="59"/>
      <c r="M4185" s="76"/>
      <c r="N4185" s="88"/>
      <c r="O4185" s="88"/>
      <c r="P4185" s="59"/>
      <c r="Q4185" s="77"/>
      <c r="R4185" s="59"/>
      <c r="S4185" s="59"/>
      <c r="T4185" s="59"/>
      <c r="U4185" s="59"/>
      <c r="W4185" s="59"/>
      <c r="X4185" s="59"/>
    </row>
    <row r="4186" ht="15.75" customHeight="1">
      <c r="C4186" s="84"/>
      <c r="D4186" s="84"/>
      <c r="E4186" s="84"/>
      <c r="F4186" s="86"/>
      <c r="G4186" s="87"/>
      <c r="H4186" s="72"/>
      <c r="I4186" s="59"/>
      <c r="J4186" s="76"/>
      <c r="K4186" s="59"/>
      <c r="L4186" s="59"/>
      <c r="M4186" s="76"/>
      <c r="N4186" s="88"/>
      <c r="O4186" s="88"/>
      <c r="P4186" s="59"/>
      <c r="Q4186" s="77"/>
      <c r="R4186" s="59"/>
      <c r="S4186" s="59"/>
      <c r="T4186" s="59"/>
      <c r="U4186" s="59"/>
      <c r="W4186" s="59"/>
      <c r="X4186" s="59"/>
    </row>
    <row r="4187" ht="15.75" customHeight="1">
      <c r="C4187" s="84"/>
      <c r="D4187" s="84"/>
      <c r="E4187" s="84"/>
      <c r="F4187" s="86"/>
      <c r="G4187" s="87"/>
      <c r="H4187" s="72"/>
      <c r="I4187" s="59"/>
      <c r="J4187" s="76"/>
      <c r="K4187" s="59"/>
      <c r="L4187" s="59"/>
      <c r="M4187" s="76"/>
      <c r="N4187" s="88"/>
      <c r="O4187" s="88"/>
      <c r="P4187" s="59"/>
      <c r="Q4187" s="77"/>
      <c r="R4187" s="59"/>
      <c r="S4187" s="59"/>
      <c r="T4187" s="59"/>
      <c r="U4187" s="59"/>
      <c r="W4187" s="59"/>
      <c r="X4187" s="59"/>
    </row>
    <row r="4188" ht="15.75" customHeight="1">
      <c r="C4188" s="84"/>
      <c r="D4188" s="84"/>
      <c r="E4188" s="84"/>
      <c r="F4188" s="86"/>
      <c r="G4188" s="87"/>
      <c r="H4188" s="72"/>
      <c r="I4188" s="59"/>
      <c r="J4188" s="76"/>
      <c r="K4188" s="59"/>
      <c r="L4188" s="59"/>
      <c r="M4188" s="76"/>
      <c r="N4188" s="88"/>
      <c r="O4188" s="88"/>
      <c r="P4188" s="59"/>
      <c r="Q4188" s="77"/>
      <c r="R4188" s="59"/>
      <c r="S4188" s="59"/>
      <c r="T4188" s="59"/>
      <c r="U4188" s="59"/>
      <c r="W4188" s="59"/>
      <c r="X4188" s="59"/>
    </row>
    <row r="4189" ht="15.75" customHeight="1">
      <c r="C4189" s="84"/>
      <c r="D4189" s="84"/>
      <c r="E4189" s="84"/>
      <c r="F4189" s="86"/>
      <c r="G4189" s="87"/>
      <c r="H4189" s="72"/>
      <c r="I4189" s="59"/>
      <c r="J4189" s="76"/>
      <c r="K4189" s="59"/>
      <c r="L4189" s="59"/>
      <c r="M4189" s="76"/>
      <c r="N4189" s="88"/>
      <c r="O4189" s="88"/>
      <c r="P4189" s="59"/>
      <c r="Q4189" s="77"/>
      <c r="R4189" s="59"/>
      <c r="S4189" s="59"/>
      <c r="T4189" s="59"/>
      <c r="U4189" s="59"/>
      <c r="W4189" s="59"/>
      <c r="X4189" s="59"/>
    </row>
    <row r="4190" ht="15.75" customHeight="1">
      <c r="C4190" s="84"/>
      <c r="D4190" s="84"/>
      <c r="E4190" s="84"/>
      <c r="F4190" s="86"/>
      <c r="G4190" s="87"/>
      <c r="H4190" s="72"/>
      <c r="I4190" s="59"/>
      <c r="J4190" s="76"/>
      <c r="K4190" s="59"/>
      <c r="L4190" s="59"/>
      <c r="M4190" s="76"/>
      <c r="N4190" s="88"/>
      <c r="O4190" s="88"/>
      <c r="P4190" s="59"/>
      <c r="Q4190" s="77"/>
      <c r="R4190" s="59"/>
      <c r="S4190" s="59"/>
      <c r="T4190" s="59"/>
      <c r="U4190" s="59"/>
      <c r="W4190" s="59"/>
      <c r="X4190" s="59"/>
    </row>
    <row r="4191" ht="15.75" customHeight="1">
      <c r="C4191" s="84"/>
      <c r="D4191" s="84"/>
      <c r="E4191" s="84"/>
      <c r="F4191" s="86"/>
      <c r="G4191" s="87"/>
      <c r="H4191" s="72"/>
      <c r="I4191" s="59"/>
      <c r="J4191" s="76"/>
      <c r="K4191" s="59"/>
      <c r="L4191" s="59"/>
      <c r="M4191" s="76"/>
      <c r="N4191" s="88"/>
      <c r="O4191" s="88"/>
      <c r="P4191" s="59"/>
      <c r="Q4191" s="77"/>
      <c r="R4191" s="59"/>
      <c r="S4191" s="59"/>
      <c r="T4191" s="59"/>
      <c r="U4191" s="59"/>
      <c r="W4191" s="59"/>
      <c r="X4191" s="59"/>
    </row>
    <row r="4192" ht="15.75" customHeight="1">
      <c r="C4192" s="84"/>
      <c r="D4192" s="84"/>
      <c r="E4192" s="84"/>
      <c r="F4192" s="86"/>
      <c r="G4192" s="87"/>
      <c r="H4192" s="72"/>
      <c r="I4192" s="59"/>
      <c r="J4192" s="76"/>
      <c r="K4192" s="59"/>
      <c r="L4192" s="59"/>
      <c r="M4192" s="76"/>
      <c r="N4192" s="88"/>
      <c r="O4192" s="88"/>
      <c r="P4192" s="59"/>
      <c r="Q4192" s="77"/>
      <c r="R4192" s="59"/>
      <c r="S4192" s="59"/>
      <c r="T4192" s="59"/>
      <c r="U4192" s="59"/>
      <c r="W4192" s="59"/>
      <c r="X4192" s="59"/>
    </row>
    <row r="4193" ht="15.75" customHeight="1">
      <c r="C4193" s="84"/>
      <c r="D4193" s="84"/>
      <c r="E4193" s="84"/>
      <c r="F4193" s="86"/>
      <c r="G4193" s="87"/>
      <c r="H4193" s="72"/>
      <c r="I4193" s="59"/>
      <c r="J4193" s="76"/>
      <c r="K4193" s="59"/>
      <c r="L4193" s="59"/>
      <c r="M4193" s="76"/>
      <c r="N4193" s="88"/>
      <c r="O4193" s="88"/>
      <c r="P4193" s="59"/>
      <c r="Q4193" s="77"/>
      <c r="R4193" s="59"/>
      <c r="S4193" s="59"/>
      <c r="T4193" s="59"/>
      <c r="U4193" s="59"/>
      <c r="W4193" s="59"/>
      <c r="X4193" s="59"/>
    </row>
    <row r="4194" ht="15.75" customHeight="1">
      <c r="C4194" s="84"/>
      <c r="D4194" s="84"/>
      <c r="E4194" s="84"/>
      <c r="F4194" s="86"/>
      <c r="G4194" s="87"/>
      <c r="H4194" s="72"/>
      <c r="I4194" s="59"/>
      <c r="J4194" s="76"/>
      <c r="K4194" s="59"/>
      <c r="L4194" s="59"/>
      <c r="M4194" s="76"/>
      <c r="N4194" s="88"/>
      <c r="O4194" s="88"/>
      <c r="P4194" s="59"/>
      <c r="Q4194" s="77"/>
      <c r="R4194" s="59"/>
      <c r="S4194" s="59"/>
      <c r="T4194" s="59"/>
      <c r="U4194" s="59"/>
      <c r="W4194" s="59"/>
      <c r="X4194" s="59"/>
    </row>
    <row r="4195" ht="15.75" customHeight="1">
      <c r="C4195" s="84"/>
      <c r="D4195" s="84"/>
      <c r="E4195" s="84"/>
      <c r="F4195" s="86"/>
      <c r="G4195" s="87"/>
      <c r="H4195" s="72"/>
      <c r="I4195" s="59"/>
      <c r="J4195" s="76"/>
      <c r="K4195" s="59"/>
      <c r="L4195" s="59"/>
      <c r="M4195" s="76"/>
      <c r="N4195" s="88"/>
      <c r="O4195" s="88"/>
      <c r="P4195" s="59"/>
      <c r="Q4195" s="77"/>
      <c r="R4195" s="59"/>
      <c r="S4195" s="59"/>
      <c r="T4195" s="59"/>
      <c r="U4195" s="59"/>
      <c r="W4195" s="59"/>
      <c r="X4195" s="59"/>
    </row>
    <row r="4196" ht="15.75" customHeight="1">
      <c r="C4196" s="84"/>
      <c r="D4196" s="84"/>
      <c r="E4196" s="84"/>
      <c r="F4196" s="86"/>
      <c r="G4196" s="87"/>
      <c r="H4196" s="72"/>
      <c r="I4196" s="59"/>
      <c r="J4196" s="76"/>
      <c r="K4196" s="59"/>
      <c r="L4196" s="59"/>
      <c r="M4196" s="76"/>
      <c r="N4196" s="88"/>
      <c r="O4196" s="88"/>
      <c r="P4196" s="59"/>
      <c r="Q4196" s="77"/>
      <c r="R4196" s="59"/>
      <c r="S4196" s="59"/>
      <c r="T4196" s="59"/>
      <c r="U4196" s="59"/>
      <c r="W4196" s="59"/>
      <c r="X4196" s="59"/>
    </row>
    <row r="4197" ht="15.75" customHeight="1">
      <c r="C4197" s="84"/>
      <c r="D4197" s="84"/>
      <c r="E4197" s="84"/>
      <c r="F4197" s="86"/>
      <c r="G4197" s="87"/>
      <c r="H4197" s="72"/>
      <c r="I4197" s="59"/>
      <c r="J4197" s="76"/>
      <c r="K4197" s="59"/>
      <c r="L4197" s="59"/>
      <c r="M4197" s="76"/>
      <c r="N4197" s="88"/>
      <c r="O4197" s="88"/>
      <c r="P4197" s="59"/>
      <c r="Q4197" s="77"/>
      <c r="R4197" s="59"/>
      <c r="S4197" s="59"/>
      <c r="T4197" s="59"/>
      <c r="U4197" s="59"/>
      <c r="W4197" s="59"/>
      <c r="X4197" s="59"/>
    </row>
    <row r="4198" ht="15.75" customHeight="1">
      <c r="C4198" s="84"/>
      <c r="D4198" s="84"/>
      <c r="E4198" s="84"/>
      <c r="F4198" s="86"/>
      <c r="G4198" s="87"/>
      <c r="H4198" s="72"/>
      <c r="I4198" s="59"/>
      <c r="J4198" s="76"/>
      <c r="K4198" s="59"/>
      <c r="L4198" s="59"/>
      <c r="M4198" s="76"/>
      <c r="N4198" s="88"/>
      <c r="O4198" s="88"/>
      <c r="P4198" s="59"/>
      <c r="Q4198" s="77"/>
      <c r="R4198" s="59"/>
      <c r="S4198" s="59"/>
      <c r="T4198" s="59"/>
      <c r="U4198" s="59"/>
      <c r="W4198" s="59"/>
      <c r="X4198" s="59"/>
    </row>
    <row r="4199" ht="15.75" customHeight="1">
      <c r="C4199" s="84"/>
      <c r="D4199" s="84"/>
      <c r="E4199" s="84"/>
      <c r="F4199" s="86"/>
      <c r="G4199" s="87"/>
      <c r="H4199" s="72"/>
      <c r="I4199" s="59"/>
      <c r="J4199" s="76"/>
      <c r="K4199" s="59"/>
      <c r="L4199" s="59"/>
      <c r="M4199" s="76"/>
      <c r="N4199" s="88"/>
      <c r="O4199" s="88"/>
      <c r="P4199" s="59"/>
      <c r="Q4199" s="77"/>
      <c r="R4199" s="59"/>
      <c r="S4199" s="59"/>
      <c r="T4199" s="59"/>
      <c r="U4199" s="59"/>
      <c r="W4199" s="59"/>
      <c r="X4199" s="59"/>
    </row>
    <row r="4200" ht="15.75" customHeight="1">
      <c r="C4200" s="84"/>
      <c r="D4200" s="84"/>
      <c r="E4200" s="84"/>
      <c r="F4200" s="86"/>
      <c r="G4200" s="87"/>
      <c r="H4200" s="72"/>
      <c r="I4200" s="59"/>
      <c r="J4200" s="76"/>
      <c r="K4200" s="59"/>
      <c r="L4200" s="59"/>
      <c r="M4200" s="76"/>
      <c r="N4200" s="88"/>
      <c r="O4200" s="88"/>
      <c r="P4200" s="59"/>
      <c r="Q4200" s="77"/>
      <c r="R4200" s="59"/>
      <c r="S4200" s="59"/>
      <c r="T4200" s="59"/>
      <c r="U4200" s="59"/>
      <c r="W4200" s="59"/>
      <c r="X4200" s="59"/>
    </row>
    <row r="4201" ht="15.75" customHeight="1">
      <c r="C4201" s="84"/>
      <c r="D4201" s="84"/>
      <c r="E4201" s="84"/>
      <c r="F4201" s="86"/>
      <c r="G4201" s="87"/>
      <c r="H4201" s="72"/>
      <c r="I4201" s="59"/>
      <c r="J4201" s="76"/>
      <c r="K4201" s="59"/>
      <c r="L4201" s="59"/>
      <c r="M4201" s="76"/>
      <c r="N4201" s="88"/>
      <c r="O4201" s="88"/>
      <c r="P4201" s="59"/>
      <c r="Q4201" s="77"/>
      <c r="R4201" s="59"/>
      <c r="S4201" s="59"/>
      <c r="T4201" s="59"/>
      <c r="U4201" s="59"/>
      <c r="W4201" s="59"/>
      <c r="X4201" s="59"/>
    </row>
    <row r="4202" ht="15.75" customHeight="1">
      <c r="C4202" s="84"/>
      <c r="D4202" s="84"/>
      <c r="E4202" s="84"/>
      <c r="F4202" s="86"/>
      <c r="G4202" s="87"/>
      <c r="H4202" s="72"/>
      <c r="I4202" s="59"/>
      <c r="J4202" s="76"/>
      <c r="K4202" s="59"/>
      <c r="L4202" s="59"/>
      <c r="M4202" s="76"/>
      <c r="N4202" s="88"/>
      <c r="O4202" s="88"/>
      <c r="P4202" s="59"/>
      <c r="Q4202" s="77"/>
      <c r="R4202" s="59"/>
      <c r="S4202" s="59"/>
      <c r="T4202" s="59"/>
      <c r="U4202" s="59"/>
      <c r="W4202" s="59"/>
      <c r="X4202" s="59"/>
    </row>
    <row r="4203" ht="15.75" customHeight="1">
      <c r="C4203" s="84"/>
      <c r="D4203" s="84"/>
      <c r="E4203" s="84"/>
      <c r="F4203" s="86"/>
      <c r="G4203" s="87"/>
      <c r="H4203" s="72"/>
      <c r="I4203" s="59"/>
      <c r="J4203" s="76"/>
      <c r="K4203" s="59"/>
      <c r="L4203" s="59"/>
      <c r="M4203" s="76"/>
      <c r="N4203" s="88"/>
      <c r="O4203" s="88"/>
      <c r="P4203" s="59"/>
      <c r="Q4203" s="77"/>
      <c r="R4203" s="59"/>
      <c r="S4203" s="59"/>
      <c r="T4203" s="59"/>
      <c r="U4203" s="59"/>
      <c r="W4203" s="59"/>
      <c r="X4203" s="59"/>
    </row>
    <row r="4204" ht="15.75" customHeight="1">
      <c r="C4204" s="84"/>
      <c r="D4204" s="84"/>
      <c r="E4204" s="84"/>
      <c r="F4204" s="86"/>
      <c r="G4204" s="87"/>
      <c r="H4204" s="72"/>
      <c r="I4204" s="59"/>
      <c r="J4204" s="76"/>
      <c r="K4204" s="59"/>
      <c r="L4204" s="59"/>
      <c r="M4204" s="76"/>
      <c r="N4204" s="88"/>
      <c r="O4204" s="88"/>
      <c r="P4204" s="59"/>
      <c r="Q4204" s="77"/>
      <c r="R4204" s="59"/>
      <c r="S4204" s="59"/>
      <c r="T4204" s="59"/>
      <c r="U4204" s="59"/>
      <c r="W4204" s="59"/>
      <c r="X4204" s="59"/>
    </row>
    <row r="4205" ht="15.75" customHeight="1">
      <c r="C4205" s="84"/>
      <c r="D4205" s="84"/>
      <c r="E4205" s="84"/>
      <c r="F4205" s="86"/>
      <c r="G4205" s="87"/>
      <c r="H4205" s="72"/>
      <c r="I4205" s="59"/>
      <c r="J4205" s="76"/>
      <c r="K4205" s="59"/>
      <c r="L4205" s="59"/>
      <c r="M4205" s="76"/>
      <c r="N4205" s="88"/>
      <c r="O4205" s="88"/>
      <c r="P4205" s="59"/>
      <c r="Q4205" s="77"/>
      <c r="R4205" s="59"/>
      <c r="S4205" s="59"/>
      <c r="T4205" s="59"/>
      <c r="U4205" s="59"/>
      <c r="W4205" s="59"/>
      <c r="X4205" s="59"/>
    </row>
    <row r="4206" ht="15.75" customHeight="1">
      <c r="C4206" s="84"/>
      <c r="D4206" s="84"/>
      <c r="E4206" s="84"/>
      <c r="F4206" s="86"/>
      <c r="G4206" s="87"/>
      <c r="H4206" s="72"/>
      <c r="I4206" s="59"/>
      <c r="J4206" s="76"/>
      <c r="K4206" s="59"/>
      <c r="L4206" s="59"/>
      <c r="M4206" s="76"/>
      <c r="N4206" s="88"/>
      <c r="O4206" s="88"/>
      <c r="P4206" s="59"/>
      <c r="Q4206" s="77"/>
      <c r="R4206" s="59"/>
      <c r="S4206" s="59"/>
      <c r="T4206" s="59"/>
      <c r="U4206" s="59"/>
      <c r="W4206" s="59"/>
      <c r="X4206" s="59"/>
    </row>
    <row r="4207" ht="15.75" customHeight="1">
      <c r="C4207" s="84"/>
      <c r="D4207" s="84"/>
      <c r="E4207" s="84"/>
      <c r="F4207" s="86"/>
      <c r="G4207" s="87"/>
      <c r="H4207" s="72"/>
      <c r="I4207" s="59"/>
      <c r="J4207" s="76"/>
      <c r="K4207" s="59"/>
      <c r="L4207" s="59"/>
      <c r="M4207" s="76"/>
      <c r="N4207" s="88"/>
      <c r="O4207" s="88"/>
      <c r="P4207" s="59"/>
      <c r="Q4207" s="77"/>
      <c r="R4207" s="59"/>
      <c r="S4207" s="59"/>
      <c r="T4207" s="59"/>
      <c r="U4207" s="59"/>
      <c r="W4207" s="59"/>
      <c r="X4207" s="59"/>
    </row>
    <row r="4208" ht="15.75" customHeight="1">
      <c r="C4208" s="84"/>
      <c r="D4208" s="84"/>
      <c r="E4208" s="84"/>
      <c r="F4208" s="86"/>
      <c r="G4208" s="87"/>
      <c r="H4208" s="72"/>
      <c r="I4208" s="59"/>
      <c r="J4208" s="76"/>
      <c r="K4208" s="59"/>
      <c r="L4208" s="59"/>
      <c r="M4208" s="76"/>
      <c r="N4208" s="88"/>
      <c r="O4208" s="88"/>
      <c r="P4208" s="59"/>
      <c r="Q4208" s="77"/>
      <c r="R4208" s="59"/>
      <c r="S4208" s="59"/>
      <c r="T4208" s="59"/>
      <c r="U4208" s="59"/>
      <c r="W4208" s="59"/>
      <c r="X4208" s="59"/>
    </row>
    <row r="4209" ht="15.75" customHeight="1">
      <c r="C4209" s="84"/>
      <c r="D4209" s="84"/>
      <c r="E4209" s="84"/>
      <c r="F4209" s="86"/>
      <c r="G4209" s="87"/>
      <c r="H4209" s="72"/>
      <c r="I4209" s="59"/>
      <c r="J4209" s="76"/>
      <c r="K4209" s="59"/>
      <c r="L4209" s="59"/>
      <c r="M4209" s="76"/>
      <c r="N4209" s="88"/>
      <c r="O4209" s="88"/>
      <c r="P4209" s="59"/>
      <c r="Q4209" s="77"/>
      <c r="R4209" s="59"/>
      <c r="S4209" s="59"/>
      <c r="T4209" s="59"/>
      <c r="U4209" s="59"/>
      <c r="W4209" s="59"/>
      <c r="X4209" s="59"/>
    </row>
    <row r="4210" ht="15.75" customHeight="1">
      <c r="C4210" s="84"/>
      <c r="D4210" s="84"/>
      <c r="E4210" s="84"/>
      <c r="F4210" s="86"/>
      <c r="G4210" s="87"/>
      <c r="H4210" s="72"/>
      <c r="I4210" s="59"/>
      <c r="J4210" s="76"/>
      <c r="K4210" s="59"/>
      <c r="L4210" s="59"/>
      <c r="M4210" s="76"/>
      <c r="N4210" s="88"/>
      <c r="O4210" s="88"/>
      <c r="P4210" s="59"/>
      <c r="Q4210" s="77"/>
      <c r="R4210" s="59"/>
      <c r="S4210" s="59"/>
      <c r="T4210" s="59"/>
      <c r="U4210" s="59"/>
      <c r="W4210" s="59"/>
      <c r="X4210" s="59"/>
    </row>
    <row r="4211" ht="15.75" customHeight="1">
      <c r="C4211" s="84"/>
      <c r="D4211" s="84"/>
      <c r="E4211" s="84"/>
      <c r="F4211" s="86"/>
      <c r="G4211" s="87"/>
      <c r="H4211" s="72"/>
      <c r="I4211" s="59"/>
      <c r="J4211" s="76"/>
      <c r="K4211" s="59"/>
      <c r="L4211" s="59"/>
      <c r="M4211" s="76"/>
      <c r="N4211" s="88"/>
      <c r="O4211" s="88"/>
      <c r="P4211" s="59"/>
      <c r="Q4211" s="77"/>
      <c r="R4211" s="59"/>
      <c r="S4211" s="59"/>
      <c r="T4211" s="59"/>
      <c r="U4211" s="59"/>
      <c r="W4211" s="59"/>
      <c r="X4211" s="59"/>
    </row>
    <row r="4212" ht="15.75" customHeight="1">
      <c r="C4212" s="84"/>
      <c r="D4212" s="84"/>
      <c r="E4212" s="84"/>
      <c r="F4212" s="86"/>
      <c r="G4212" s="87"/>
      <c r="H4212" s="72"/>
      <c r="I4212" s="59"/>
      <c r="J4212" s="76"/>
      <c r="K4212" s="59"/>
      <c r="L4212" s="59"/>
      <c r="M4212" s="76"/>
      <c r="N4212" s="88"/>
      <c r="O4212" s="88"/>
      <c r="P4212" s="59"/>
      <c r="Q4212" s="77"/>
      <c r="R4212" s="59"/>
      <c r="S4212" s="59"/>
      <c r="T4212" s="59"/>
      <c r="U4212" s="59"/>
      <c r="W4212" s="59"/>
      <c r="X4212" s="59"/>
    </row>
    <row r="4213" ht="15.75" customHeight="1">
      <c r="C4213" s="84"/>
      <c r="D4213" s="84"/>
      <c r="E4213" s="84"/>
      <c r="F4213" s="86"/>
      <c r="G4213" s="87"/>
      <c r="H4213" s="72"/>
      <c r="I4213" s="59"/>
      <c r="J4213" s="76"/>
      <c r="K4213" s="59"/>
      <c r="L4213" s="59"/>
      <c r="M4213" s="76"/>
      <c r="N4213" s="88"/>
      <c r="O4213" s="88"/>
      <c r="P4213" s="59"/>
      <c r="Q4213" s="77"/>
      <c r="R4213" s="59"/>
      <c r="S4213" s="59"/>
      <c r="T4213" s="59"/>
      <c r="U4213" s="59"/>
      <c r="W4213" s="59"/>
      <c r="X4213" s="59"/>
    </row>
    <row r="4214" ht="15.75" customHeight="1">
      <c r="C4214" s="84"/>
      <c r="D4214" s="84"/>
      <c r="E4214" s="84"/>
      <c r="F4214" s="86"/>
      <c r="G4214" s="87"/>
      <c r="H4214" s="72"/>
      <c r="I4214" s="59"/>
      <c r="J4214" s="76"/>
      <c r="K4214" s="59"/>
      <c r="L4214" s="59"/>
      <c r="M4214" s="76"/>
      <c r="N4214" s="88"/>
      <c r="O4214" s="88"/>
      <c r="P4214" s="59"/>
      <c r="Q4214" s="77"/>
      <c r="R4214" s="59"/>
      <c r="S4214" s="59"/>
      <c r="T4214" s="59"/>
      <c r="U4214" s="59"/>
      <c r="W4214" s="59"/>
      <c r="X4214" s="59"/>
    </row>
    <row r="4215" ht="15.75" customHeight="1">
      <c r="C4215" s="84"/>
      <c r="D4215" s="84"/>
      <c r="E4215" s="84"/>
      <c r="F4215" s="86"/>
      <c r="G4215" s="87"/>
      <c r="H4215" s="72"/>
      <c r="I4215" s="59"/>
      <c r="J4215" s="76"/>
      <c r="K4215" s="59"/>
      <c r="L4215" s="59"/>
      <c r="M4215" s="76"/>
      <c r="N4215" s="88"/>
      <c r="O4215" s="88"/>
      <c r="P4215" s="59"/>
      <c r="Q4215" s="77"/>
      <c r="R4215" s="59"/>
      <c r="S4215" s="59"/>
      <c r="T4215" s="59"/>
      <c r="U4215" s="59"/>
      <c r="W4215" s="59"/>
      <c r="X4215" s="59"/>
    </row>
    <row r="4216" ht="15.75" customHeight="1">
      <c r="C4216" s="84"/>
      <c r="D4216" s="84"/>
      <c r="E4216" s="84"/>
      <c r="F4216" s="86"/>
      <c r="G4216" s="87"/>
      <c r="H4216" s="72"/>
      <c r="I4216" s="59"/>
      <c r="J4216" s="76"/>
      <c r="K4216" s="59"/>
      <c r="L4216" s="59"/>
      <c r="M4216" s="76"/>
      <c r="N4216" s="88"/>
      <c r="O4216" s="88"/>
      <c r="P4216" s="59"/>
      <c r="Q4216" s="77"/>
      <c r="R4216" s="59"/>
      <c r="S4216" s="59"/>
      <c r="T4216" s="59"/>
      <c r="U4216" s="59"/>
      <c r="W4216" s="59"/>
      <c r="X4216" s="59"/>
    </row>
    <row r="4217" ht="15.75" customHeight="1">
      <c r="C4217" s="84"/>
      <c r="D4217" s="84"/>
      <c r="E4217" s="84"/>
      <c r="F4217" s="86"/>
      <c r="G4217" s="87"/>
      <c r="H4217" s="72"/>
      <c r="I4217" s="59"/>
      <c r="J4217" s="76"/>
      <c r="K4217" s="59"/>
      <c r="L4217" s="59"/>
      <c r="M4217" s="76"/>
      <c r="N4217" s="88"/>
      <c r="O4217" s="88"/>
      <c r="P4217" s="59"/>
      <c r="Q4217" s="77"/>
      <c r="R4217" s="59"/>
      <c r="S4217" s="59"/>
      <c r="T4217" s="59"/>
      <c r="U4217" s="59"/>
      <c r="W4217" s="59"/>
      <c r="X4217" s="59"/>
    </row>
    <row r="4218" ht="15.75" customHeight="1">
      <c r="C4218" s="84"/>
      <c r="D4218" s="84"/>
      <c r="E4218" s="84"/>
      <c r="F4218" s="86"/>
      <c r="G4218" s="87"/>
      <c r="H4218" s="72"/>
      <c r="I4218" s="59"/>
      <c r="J4218" s="76"/>
      <c r="K4218" s="59"/>
      <c r="L4218" s="59"/>
      <c r="M4218" s="76"/>
      <c r="N4218" s="88"/>
      <c r="O4218" s="88"/>
      <c r="P4218" s="59"/>
      <c r="Q4218" s="77"/>
      <c r="R4218" s="59"/>
      <c r="S4218" s="59"/>
      <c r="T4218" s="59"/>
      <c r="U4218" s="59"/>
      <c r="W4218" s="59"/>
      <c r="X4218" s="59"/>
    </row>
    <row r="4219" ht="15.75" customHeight="1">
      <c r="C4219" s="84"/>
      <c r="D4219" s="84"/>
      <c r="E4219" s="84"/>
      <c r="F4219" s="86"/>
      <c r="G4219" s="87"/>
      <c r="H4219" s="72"/>
      <c r="I4219" s="59"/>
      <c r="J4219" s="76"/>
      <c r="K4219" s="59"/>
      <c r="L4219" s="59"/>
      <c r="M4219" s="76"/>
      <c r="N4219" s="88"/>
      <c r="O4219" s="88"/>
      <c r="P4219" s="59"/>
      <c r="Q4219" s="77"/>
      <c r="R4219" s="59"/>
      <c r="S4219" s="59"/>
      <c r="T4219" s="59"/>
      <c r="U4219" s="59"/>
      <c r="W4219" s="59"/>
      <c r="X4219" s="59"/>
    </row>
    <row r="4220" ht="15.75" customHeight="1">
      <c r="C4220" s="84"/>
      <c r="D4220" s="84"/>
      <c r="E4220" s="84"/>
      <c r="F4220" s="86"/>
      <c r="G4220" s="87"/>
      <c r="H4220" s="72"/>
      <c r="I4220" s="59"/>
      <c r="J4220" s="76"/>
      <c r="K4220" s="59"/>
      <c r="L4220" s="59"/>
      <c r="M4220" s="76"/>
      <c r="N4220" s="88"/>
      <c r="O4220" s="88"/>
      <c r="P4220" s="59"/>
      <c r="Q4220" s="77"/>
      <c r="R4220" s="59"/>
      <c r="S4220" s="59"/>
      <c r="T4220" s="59"/>
      <c r="U4220" s="59"/>
      <c r="W4220" s="59"/>
      <c r="X4220" s="59"/>
    </row>
    <row r="4221" ht="15.75" customHeight="1">
      <c r="C4221" s="84"/>
      <c r="D4221" s="84"/>
      <c r="E4221" s="84"/>
      <c r="F4221" s="86"/>
      <c r="G4221" s="87"/>
      <c r="H4221" s="72"/>
      <c r="I4221" s="59"/>
      <c r="J4221" s="76"/>
      <c r="K4221" s="59"/>
      <c r="L4221" s="59"/>
      <c r="M4221" s="76"/>
      <c r="N4221" s="88"/>
      <c r="O4221" s="88"/>
      <c r="P4221" s="59"/>
      <c r="Q4221" s="77"/>
      <c r="R4221" s="59"/>
      <c r="S4221" s="59"/>
      <c r="T4221" s="59"/>
      <c r="U4221" s="59"/>
      <c r="W4221" s="59"/>
      <c r="X4221" s="59"/>
    </row>
    <row r="4222" ht="15.75" customHeight="1">
      <c r="C4222" s="84"/>
      <c r="D4222" s="84"/>
      <c r="E4222" s="84"/>
      <c r="F4222" s="86"/>
      <c r="G4222" s="87"/>
      <c r="H4222" s="72"/>
      <c r="I4222" s="59"/>
      <c r="J4222" s="76"/>
      <c r="K4222" s="59"/>
      <c r="L4222" s="59"/>
      <c r="M4222" s="76"/>
      <c r="N4222" s="88"/>
      <c r="O4222" s="88"/>
      <c r="P4222" s="59"/>
      <c r="Q4222" s="77"/>
      <c r="R4222" s="59"/>
      <c r="S4222" s="59"/>
      <c r="T4222" s="59"/>
      <c r="U4222" s="59"/>
      <c r="W4222" s="59"/>
      <c r="X4222" s="59"/>
    </row>
    <row r="4223" ht="15.75" customHeight="1">
      <c r="C4223" s="84"/>
      <c r="D4223" s="84"/>
      <c r="E4223" s="84"/>
      <c r="F4223" s="86"/>
      <c r="G4223" s="87"/>
      <c r="H4223" s="72"/>
      <c r="I4223" s="59"/>
      <c r="J4223" s="76"/>
      <c r="K4223" s="59"/>
      <c r="L4223" s="59"/>
      <c r="M4223" s="76"/>
      <c r="N4223" s="88"/>
      <c r="O4223" s="88"/>
      <c r="P4223" s="59"/>
      <c r="Q4223" s="77"/>
      <c r="R4223" s="59"/>
      <c r="S4223" s="59"/>
      <c r="T4223" s="59"/>
      <c r="U4223" s="59"/>
      <c r="W4223" s="59"/>
      <c r="X4223" s="59"/>
    </row>
    <row r="4224" ht="15.75" customHeight="1">
      <c r="C4224" s="84"/>
      <c r="D4224" s="84"/>
      <c r="E4224" s="84"/>
      <c r="F4224" s="86"/>
      <c r="G4224" s="87"/>
      <c r="H4224" s="72"/>
      <c r="I4224" s="59"/>
      <c r="J4224" s="76"/>
      <c r="K4224" s="59"/>
      <c r="L4224" s="59"/>
      <c r="M4224" s="76"/>
      <c r="N4224" s="88"/>
      <c r="O4224" s="88"/>
      <c r="P4224" s="59"/>
      <c r="Q4224" s="77"/>
      <c r="R4224" s="59"/>
      <c r="S4224" s="59"/>
      <c r="T4224" s="59"/>
      <c r="U4224" s="59"/>
      <c r="W4224" s="59"/>
      <c r="X4224" s="59"/>
    </row>
    <row r="4225" ht="15.75" customHeight="1">
      <c r="C4225" s="84"/>
      <c r="D4225" s="84"/>
      <c r="E4225" s="84"/>
      <c r="F4225" s="86"/>
      <c r="G4225" s="87"/>
      <c r="H4225" s="72"/>
      <c r="I4225" s="59"/>
      <c r="J4225" s="76"/>
      <c r="K4225" s="59"/>
      <c r="L4225" s="59"/>
      <c r="M4225" s="76"/>
      <c r="N4225" s="88"/>
      <c r="O4225" s="88"/>
      <c r="P4225" s="59"/>
      <c r="Q4225" s="77"/>
      <c r="R4225" s="59"/>
      <c r="S4225" s="59"/>
      <c r="T4225" s="59"/>
      <c r="U4225" s="59"/>
      <c r="W4225" s="59"/>
      <c r="X4225" s="59"/>
    </row>
    <row r="4226" ht="15.75" customHeight="1">
      <c r="C4226" s="84"/>
      <c r="D4226" s="84"/>
      <c r="E4226" s="84"/>
      <c r="F4226" s="86"/>
      <c r="G4226" s="87"/>
      <c r="H4226" s="72"/>
      <c r="I4226" s="59"/>
      <c r="J4226" s="76"/>
      <c r="K4226" s="59"/>
      <c r="L4226" s="59"/>
      <c r="M4226" s="76"/>
      <c r="N4226" s="88"/>
      <c r="O4226" s="88"/>
      <c r="P4226" s="59"/>
      <c r="Q4226" s="77"/>
      <c r="R4226" s="59"/>
      <c r="S4226" s="59"/>
      <c r="T4226" s="59"/>
      <c r="U4226" s="59"/>
      <c r="W4226" s="59"/>
      <c r="X4226" s="59"/>
    </row>
    <row r="4227" ht="15.75" customHeight="1">
      <c r="C4227" s="84"/>
      <c r="D4227" s="84"/>
      <c r="E4227" s="84"/>
      <c r="F4227" s="86"/>
      <c r="G4227" s="87"/>
      <c r="H4227" s="72"/>
      <c r="I4227" s="59"/>
      <c r="J4227" s="76"/>
      <c r="K4227" s="59"/>
      <c r="L4227" s="59"/>
      <c r="M4227" s="76"/>
      <c r="N4227" s="88"/>
      <c r="O4227" s="88"/>
      <c r="P4227" s="59"/>
      <c r="Q4227" s="77"/>
      <c r="R4227" s="59"/>
      <c r="S4227" s="59"/>
      <c r="T4227" s="59"/>
      <c r="U4227" s="59"/>
      <c r="W4227" s="59"/>
      <c r="X4227" s="59"/>
    </row>
    <row r="4228" ht="15.75" customHeight="1">
      <c r="C4228" s="84"/>
      <c r="D4228" s="84"/>
      <c r="E4228" s="84"/>
      <c r="F4228" s="86"/>
      <c r="G4228" s="87"/>
      <c r="H4228" s="72"/>
      <c r="I4228" s="59"/>
      <c r="J4228" s="76"/>
      <c r="K4228" s="59"/>
      <c r="L4228" s="59"/>
      <c r="M4228" s="76"/>
      <c r="N4228" s="88"/>
      <c r="O4228" s="88"/>
      <c r="P4228" s="59"/>
      <c r="Q4228" s="77"/>
      <c r="R4228" s="59"/>
      <c r="S4228" s="59"/>
      <c r="T4228" s="59"/>
      <c r="U4228" s="59"/>
      <c r="W4228" s="59"/>
      <c r="X4228" s="59"/>
    </row>
    <row r="4229" ht="15.75" customHeight="1">
      <c r="C4229" s="84"/>
      <c r="D4229" s="84"/>
      <c r="E4229" s="84"/>
      <c r="F4229" s="86"/>
      <c r="G4229" s="87"/>
      <c r="H4229" s="72"/>
      <c r="I4229" s="59"/>
      <c r="J4229" s="76"/>
      <c r="K4229" s="59"/>
      <c r="L4229" s="59"/>
      <c r="M4229" s="76"/>
      <c r="N4229" s="88"/>
      <c r="O4229" s="88"/>
      <c r="P4229" s="59"/>
      <c r="Q4229" s="77"/>
      <c r="R4229" s="59"/>
      <c r="S4229" s="59"/>
      <c r="T4229" s="59"/>
      <c r="U4229" s="59"/>
      <c r="W4229" s="59"/>
      <c r="X4229" s="59"/>
    </row>
    <row r="4230" ht="15.75" customHeight="1">
      <c r="C4230" s="84"/>
      <c r="D4230" s="84"/>
      <c r="E4230" s="84"/>
      <c r="F4230" s="86"/>
      <c r="G4230" s="87"/>
      <c r="H4230" s="72"/>
      <c r="I4230" s="59"/>
      <c r="J4230" s="76"/>
      <c r="K4230" s="59"/>
      <c r="L4230" s="59"/>
      <c r="M4230" s="76"/>
      <c r="N4230" s="88"/>
      <c r="O4230" s="88"/>
      <c r="P4230" s="59"/>
      <c r="Q4230" s="77"/>
      <c r="R4230" s="59"/>
      <c r="S4230" s="59"/>
      <c r="T4230" s="59"/>
      <c r="U4230" s="59"/>
      <c r="W4230" s="59"/>
      <c r="X4230" s="59"/>
    </row>
    <row r="4231" ht="15.75" customHeight="1">
      <c r="C4231" s="84"/>
      <c r="D4231" s="84"/>
      <c r="E4231" s="84"/>
      <c r="F4231" s="86"/>
      <c r="G4231" s="87"/>
      <c r="H4231" s="72"/>
      <c r="I4231" s="59"/>
      <c r="J4231" s="76"/>
      <c r="K4231" s="59"/>
      <c r="L4231" s="59"/>
      <c r="M4231" s="76"/>
      <c r="N4231" s="88"/>
      <c r="O4231" s="88"/>
      <c r="P4231" s="59"/>
      <c r="Q4231" s="77"/>
      <c r="R4231" s="59"/>
      <c r="S4231" s="59"/>
      <c r="T4231" s="59"/>
      <c r="U4231" s="59"/>
      <c r="W4231" s="59"/>
      <c r="X4231" s="59"/>
    </row>
    <row r="4232" ht="15.75" customHeight="1">
      <c r="C4232" s="84"/>
      <c r="D4232" s="84"/>
      <c r="E4232" s="84"/>
      <c r="F4232" s="86"/>
      <c r="G4232" s="87"/>
      <c r="H4232" s="72"/>
      <c r="I4232" s="59"/>
      <c r="J4232" s="76"/>
      <c r="K4232" s="59"/>
      <c r="L4232" s="59"/>
      <c r="M4232" s="76"/>
      <c r="N4232" s="88"/>
      <c r="O4232" s="88"/>
      <c r="P4232" s="59"/>
      <c r="Q4232" s="77"/>
      <c r="R4232" s="59"/>
      <c r="S4232" s="59"/>
      <c r="T4232" s="59"/>
      <c r="U4232" s="59"/>
      <c r="W4232" s="59"/>
      <c r="X4232" s="59"/>
    </row>
    <row r="4233" ht="15.75" customHeight="1">
      <c r="C4233" s="84"/>
      <c r="D4233" s="84"/>
      <c r="E4233" s="84"/>
      <c r="F4233" s="86"/>
      <c r="G4233" s="87"/>
      <c r="H4233" s="72"/>
      <c r="I4233" s="59"/>
      <c r="J4233" s="76"/>
      <c r="K4233" s="59"/>
      <c r="L4233" s="59"/>
      <c r="M4233" s="76"/>
      <c r="N4233" s="88"/>
      <c r="O4233" s="88"/>
      <c r="P4233" s="59"/>
      <c r="Q4233" s="77"/>
      <c r="R4233" s="59"/>
      <c r="S4233" s="59"/>
      <c r="T4233" s="59"/>
      <c r="U4233" s="59"/>
      <c r="W4233" s="59"/>
      <c r="X4233" s="59"/>
    </row>
    <row r="4234" ht="15.75" customHeight="1">
      <c r="C4234" s="84"/>
      <c r="D4234" s="84"/>
      <c r="E4234" s="84"/>
      <c r="F4234" s="86"/>
      <c r="G4234" s="87"/>
      <c r="H4234" s="72"/>
      <c r="I4234" s="59"/>
      <c r="J4234" s="76"/>
      <c r="K4234" s="59"/>
      <c r="L4234" s="59"/>
      <c r="M4234" s="76"/>
      <c r="N4234" s="88"/>
      <c r="O4234" s="88"/>
      <c r="P4234" s="59"/>
      <c r="Q4234" s="77"/>
      <c r="R4234" s="59"/>
      <c r="S4234" s="59"/>
      <c r="T4234" s="59"/>
      <c r="U4234" s="59"/>
      <c r="W4234" s="59"/>
      <c r="X4234" s="59"/>
    </row>
    <row r="4235" ht="15.75" customHeight="1">
      <c r="C4235" s="84"/>
      <c r="D4235" s="84"/>
      <c r="E4235" s="84"/>
      <c r="F4235" s="86"/>
      <c r="G4235" s="87"/>
      <c r="H4235" s="72"/>
      <c r="I4235" s="59"/>
      <c r="J4235" s="76"/>
      <c r="K4235" s="59"/>
      <c r="L4235" s="59"/>
      <c r="M4235" s="76"/>
      <c r="N4235" s="88"/>
      <c r="O4235" s="88"/>
      <c r="P4235" s="59"/>
      <c r="Q4235" s="77"/>
      <c r="R4235" s="59"/>
      <c r="S4235" s="59"/>
      <c r="T4235" s="59"/>
      <c r="U4235" s="59"/>
      <c r="W4235" s="59"/>
      <c r="X4235" s="59"/>
    </row>
    <row r="4236" ht="15.75" customHeight="1">
      <c r="C4236" s="84"/>
      <c r="D4236" s="84"/>
      <c r="E4236" s="84"/>
      <c r="F4236" s="86"/>
      <c r="G4236" s="87"/>
      <c r="H4236" s="72"/>
      <c r="I4236" s="59"/>
      <c r="J4236" s="76"/>
      <c r="K4236" s="59"/>
      <c r="L4236" s="59"/>
      <c r="M4236" s="76"/>
      <c r="N4236" s="88"/>
      <c r="O4236" s="88"/>
      <c r="P4236" s="59"/>
      <c r="Q4236" s="77"/>
      <c r="R4236" s="59"/>
      <c r="S4236" s="59"/>
      <c r="T4236" s="59"/>
      <c r="U4236" s="59"/>
      <c r="W4236" s="59"/>
      <c r="X4236" s="59"/>
    </row>
    <row r="4237" ht="15.75" customHeight="1">
      <c r="C4237" s="84"/>
      <c r="D4237" s="84"/>
      <c r="E4237" s="84"/>
      <c r="F4237" s="86"/>
      <c r="G4237" s="87"/>
      <c r="H4237" s="72"/>
      <c r="I4237" s="59"/>
      <c r="J4237" s="76"/>
      <c r="K4237" s="59"/>
      <c r="L4237" s="59"/>
      <c r="M4237" s="76"/>
      <c r="N4237" s="88"/>
      <c r="O4237" s="88"/>
      <c r="P4237" s="59"/>
      <c r="Q4237" s="77"/>
      <c r="R4237" s="59"/>
      <c r="S4237" s="59"/>
      <c r="T4237" s="59"/>
      <c r="U4237" s="59"/>
      <c r="W4237" s="59"/>
      <c r="X4237" s="59"/>
    </row>
    <row r="4238" ht="15.75" customHeight="1">
      <c r="C4238" s="84"/>
      <c r="D4238" s="84"/>
      <c r="E4238" s="84"/>
      <c r="F4238" s="86"/>
      <c r="G4238" s="87"/>
      <c r="H4238" s="72"/>
      <c r="I4238" s="59"/>
      <c r="J4238" s="76"/>
      <c r="K4238" s="59"/>
      <c r="L4238" s="59"/>
      <c r="M4238" s="76"/>
      <c r="N4238" s="88"/>
      <c r="O4238" s="88"/>
      <c r="P4238" s="59"/>
      <c r="Q4238" s="77"/>
      <c r="R4238" s="59"/>
      <c r="S4238" s="59"/>
      <c r="T4238" s="59"/>
      <c r="U4238" s="59"/>
      <c r="W4238" s="59"/>
      <c r="X4238" s="59"/>
    </row>
    <row r="4239" ht="15.75" customHeight="1">
      <c r="C4239" s="84"/>
      <c r="D4239" s="84"/>
      <c r="E4239" s="84"/>
      <c r="F4239" s="86"/>
      <c r="G4239" s="87"/>
      <c r="H4239" s="72"/>
      <c r="I4239" s="59"/>
      <c r="J4239" s="76"/>
      <c r="K4239" s="59"/>
      <c r="L4239" s="59"/>
      <c r="M4239" s="76"/>
      <c r="N4239" s="88"/>
      <c r="O4239" s="88"/>
      <c r="P4239" s="59"/>
      <c r="Q4239" s="77"/>
      <c r="R4239" s="59"/>
      <c r="S4239" s="59"/>
      <c r="T4239" s="59"/>
      <c r="U4239" s="59"/>
      <c r="W4239" s="59"/>
      <c r="X4239" s="59"/>
    </row>
    <row r="4240" ht="15.75" customHeight="1">
      <c r="C4240" s="84"/>
      <c r="D4240" s="84"/>
      <c r="E4240" s="84"/>
      <c r="F4240" s="86"/>
      <c r="G4240" s="87"/>
      <c r="H4240" s="72"/>
      <c r="I4240" s="59"/>
      <c r="J4240" s="76"/>
      <c r="K4240" s="59"/>
      <c r="L4240" s="59"/>
      <c r="M4240" s="76"/>
      <c r="N4240" s="88"/>
      <c r="O4240" s="88"/>
      <c r="P4240" s="59"/>
      <c r="Q4240" s="77"/>
      <c r="R4240" s="59"/>
      <c r="S4240" s="59"/>
      <c r="T4240" s="59"/>
      <c r="U4240" s="59"/>
      <c r="W4240" s="59"/>
      <c r="X4240" s="59"/>
    </row>
    <row r="4241" ht="15.75" customHeight="1">
      <c r="C4241" s="84"/>
      <c r="D4241" s="84"/>
      <c r="E4241" s="84"/>
      <c r="F4241" s="86"/>
      <c r="G4241" s="87"/>
      <c r="H4241" s="72"/>
      <c r="I4241" s="59"/>
      <c r="J4241" s="76"/>
      <c r="K4241" s="59"/>
      <c r="L4241" s="59"/>
      <c r="M4241" s="76"/>
      <c r="N4241" s="88"/>
      <c r="O4241" s="88"/>
      <c r="P4241" s="59"/>
      <c r="Q4241" s="77"/>
      <c r="R4241" s="59"/>
      <c r="S4241" s="59"/>
      <c r="T4241" s="59"/>
      <c r="U4241" s="59"/>
      <c r="W4241" s="59"/>
      <c r="X4241" s="59"/>
    </row>
    <row r="4242" ht="15.75" customHeight="1">
      <c r="C4242" s="84"/>
      <c r="D4242" s="84"/>
      <c r="E4242" s="84"/>
      <c r="F4242" s="86"/>
      <c r="G4242" s="87"/>
      <c r="H4242" s="72"/>
      <c r="I4242" s="59"/>
      <c r="J4242" s="76"/>
      <c r="K4242" s="59"/>
      <c r="L4242" s="59"/>
      <c r="M4242" s="76"/>
      <c r="N4242" s="88"/>
      <c r="O4242" s="88"/>
      <c r="P4242" s="59"/>
      <c r="Q4242" s="77"/>
      <c r="R4242" s="59"/>
      <c r="S4242" s="59"/>
      <c r="T4242" s="59"/>
      <c r="U4242" s="59"/>
      <c r="W4242" s="59"/>
      <c r="X4242" s="59"/>
    </row>
    <row r="4243" ht="15.75" customHeight="1">
      <c r="C4243" s="84"/>
      <c r="D4243" s="84"/>
      <c r="E4243" s="84"/>
      <c r="F4243" s="86"/>
      <c r="G4243" s="87"/>
      <c r="H4243" s="72"/>
      <c r="I4243" s="59"/>
      <c r="J4243" s="76"/>
      <c r="K4243" s="59"/>
      <c r="L4243" s="59"/>
      <c r="M4243" s="76"/>
      <c r="N4243" s="88"/>
      <c r="O4243" s="88"/>
      <c r="P4243" s="59"/>
      <c r="Q4243" s="77"/>
      <c r="R4243" s="59"/>
      <c r="S4243" s="59"/>
      <c r="T4243" s="59"/>
      <c r="U4243" s="59"/>
      <c r="W4243" s="59"/>
      <c r="X4243" s="59"/>
    </row>
    <row r="4244" ht="15.75" customHeight="1">
      <c r="C4244" s="84"/>
      <c r="D4244" s="84"/>
      <c r="E4244" s="84"/>
      <c r="F4244" s="86"/>
      <c r="G4244" s="87"/>
      <c r="H4244" s="72"/>
      <c r="I4244" s="59"/>
      <c r="J4244" s="76"/>
      <c r="K4244" s="59"/>
      <c r="L4244" s="59"/>
      <c r="M4244" s="76"/>
      <c r="N4244" s="88"/>
      <c r="O4244" s="88"/>
      <c r="P4244" s="59"/>
      <c r="Q4244" s="77"/>
      <c r="R4244" s="59"/>
      <c r="S4244" s="59"/>
      <c r="T4244" s="59"/>
      <c r="U4244" s="59"/>
      <c r="W4244" s="59"/>
      <c r="X4244" s="59"/>
    </row>
    <row r="4245" ht="15.75" customHeight="1">
      <c r="C4245" s="84"/>
      <c r="D4245" s="84"/>
      <c r="E4245" s="84"/>
      <c r="F4245" s="86"/>
      <c r="G4245" s="87"/>
      <c r="H4245" s="72"/>
      <c r="I4245" s="59"/>
      <c r="J4245" s="76"/>
      <c r="K4245" s="59"/>
      <c r="L4245" s="59"/>
      <c r="M4245" s="76"/>
      <c r="N4245" s="88"/>
      <c r="O4245" s="88"/>
      <c r="P4245" s="59"/>
      <c r="Q4245" s="77"/>
      <c r="R4245" s="59"/>
      <c r="S4245" s="59"/>
      <c r="T4245" s="59"/>
      <c r="U4245" s="59"/>
      <c r="W4245" s="59"/>
      <c r="X4245" s="59"/>
    </row>
    <row r="4246" ht="15.75" customHeight="1">
      <c r="C4246" s="84"/>
      <c r="D4246" s="84"/>
      <c r="E4246" s="84"/>
      <c r="F4246" s="86"/>
      <c r="G4246" s="87"/>
      <c r="H4246" s="72"/>
      <c r="I4246" s="59"/>
      <c r="J4246" s="76"/>
      <c r="K4246" s="59"/>
      <c r="L4246" s="59"/>
      <c r="M4246" s="76"/>
      <c r="N4246" s="88"/>
      <c r="O4246" s="88"/>
      <c r="P4246" s="59"/>
      <c r="Q4246" s="77"/>
      <c r="R4246" s="59"/>
      <c r="S4246" s="59"/>
      <c r="T4246" s="59"/>
      <c r="U4246" s="59"/>
      <c r="W4246" s="59"/>
      <c r="X4246" s="59"/>
    </row>
    <row r="4247" ht="15.75" customHeight="1">
      <c r="C4247" s="84"/>
      <c r="D4247" s="84"/>
      <c r="E4247" s="84"/>
      <c r="F4247" s="86"/>
      <c r="G4247" s="87"/>
      <c r="H4247" s="72"/>
      <c r="I4247" s="59"/>
      <c r="J4247" s="76"/>
      <c r="K4247" s="59"/>
      <c r="L4247" s="59"/>
      <c r="M4247" s="76"/>
      <c r="N4247" s="88"/>
      <c r="O4247" s="88"/>
      <c r="P4247" s="59"/>
      <c r="Q4247" s="77"/>
      <c r="R4247" s="59"/>
      <c r="S4247" s="59"/>
      <c r="T4247" s="59"/>
      <c r="U4247" s="59"/>
      <c r="W4247" s="59"/>
      <c r="X4247" s="59"/>
    </row>
    <row r="4248" ht="15.75" customHeight="1">
      <c r="C4248" s="84"/>
      <c r="D4248" s="84"/>
      <c r="E4248" s="84"/>
      <c r="F4248" s="86"/>
      <c r="G4248" s="87"/>
      <c r="H4248" s="72"/>
      <c r="I4248" s="59"/>
      <c r="J4248" s="76"/>
      <c r="K4248" s="59"/>
      <c r="L4248" s="59"/>
      <c r="M4248" s="76"/>
      <c r="N4248" s="88"/>
      <c r="O4248" s="88"/>
      <c r="P4248" s="59"/>
      <c r="Q4248" s="77"/>
      <c r="R4248" s="59"/>
      <c r="S4248" s="59"/>
      <c r="T4248" s="59"/>
      <c r="U4248" s="59"/>
      <c r="W4248" s="59"/>
      <c r="X4248" s="59"/>
    </row>
    <row r="4249" ht="15.75" customHeight="1">
      <c r="C4249" s="84"/>
      <c r="D4249" s="84"/>
      <c r="E4249" s="84"/>
      <c r="F4249" s="86"/>
      <c r="G4249" s="87"/>
      <c r="H4249" s="72"/>
      <c r="I4249" s="59"/>
      <c r="J4249" s="76"/>
      <c r="K4249" s="59"/>
      <c r="L4249" s="59"/>
      <c r="M4249" s="76"/>
      <c r="N4249" s="88"/>
      <c r="O4249" s="88"/>
      <c r="P4249" s="59"/>
      <c r="Q4249" s="77"/>
      <c r="R4249" s="59"/>
      <c r="S4249" s="59"/>
      <c r="T4249" s="59"/>
      <c r="U4249" s="59"/>
      <c r="W4249" s="59"/>
      <c r="X4249" s="59"/>
    </row>
    <row r="4250" ht="15.75" customHeight="1">
      <c r="C4250" s="84"/>
      <c r="D4250" s="84"/>
      <c r="E4250" s="84"/>
      <c r="F4250" s="86"/>
      <c r="G4250" s="87"/>
      <c r="H4250" s="72"/>
      <c r="I4250" s="59"/>
      <c r="J4250" s="76"/>
      <c r="K4250" s="59"/>
      <c r="L4250" s="59"/>
      <c r="M4250" s="76"/>
      <c r="N4250" s="88"/>
      <c r="O4250" s="88"/>
      <c r="P4250" s="59"/>
      <c r="Q4250" s="77"/>
      <c r="R4250" s="59"/>
      <c r="S4250" s="59"/>
      <c r="T4250" s="59"/>
      <c r="U4250" s="59"/>
      <c r="W4250" s="59"/>
      <c r="X4250" s="59"/>
    </row>
    <row r="4251" ht="15.75" customHeight="1">
      <c r="C4251" s="84"/>
      <c r="D4251" s="84"/>
      <c r="E4251" s="84"/>
      <c r="F4251" s="86"/>
      <c r="G4251" s="87"/>
      <c r="H4251" s="72"/>
      <c r="I4251" s="59"/>
      <c r="J4251" s="76"/>
      <c r="K4251" s="59"/>
      <c r="L4251" s="59"/>
      <c r="M4251" s="76"/>
      <c r="N4251" s="88"/>
      <c r="O4251" s="88"/>
      <c r="P4251" s="59"/>
      <c r="Q4251" s="77"/>
      <c r="R4251" s="59"/>
      <c r="S4251" s="59"/>
      <c r="T4251" s="59"/>
      <c r="U4251" s="59"/>
      <c r="W4251" s="59"/>
      <c r="X4251" s="59"/>
    </row>
    <row r="4252" ht="15.75" customHeight="1">
      <c r="C4252" s="84"/>
      <c r="D4252" s="84"/>
      <c r="E4252" s="84"/>
      <c r="F4252" s="86"/>
      <c r="G4252" s="87"/>
      <c r="H4252" s="72"/>
      <c r="I4252" s="59"/>
      <c r="J4252" s="76"/>
      <c r="K4252" s="59"/>
      <c r="L4252" s="59"/>
      <c r="M4252" s="76"/>
      <c r="N4252" s="88"/>
      <c r="O4252" s="88"/>
      <c r="P4252" s="59"/>
      <c r="Q4252" s="77"/>
      <c r="R4252" s="59"/>
      <c r="S4252" s="59"/>
      <c r="T4252" s="59"/>
      <c r="U4252" s="59"/>
      <c r="W4252" s="59"/>
      <c r="X4252" s="59"/>
    </row>
    <row r="4253" ht="15.75" customHeight="1">
      <c r="C4253" s="84"/>
      <c r="D4253" s="84"/>
      <c r="E4253" s="84"/>
      <c r="F4253" s="86"/>
      <c r="G4253" s="87"/>
      <c r="H4253" s="72"/>
      <c r="I4253" s="59"/>
      <c r="J4253" s="76"/>
      <c r="K4253" s="59"/>
      <c r="L4253" s="59"/>
      <c r="M4253" s="76"/>
      <c r="N4253" s="88"/>
      <c r="O4253" s="88"/>
      <c r="P4253" s="59"/>
      <c r="Q4253" s="77"/>
      <c r="R4253" s="59"/>
      <c r="S4253" s="59"/>
      <c r="T4253" s="59"/>
      <c r="U4253" s="59"/>
      <c r="W4253" s="59"/>
      <c r="X4253" s="59"/>
    </row>
    <row r="4254" ht="15.75" customHeight="1">
      <c r="C4254" s="84"/>
      <c r="D4254" s="84"/>
      <c r="E4254" s="84"/>
      <c r="F4254" s="86"/>
      <c r="G4254" s="87"/>
      <c r="H4254" s="72"/>
      <c r="I4254" s="59"/>
      <c r="J4254" s="76"/>
      <c r="K4254" s="59"/>
      <c r="L4254" s="59"/>
      <c r="M4254" s="76"/>
      <c r="N4254" s="88"/>
      <c r="O4254" s="88"/>
      <c r="P4254" s="59"/>
      <c r="Q4254" s="77"/>
      <c r="R4254" s="59"/>
      <c r="S4254" s="59"/>
      <c r="T4254" s="59"/>
      <c r="U4254" s="59"/>
      <c r="W4254" s="59"/>
      <c r="X4254" s="59"/>
    </row>
    <row r="4255" ht="15.75" customHeight="1">
      <c r="C4255" s="84"/>
      <c r="D4255" s="84"/>
      <c r="E4255" s="84"/>
      <c r="F4255" s="86"/>
      <c r="G4255" s="87"/>
      <c r="H4255" s="72"/>
      <c r="I4255" s="59"/>
      <c r="J4255" s="76"/>
      <c r="K4255" s="59"/>
      <c r="L4255" s="59"/>
      <c r="M4255" s="76"/>
      <c r="N4255" s="88"/>
      <c r="O4255" s="88"/>
      <c r="P4255" s="59"/>
      <c r="Q4255" s="77"/>
      <c r="R4255" s="59"/>
      <c r="S4255" s="59"/>
      <c r="T4255" s="59"/>
      <c r="U4255" s="59"/>
      <c r="W4255" s="59"/>
      <c r="X4255" s="59"/>
    </row>
    <row r="4256" ht="15.75" customHeight="1">
      <c r="C4256" s="84"/>
      <c r="D4256" s="84"/>
      <c r="E4256" s="84"/>
      <c r="F4256" s="86"/>
      <c r="G4256" s="87"/>
      <c r="H4256" s="72"/>
      <c r="I4256" s="59"/>
      <c r="J4256" s="76"/>
      <c r="K4256" s="59"/>
      <c r="L4256" s="59"/>
      <c r="M4256" s="76"/>
      <c r="N4256" s="88"/>
      <c r="O4256" s="88"/>
      <c r="P4256" s="59"/>
      <c r="Q4256" s="77"/>
      <c r="R4256" s="59"/>
      <c r="S4256" s="59"/>
      <c r="T4256" s="59"/>
      <c r="U4256" s="59"/>
      <c r="W4256" s="59"/>
      <c r="X4256" s="59"/>
    </row>
    <row r="4257" ht="15.75" customHeight="1">
      <c r="C4257" s="84"/>
      <c r="D4257" s="84"/>
      <c r="E4257" s="84"/>
      <c r="F4257" s="86"/>
      <c r="G4257" s="87"/>
      <c r="H4257" s="72"/>
      <c r="I4257" s="59"/>
      <c r="J4257" s="76"/>
      <c r="K4257" s="59"/>
      <c r="L4257" s="59"/>
      <c r="M4257" s="76"/>
      <c r="N4257" s="88"/>
      <c r="O4257" s="88"/>
      <c r="P4257" s="59"/>
      <c r="Q4257" s="77"/>
      <c r="R4257" s="59"/>
      <c r="S4257" s="59"/>
      <c r="T4257" s="59"/>
      <c r="U4257" s="59"/>
      <c r="W4257" s="59"/>
      <c r="X4257" s="59"/>
    </row>
    <row r="4258" ht="15.75" customHeight="1">
      <c r="C4258" s="84"/>
      <c r="D4258" s="84"/>
      <c r="E4258" s="84"/>
      <c r="F4258" s="86"/>
      <c r="G4258" s="87"/>
      <c r="H4258" s="72"/>
      <c r="I4258" s="59"/>
      <c r="J4258" s="76"/>
      <c r="K4258" s="59"/>
      <c r="L4258" s="59"/>
      <c r="M4258" s="76"/>
      <c r="N4258" s="88"/>
      <c r="O4258" s="88"/>
      <c r="P4258" s="59"/>
      <c r="Q4258" s="77"/>
      <c r="R4258" s="59"/>
      <c r="S4258" s="59"/>
      <c r="T4258" s="59"/>
      <c r="U4258" s="59"/>
      <c r="W4258" s="59"/>
      <c r="X4258" s="59"/>
    </row>
    <row r="4259" ht="15.75" customHeight="1">
      <c r="C4259" s="84"/>
      <c r="D4259" s="84"/>
      <c r="E4259" s="84"/>
      <c r="F4259" s="86"/>
      <c r="G4259" s="87"/>
      <c r="H4259" s="72"/>
      <c r="I4259" s="59"/>
      <c r="J4259" s="76"/>
      <c r="K4259" s="59"/>
      <c r="L4259" s="59"/>
      <c r="M4259" s="76"/>
      <c r="N4259" s="88"/>
      <c r="O4259" s="88"/>
      <c r="P4259" s="59"/>
      <c r="Q4259" s="77"/>
      <c r="R4259" s="59"/>
      <c r="S4259" s="59"/>
      <c r="T4259" s="59"/>
      <c r="U4259" s="59"/>
      <c r="W4259" s="59"/>
      <c r="X4259" s="59"/>
    </row>
    <row r="4260" ht="15.75" customHeight="1">
      <c r="C4260" s="84"/>
      <c r="D4260" s="84"/>
      <c r="E4260" s="84"/>
      <c r="F4260" s="86"/>
      <c r="G4260" s="87"/>
      <c r="H4260" s="72"/>
      <c r="I4260" s="59"/>
      <c r="J4260" s="76"/>
      <c r="K4260" s="59"/>
      <c r="L4260" s="59"/>
      <c r="M4260" s="76"/>
      <c r="N4260" s="88"/>
      <c r="O4260" s="88"/>
      <c r="P4260" s="59"/>
      <c r="Q4260" s="77"/>
      <c r="R4260" s="59"/>
      <c r="S4260" s="59"/>
      <c r="T4260" s="59"/>
      <c r="U4260" s="59"/>
      <c r="W4260" s="59"/>
      <c r="X4260" s="59"/>
    </row>
    <row r="4261" ht="15.75" customHeight="1">
      <c r="C4261" s="84"/>
      <c r="D4261" s="84"/>
      <c r="E4261" s="84"/>
      <c r="F4261" s="86"/>
      <c r="G4261" s="87"/>
      <c r="H4261" s="72"/>
      <c r="I4261" s="59"/>
      <c r="J4261" s="76"/>
      <c r="K4261" s="59"/>
      <c r="L4261" s="59"/>
      <c r="M4261" s="76"/>
      <c r="N4261" s="88"/>
      <c r="O4261" s="88"/>
      <c r="P4261" s="59"/>
      <c r="Q4261" s="77"/>
      <c r="R4261" s="59"/>
      <c r="S4261" s="59"/>
      <c r="T4261" s="59"/>
      <c r="U4261" s="59"/>
      <c r="W4261" s="59"/>
      <c r="X4261" s="59"/>
    </row>
    <row r="4262" ht="15.75" customHeight="1">
      <c r="C4262" s="84"/>
      <c r="D4262" s="84"/>
      <c r="E4262" s="84"/>
      <c r="F4262" s="86"/>
      <c r="G4262" s="87"/>
      <c r="H4262" s="72"/>
      <c r="I4262" s="59"/>
      <c r="J4262" s="76"/>
      <c r="K4262" s="59"/>
      <c r="L4262" s="59"/>
      <c r="M4262" s="76"/>
      <c r="N4262" s="88"/>
      <c r="O4262" s="88"/>
      <c r="P4262" s="59"/>
      <c r="Q4262" s="77"/>
      <c r="R4262" s="59"/>
      <c r="S4262" s="59"/>
      <c r="T4262" s="59"/>
      <c r="U4262" s="59"/>
      <c r="W4262" s="59"/>
      <c r="X4262" s="59"/>
    </row>
    <row r="4263" ht="15.75" customHeight="1">
      <c r="C4263" s="84"/>
      <c r="D4263" s="84"/>
      <c r="E4263" s="84"/>
      <c r="F4263" s="86"/>
      <c r="G4263" s="87"/>
      <c r="H4263" s="72"/>
      <c r="I4263" s="59"/>
      <c r="J4263" s="76"/>
      <c r="K4263" s="59"/>
      <c r="L4263" s="59"/>
      <c r="M4263" s="76"/>
      <c r="N4263" s="88"/>
      <c r="O4263" s="88"/>
      <c r="P4263" s="59"/>
      <c r="Q4263" s="77"/>
      <c r="R4263" s="59"/>
      <c r="S4263" s="59"/>
      <c r="T4263" s="59"/>
      <c r="U4263" s="59"/>
      <c r="W4263" s="59"/>
      <c r="X4263" s="59"/>
    </row>
    <row r="4264" ht="15.75" customHeight="1">
      <c r="C4264" s="84"/>
      <c r="D4264" s="84"/>
      <c r="E4264" s="84"/>
      <c r="F4264" s="86"/>
      <c r="G4264" s="87"/>
      <c r="H4264" s="72"/>
      <c r="I4264" s="59"/>
      <c r="J4264" s="76"/>
      <c r="K4264" s="59"/>
      <c r="L4264" s="59"/>
      <c r="M4264" s="76"/>
      <c r="N4264" s="88"/>
      <c r="O4264" s="88"/>
      <c r="P4264" s="59"/>
      <c r="Q4264" s="77"/>
      <c r="R4264" s="59"/>
      <c r="S4264" s="59"/>
      <c r="T4264" s="59"/>
      <c r="U4264" s="59"/>
      <c r="W4264" s="59"/>
      <c r="X4264" s="59"/>
    </row>
    <row r="4265" ht="15.75" customHeight="1">
      <c r="C4265" s="84"/>
      <c r="D4265" s="84"/>
      <c r="E4265" s="84"/>
      <c r="F4265" s="86"/>
      <c r="G4265" s="87"/>
      <c r="H4265" s="72"/>
      <c r="I4265" s="59"/>
      <c r="J4265" s="76"/>
      <c r="K4265" s="59"/>
      <c r="L4265" s="59"/>
      <c r="M4265" s="76"/>
      <c r="N4265" s="88"/>
      <c r="O4265" s="88"/>
      <c r="P4265" s="59"/>
      <c r="Q4265" s="77"/>
      <c r="R4265" s="59"/>
      <c r="S4265" s="59"/>
      <c r="T4265" s="59"/>
      <c r="U4265" s="59"/>
      <c r="W4265" s="59"/>
      <c r="X4265" s="59"/>
    </row>
    <row r="4266" ht="15.75" customHeight="1">
      <c r="C4266" s="84"/>
      <c r="D4266" s="84"/>
      <c r="E4266" s="84"/>
      <c r="F4266" s="86"/>
      <c r="G4266" s="87"/>
      <c r="H4266" s="72"/>
      <c r="I4266" s="59"/>
      <c r="J4266" s="76"/>
      <c r="K4266" s="59"/>
      <c r="L4266" s="59"/>
      <c r="M4266" s="76"/>
      <c r="N4266" s="88"/>
      <c r="O4266" s="88"/>
      <c r="P4266" s="59"/>
      <c r="Q4266" s="77"/>
      <c r="R4266" s="59"/>
      <c r="S4266" s="59"/>
      <c r="T4266" s="59"/>
      <c r="U4266" s="59"/>
      <c r="W4266" s="59"/>
      <c r="X4266" s="59"/>
    </row>
    <row r="4267" ht="15.75" customHeight="1">
      <c r="C4267" s="84"/>
      <c r="D4267" s="84"/>
      <c r="E4267" s="84"/>
      <c r="F4267" s="86"/>
      <c r="G4267" s="87"/>
      <c r="H4267" s="72"/>
      <c r="I4267" s="59"/>
      <c r="J4267" s="76"/>
      <c r="K4267" s="59"/>
      <c r="L4267" s="59"/>
      <c r="M4267" s="76"/>
      <c r="N4267" s="88"/>
      <c r="O4267" s="88"/>
      <c r="P4267" s="59"/>
      <c r="Q4267" s="77"/>
      <c r="R4267" s="59"/>
      <c r="S4267" s="59"/>
      <c r="T4267" s="59"/>
      <c r="U4267" s="59"/>
      <c r="W4267" s="59"/>
      <c r="X4267" s="59"/>
    </row>
    <row r="4268" ht="15.75" customHeight="1">
      <c r="C4268" s="84"/>
      <c r="D4268" s="84"/>
      <c r="E4268" s="84"/>
      <c r="F4268" s="86"/>
      <c r="G4268" s="87"/>
      <c r="H4268" s="72"/>
      <c r="I4268" s="59"/>
      <c r="J4268" s="76"/>
      <c r="K4268" s="59"/>
      <c r="L4268" s="59"/>
      <c r="M4268" s="76"/>
      <c r="N4268" s="88"/>
      <c r="O4268" s="88"/>
      <c r="P4268" s="59"/>
      <c r="Q4268" s="77"/>
      <c r="R4268" s="59"/>
      <c r="S4268" s="59"/>
      <c r="T4268" s="59"/>
      <c r="U4268" s="59"/>
      <c r="W4268" s="59"/>
      <c r="X4268" s="59"/>
    </row>
    <row r="4269" ht="15.75" customHeight="1">
      <c r="C4269" s="84"/>
      <c r="D4269" s="84"/>
      <c r="E4269" s="84"/>
      <c r="F4269" s="86"/>
      <c r="G4269" s="87"/>
      <c r="H4269" s="72"/>
      <c r="I4269" s="59"/>
      <c r="J4269" s="76"/>
      <c r="K4269" s="59"/>
      <c r="L4269" s="59"/>
      <c r="M4269" s="76"/>
      <c r="N4269" s="88"/>
      <c r="O4269" s="88"/>
      <c r="P4269" s="59"/>
      <c r="Q4269" s="77"/>
      <c r="R4269" s="59"/>
      <c r="S4269" s="59"/>
      <c r="T4269" s="59"/>
      <c r="U4269" s="59"/>
      <c r="W4269" s="59"/>
      <c r="X4269" s="59"/>
    </row>
    <row r="4270" ht="15.75" customHeight="1">
      <c r="C4270" s="84"/>
      <c r="D4270" s="84"/>
      <c r="E4270" s="84"/>
      <c r="F4270" s="86"/>
      <c r="G4270" s="87"/>
      <c r="H4270" s="72"/>
      <c r="I4270" s="59"/>
      <c r="J4270" s="76"/>
      <c r="K4270" s="59"/>
      <c r="L4270" s="59"/>
      <c r="M4270" s="76"/>
      <c r="N4270" s="88"/>
      <c r="O4270" s="88"/>
      <c r="P4270" s="59"/>
      <c r="Q4270" s="77"/>
      <c r="R4270" s="59"/>
      <c r="S4270" s="59"/>
      <c r="T4270" s="59"/>
      <c r="U4270" s="59"/>
      <c r="W4270" s="59"/>
      <c r="X4270" s="59"/>
    </row>
    <row r="4271" ht="15.75" customHeight="1">
      <c r="C4271" s="84"/>
      <c r="D4271" s="84"/>
      <c r="E4271" s="84"/>
      <c r="F4271" s="86"/>
      <c r="G4271" s="87"/>
      <c r="H4271" s="72"/>
      <c r="I4271" s="59"/>
      <c r="J4271" s="76"/>
      <c r="K4271" s="59"/>
      <c r="L4271" s="59"/>
      <c r="M4271" s="76"/>
      <c r="N4271" s="88"/>
      <c r="O4271" s="88"/>
      <c r="P4271" s="59"/>
      <c r="Q4271" s="77"/>
      <c r="R4271" s="59"/>
      <c r="S4271" s="59"/>
      <c r="T4271" s="59"/>
      <c r="U4271" s="59"/>
      <c r="W4271" s="59"/>
      <c r="X4271" s="59"/>
    </row>
    <row r="4272" ht="15.75" customHeight="1">
      <c r="C4272" s="84"/>
      <c r="D4272" s="84"/>
      <c r="E4272" s="84"/>
      <c r="F4272" s="86"/>
      <c r="G4272" s="87"/>
      <c r="H4272" s="72"/>
      <c r="I4272" s="59"/>
      <c r="J4272" s="76"/>
      <c r="K4272" s="59"/>
      <c r="L4272" s="59"/>
      <c r="M4272" s="76"/>
      <c r="N4272" s="88"/>
      <c r="O4272" s="88"/>
      <c r="P4272" s="59"/>
      <c r="Q4272" s="77"/>
      <c r="R4272" s="59"/>
      <c r="S4272" s="59"/>
      <c r="T4272" s="59"/>
      <c r="U4272" s="59"/>
      <c r="W4272" s="59"/>
      <c r="X4272" s="59"/>
    </row>
    <row r="4273" ht="15.75" customHeight="1">
      <c r="C4273" s="84"/>
      <c r="D4273" s="84"/>
      <c r="E4273" s="84"/>
      <c r="F4273" s="86"/>
      <c r="G4273" s="87"/>
      <c r="H4273" s="72"/>
      <c r="I4273" s="59"/>
      <c r="J4273" s="76"/>
      <c r="K4273" s="59"/>
      <c r="L4273" s="59"/>
      <c r="M4273" s="76"/>
      <c r="N4273" s="88"/>
      <c r="O4273" s="88"/>
      <c r="P4273" s="59"/>
      <c r="Q4273" s="77"/>
      <c r="R4273" s="59"/>
      <c r="S4273" s="59"/>
      <c r="T4273" s="59"/>
      <c r="U4273" s="59"/>
      <c r="W4273" s="59"/>
      <c r="X4273" s="59"/>
    </row>
    <row r="4274" ht="15.75" customHeight="1">
      <c r="C4274" s="84"/>
      <c r="D4274" s="84"/>
      <c r="E4274" s="84"/>
      <c r="F4274" s="86"/>
      <c r="G4274" s="87"/>
      <c r="H4274" s="72"/>
      <c r="I4274" s="59"/>
      <c r="J4274" s="76"/>
      <c r="K4274" s="59"/>
      <c r="L4274" s="59"/>
      <c r="M4274" s="76"/>
      <c r="N4274" s="88"/>
      <c r="O4274" s="88"/>
      <c r="P4274" s="59"/>
      <c r="Q4274" s="77"/>
      <c r="R4274" s="59"/>
      <c r="S4274" s="59"/>
      <c r="T4274" s="59"/>
      <c r="U4274" s="59"/>
      <c r="W4274" s="59"/>
      <c r="X4274" s="59"/>
    </row>
    <row r="4275" ht="15.75" customHeight="1">
      <c r="C4275" s="84"/>
      <c r="D4275" s="84"/>
      <c r="E4275" s="84"/>
      <c r="F4275" s="86"/>
      <c r="G4275" s="87"/>
      <c r="H4275" s="72"/>
      <c r="I4275" s="59"/>
      <c r="J4275" s="76"/>
      <c r="K4275" s="59"/>
      <c r="L4275" s="59"/>
      <c r="M4275" s="76"/>
      <c r="N4275" s="88"/>
      <c r="O4275" s="88"/>
      <c r="P4275" s="59"/>
      <c r="Q4275" s="77"/>
      <c r="R4275" s="59"/>
      <c r="S4275" s="59"/>
      <c r="T4275" s="59"/>
      <c r="U4275" s="59"/>
      <c r="W4275" s="59"/>
      <c r="X4275" s="59"/>
    </row>
    <row r="4276" ht="15.75" customHeight="1">
      <c r="C4276" s="84"/>
      <c r="D4276" s="84"/>
      <c r="E4276" s="84"/>
      <c r="F4276" s="86"/>
      <c r="G4276" s="87"/>
      <c r="H4276" s="72"/>
      <c r="I4276" s="59"/>
      <c r="J4276" s="76"/>
      <c r="K4276" s="59"/>
      <c r="L4276" s="59"/>
      <c r="M4276" s="76"/>
      <c r="N4276" s="88"/>
      <c r="O4276" s="88"/>
      <c r="P4276" s="59"/>
      <c r="Q4276" s="77"/>
      <c r="R4276" s="59"/>
      <c r="S4276" s="59"/>
      <c r="T4276" s="59"/>
      <c r="U4276" s="59"/>
      <c r="W4276" s="59"/>
      <c r="X4276" s="59"/>
    </row>
    <row r="4277" ht="15.75" customHeight="1">
      <c r="C4277" s="84"/>
      <c r="D4277" s="84"/>
      <c r="E4277" s="84"/>
      <c r="F4277" s="86"/>
      <c r="G4277" s="87"/>
      <c r="H4277" s="72"/>
      <c r="I4277" s="59"/>
      <c r="J4277" s="76"/>
      <c r="K4277" s="59"/>
      <c r="L4277" s="59"/>
      <c r="M4277" s="76"/>
      <c r="N4277" s="88"/>
      <c r="O4277" s="88"/>
      <c r="P4277" s="59"/>
      <c r="Q4277" s="77"/>
      <c r="R4277" s="59"/>
      <c r="S4277" s="59"/>
      <c r="T4277" s="59"/>
      <c r="U4277" s="59"/>
      <c r="W4277" s="59"/>
      <c r="X4277" s="59"/>
    </row>
    <row r="4278" ht="15.75" customHeight="1">
      <c r="C4278" s="84"/>
      <c r="D4278" s="84"/>
      <c r="E4278" s="84"/>
      <c r="F4278" s="86"/>
      <c r="G4278" s="87"/>
      <c r="H4278" s="72"/>
      <c r="I4278" s="59"/>
      <c r="J4278" s="76"/>
      <c r="K4278" s="59"/>
      <c r="L4278" s="59"/>
      <c r="M4278" s="76"/>
      <c r="N4278" s="88"/>
      <c r="O4278" s="88"/>
      <c r="P4278" s="59"/>
      <c r="Q4278" s="77"/>
      <c r="R4278" s="59"/>
      <c r="S4278" s="59"/>
      <c r="T4278" s="59"/>
      <c r="U4278" s="59"/>
      <c r="W4278" s="59"/>
      <c r="X4278" s="59"/>
    </row>
    <row r="4279" ht="15.75" customHeight="1">
      <c r="C4279" s="84"/>
      <c r="D4279" s="84"/>
      <c r="E4279" s="84"/>
      <c r="F4279" s="86"/>
      <c r="G4279" s="87"/>
      <c r="H4279" s="72"/>
      <c r="I4279" s="59"/>
      <c r="J4279" s="76"/>
      <c r="K4279" s="59"/>
      <c r="L4279" s="59"/>
      <c r="M4279" s="76"/>
      <c r="N4279" s="88"/>
      <c r="O4279" s="88"/>
      <c r="P4279" s="59"/>
      <c r="Q4279" s="77"/>
      <c r="R4279" s="59"/>
      <c r="S4279" s="59"/>
      <c r="T4279" s="59"/>
      <c r="U4279" s="59"/>
      <c r="W4279" s="59"/>
      <c r="X4279" s="59"/>
    </row>
    <row r="4280" ht="15.75" customHeight="1">
      <c r="C4280" s="84"/>
      <c r="D4280" s="84"/>
      <c r="E4280" s="84"/>
      <c r="F4280" s="86"/>
      <c r="G4280" s="87"/>
      <c r="H4280" s="72"/>
      <c r="I4280" s="59"/>
      <c r="J4280" s="76"/>
      <c r="K4280" s="59"/>
      <c r="L4280" s="59"/>
      <c r="M4280" s="76"/>
      <c r="N4280" s="88"/>
      <c r="O4280" s="88"/>
      <c r="P4280" s="59"/>
      <c r="Q4280" s="77"/>
      <c r="R4280" s="59"/>
      <c r="S4280" s="59"/>
      <c r="T4280" s="59"/>
      <c r="U4280" s="59"/>
      <c r="W4280" s="59"/>
      <c r="X4280" s="59"/>
    </row>
    <row r="4281" ht="15.75" customHeight="1">
      <c r="C4281" s="84"/>
      <c r="D4281" s="84"/>
      <c r="E4281" s="84"/>
      <c r="F4281" s="86"/>
      <c r="G4281" s="87"/>
      <c r="H4281" s="72"/>
      <c r="I4281" s="59"/>
      <c r="J4281" s="76"/>
      <c r="K4281" s="59"/>
      <c r="L4281" s="59"/>
      <c r="M4281" s="76"/>
      <c r="N4281" s="88"/>
      <c r="O4281" s="88"/>
      <c r="P4281" s="59"/>
      <c r="Q4281" s="77"/>
      <c r="R4281" s="59"/>
      <c r="S4281" s="59"/>
      <c r="T4281" s="59"/>
      <c r="U4281" s="59"/>
      <c r="W4281" s="59"/>
      <c r="X4281" s="59"/>
    </row>
    <row r="4282" ht="15.75" customHeight="1">
      <c r="C4282" s="84"/>
      <c r="D4282" s="84"/>
      <c r="E4282" s="84"/>
      <c r="F4282" s="86"/>
      <c r="G4282" s="87"/>
      <c r="H4282" s="72"/>
      <c r="I4282" s="59"/>
      <c r="J4282" s="76"/>
      <c r="K4282" s="59"/>
      <c r="L4282" s="59"/>
      <c r="M4282" s="76"/>
      <c r="N4282" s="88"/>
      <c r="O4282" s="88"/>
      <c r="P4282" s="59"/>
      <c r="Q4282" s="77"/>
      <c r="R4282" s="59"/>
      <c r="S4282" s="59"/>
      <c r="T4282" s="59"/>
      <c r="U4282" s="59"/>
      <c r="W4282" s="59"/>
      <c r="X4282" s="59"/>
    </row>
    <row r="4283" ht="15.75" customHeight="1">
      <c r="C4283" s="84"/>
      <c r="D4283" s="84"/>
      <c r="E4283" s="84"/>
      <c r="F4283" s="86"/>
      <c r="G4283" s="87"/>
      <c r="H4283" s="72"/>
      <c r="I4283" s="59"/>
      <c r="J4283" s="76"/>
      <c r="K4283" s="59"/>
      <c r="L4283" s="59"/>
      <c r="M4283" s="76"/>
      <c r="N4283" s="88"/>
      <c r="O4283" s="88"/>
      <c r="P4283" s="59"/>
      <c r="Q4283" s="77"/>
      <c r="R4283" s="59"/>
      <c r="S4283" s="59"/>
      <c r="T4283" s="59"/>
      <c r="U4283" s="59"/>
      <c r="W4283" s="59"/>
      <c r="X4283" s="59"/>
    </row>
    <row r="4284" ht="15.75" customHeight="1">
      <c r="C4284" s="84"/>
      <c r="D4284" s="84"/>
      <c r="E4284" s="84"/>
      <c r="F4284" s="86"/>
      <c r="G4284" s="87"/>
      <c r="H4284" s="72"/>
      <c r="I4284" s="59"/>
      <c r="J4284" s="76"/>
      <c r="K4284" s="59"/>
      <c r="L4284" s="59"/>
      <c r="M4284" s="76"/>
      <c r="N4284" s="88"/>
      <c r="O4284" s="88"/>
      <c r="P4284" s="59"/>
      <c r="Q4284" s="77"/>
      <c r="R4284" s="59"/>
      <c r="S4284" s="59"/>
      <c r="T4284" s="59"/>
      <c r="U4284" s="59"/>
      <c r="W4284" s="59"/>
      <c r="X4284" s="59"/>
    </row>
    <row r="4285" ht="15.75" customHeight="1">
      <c r="C4285" s="84"/>
      <c r="D4285" s="84"/>
      <c r="E4285" s="84"/>
      <c r="F4285" s="86"/>
      <c r="G4285" s="87"/>
      <c r="H4285" s="72"/>
      <c r="I4285" s="59"/>
      <c r="J4285" s="76"/>
      <c r="K4285" s="59"/>
      <c r="L4285" s="59"/>
      <c r="M4285" s="76"/>
      <c r="N4285" s="88"/>
      <c r="O4285" s="88"/>
      <c r="P4285" s="59"/>
      <c r="Q4285" s="77"/>
      <c r="R4285" s="59"/>
      <c r="S4285" s="59"/>
      <c r="T4285" s="59"/>
      <c r="U4285" s="59"/>
      <c r="W4285" s="59"/>
      <c r="X4285" s="59"/>
    </row>
    <row r="4286" ht="15.75" customHeight="1">
      <c r="C4286" s="84"/>
      <c r="D4286" s="84"/>
      <c r="E4286" s="84"/>
      <c r="F4286" s="86"/>
      <c r="G4286" s="87"/>
      <c r="H4286" s="72"/>
      <c r="I4286" s="59"/>
      <c r="J4286" s="76"/>
      <c r="K4286" s="59"/>
      <c r="L4286" s="59"/>
      <c r="M4286" s="76"/>
      <c r="N4286" s="88"/>
      <c r="O4286" s="88"/>
      <c r="P4286" s="59"/>
      <c r="Q4286" s="77"/>
      <c r="R4286" s="59"/>
      <c r="S4286" s="59"/>
      <c r="T4286" s="59"/>
      <c r="U4286" s="59"/>
      <c r="W4286" s="59"/>
      <c r="X4286" s="59"/>
    </row>
    <row r="4287" ht="15.75" customHeight="1">
      <c r="C4287" s="84"/>
      <c r="D4287" s="84"/>
      <c r="E4287" s="84"/>
      <c r="F4287" s="86"/>
      <c r="G4287" s="87"/>
      <c r="H4287" s="72"/>
      <c r="I4287" s="59"/>
      <c r="J4287" s="76"/>
      <c r="K4287" s="59"/>
      <c r="L4287" s="59"/>
      <c r="M4287" s="76"/>
      <c r="N4287" s="88"/>
      <c r="O4287" s="88"/>
      <c r="P4287" s="59"/>
      <c r="Q4287" s="77"/>
      <c r="R4287" s="59"/>
      <c r="S4287" s="59"/>
      <c r="T4287" s="59"/>
      <c r="U4287" s="59"/>
      <c r="W4287" s="59"/>
      <c r="X4287" s="59"/>
    </row>
    <row r="4288" ht="15.75" customHeight="1">
      <c r="C4288" s="84"/>
      <c r="D4288" s="84"/>
      <c r="E4288" s="84"/>
      <c r="F4288" s="86"/>
      <c r="G4288" s="87"/>
      <c r="H4288" s="72"/>
      <c r="I4288" s="59"/>
      <c r="J4288" s="76"/>
      <c r="K4288" s="59"/>
      <c r="L4288" s="59"/>
      <c r="M4288" s="76"/>
      <c r="N4288" s="88"/>
      <c r="O4288" s="88"/>
      <c r="P4288" s="59"/>
      <c r="Q4288" s="77"/>
      <c r="R4288" s="59"/>
      <c r="S4288" s="59"/>
      <c r="T4288" s="59"/>
      <c r="U4288" s="59"/>
      <c r="W4288" s="59"/>
      <c r="X4288" s="59"/>
    </row>
    <row r="4289" ht="15.75" customHeight="1">
      <c r="C4289" s="84"/>
      <c r="D4289" s="84"/>
      <c r="E4289" s="84"/>
      <c r="F4289" s="86"/>
      <c r="G4289" s="87"/>
      <c r="H4289" s="72"/>
      <c r="I4289" s="59"/>
      <c r="J4289" s="76"/>
      <c r="K4289" s="59"/>
      <c r="L4289" s="59"/>
      <c r="M4289" s="76"/>
      <c r="N4289" s="88"/>
      <c r="O4289" s="88"/>
      <c r="P4289" s="59"/>
      <c r="Q4289" s="77"/>
      <c r="R4289" s="59"/>
      <c r="S4289" s="59"/>
      <c r="T4289" s="59"/>
      <c r="U4289" s="59"/>
      <c r="W4289" s="59"/>
      <c r="X4289" s="59"/>
    </row>
    <row r="4290" ht="15.75" customHeight="1">
      <c r="C4290" s="84"/>
      <c r="D4290" s="84"/>
      <c r="E4290" s="84"/>
      <c r="F4290" s="86"/>
      <c r="G4290" s="87"/>
      <c r="H4290" s="72"/>
      <c r="I4290" s="59"/>
      <c r="J4290" s="76"/>
      <c r="K4290" s="59"/>
      <c r="L4290" s="59"/>
      <c r="M4290" s="76"/>
      <c r="N4290" s="88"/>
      <c r="O4290" s="88"/>
      <c r="P4290" s="59"/>
      <c r="Q4290" s="77"/>
      <c r="R4290" s="59"/>
      <c r="S4290" s="59"/>
      <c r="T4290" s="59"/>
      <c r="U4290" s="59"/>
      <c r="W4290" s="59"/>
      <c r="X4290" s="59"/>
    </row>
    <row r="4291" ht="15.75" customHeight="1">
      <c r="C4291" s="84"/>
      <c r="D4291" s="84"/>
      <c r="E4291" s="84"/>
      <c r="F4291" s="86"/>
      <c r="G4291" s="87"/>
      <c r="H4291" s="72"/>
      <c r="I4291" s="59"/>
      <c r="J4291" s="76"/>
      <c r="K4291" s="59"/>
      <c r="L4291" s="59"/>
      <c r="M4291" s="76"/>
      <c r="N4291" s="88"/>
      <c r="O4291" s="88"/>
      <c r="P4291" s="59"/>
      <c r="Q4291" s="77"/>
      <c r="R4291" s="59"/>
      <c r="S4291" s="59"/>
      <c r="T4291" s="59"/>
      <c r="U4291" s="59"/>
      <c r="W4291" s="59"/>
      <c r="X4291" s="59"/>
    </row>
    <row r="4292" ht="15.75" customHeight="1">
      <c r="C4292" s="84"/>
      <c r="D4292" s="84"/>
      <c r="E4292" s="84"/>
      <c r="F4292" s="86"/>
      <c r="G4292" s="87"/>
      <c r="H4292" s="72"/>
      <c r="I4292" s="59"/>
      <c r="J4292" s="76"/>
      <c r="K4292" s="59"/>
      <c r="L4292" s="59"/>
      <c r="M4292" s="76"/>
      <c r="N4292" s="88"/>
      <c r="O4292" s="88"/>
      <c r="P4292" s="59"/>
      <c r="Q4292" s="77"/>
      <c r="R4292" s="59"/>
      <c r="S4292" s="59"/>
      <c r="T4292" s="59"/>
      <c r="U4292" s="59"/>
      <c r="W4292" s="59"/>
      <c r="X4292" s="59"/>
    </row>
    <row r="4293" ht="15.75" customHeight="1">
      <c r="C4293" s="84"/>
      <c r="D4293" s="84"/>
      <c r="E4293" s="84"/>
      <c r="F4293" s="86"/>
      <c r="G4293" s="87"/>
      <c r="H4293" s="72"/>
      <c r="I4293" s="59"/>
      <c r="J4293" s="76"/>
      <c r="K4293" s="59"/>
      <c r="L4293" s="59"/>
      <c r="M4293" s="76"/>
      <c r="N4293" s="88"/>
      <c r="O4293" s="88"/>
      <c r="P4293" s="59"/>
      <c r="Q4293" s="77"/>
      <c r="R4293" s="59"/>
      <c r="S4293" s="59"/>
      <c r="T4293" s="59"/>
      <c r="U4293" s="59"/>
      <c r="W4293" s="59"/>
      <c r="X4293" s="59"/>
    </row>
    <row r="4294" ht="15.75" customHeight="1">
      <c r="C4294" s="84"/>
      <c r="D4294" s="84"/>
      <c r="E4294" s="84"/>
      <c r="F4294" s="86"/>
      <c r="G4294" s="87"/>
      <c r="H4294" s="72"/>
      <c r="I4294" s="59"/>
      <c r="J4294" s="76"/>
      <c r="K4294" s="59"/>
      <c r="L4294" s="59"/>
      <c r="M4294" s="76"/>
      <c r="N4294" s="88"/>
      <c r="O4294" s="88"/>
      <c r="P4294" s="59"/>
      <c r="Q4294" s="77"/>
      <c r="R4294" s="59"/>
      <c r="S4294" s="59"/>
      <c r="T4294" s="59"/>
      <c r="U4294" s="59"/>
      <c r="W4294" s="59"/>
      <c r="X4294" s="59"/>
    </row>
    <row r="4295" ht="15.75" customHeight="1">
      <c r="C4295" s="84"/>
      <c r="D4295" s="84"/>
      <c r="E4295" s="84"/>
      <c r="F4295" s="86"/>
      <c r="G4295" s="87"/>
      <c r="H4295" s="72"/>
      <c r="I4295" s="59"/>
      <c r="J4295" s="76"/>
      <c r="K4295" s="59"/>
      <c r="L4295" s="59"/>
      <c r="M4295" s="76"/>
      <c r="N4295" s="88"/>
      <c r="O4295" s="88"/>
      <c r="P4295" s="59"/>
      <c r="Q4295" s="77"/>
      <c r="R4295" s="59"/>
      <c r="S4295" s="59"/>
      <c r="T4295" s="59"/>
      <c r="U4295" s="59"/>
      <c r="W4295" s="59"/>
      <c r="X4295" s="59"/>
    </row>
    <row r="4296" ht="15.75" customHeight="1">
      <c r="C4296" s="84"/>
      <c r="D4296" s="84"/>
      <c r="E4296" s="84"/>
      <c r="F4296" s="86"/>
      <c r="G4296" s="87"/>
      <c r="H4296" s="72"/>
      <c r="I4296" s="59"/>
      <c r="J4296" s="76"/>
      <c r="K4296" s="59"/>
      <c r="L4296" s="59"/>
      <c r="M4296" s="76"/>
      <c r="N4296" s="88"/>
      <c r="O4296" s="88"/>
      <c r="P4296" s="59"/>
      <c r="Q4296" s="77"/>
      <c r="R4296" s="59"/>
      <c r="S4296" s="59"/>
      <c r="T4296" s="59"/>
      <c r="U4296" s="59"/>
      <c r="W4296" s="59"/>
      <c r="X4296" s="59"/>
    </row>
    <row r="4297" ht="15.75" customHeight="1">
      <c r="C4297" s="84"/>
      <c r="D4297" s="84"/>
      <c r="E4297" s="84"/>
      <c r="F4297" s="86"/>
      <c r="G4297" s="87"/>
      <c r="H4297" s="72"/>
      <c r="I4297" s="59"/>
      <c r="J4297" s="76"/>
      <c r="K4297" s="59"/>
      <c r="L4297" s="59"/>
      <c r="M4297" s="76"/>
      <c r="N4297" s="88"/>
      <c r="O4297" s="88"/>
      <c r="P4297" s="59"/>
      <c r="Q4297" s="77"/>
      <c r="R4297" s="59"/>
      <c r="S4297" s="59"/>
      <c r="T4297" s="59"/>
      <c r="U4297" s="59"/>
      <c r="W4297" s="59"/>
      <c r="X4297" s="59"/>
    </row>
    <row r="4298" ht="15.75" customHeight="1">
      <c r="C4298" s="84"/>
      <c r="D4298" s="84"/>
      <c r="E4298" s="84"/>
      <c r="F4298" s="86"/>
      <c r="G4298" s="87"/>
      <c r="H4298" s="72"/>
      <c r="I4298" s="59"/>
      <c r="J4298" s="76"/>
      <c r="K4298" s="59"/>
      <c r="L4298" s="59"/>
      <c r="M4298" s="76"/>
      <c r="N4298" s="88"/>
      <c r="O4298" s="88"/>
      <c r="P4298" s="59"/>
      <c r="Q4298" s="77"/>
      <c r="R4298" s="59"/>
      <c r="S4298" s="59"/>
      <c r="T4298" s="59"/>
      <c r="U4298" s="59"/>
      <c r="W4298" s="59"/>
      <c r="X4298" s="59"/>
    </row>
    <row r="4299" ht="15.75" customHeight="1">
      <c r="C4299" s="84"/>
      <c r="D4299" s="84"/>
      <c r="E4299" s="84"/>
      <c r="F4299" s="86"/>
      <c r="G4299" s="87"/>
      <c r="H4299" s="72"/>
      <c r="I4299" s="59"/>
      <c r="J4299" s="76"/>
      <c r="K4299" s="59"/>
      <c r="L4299" s="59"/>
      <c r="M4299" s="76"/>
      <c r="N4299" s="88"/>
      <c r="O4299" s="88"/>
      <c r="P4299" s="59"/>
      <c r="Q4299" s="77"/>
      <c r="R4299" s="59"/>
      <c r="S4299" s="59"/>
      <c r="T4299" s="59"/>
      <c r="U4299" s="59"/>
      <c r="W4299" s="59"/>
      <c r="X4299" s="59"/>
    </row>
    <row r="4300" ht="15.75" customHeight="1">
      <c r="C4300" s="84"/>
      <c r="D4300" s="84"/>
      <c r="E4300" s="84"/>
      <c r="F4300" s="86"/>
      <c r="G4300" s="87"/>
      <c r="H4300" s="72"/>
      <c r="I4300" s="59"/>
      <c r="J4300" s="76"/>
      <c r="K4300" s="59"/>
      <c r="L4300" s="59"/>
      <c r="M4300" s="76"/>
      <c r="N4300" s="88"/>
      <c r="O4300" s="88"/>
      <c r="P4300" s="59"/>
      <c r="Q4300" s="77"/>
      <c r="R4300" s="59"/>
      <c r="S4300" s="59"/>
      <c r="T4300" s="59"/>
      <c r="U4300" s="59"/>
      <c r="W4300" s="59"/>
      <c r="X4300" s="59"/>
    </row>
    <row r="4301" ht="15.75" customHeight="1">
      <c r="C4301" s="84"/>
      <c r="D4301" s="84"/>
      <c r="E4301" s="84"/>
      <c r="F4301" s="86"/>
      <c r="G4301" s="87"/>
      <c r="H4301" s="72"/>
      <c r="I4301" s="59"/>
      <c r="J4301" s="76"/>
      <c r="K4301" s="59"/>
      <c r="L4301" s="59"/>
      <c r="M4301" s="76"/>
      <c r="N4301" s="88"/>
      <c r="O4301" s="88"/>
      <c r="P4301" s="59"/>
      <c r="Q4301" s="77"/>
      <c r="R4301" s="59"/>
      <c r="S4301" s="59"/>
      <c r="T4301" s="59"/>
      <c r="U4301" s="59"/>
      <c r="W4301" s="59"/>
      <c r="X4301" s="59"/>
    </row>
    <row r="4302" ht="15.75" customHeight="1">
      <c r="C4302" s="84"/>
      <c r="D4302" s="84"/>
      <c r="E4302" s="84"/>
      <c r="F4302" s="86"/>
      <c r="G4302" s="87"/>
      <c r="H4302" s="72"/>
      <c r="I4302" s="59"/>
      <c r="J4302" s="76"/>
      <c r="K4302" s="59"/>
      <c r="L4302" s="59"/>
      <c r="M4302" s="76"/>
      <c r="N4302" s="88"/>
      <c r="O4302" s="88"/>
      <c r="P4302" s="59"/>
      <c r="Q4302" s="77"/>
      <c r="R4302" s="59"/>
      <c r="S4302" s="59"/>
      <c r="T4302" s="59"/>
      <c r="U4302" s="59"/>
      <c r="W4302" s="59"/>
      <c r="X4302" s="59"/>
    </row>
    <row r="4303" ht="15.75" customHeight="1">
      <c r="C4303" s="84"/>
      <c r="D4303" s="84"/>
      <c r="E4303" s="84"/>
      <c r="F4303" s="86"/>
      <c r="G4303" s="87"/>
      <c r="H4303" s="72"/>
      <c r="I4303" s="59"/>
      <c r="J4303" s="76"/>
      <c r="K4303" s="59"/>
      <c r="L4303" s="59"/>
      <c r="M4303" s="76"/>
      <c r="N4303" s="88"/>
      <c r="O4303" s="88"/>
      <c r="P4303" s="59"/>
      <c r="Q4303" s="77"/>
      <c r="R4303" s="59"/>
      <c r="S4303" s="59"/>
      <c r="T4303" s="59"/>
      <c r="U4303" s="59"/>
      <c r="W4303" s="59"/>
      <c r="X4303" s="59"/>
    </row>
    <row r="4304" ht="15.75" customHeight="1">
      <c r="C4304" s="84"/>
      <c r="D4304" s="84"/>
      <c r="E4304" s="84"/>
      <c r="F4304" s="86"/>
      <c r="G4304" s="87"/>
      <c r="H4304" s="72"/>
      <c r="I4304" s="59"/>
      <c r="J4304" s="76"/>
      <c r="K4304" s="59"/>
      <c r="L4304" s="59"/>
      <c r="M4304" s="76"/>
      <c r="N4304" s="88"/>
      <c r="O4304" s="88"/>
      <c r="P4304" s="59"/>
      <c r="Q4304" s="77"/>
      <c r="R4304" s="59"/>
      <c r="S4304" s="59"/>
      <c r="T4304" s="59"/>
      <c r="U4304" s="59"/>
      <c r="W4304" s="59"/>
      <c r="X4304" s="59"/>
    </row>
    <row r="4305" ht="15.75" customHeight="1">
      <c r="C4305" s="84"/>
      <c r="D4305" s="84"/>
      <c r="E4305" s="84"/>
      <c r="F4305" s="86"/>
      <c r="G4305" s="87"/>
      <c r="H4305" s="72"/>
      <c r="I4305" s="59"/>
      <c r="J4305" s="76"/>
      <c r="K4305" s="59"/>
      <c r="L4305" s="59"/>
      <c r="M4305" s="76"/>
      <c r="N4305" s="88"/>
      <c r="O4305" s="88"/>
      <c r="P4305" s="59"/>
      <c r="Q4305" s="77"/>
      <c r="R4305" s="59"/>
      <c r="S4305" s="59"/>
      <c r="T4305" s="59"/>
      <c r="U4305" s="59"/>
      <c r="W4305" s="59"/>
      <c r="X4305" s="59"/>
    </row>
    <row r="4306" ht="15.75" customHeight="1">
      <c r="C4306" s="84"/>
      <c r="D4306" s="84"/>
      <c r="E4306" s="84"/>
      <c r="F4306" s="86"/>
      <c r="G4306" s="87"/>
      <c r="H4306" s="72"/>
      <c r="I4306" s="59"/>
      <c r="J4306" s="76"/>
      <c r="K4306" s="59"/>
      <c r="L4306" s="59"/>
      <c r="M4306" s="76"/>
      <c r="N4306" s="88"/>
      <c r="O4306" s="88"/>
      <c r="P4306" s="59"/>
      <c r="Q4306" s="77"/>
      <c r="R4306" s="59"/>
      <c r="S4306" s="59"/>
      <c r="T4306" s="59"/>
      <c r="U4306" s="59"/>
      <c r="W4306" s="59"/>
      <c r="X4306" s="59"/>
    </row>
    <row r="4307" ht="15.75" customHeight="1">
      <c r="C4307" s="84"/>
      <c r="D4307" s="84"/>
      <c r="E4307" s="84"/>
      <c r="F4307" s="86"/>
      <c r="G4307" s="87"/>
      <c r="H4307" s="72"/>
      <c r="I4307" s="59"/>
      <c r="J4307" s="76"/>
      <c r="K4307" s="59"/>
      <c r="L4307" s="59"/>
      <c r="M4307" s="76"/>
      <c r="N4307" s="88"/>
      <c r="O4307" s="88"/>
      <c r="P4307" s="59"/>
      <c r="Q4307" s="77"/>
      <c r="R4307" s="59"/>
      <c r="S4307" s="59"/>
      <c r="T4307" s="59"/>
      <c r="U4307" s="59"/>
      <c r="W4307" s="59"/>
      <c r="X4307" s="59"/>
    </row>
    <row r="4308" ht="15.75" customHeight="1">
      <c r="C4308" s="84"/>
      <c r="D4308" s="84"/>
      <c r="E4308" s="84"/>
      <c r="F4308" s="86"/>
      <c r="G4308" s="87"/>
      <c r="H4308" s="72"/>
      <c r="I4308" s="59"/>
      <c r="J4308" s="76"/>
      <c r="K4308" s="59"/>
      <c r="L4308" s="59"/>
      <c r="M4308" s="76"/>
      <c r="N4308" s="88"/>
      <c r="O4308" s="88"/>
      <c r="P4308" s="59"/>
      <c r="Q4308" s="77"/>
      <c r="R4308" s="59"/>
      <c r="S4308" s="59"/>
      <c r="T4308" s="59"/>
      <c r="U4308" s="59"/>
      <c r="W4308" s="59"/>
      <c r="X4308" s="59"/>
    </row>
    <row r="4309" ht="15.75" customHeight="1">
      <c r="C4309" s="84"/>
      <c r="D4309" s="84"/>
      <c r="E4309" s="84"/>
      <c r="F4309" s="86"/>
      <c r="G4309" s="87"/>
      <c r="H4309" s="72"/>
      <c r="I4309" s="59"/>
      <c r="J4309" s="76"/>
      <c r="K4309" s="59"/>
      <c r="L4309" s="59"/>
      <c r="M4309" s="76"/>
      <c r="N4309" s="88"/>
      <c r="O4309" s="88"/>
      <c r="P4309" s="59"/>
      <c r="Q4309" s="77"/>
      <c r="R4309" s="59"/>
      <c r="S4309" s="59"/>
      <c r="T4309" s="59"/>
      <c r="U4309" s="59"/>
      <c r="W4309" s="59"/>
      <c r="X4309" s="59"/>
    </row>
    <row r="4310" ht="15.75" customHeight="1">
      <c r="C4310" s="84"/>
      <c r="D4310" s="84"/>
      <c r="E4310" s="84"/>
      <c r="F4310" s="86"/>
      <c r="G4310" s="87"/>
      <c r="H4310" s="72"/>
      <c r="I4310" s="59"/>
      <c r="J4310" s="76"/>
      <c r="K4310" s="59"/>
      <c r="L4310" s="59"/>
      <c r="M4310" s="76"/>
      <c r="N4310" s="88"/>
      <c r="O4310" s="88"/>
      <c r="P4310" s="59"/>
      <c r="Q4310" s="77"/>
      <c r="R4310" s="59"/>
      <c r="S4310" s="59"/>
      <c r="T4310" s="59"/>
      <c r="U4310" s="59"/>
      <c r="W4310" s="59"/>
      <c r="X4310" s="59"/>
    </row>
    <row r="4311" ht="15.75" customHeight="1">
      <c r="C4311" s="84"/>
      <c r="D4311" s="84"/>
      <c r="E4311" s="84"/>
      <c r="F4311" s="86"/>
      <c r="G4311" s="87"/>
      <c r="H4311" s="72"/>
      <c r="I4311" s="59"/>
      <c r="J4311" s="76"/>
      <c r="K4311" s="59"/>
      <c r="L4311" s="59"/>
      <c r="M4311" s="76"/>
      <c r="N4311" s="88"/>
      <c r="O4311" s="88"/>
      <c r="P4311" s="59"/>
      <c r="Q4311" s="77"/>
      <c r="R4311" s="59"/>
      <c r="S4311" s="59"/>
      <c r="T4311" s="59"/>
      <c r="U4311" s="59"/>
      <c r="W4311" s="59"/>
      <c r="X4311" s="59"/>
    </row>
    <row r="4312" ht="15.75" customHeight="1">
      <c r="C4312" s="84"/>
      <c r="D4312" s="84"/>
      <c r="E4312" s="84"/>
      <c r="F4312" s="86"/>
      <c r="G4312" s="87"/>
      <c r="H4312" s="72"/>
      <c r="I4312" s="59"/>
      <c r="J4312" s="76"/>
      <c r="K4312" s="59"/>
      <c r="L4312" s="59"/>
      <c r="M4312" s="76"/>
      <c r="N4312" s="88"/>
      <c r="O4312" s="88"/>
      <c r="P4312" s="59"/>
      <c r="Q4312" s="77"/>
      <c r="R4312" s="59"/>
      <c r="S4312" s="59"/>
      <c r="T4312" s="59"/>
      <c r="U4312" s="59"/>
      <c r="W4312" s="59"/>
      <c r="X4312" s="59"/>
    </row>
    <row r="4313" ht="15.75" customHeight="1">
      <c r="C4313" s="84"/>
      <c r="D4313" s="84"/>
      <c r="E4313" s="84"/>
      <c r="F4313" s="86"/>
      <c r="G4313" s="87"/>
      <c r="H4313" s="72"/>
      <c r="I4313" s="59"/>
      <c r="J4313" s="76"/>
      <c r="K4313" s="59"/>
      <c r="L4313" s="59"/>
      <c r="M4313" s="76"/>
      <c r="N4313" s="88"/>
      <c r="O4313" s="88"/>
      <c r="P4313" s="59"/>
      <c r="Q4313" s="77"/>
      <c r="R4313" s="59"/>
      <c r="S4313" s="59"/>
      <c r="T4313" s="59"/>
      <c r="U4313" s="59"/>
      <c r="W4313" s="59"/>
      <c r="X4313" s="59"/>
    </row>
    <row r="4314" ht="15.75" customHeight="1">
      <c r="C4314" s="84"/>
      <c r="D4314" s="84"/>
      <c r="E4314" s="84"/>
      <c r="F4314" s="86"/>
      <c r="G4314" s="87"/>
      <c r="H4314" s="72"/>
      <c r="I4314" s="59"/>
      <c r="J4314" s="76"/>
      <c r="K4314" s="59"/>
      <c r="L4314" s="59"/>
      <c r="M4314" s="76"/>
      <c r="N4314" s="88"/>
      <c r="O4314" s="88"/>
      <c r="P4314" s="59"/>
      <c r="Q4314" s="77"/>
      <c r="R4314" s="59"/>
      <c r="S4314" s="59"/>
      <c r="T4314" s="59"/>
      <c r="U4314" s="59"/>
      <c r="W4314" s="59"/>
      <c r="X4314" s="59"/>
    </row>
    <row r="4315" ht="15.75" customHeight="1">
      <c r="C4315" s="84"/>
      <c r="D4315" s="84"/>
      <c r="E4315" s="84"/>
      <c r="F4315" s="86"/>
      <c r="G4315" s="87"/>
      <c r="H4315" s="72"/>
      <c r="I4315" s="59"/>
      <c r="J4315" s="76"/>
      <c r="K4315" s="59"/>
      <c r="L4315" s="59"/>
      <c r="M4315" s="76"/>
      <c r="N4315" s="88"/>
      <c r="O4315" s="88"/>
      <c r="P4315" s="59"/>
      <c r="Q4315" s="77"/>
      <c r="R4315" s="59"/>
      <c r="S4315" s="59"/>
      <c r="T4315" s="59"/>
      <c r="U4315" s="59"/>
      <c r="W4315" s="59"/>
      <c r="X4315" s="59"/>
    </row>
    <row r="4316" ht="15.75" customHeight="1">
      <c r="C4316" s="84"/>
      <c r="D4316" s="84"/>
      <c r="E4316" s="84"/>
      <c r="F4316" s="86"/>
      <c r="G4316" s="87"/>
      <c r="H4316" s="72"/>
      <c r="I4316" s="59"/>
      <c r="J4316" s="76"/>
      <c r="K4316" s="59"/>
      <c r="L4316" s="59"/>
      <c r="M4316" s="76"/>
      <c r="N4316" s="88"/>
      <c r="O4316" s="88"/>
      <c r="P4316" s="59"/>
      <c r="Q4316" s="77"/>
      <c r="R4316" s="59"/>
      <c r="S4316" s="59"/>
      <c r="T4316" s="59"/>
      <c r="U4316" s="59"/>
      <c r="W4316" s="59"/>
      <c r="X4316" s="59"/>
    </row>
    <row r="4317" ht="15.75" customHeight="1">
      <c r="C4317" s="84"/>
      <c r="D4317" s="84"/>
      <c r="E4317" s="84"/>
      <c r="F4317" s="86"/>
      <c r="G4317" s="87"/>
      <c r="H4317" s="72"/>
      <c r="I4317" s="59"/>
      <c r="J4317" s="76"/>
      <c r="K4317" s="59"/>
      <c r="L4317" s="59"/>
      <c r="M4317" s="76"/>
      <c r="N4317" s="88"/>
      <c r="O4317" s="88"/>
      <c r="P4317" s="59"/>
      <c r="Q4317" s="77"/>
      <c r="R4317" s="59"/>
      <c r="S4317" s="59"/>
      <c r="T4317" s="59"/>
      <c r="U4317" s="59"/>
      <c r="W4317" s="59"/>
      <c r="X4317" s="59"/>
    </row>
    <row r="4318" ht="15.75" customHeight="1">
      <c r="C4318" s="84"/>
      <c r="D4318" s="84"/>
      <c r="E4318" s="84"/>
      <c r="F4318" s="86"/>
      <c r="G4318" s="87"/>
      <c r="H4318" s="72"/>
      <c r="I4318" s="59"/>
      <c r="J4318" s="76"/>
      <c r="K4318" s="59"/>
      <c r="L4318" s="59"/>
      <c r="M4318" s="76"/>
      <c r="N4318" s="88"/>
      <c r="O4318" s="88"/>
      <c r="P4318" s="59"/>
      <c r="Q4318" s="77"/>
      <c r="R4318" s="59"/>
      <c r="S4318" s="59"/>
      <c r="T4318" s="59"/>
      <c r="U4318" s="59"/>
      <c r="W4318" s="59"/>
      <c r="X4318" s="59"/>
    </row>
    <row r="4319" ht="15.75" customHeight="1">
      <c r="C4319" s="84"/>
      <c r="D4319" s="84"/>
      <c r="E4319" s="84"/>
      <c r="F4319" s="86"/>
      <c r="G4319" s="87"/>
      <c r="H4319" s="72"/>
      <c r="I4319" s="59"/>
      <c r="J4319" s="76"/>
      <c r="K4319" s="59"/>
      <c r="L4319" s="59"/>
      <c r="M4319" s="76"/>
      <c r="N4319" s="88"/>
      <c r="O4319" s="88"/>
      <c r="P4319" s="59"/>
      <c r="Q4319" s="77"/>
      <c r="R4319" s="59"/>
      <c r="S4319" s="59"/>
      <c r="T4319" s="59"/>
      <c r="U4319" s="59"/>
      <c r="W4319" s="59"/>
      <c r="X4319" s="59"/>
    </row>
    <row r="4320" ht="15.75" customHeight="1">
      <c r="C4320" s="84"/>
      <c r="D4320" s="84"/>
      <c r="E4320" s="84"/>
      <c r="F4320" s="86"/>
      <c r="G4320" s="87"/>
      <c r="H4320" s="72"/>
      <c r="I4320" s="59"/>
      <c r="J4320" s="76"/>
      <c r="K4320" s="59"/>
      <c r="L4320" s="59"/>
      <c r="M4320" s="76"/>
      <c r="N4320" s="88"/>
      <c r="O4320" s="88"/>
      <c r="P4320" s="59"/>
      <c r="Q4320" s="77"/>
      <c r="R4320" s="59"/>
      <c r="S4320" s="59"/>
      <c r="T4320" s="59"/>
      <c r="U4320" s="59"/>
      <c r="W4320" s="59"/>
      <c r="X4320" s="59"/>
    </row>
    <row r="4321" ht="15.75" customHeight="1">
      <c r="C4321" s="84"/>
      <c r="D4321" s="84"/>
      <c r="E4321" s="84"/>
      <c r="F4321" s="86"/>
      <c r="G4321" s="87"/>
      <c r="H4321" s="72"/>
      <c r="I4321" s="59"/>
      <c r="J4321" s="76"/>
      <c r="K4321" s="59"/>
      <c r="L4321" s="59"/>
      <c r="M4321" s="76"/>
      <c r="N4321" s="88"/>
      <c r="O4321" s="88"/>
      <c r="P4321" s="59"/>
      <c r="Q4321" s="77"/>
      <c r="R4321" s="59"/>
      <c r="S4321" s="59"/>
      <c r="T4321" s="59"/>
      <c r="U4321" s="59"/>
      <c r="W4321" s="59"/>
      <c r="X4321" s="59"/>
    </row>
    <row r="4322" ht="15.75" customHeight="1">
      <c r="C4322" s="84"/>
      <c r="D4322" s="84"/>
      <c r="E4322" s="84"/>
      <c r="F4322" s="86"/>
      <c r="G4322" s="87"/>
      <c r="H4322" s="72"/>
      <c r="I4322" s="59"/>
      <c r="J4322" s="76"/>
      <c r="K4322" s="59"/>
      <c r="L4322" s="59"/>
      <c r="M4322" s="76"/>
      <c r="N4322" s="88"/>
      <c r="O4322" s="88"/>
      <c r="P4322" s="59"/>
      <c r="Q4322" s="77"/>
      <c r="R4322" s="59"/>
      <c r="S4322" s="59"/>
      <c r="T4322" s="59"/>
      <c r="U4322" s="59"/>
      <c r="W4322" s="59"/>
      <c r="X4322" s="59"/>
    </row>
    <row r="4323" ht="15.75" customHeight="1">
      <c r="C4323" s="84"/>
      <c r="D4323" s="84"/>
      <c r="E4323" s="84"/>
      <c r="F4323" s="86"/>
      <c r="G4323" s="87"/>
      <c r="H4323" s="72"/>
      <c r="I4323" s="59"/>
      <c r="J4323" s="76"/>
      <c r="K4323" s="59"/>
      <c r="L4323" s="59"/>
      <c r="M4323" s="76"/>
      <c r="N4323" s="88"/>
      <c r="O4323" s="88"/>
      <c r="P4323" s="59"/>
      <c r="Q4323" s="77"/>
      <c r="R4323" s="59"/>
      <c r="S4323" s="59"/>
      <c r="T4323" s="59"/>
      <c r="U4323" s="59"/>
      <c r="W4323" s="59"/>
      <c r="X4323" s="59"/>
    </row>
    <row r="4324" ht="15.75" customHeight="1">
      <c r="C4324" s="84"/>
      <c r="D4324" s="84"/>
      <c r="E4324" s="84"/>
      <c r="F4324" s="86"/>
      <c r="G4324" s="87"/>
      <c r="H4324" s="72"/>
      <c r="I4324" s="59"/>
      <c r="J4324" s="76"/>
      <c r="K4324" s="59"/>
      <c r="L4324" s="59"/>
      <c r="M4324" s="76"/>
      <c r="N4324" s="88"/>
      <c r="O4324" s="88"/>
      <c r="P4324" s="59"/>
      <c r="Q4324" s="77"/>
      <c r="R4324" s="59"/>
      <c r="S4324" s="59"/>
      <c r="T4324" s="59"/>
      <c r="U4324" s="59"/>
      <c r="W4324" s="59"/>
      <c r="X4324" s="59"/>
    </row>
    <row r="4325" ht="15.75" customHeight="1">
      <c r="C4325" s="84"/>
      <c r="D4325" s="84"/>
      <c r="E4325" s="84"/>
      <c r="F4325" s="86"/>
      <c r="G4325" s="87"/>
      <c r="H4325" s="72"/>
      <c r="I4325" s="59"/>
      <c r="J4325" s="76"/>
      <c r="K4325" s="59"/>
      <c r="L4325" s="59"/>
      <c r="M4325" s="76"/>
      <c r="N4325" s="88"/>
      <c r="O4325" s="88"/>
      <c r="P4325" s="59"/>
      <c r="Q4325" s="77"/>
      <c r="R4325" s="59"/>
      <c r="S4325" s="59"/>
      <c r="T4325" s="59"/>
      <c r="U4325" s="59"/>
      <c r="W4325" s="59"/>
      <c r="X4325" s="59"/>
    </row>
    <row r="4326" ht="15.75" customHeight="1">
      <c r="C4326" s="84"/>
      <c r="D4326" s="84"/>
      <c r="E4326" s="84"/>
      <c r="F4326" s="86"/>
      <c r="G4326" s="87"/>
      <c r="H4326" s="72"/>
      <c r="I4326" s="59"/>
      <c r="J4326" s="76"/>
      <c r="K4326" s="59"/>
      <c r="L4326" s="59"/>
      <c r="M4326" s="76"/>
      <c r="N4326" s="88"/>
      <c r="O4326" s="88"/>
      <c r="P4326" s="59"/>
      <c r="Q4326" s="77"/>
      <c r="R4326" s="59"/>
      <c r="S4326" s="59"/>
      <c r="T4326" s="59"/>
      <c r="U4326" s="59"/>
      <c r="W4326" s="59"/>
      <c r="X4326" s="59"/>
    </row>
    <row r="4327" ht="15.75" customHeight="1">
      <c r="C4327" s="84"/>
      <c r="D4327" s="84"/>
      <c r="E4327" s="84"/>
      <c r="F4327" s="86"/>
      <c r="G4327" s="87"/>
      <c r="H4327" s="72"/>
      <c r="I4327" s="59"/>
      <c r="J4327" s="76"/>
      <c r="K4327" s="59"/>
      <c r="L4327" s="59"/>
      <c r="M4327" s="76"/>
      <c r="N4327" s="88"/>
      <c r="O4327" s="88"/>
      <c r="P4327" s="59"/>
      <c r="Q4327" s="77"/>
      <c r="R4327" s="59"/>
      <c r="S4327" s="59"/>
      <c r="T4327" s="59"/>
      <c r="U4327" s="59"/>
      <c r="W4327" s="59"/>
      <c r="X4327" s="59"/>
    </row>
    <row r="4328" ht="15.75" customHeight="1">
      <c r="C4328" s="84"/>
      <c r="D4328" s="84"/>
      <c r="E4328" s="84"/>
      <c r="F4328" s="86"/>
      <c r="G4328" s="87"/>
      <c r="H4328" s="72"/>
      <c r="I4328" s="59"/>
      <c r="J4328" s="76"/>
      <c r="K4328" s="59"/>
      <c r="L4328" s="59"/>
      <c r="M4328" s="76"/>
      <c r="N4328" s="88"/>
      <c r="O4328" s="88"/>
      <c r="P4328" s="59"/>
      <c r="Q4328" s="77"/>
      <c r="R4328" s="59"/>
      <c r="S4328" s="59"/>
      <c r="T4328" s="59"/>
      <c r="U4328" s="59"/>
      <c r="W4328" s="59"/>
      <c r="X4328" s="59"/>
    </row>
    <row r="4329" ht="15.75" customHeight="1">
      <c r="C4329" s="84"/>
      <c r="D4329" s="84"/>
      <c r="E4329" s="84"/>
      <c r="F4329" s="86"/>
      <c r="G4329" s="87"/>
      <c r="H4329" s="72"/>
      <c r="I4329" s="59"/>
      <c r="J4329" s="76"/>
      <c r="K4329" s="59"/>
      <c r="L4329" s="59"/>
      <c r="M4329" s="76"/>
      <c r="N4329" s="88"/>
      <c r="O4329" s="88"/>
      <c r="P4329" s="59"/>
      <c r="Q4329" s="77"/>
      <c r="R4329" s="59"/>
      <c r="S4329" s="59"/>
      <c r="T4329" s="59"/>
      <c r="U4329" s="59"/>
      <c r="W4329" s="59"/>
      <c r="X4329" s="59"/>
    </row>
    <row r="4330" ht="15.75" customHeight="1">
      <c r="C4330" s="84"/>
      <c r="D4330" s="84"/>
      <c r="E4330" s="84"/>
      <c r="F4330" s="86"/>
      <c r="G4330" s="87"/>
      <c r="H4330" s="72"/>
      <c r="I4330" s="59"/>
      <c r="J4330" s="76"/>
      <c r="K4330" s="59"/>
      <c r="L4330" s="59"/>
      <c r="M4330" s="76"/>
      <c r="N4330" s="88"/>
      <c r="O4330" s="88"/>
      <c r="P4330" s="59"/>
      <c r="Q4330" s="77"/>
      <c r="R4330" s="59"/>
      <c r="S4330" s="59"/>
      <c r="T4330" s="59"/>
      <c r="U4330" s="59"/>
      <c r="W4330" s="59"/>
      <c r="X4330" s="59"/>
    </row>
    <row r="4331" ht="15.75" customHeight="1">
      <c r="C4331" s="84"/>
      <c r="D4331" s="84"/>
      <c r="E4331" s="84"/>
      <c r="F4331" s="86"/>
      <c r="G4331" s="87"/>
      <c r="H4331" s="72"/>
      <c r="I4331" s="59"/>
      <c r="J4331" s="76"/>
      <c r="K4331" s="59"/>
      <c r="L4331" s="59"/>
      <c r="M4331" s="76"/>
      <c r="N4331" s="88"/>
      <c r="O4331" s="88"/>
      <c r="P4331" s="59"/>
      <c r="Q4331" s="77"/>
      <c r="R4331" s="59"/>
      <c r="S4331" s="59"/>
      <c r="T4331" s="59"/>
      <c r="U4331" s="59"/>
      <c r="W4331" s="59"/>
      <c r="X4331" s="59"/>
    </row>
    <row r="4332" ht="15.75" customHeight="1">
      <c r="C4332" s="84"/>
      <c r="D4332" s="84"/>
      <c r="E4332" s="84"/>
      <c r="F4332" s="86"/>
      <c r="G4332" s="87"/>
      <c r="H4332" s="72"/>
      <c r="I4332" s="59"/>
      <c r="J4332" s="76"/>
      <c r="K4332" s="59"/>
      <c r="L4332" s="59"/>
      <c r="M4332" s="76"/>
      <c r="N4332" s="88"/>
      <c r="O4332" s="88"/>
      <c r="P4332" s="59"/>
      <c r="Q4332" s="77"/>
      <c r="R4332" s="59"/>
      <c r="S4332" s="59"/>
      <c r="T4332" s="59"/>
      <c r="U4332" s="59"/>
      <c r="W4332" s="59"/>
      <c r="X4332" s="59"/>
    </row>
    <row r="4333" ht="15.75" customHeight="1">
      <c r="C4333" s="84"/>
      <c r="D4333" s="84"/>
      <c r="E4333" s="84"/>
      <c r="F4333" s="86"/>
      <c r="G4333" s="87"/>
      <c r="H4333" s="72"/>
      <c r="I4333" s="59"/>
      <c r="J4333" s="76"/>
      <c r="K4333" s="59"/>
      <c r="L4333" s="59"/>
      <c r="M4333" s="76"/>
      <c r="N4333" s="88"/>
      <c r="O4333" s="88"/>
      <c r="P4333" s="59"/>
      <c r="Q4333" s="77"/>
      <c r="R4333" s="59"/>
      <c r="S4333" s="59"/>
      <c r="T4333" s="59"/>
      <c r="U4333" s="59"/>
      <c r="W4333" s="59"/>
      <c r="X4333" s="59"/>
    </row>
    <row r="4334" ht="15.75" customHeight="1">
      <c r="C4334" s="84"/>
      <c r="D4334" s="84"/>
      <c r="E4334" s="84"/>
      <c r="F4334" s="86"/>
      <c r="G4334" s="87"/>
      <c r="H4334" s="72"/>
      <c r="I4334" s="59"/>
      <c r="J4334" s="76"/>
      <c r="K4334" s="59"/>
      <c r="L4334" s="59"/>
      <c r="M4334" s="76"/>
      <c r="N4334" s="88"/>
      <c r="O4334" s="88"/>
      <c r="P4334" s="59"/>
      <c r="Q4334" s="77"/>
      <c r="R4334" s="59"/>
      <c r="S4334" s="59"/>
      <c r="T4334" s="59"/>
      <c r="U4334" s="59"/>
      <c r="W4334" s="59"/>
      <c r="X4334" s="59"/>
    </row>
    <row r="4335" ht="15.75" customHeight="1">
      <c r="C4335" s="84"/>
      <c r="D4335" s="84"/>
      <c r="E4335" s="84"/>
      <c r="F4335" s="86"/>
      <c r="G4335" s="87"/>
      <c r="H4335" s="72"/>
      <c r="I4335" s="59"/>
      <c r="J4335" s="76"/>
      <c r="K4335" s="59"/>
      <c r="L4335" s="59"/>
      <c r="M4335" s="76"/>
      <c r="N4335" s="88"/>
      <c r="O4335" s="88"/>
      <c r="P4335" s="59"/>
      <c r="Q4335" s="77"/>
      <c r="R4335" s="59"/>
      <c r="S4335" s="59"/>
      <c r="T4335" s="59"/>
      <c r="U4335" s="59"/>
      <c r="W4335" s="59"/>
      <c r="X4335" s="59"/>
    </row>
    <row r="4336" ht="15.75" customHeight="1">
      <c r="C4336" s="84"/>
      <c r="D4336" s="84"/>
      <c r="E4336" s="84"/>
      <c r="F4336" s="86"/>
      <c r="G4336" s="87"/>
      <c r="H4336" s="72"/>
      <c r="I4336" s="59"/>
      <c r="J4336" s="76"/>
      <c r="K4336" s="59"/>
      <c r="L4336" s="59"/>
      <c r="M4336" s="76"/>
      <c r="N4336" s="88"/>
      <c r="O4336" s="88"/>
      <c r="P4336" s="59"/>
      <c r="Q4336" s="77"/>
      <c r="R4336" s="59"/>
      <c r="S4336" s="59"/>
      <c r="T4336" s="59"/>
      <c r="U4336" s="59"/>
      <c r="W4336" s="59"/>
      <c r="X4336" s="59"/>
    </row>
    <row r="4337" ht="15.75" customHeight="1">
      <c r="C4337" s="84"/>
      <c r="D4337" s="84"/>
      <c r="E4337" s="84"/>
      <c r="F4337" s="86"/>
      <c r="G4337" s="87"/>
      <c r="H4337" s="72"/>
      <c r="I4337" s="59"/>
      <c r="J4337" s="76"/>
      <c r="K4337" s="59"/>
      <c r="L4337" s="59"/>
      <c r="M4337" s="76"/>
      <c r="N4337" s="88"/>
      <c r="O4337" s="88"/>
      <c r="P4337" s="59"/>
      <c r="Q4337" s="77"/>
      <c r="R4337" s="59"/>
      <c r="S4337" s="59"/>
      <c r="T4337" s="59"/>
      <c r="U4337" s="59"/>
      <c r="W4337" s="59"/>
      <c r="X4337" s="59"/>
    </row>
    <row r="4338" ht="15.75" customHeight="1">
      <c r="C4338" s="84"/>
      <c r="D4338" s="84"/>
      <c r="E4338" s="84"/>
      <c r="F4338" s="86"/>
      <c r="G4338" s="87"/>
      <c r="H4338" s="72"/>
      <c r="I4338" s="59"/>
      <c r="J4338" s="76"/>
      <c r="K4338" s="59"/>
      <c r="L4338" s="59"/>
      <c r="M4338" s="76"/>
      <c r="N4338" s="88"/>
      <c r="O4338" s="88"/>
      <c r="P4338" s="59"/>
      <c r="Q4338" s="77"/>
      <c r="R4338" s="59"/>
      <c r="S4338" s="59"/>
      <c r="T4338" s="59"/>
      <c r="U4338" s="59"/>
      <c r="W4338" s="59"/>
      <c r="X4338" s="59"/>
    </row>
    <row r="4339" ht="15.75" customHeight="1">
      <c r="C4339" s="84"/>
      <c r="D4339" s="84"/>
      <c r="E4339" s="84"/>
      <c r="F4339" s="86"/>
      <c r="G4339" s="87"/>
      <c r="H4339" s="72"/>
      <c r="I4339" s="59"/>
      <c r="J4339" s="76"/>
      <c r="K4339" s="59"/>
      <c r="L4339" s="59"/>
      <c r="M4339" s="76"/>
      <c r="N4339" s="88"/>
      <c r="O4339" s="88"/>
      <c r="P4339" s="59"/>
      <c r="Q4339" s="77"/>
      <c r="R4339" s="59"/>
      <c r="S4339" s="59"/>
      <c r="T4339" s="59"/>
      <c r="U4339" s="59"/>
      <c r="W4339" s="59"/>
      <c r="X4339" s="59"/>
    </row>
    <row r="4340" ht="15.75" customHeight="1">
      <c r="C4340" s="84"/>
      <c r="D4340" s="84"/>
      <c r="E4340" s="84"/>
      <c r="F4340" s="86"/>
      <c r="G4340" s="87"/>
      <c r="H4340" s="72"/>
      <c r="I4340" s="59"/>
      <c r="J4340" s="76"/>
      <c r="K4340" s="59"/>
      <c r="L4340" s="59"/>
      <c r="M4340" s="76"/>
      <c r="N4340" s="88"/>
      <c r="O4340" s="88"/>
      <c r="P4340" s="59"/>
      <c r="Q4340" s="77"/>
      <c r="R4340" s="59"/>
      <c r="S4340" s="59"/>
      <c r="T4340" s="59"/>
      <c r="U4340" s="59"/>
      <c r="W4340" s="59"/>
      <c r="X4340" s="59"/>
    </row>
    <row r="4341" ht="15.75" customHeight="1">
      <c r="C4341" s="84"/>
      <c r="D4341" s="84"/>
      <c r="E4341" s="84"/>
      <c r="F4341" s="86"/>
      <c r="G4341" s="87"/>
      <c r="H4341" s="72"/>
      <c r="I4341" s="59"/>
      <c r="J4341" s="76"/>
      <c r="K4341" s="59"/>
      <c r="L4341" s="59"/>
      <c r="M4341" s="76"/>
      <c r="N4341" s="88"/>
      <c r="O4341" s="88"/>
      <c r="P4341" s="59"/>
      <c r="Q4341" s="77"/>
      <c r="R4341" s="59"/>
      <c r="S4341" s="59"/>
      <c r="T4341" s="59"/>
      <c r="U4341" s="59"/>
      <c r="W4341" s="59"/>
      <c r="X4341" s="59"/>
    </row>
    <row r="4342" ht="15.75" customHeight="1">
      <c r="C4342" s="84"/>
      <c r="D4342" s="84"/>
      <c r="E4342" s="84"/>
      <c r="F4342" s="86"/>
      <c r="G4342" s="87"/>
      <c r="H4342" s="72"/>
      <c r="I4342" s="59"/>
      <c r="J4342" s="76"/>
      <c r="K4342" s="59"/>
      <c r="L4342" s="59"/>
      <c r="M4342" s="76"/>
      <c r="N4342" s="88"/>
      <c r="O4342" s="88"/>
      <c r="P4342" s="59"/>
      <c r="Q4342" s="77"/>
      <c r="R4342" s="59"/>
      <c r="S4342" s="59"/>
      <c r="T4342" s="59"/>
      <c r="U4342" s="59"/>
      <c r="W4342" s="59"/>
      <c r="X4342" s="59"/>
    </row>
    <row r="4343" ht="15.75" customHeight="1">
      <c r="C4343" s="84"/>
      <c r="D4343" s="84"/>
      <c r="E4343" s="84"/>
      <c r="F4343" s="86"/>
      <c r="G4343" s="87"/>
      <c r="H4343" s="72"/>
      <c r="I4343" s="59"/>
      <c r="J4343" s="76"/>
      <c r="K4343" s="59"/>
      <c r="L4343" s="59"/>
      <c r="M4343" s="76"/>
      <c r="N4343" s="88"/>
      <c r="O4343" s="88"/>
      <c r="P4343" s="59"/>
      <c r="Q4343" s="77"/>
      <c r="R4343" s="59"/>
      <c r="S4343" s="59"/>
      <c r="T4343" s="59"/>
      <c r="U4343" s="59"/>
      <c r="W4343" s="59"/>
      <c r="X4343" s="59"/>
    </row>
    <row r="4344" ht="15.75" customHeight="1">
      <c r="C4344" s="84"/>
      <c r="D4344" s="84"/>
      <c r="E4344" s="84"/>
      <c r="F4344" s="86"/>
      <c r="G4344" s="87"/>
      <c r="H4344" s="72"/>
      <c r="I4344" s="59"/>
      <c r="J4344" s="76"/>
      <c r="K4344" s="59"/>
      <c r="L4344" s="59"/>
      <c r="M4344" s="76"/>
      <c r="N4344" s="88"/>
      <c r="O4344" s="88"/>
      <c r="P4344" s="59"/>
      <c r="Q4344" s="77"/>
      <c r="R4344" s="59"/>
      <c r="S4344" s="59"/>
      <c r="T4344" s="59"/>
      <c r="U4344" s="59"/>
      <c r="W4344" s="59"/>
      <c r="X4344" s="59"/>
    </row>
    <row r="4345" ht="15.75" customHeight="1">
      <c r="C4345" s="84"/>
      <c r="D4345" s="84"/>
      <c r="E4345" s="84"/>
      <c r="F4345" s="86"/>
      <c r="G4345" s="87"/>
      <c r="H4345" s="72"/>
      <c r="I4345" s="59"/>
      <c r="J4345" s="76"/>
      <c r="K4345" s="59"/>
      <c r="L4345" s="59"/>
      <c r="M4345" s="76"/>
      <c r="N4345" s="88"/>
      <c r="O4345" s="88"/>
      <c r="P4345" s="59"/>
      <c r="Q4345" s="77"/>
      <c r="R4345" s="59"/>
      <c r="S4345" s="59"/>
      <c r="T4345" s="59"/>
      <c r="U4345" s="59"/>
      <c r="W4345" s="59"/>
      <c r="X4345" s="59"/>
    </row>
    <row r="4346" ht="15.75" customHeight="1">
      <c r="C4346" s="84"/>
      <c r="D4346" s="84"/>
      <c r="E4346" s="84"/>
      <c r="F4346" s="86"/>
      <c r="G4346" s="87"/>
      <c r="H4346" s="72"/>
      <c r="I4346" s="59"/>
      <c r="J4346" s="76"/>
      <c r="K4346" s="59"/>
      <c r="L4346" s="59"/>
      <c r="M4346" s="76"/>
      <c r="N4346" s="88"/>
      <c r="O4346" s="88"/>
      <c r="P4346" s="59"/>
      <c r="Q4346" s="77"/>
      <c r="R4346" s="59"/>
      <c r="S4346" s="59"/>
      <c r="T4346" s="59"/>
      <c r="U4346" s="59"/>
      <c r="W4346" s="59"/>
      <c r="X4346" s="59"/>
    </row>
    <row r="4347" ht="15.75" customHeight="1">
      <c r="C4347" s="84"/>
      <c r="D4347" s="84"/>
      <c r="E4347" s="84"/>
      <c r="F4347" s="86"/>
      <c r="G4347" s="87"/>
      <c r="H4347" s="72"/>
      <c r="I4347" s="59"/>
      <c r="J4347" s="76"/>
      <c r="K4347" s="59"/>
      <c r="L4347" s="59"/>
      <c r="M4347" s="76"/>
      <c r="N4347" s="88"/>
      <c r="O4347" s="88"/>
      <c r="P4347" s="59"/>
      <c r="Q4347" s="77"/>
      <c r="R4347" s="59"/>
      <c r="S4347" s="59"/>
      <c r="T4347" s="59"/>
      <c r="U4347" s="59"/>
      <c r="W4347" s="59"/>
      <c r="X4347" s="59"/>
    </row>
    <row r="4348" ht="15.75" customHeight="1">
      <c r="C4348" s="84"/>
      <c r="D4348" s="84"/>
      <c r="E4348" s="84"/>
      <c r="F4348" s="86"/>
      <c r="G4348" s="87"/>
      <c r="H4348" s="72"/>
      <c r="I4348" s="59"/>
      <c r="J4348" s="76"/>
      <c r="K4348" s="59"/>
      <c r="L4348" s="59"/>
      <c r="M4348" s="76"/>
      <c r="N4348" s="88"/>
      <c r="O4348" s="88"/>
      <c r="P4348" s="59"/>
      <c r="Q4348" s="77"/>
      <c r="R4348" s="59"/>
      <c r="S4348" s="59"/>
      <c r="T4348" s="59"/>
      <c r="U4348" s="59"/>
      <c r="W4348" s="59"/>
      <c r="X4348" s="59"/>
    </row>
    <row r="4349" ht="15.75" customHeight="1">
      <c r="C4349" s="84"/>
      <c r="D4349" s="84"/>
      <c r="E4349" s="84"/>
      <c r="F4349" s="86"/>
      <c r="G4349" s="87"/>
      <c r="H4349" s="72"/>
      <c r="I4349" s="59"/>
      <c r="J4349" s="76"/>
      <c r="K4349" s="59"/>
      <c r="L4349" s="59"/>
      <c r="M4349" s="76"/>
      <c r="N4349" s="88"/>
      <c r="O4349" s="88"/>
      <c r="P4349" s="59"/>
      <c r="Q4349" s="77"/>
      <c r="R4349" s="59"/>
      <c r="S4349" s="59"/>
      <c r="T4349" s="59"/>
      <c r="U4349" s="59"/>
      <c r="W4349" s="59"/>
      <c r="X4349" s="59"/>
    </row>
    <row r="4350" ht="15.75" customHeight="1">
      <c r="C4350" s="84"/>
      <c r="D4350" s="84"/>
      <c r="E4350" s="84"/>
      <c r="F4350" s="86"/>
      <c r="G4350" s="87"/>
      <c r="H4350" s="72"/>
      <c r="I4350" s="59"/>
      <c r="J4350" s="76"/>
      <c r="K4350" s="59"/>
      <c r="L4350" s="59"/>
      <c r="M4350" s="76"/>
      <c r="N4350" s="88"/>
      <c r="O4350" s="88"/>
      <c r="P4350" s="59"/>
      <c r="Q4350" s="77"/>
      <c r="R4350" s="59"/>
      <c r="S4350" s="59"/>
      <c r="T4350" s="59"/>
      <c r="U4350" s="59"/>
      <c r="W4350" s="59"/>
      <c r="X4350" s="59"/>
    </row>
    <row r="4351" ht="15.75" customHeight="1">
      <c r="C4351" s="84"/>
      <c r="D4351" s="84"/>
      <c r="E4351" s="84"/>
      <c r="F4351" s="86"/>
      <c r="G4351" s="87"/>
      <c r="H4351" s="72"/>
      <c r="I4351" s="59"/>
      <c r="J4351" s="76"/>
      <c r="K4351" s="59"/>
      <c r="L4351" s="59"/>
      <c r="M4351" s="76"/>
      <c r="N4351" s="88"/>
      <c r="O4351" s="88"/>
      <c r="P4351" s="59"/>
      <c r="Q4351" s="77"/>
      <c r="R4351" s="59"/>
      <c r="S4351" s="59"/>
      <c r="T4351" s="59"/>
      <c r="U4351" s="59"/>
      <c r="W4351" s="59"/>
      <c r="X4351" s="59"/>
    </row>
    <row r="4352" ht="15.75" customHeight="1">
      <c r="C4352" s="84"/>
      <c r="D4352" s="84"/>
      <c r="E4352" s="84"/>
      <c r="F4352" s="86"/>
      <c r="G4352" s="87"/>
      <c r="H4352" s="72"/>
      <c r="I4352" s="59"/>
      <c r="J4352" s="76"/>
      <c r="K4352" s="59"/>
      <c r="L4352" s="59"/>
      <c r="M4352" s="76"/>
      <c r="N4352" s="88"/>
      <c r="O4352" s="88"/>
      <c r="P4352" s="59"/>
      <c r="Q4352" s="77"/>
      <c r="R4352" s="59"/>
      <c r="S4352" s="59"/>
      <c r="T4352" s="59"/>
      <c r="U4352" s="59"/>
      <c r="W4352" s="59"/>
      <c r="X4352" s="59"/>
    </row>
    <row r="4353" ht="15.75" customHeight="1">
      <c r="C4353" s="84"/>
      <c r="D4353" s="84"/>
      <c r="E4353" s="84"/>
      <c r="F4353" s="86"/>
      <c r="G4353" s="87"/>
      <c r="H4353" s="72"/>
      <c r="I4353" s="59"/>
      <c r="J4353" s="76"/>
      <c r="K4353" s="59"/>
      <c r="L4353" s="59"/>
      <c r="M4353" s="76"/>
      <c r="N4353" s="88"/>
      <c r="O4353" s="88"/>
      <c r="P4353" s="59"/>
      <c r="Q4353" s="77"/>
      <c r="R4353" s="59"/>
      <c r="S4353" s="59"/>
      <c r="T4353" s="59"/>
      <c r="U4353" s="59"/>
      <c r="W4353" s="59"/>
      <c r="X4353" s="59"/>
    </row>
    <row r="4354" ht="15.75" customHeight="1">
      <c r="C4354" s="84"/>
      <c r="D4354" s="84"/>
      <c r="E4354" s="84"/>
      <c r="F4354" s="86"/>
      <c r="G4354" s="87"/>
      <c r="H4354" s="72"/>
      <c r="I4354" s="59"/>
      <c r="J4354" s="76"/>
      <c r="K4354" s="59"/>
      <c r="L4354" s="59"/>
      <c r="M4354" s="76"/>
      <c r="N4354" s="88"/>
      <c r="O4354" s="88"/>
      <c r="P4354" s="59"/>
      <c r="Q4354" s="77"/>
      <c r="R4354" s="59"/>
      <c r="S4354" s="59"/>
      <c r="T4354" s="59"/>
      <c r="U4354" s="59"/>
      <c r="W4354" s="59"/>
      <c r="X4354" s="59"/>
    </row>
    <row r="4355" ht="15.75" customHeight="1">
      <c r="C4355" s="84"/>
      <c r="D4355" s="84"/>
      <c r="E4355" s="84"/>
      <c r="F4355" s="86"/>
      <c r="G4355" s="87"/>
      <c r="H4355" s="72"/>
      <c r="I4355" s="59"/>
      <c r="J4355" s="76"/>
      <c r="K4355" s="59"/>
      <c r="L4355" s="59"/>
      <c r="M4355" s="76"/>
      <c r="N4355" s="88"/>
      <c r="O4355" s="88"/>
      <c r="P4355" s="59"/>
      <c r="Q4355" s="77"/>
      <c r="R4355" s="59"/>
      <c r="S4355" s="59"/>
      <c r="T4355" s="59"/>
      <c r="U4355" s="59"/>
      <c r="W4355" s="59"/>
      <c r="X4355" s="59"/>
    </row>
    <row r="4356" ht="15.75" customHeight="1">
      <c r="C4356" s="84"/>
      <c r="D4356" s="84"/>
      <c r="E4356" s="84"/>
      <c r="F4356" s="86"/>
      <c r="G4356" s="87"/>
      <c r="H4356" s="72"/>
      <c r="I4356" s="59"/>
      <c r="J4356" s="76"/>
      <c r="K4356" s="59"/>
      <c r="L4356" s="59"/>
      <c r="M4356" s="76"/>
      <c r="N4356" s="88"/>
      <c r="O4356" s="88"/>
      <c r="P4356" s="59"/>
      <c r="Q4356" s="77"/>
      <c r="R4356" s="59"/>
      <c r="S4356" s="59"/>
      <c r="T4356" s="59"/>
      <c r="U4356" s="59"/>
      <c r="W4356" s="59"/>
      <c r="X4356" s="59"/>
    </row>
    <row r="4357" ht="15.75" customHeight="1">
      <c r="C4357" s="84"/>
      <c r="D4357" s="84"/>
      <c r="E4357" s="84"/>
      <c r="F4357" s="86"/>
      <c r="G4357" s="87"/>
      <c r="H4357" s="72"/>
      <c r="I4357" s="59"/>
      <c r="J4357" s="76"/>
      <c r="K4357" s="59"/>
      <c r="L4357" s="59"/>
      <c r="M4357" s="76"/>
      <c r="N4357" s="88"/>
      <c r="O4357" s="88"/>
      <c r="P4357" s="59"/>
      <c r="Q4357" s="77"/>
      <c r="R4357" s="59"/>
      <c r="S4357" s="59"/>
      <c r="T4357" s="59"/>
      <c r="U4357" s="59"/>
      <c r="W4357" s="59"/>
      <c r="X4357" s="59"/>
    </row>
    <row r="4358" ht="15.75" customHeight="1">
      <c r="C4358" s="84"/>
      <c r="D4358" s="84"/>
      <c r="E4358" s="84"/>
      <c r="F4358" s="86"/>
      <c r="G4358" s="87"/>
      <c r="H4358" s="72"/>
      <c r="I4358" s="59"/>
      <c r="J4358" s="76"/>
      <c r="K4358" s="59"/>
      <c r="L4358" s="59"/>
      <c r="M4358" s="76"/>
      <c r="N4358" s="88"/>
      <c r="O4358" s="88"/>
      <c r="P4358" s="59"/>
      <c r="Q4358" s="77"/>
      <c r="R4358" s="59"/>
      <c r="S4358" s="59"/>
      <c r="T4358" s="59"/>
      <c r="U4358" s="59"/>
      <c r="W4358" s="59"/>
      <c r="X4358" s="59"/>
    </row>
    <row r="4359" ht="15.75" customHeight="1">
      <c r="C4359" s="84"/>
      <c r="D4359" s="84"/>
      <c r="E4359" s="84"/>
      <c r="F4359" s="86"/>
      <c r="G4359" s="87"/>
      <c r="H4359" s="72"/>
      <c r="I4359" s="59"/>
      <c r="J4359" s="76"/>
      <c r="K4359" s="59"/>
      <c r="L4359" s="59"/>
      <c r="M4359" s="76"/>
      <c r="N4359" s="88"/>
      <c r="O4359" s="88"/>
      <c r="P4359" s="59"/>
      <c r="Q4359" s="77"/>
      <c r="R4359" s="59"/>
      <c r="S4359" s="59"/>
      <c r="T4359" s="59"/>
      <c r="U4359" s="59"/>
      <c r="W4359" s="59"/>
      <c r="X4359" s="59"/>
    </row>
    <row r="4360" ht="15.75" customHeight="1">
      <c r="C4360" s="84"/>
      <c r="D4360" s="84"/>
      <c r="E4360" s="84"/>
      <c r="F4360" s="86"/>
      <c r="G4360" s="87"/>
      <c r="H4360" s="72"/>
      <c r="I4360" s="59"/>
      <c r="J4360" s="76"/>
      <c r="K4360" s="59"/>
      <c r="L4360" s="59"/>
      <c r="M4360" s="76"/>
      <c r="N4360" s="88"/>
      <c r="O4360" s="88"/>
      <c r="P4360" s="59"/>
      <c r="Q4360" s="77"/>
      <c r="R4360" s="59"/>
      <c r="S4360" s="59"/>
      <c r="T4360" s="59"/>
      <c r="U4360" s="59"/>
      <c r="W4360" s="59"/>
      <c r="X4360" s="59"/>
    </row>
    <row r="4361" ht="15.75" customHeight="1">
      <c r="C4361" s="84"/>
      <c r="D4361" s="84"/>
      <c r="E4361" s="84"/>
      <c r="F4361" s="86"/>
      <c r="G4361" s="87"/>
      <c r="H4361" s="72"/>
      <c r="I4361" s="59"/>
      <c r="J4361" s="76"/>
      <c r="K4361" s="59"/>
      <c r="L4361" s="59"/>
      <c r="M4361" s="76"/>
      <c r="N4361" s="88"/>
      <c r="O4361" s="88"/>
      <c r="P4361" s="59"/>
      <c r="Q4361" s="77"/>
      <c r="R4361" s="59"/>
      <c r="S4361" s="59"/>
      <c r="T4361" s="59"/>
      <c r="U4361" s="59"/>
      <c r="W4361" s="59"/>
      <c r="X4361" s="59"/>
    </row>
    <row r="4362" ht="15.75" customHeight="1">
      <c r="C4362" s="84"/>
      <c r="D4362" s="84"/>
      <c r="E4362" s="84"/>
      <c r="F4362" s="86"/>
      <c r="G4362" s="87"/>
      <c r="H4362" s="72"/>
      <c r="I4362" s="59"/>
      <c r="J4362" s="76"/>
      <c r="K4362" s="59"/>
      <c r="L4362" s="59"/>
      <c r="M4362" s="76"/>
      <c r="N4362" s="88"/>
      <c r="O4362" s="88"/>
      <c r="P4362" s="59"/>
      <c r="Q4362" s="77"/>
      <c r="R4362" s="59"/>
      <c r="S4362" s="59"/>
      <c r="T4362" s="59"/>
      <c r="U4362" s="59"/>
      <c r="W4362" s="59"/>
      <c r="X4362" s="59"/>
    </row>
    <row r="4363" ht="15.75" customHeight="1">
      <c r="C4363" s="84"/>
      <c r="D4363" s="84"/>
      <c r="E4363" s="84"/>
      <c r="F4363" s="86"/>
      <c r="G4363" s="87"/>
      <c r="H4363" s="72"/>
      <c r="I4363" s="59"/>
      <c r="J4363" s="76"/>
      <c r="K4363" s="59"/>
      <c r="L4363" s="59"/>
      <c r="M4363" s="76"/>
      <c r="N4363" s="88"/>
      <c r="O4363" s="88"/>
      <c r="P4363" s="59"/>
      <c r="Q4363" s="77"/>
      <c r="R4363" s="59"/>
      <c r="S4363" s="59"/>
      <c r="T4363" s="59"/>
      <c r="U4363" s="59"/>
      <c r="W4363" s="59"/>
      <c r="X4363" s="59"/>
    </row>
    <row r="4364" ht="15.75" customHeight="1">
      <c r="C4364" s="84"/>
      <c r="D4364" s="84"/>
      <c r="E4364" s="84"/>
      <c r="F4364" s="86"/>
      <c r="G4364" s="87"/>
      <c r="H4364" s="72"/>
      <c r="I4364" s="59"/>
      <c r="J4364" s="76"/>
      <c r="K4364" s="59"/>
      <c r="L4364" s="59"/>
      <c r="M4364" s="76"/>
      <c r="N4364" s="88"/>
      <c r="O4364" s="88"/>
      <c r="P4364" s="59"/>
      <c r="Q4364" s="77"/>
      <c r="R4364" s="59"/>
      <c r="S4364" s="59"/>
      <c r="T4364" s="59"/>
      <c r="U4364" s="59"/>
      <c r="W4364" s="59"/>
      <c r="X4364" s="59"/>
    </row>
    <row r="4365" ht="15.75" customHeight="1">
      <c r="C4365" s="84"/>
      <c r="D4365" s="84"/>
      <c r="E4365" s="84"/>
      <c r="F4365" s="86"/>
      <c r="G4365" s="87"/>
      <c r="H4365" s="72"/>
      <c r="I4365" s="59"/>
      <c r="J4365" s="76"/>
      <c r="K4365" s="59"/>
      <c r="L4365" s="59"/>
      <c r="M4365" s="76"/>
      <c r="N4365" s="88"/>
      <c r="O4365" s="88"/>
      <c r="P4365" s="59"/>
      <c r="Q4365" s="77"/>
      <c r="R4365" s="59"/>
      <c r="S4365" s="59"/>
      <c r="T4365" s="59"/>
      <c r="U4365" s="59"/>
      <c r="W4365" s="59"/>
      <c r="X4365" s="59"/>
    </row>
    <row r="4366" ht="15.75" customHeight="1">
      <c r="C4366" s="84"/>
      <c r="D4366" s="84"/>
      <c r="E4366" s="84"/>
      <c r="F4366" s="86"/>
      <c r="G4366" s="87"/>
      <c r="H4366" s="72"/>
      <c r="I4366" s="59"/>
      <c r="J4366" s="76"/>
      <c r="K4366" s="59"/>
      <c r="L4366" s="59"/>
      <c r="M4366" s="76"/>
      <c r="N4366" s="88"/>
      <c r="O4366" s="88"/>
      <c r="P4366" s="59"/>
      <c r="Q4366" s="77"/>
      <c r="R4366" s="59"/>
      <c r="S4366" s="59"/>
      <c r="T4366" s="59"/>
      <c r="U4366" s="59"/>
      <c r="W4366" s="59"/>
      <c r="X4366" s="59"/>
    </row>
    <row r="4367" ht="15.75" customHeight="1">
      <c r="C4367" s="84"/>
      <c r="D4367" s="84"/>
      <c r="E4367" s="84"/>
      <c r="F4367" s="86"/>
      <c r="G4367" s="87"/>
      <c r="H4367" s="72"/>
      <c r="I4367" s="59"/>
      <c r="J4367" s="76"/>
      <c r="K4367" s="59"/>
      <c r="L4367" s="59"/>
      <c r="M4367" s="76"/>
      <c r="N4367" s="88"/>
      <c r="O4367" s="88"/>
      <c r="P4367" s="59"/>
      <c r="Q4367" s="77"/>
      <c r="R4367" s="59"/>
      <c r="S4367" s="59"/>
      <c r="T4367" s="59"/>
      <c r="U4367" s="59"/>
      <c r="W4367" s="59"/>
      <c r="X4367" s="59"/>
    </row>
    <row r="4368" ht="15.75" customHeight="1">
      <c r="C4368" s="84"/>
      <c r="D4368" s="84"/>
      <c r="E4368" s="84"/>
      <c r="F4368" s="86"/>
      <c r="G4368" s="87"/>
      <c r="H4368" s="72"/>
      <c r="I4368" s="59"/>
      <c r="J4368" s="76"/>
      <c r="K4368" s="59"/>
      <c r="L4368" s="59"/>
      <c r="M4368" s="76"/>
      <c r="N4368" s="88"/>
      <c r="O4368" s="88"/>
      <c r="P4368" s="59"/>
      <c r="Q4368" s="77"/>
      <c r="R4368" s="59"/>
      <c r="S4368" s="59"/>
      <c r="T4368" s="59"/>
      <c r="U4368" s="59"/>
      <c r="W4368" s="59"/>
      <c r="X4368" s="59"/>
    </row>
    <row r="4369" ht="15.75" customHeight="1">
      <c r="C4369" s="84"/>
      <c r="D4369" s="84"/>
      <c r="E4369" s="84"/>
      <c r="F4369" s="86"/>
      <c r="G4369" s="87"/>
      <c r="H4369" s="72"/>
      <c r="I4369" s="59"/>
      <c r="J4369" s="76"/>
      <c r="K4369" s="59"/>
      <c r="L4369" s="59"/>
      <c r="M4369" s="76"/>
      <c r="N4369" s="88"/>
      <c r="O4369" s="88"/>
      <c r="P4369" s="59"/>
      <c r="Q4369" s="77"/>
      <c r="R4369" s="59"/>
      <c r="S4369" s="59"/>
      <c r="T4369" s="59"/>
      <c r="U4369" s="59"/>
      <c r="W4369" s="59"/>
      <c r="X4369" s="59"/>
    </row>
    <row r="4370" ht="15.75" customHeight="1">
      <c r="C4370" s="84"/>
      <c r="D4370" s="84"/>
      <c r="E4370" s="84"/>
      <c r="F4370" s="86"/>
      <c r="G4370" s="87"/>
      <c r="H4370" s="72"/>
      <c r="I4370" s="59"/>
      <c r="J4370" s="76"/>
      <c r="K4370" s="59"/>
      <c r="L4370" s="59"/>
      <c r="M4370" s="76"/>
      <c r="N4370" s="88"/>
      <c r="O4370" s="88"/>
      <c r="P4370" s="59"/>
      <c r="Q4370" s="77"/>
      <c r="R4370" s="59"/>
      <c r="S4370" s="59"/>
      <c r="T4370" s="59"/>
      <c r="U4370" s="59"/>
      <c r="W4370" s="59"/>
      <c r="X4370" s="59"/>
    </row>
    <row r="4371" ht="15.75" customHeight="1">
      <c r="C4371" s="84"/>
      <c r="D4371" s="84"/>
      <c r="E4371" s="84"/>
      <c r="F4371" s="86"/>
      <c r="G4371" s="87"/>
      <c r="H4371" s="72"/>
      <c r="I4371" s="59"/>
      <c r="J4371" s="76"/>
      <c r="K4371" s="59"/>
      <c r="L4371" s="59"/>
      <c r="M4371" s="76"/>
      <c r="N4371" s="88"/>
      <c r="O4371" s="88"/>
      <c r="P4371" s="59"/>
      <c r="Q4371" s="77"/>
      <c r="R4371" s="59"/>
      <c r="S4371" s="59"/>
      <c r="T4371" s="59"/>
      <c r="U4371" s="59"/>
      <c r="W4371" s="59"/>
      <c r="X4371" s="59"/>
    </row>
    <row r="4372" ht="15.75" customHeight="1">
      <c r="C4372" s="84"/>
      <c r="D4372" s="84"/>
      <c r="E4372" s="84"/>
      <c r="F4372" s="86"/>
      <c r="G4372" s="87"/>
      <c r="H4372" s="72"/>
      <c r="I4372" s="59"/>
      <c r="J4372" s="76"/>
      <c r="K4372" s="59"/>
      <c r="L4372" s="59"/>
      <c r="M4372" s="76"/>
      <c r="N4372" s="88"/>
      <c r="O4372" s="88"/>
      <c r="P4372" s="59"/>
      <c r="Q4372" s="77"/>
      <c r="R4372" s="59"/>
      <c r="S4372" s="59"/>
      <c r="T4372" s="59"/>
      <c r="U4372" s="59"/>
      <c r="W4372" s="59"/>
      <c r="X4372" s="59"/>
    </row>
    <row r="4373" ht="15.75" customHeight="1">
      <c r="C4373" s="84"/>
      <c r="D4373" s="84"/>
      <c r="E4373" s="84"/>
      <c r="F4373" s="86"/>
      <c r="G4373" s="87"/>
      <c r="H4373" s="72"/>
      <c r="I4373" s="59"/>
      <c r="J4373" s="76"/>
      <c r="K4373" s="59"/>
      <c r="L4373" s="59"/>
      <c r="M4373" s="76"/>
      <c r="N4373" s="88"/>
      <c r="O4373" s="88"/>
      <c r="P4373" s="59"/>
      <c r="Q4373" s="77"/>
      <c r="R4373" s="59"/>
      <c r="S4373" s="59"/>
      <c r="T4373" s="59"/>
      <c r="U4373" s="59"/>
      <c r="W4373" s="59"/>
      <c r="X4373" s="59"/>
    </row>
    <row r="4374" ht="15.75" customHeight="1">
      <c r="C4374" s="84"/>
      <c r="D4374" s="84"/>
      <c r="E4374" s="84"/>
      <c r="F4374" s="86"/>
      <c r="G4374" s="87"/>
      <c r="H4374" s="72"/>
      <c r="I4374" s="59"/>
      <c r="J4374" s="76"/>
      <c r="K4374" s="59"/>
      <c r="L4374" s="59"/>
      <c r="M4374" s="76"/>
      <c r="N4374" s="88"/>
      <c r="O4374" s="88"/>
      <c r="P4374" s="59"/>
      <c r="Q4374" s="77"/>
      <c r="R4374" s="59"/>
      <c r="S4374" s="59"/>
      <c r="T4374" s="59"/>
      <c r="U4374" s="59"/>
      <c r="W4374" s="59"/>
      <c r="X4374" s="59"/>
    </row>
    <row r="4375" ht="15.75" customHeight="1">
      <c r="C4375" s="84"/>
      <c r="D4375" s="84"/>
      <c r="E4375" s="84"/>
      <c r="F4375" s="86"/>
      <c r="G4375" s="87"/>
      <c r="H4375" s="72"/>
      <c r="I4375" s="59"/>
      <c r="J4375" s="76"/>
      <c r="K4375" s="59"/>
      <c r="L4375" s="59"/>
      <c r="M4375" s="76"/>
      <c r="N4375" s="88"/>
      <c r="O4375" s="88"/>
      <c r="P4375" s="59"/>
      <c r="Q4375" s="77"/>
      <c r="R4375" s="59"/>
      <c r="S4375" s="59"/>
      <c r="T4375" s="59"/>
      <c r="U4375" s="59"/>
      <c r="W4375" s="59"/>
      <c r="X4375" s="59"/>
    </row>
    <row r="4376" ht="15.75" customHeight="1">
      <c r="C4376" s="84"/>
      <c r="D4376" s="84"/>
      <c r="E4376" s="84"/>
      <c r="F4376" s="86"/>
      <c r="G4376" s="87"/>
      <c r="H4376" s="72"/>
      <c r="I4376" s="59"/>
      <c r="J4376" s="76"/>
      <c r="K4376" s="59"/>
      <c r="L4376" s="59"/>
      <c r="M4376" s="76"/>
      <c r="N4376" s="88"/>
      <c r="O4376" s="88"/>
      <c r="P4376" s="59"/>
      <c r="Q4376" s="77"/>
      <c r="R4376" s="59"/>
      <c r="S4376" s="59"/>
      <c r="T4376" s="59"/>
      <c r="U4376" s="59"/>
      <c r="W4376" s="59"/>
      <c r="X4376" s="59"/>
    </row>
    <row r="4377" ht="15.75" customHeight="1">
      <c r="C4377" s="84"/>
      <c r="D4377" s="84"/>
      <c r="E4377" s="84"/>
      <c r="F4377" s="86"/>
      <c r="G4377" s="87"/>
      <c r="H4377" s="72"/>
      <c r="I4377" s="59"/>
      <c r="J4377" s="76"/>
      <c r="K4377" s="59"/>
      <c r="L4377" s="59"/>
      <c r="M4377" s="76"/>
      <c r="N4377" s="88"/>
      <c r="O4377" s="88"/>
      <c r="P4377" s="59"/>
      <c r="Q4377" s="77"/>
      <c r="R4377" s="59"/>
      <c r="S4377" s="59"/>
      <c r="T4377" s="59"/>
      <c r="U4377" s="59"/>
      <c r="W4377" s="59"/>
      <c r="X4377" s="59"/>
    </row>
    <row r="4378" ht="15.75" customHeight="1">
      <c r="C4378" s="84"/>
      <c r="D4378" s="84"/>
      <c r="E4378" s="84"/>
      <c r="F4378" s="86"/>
      <c r="G4378" s="87"/>
      <c r="H4378" s="72"/>
      <c r="I4378" s="59"/>
      <c r="J4378" s="76"/>
      <c r="K4378" s="59"/>
      <c r="L4378" s="59"/>
      <c r="M4378" s="76"/>
      <c r="N4378" s="88"/>
      <c r="O4378" s="88"/>
      <c r="P4378" s="59"/>
      <c r="Q4378" s="77"/>
      <c r="R4378" s="59"/>
      <c r="S4378" s="59"/>
      <c r="T4378" s="59"/>
      <c r="U4378" s="59"/>
      <c r="W4378" s="59"/>
      <c r="X4378" s="59"/>
    </row>
    <row r="4379" ht="15.75" customHeight="1">
      <c r="C4379" s="84"/>
      <c r="D4379" s="84"/>
      <c r="E4379" s="84"/>
      <c r="F4379" s="86"/>
      <c r="G4379" s="87"/>
      <c r="H4379" s="72"/>
      <c r="I4379" s="59"/>
      <c r="J4379" s="76"/>
      <c r="K4379" s="59"/>
      <c r="L4379" s="59"/>
      <c r="M4379" s="76"/>
      <c r="N4379" s="88"/>
      <c r="O4379" s="88"/>
      <c r="P4379" s="59"/>
      <c r="Q4379" s="77"/>
      <c r="R4379" s="59"/>
      <c r="S4379" s="59"/>
      <c r="T4379" s="59"/>
      <c r="U4379" s="59"/>
      <c r="W4379" s="59"/>
      <c r="X4379" s="59"/>
    </row>
    <row r="4380" ht="15.75" customHeight="1">
      <c r="C4380" s="84"/>
      <c r="D4380" s="84"/>
      <c r="E4380" s="84"/>
      <c r="F4380" s="86"/>
      <c r="G4380" s="87"/>
      <c r="H4380" s="72"/>
      <c r="I4380" s="59"/>
      <c r="J4380" s="76"/>
      <c r="K4380" s="59"/>
      <c r="L4380" s="59"/>
      <c r="M4380" s="76"/>
      <c r="N4380" s="88"/>
      <c r="O4380" s="88"/>
      <c r="P4380" s="59"/>
      <c r="Q4380" s="77"/>
      <c r="R4380" s="59"/>
      <c r="S4380" s="59"/>
      <c r="T4380" s="59"/>
      <c r="U4380" s="59"/>
      <c r="W4380" s="59"/>
      <c r="X4380" s="59"/>
    </row>
    <row r="4381" ht="15.75" customHeight="1">
      <c r="C4381" s="84"/>
      <c r="D4381" s="84"/>
      <c r="E4381" s="84"/>
      <c r="F4381" s="86"/>
      <c r="G4381" s="87"/>
      <c r="H4381" s="72"/>
      <c r="I4381" s="59"/>
      <c r="J4381" s="76"/>
      <c r="K4381" s="59"/>
      <c r="L4381" s="59"/>
      <c r="M4381" s="76"/>
      <c r="N4381" s="88"/>
      <c r="O4381" s="88"/>
      <c r="P4381" s="59"/>
      <c r="Q4381" s="77"/>
      <c r="R4381" s="59"/>
      <c r="S4381" s="59"/>
      <c r="T4381" s="59"/>
      <c r="U4381" s="59"/>
      <c r="W4381" s="59"/>
      <c r="X4381" s="59"/>
    </row>
    <row r="4382" ht="15.75" customHeight="1">
      <c r="C4382" s="84"/>
      <c r="D4382" s="84"/>
      <c r="E4382" s="84"/>
      <c r="F4382" s="86"/>
      <c r="G4382" s="87"/>
      <c r="H4382" s="72"/>
      <c r="I4382" s="59"/>
      <c r="J4382" s="76"/>
      <c r="K4382" s="59"/>
      <c r="L4382" s="59"/>
      <c r="M4382" s="76"/>
      <c r="N4382" s="88"/>
      <c r="O4382" s="88"/>
      <c r="P4382" s="59"/>
      <c r="Q4382" s="77"/>
      <c r="R4382" s="59"/>
      <c r="S4382" s="59"/>
      <c r="T4382" s="59"/>
      <c r="U4382" s="59"/>
      <c r="W4382" s="59"/>
      <c r="X4382" s="59"/>
    </row>
    <row r="4383" ht="15.75" customHeight="1">
      <c r="C4383" s="84"/>
      <c r="D4383" s="84"/>
      <c r="E4383" s="84"/>
      <c r="F4383" s="86"/>
      <c r="G4383" s="87"/>
      <c r="H4383" s="72"/>
      <c r="I4383" s="59"/>
      <c r="J4383" s="76"/>
      <c r="K4383" s="59"/>
      <c r="L4383" s="59"/>
      <c r="M4383" s="76"/>
      <c r="N4383" s="88"/>
      <c r="O4383" s="88"/>
      <c r="P4383" s="59"/>
      <c r="Q4383" s="77"/>
      <c r="R4383" s="59"/>
      <c r="S4383" s="59"/>
      <c r="T4383" s="59"/>
      <c r="U4383" s="59"/>
      <c r="W4383" s="59"/>
      <c r="X4383" s="59"/>
    </row>
    <row r="4384" ht="15.75" customHeight="1">
      <c r="C4384" s="84"/>
      <c r="D4384" s="84"/>
      <c r="E4384" s="84"/>
      <c r="F4384" s="86"/>
      <c r="G4384" s="87"/>
      <c r="H4384" s="72"/>
      <c r="I4384" s="59"/>
      <c r="J4384" s="76"/>
      <c r="K4384" s="59"/>
      <c r="L4384" s="59"/>
      <c r="M4384" s="76"/>
      <c r="N4384" s="88"/>
      <c r="O4384" s="88"/>
      <c r="P4384" s="59"/>
      <c r="Q4384" s="77"/>
      <c r="R4384" s="59"/>
      <c r="S4384" s="59"/>
      <c r="T4384" s="59"/>
      <c r="U4384" s="59"/>
      <c r="W4384" s="59"/>
      <c r="X4384" s="59"/>
    </row>
    <row r="4385" ht="15.75" customHeight="1">
      <c r="C4385" s="84"/>
      <c r="D4385" s="84"/>
      <c r="E4385" s="84"/>
      <c r="F4385" s="86"/>
      <c r="G4385" s="87"/>
      <c r="H4385" s="72"/>
      <c r="I4385" s="59"/>
      <c r="J4385" s="76"/>
      <c r="K4385" s="59"/>
      <c r="L4385" s="59"/>
      <c r="M4385" s="76"/>
      <c r="N4385" s="88"/>
      <c r="O4385" s="88"/>
      <c r="P4385" s="59"/>
      <c r="Q4385" s="77"/>
      <c r="R4385" s="59"/>
      <c r="S4385" s="59"/>
      <c r="T4385" s="59"/>
      <c r="U4385" s="59"/>
      <c r="W4385" s="59"/>
      <c r="X4385" s="59"/>
    </row>
    <row r="4386" ht="15.75" customHeight="1">
      <c r="C4386" s="84"/>
      <c r="D4386" s="84"/>
      <c r="E4386" s="84"/>
      <c r="F4386" s="86"/>
      <c r="G4386" s="87"/>
      <c r="H4386" s="72"/>
      <c r="I4386" s="59"/>
      <c r="J4386" s="76"/>
      <c r="K4386" s="59"/>
      <c r="L4386" s="59"/>
      <c r="M4386" s="76"/>
      <c r="N4386" s="88"/>
      <c r="O4386" s="88"/>
      <c r="P4386" s="59"/>
      <c r="Q4386" s="77"/>
      <c r="R4386" s="59"/>
      <c r="S4386" s="59"/>
      <c r="T4386" s="59"/>
      <c r="U4386" s="59"/>
      <c r="W4386" s="59"/>
      <c r="X4386" s="59"/>
    </row>
    <row r="4387" ht="15.75" customHeight="1">
      <c r="C4387" s="84"/>
      <c r="D4387" s="84"/>
      <c r="E4387" s="84"/>
      <c r="F4387" s="86"/>
      <c r="G4387" s="87"/>
      <c r="H4387" s="72"/>
      <c r="I4387" s="59"/>
      <c r="J4387" s="76"/>
      <c r="K4387" s="59"/>
      <c r="L4387" s="59"/>
      <c r="M4387" s="76"/>
      <c r="N4387" s="88"/>
      <c r="O4387" s="88"/>
      <c r="P4387" s="59"/>
      <c r="Q4387" s="77"/>
      <c r="R4387" s="59"/>
      <c r="S4387" s="59"/>
      <c r="T4387" s="59"/>
      <c r="U4387" s="59"/>
      <c r="W4387" s="59"/>
      <c r="X4387" s="59"/>
    </row>
    <row r="4388" ht="15.75" customHeight="1">
      <c r="C4388" s="84"/>
      <c r="D4388" s="84"/>
      <c r="E4388" s="84"/>
      <c r="F4388" s="86"/>
      <c r="G4388" s="87"/>
      <c r="H4388" s="72"/>
      <c r="I4388" s="59"/>
      <c r="J4388" s="76"/>
      <c r="K4388" s="59"/>
      <c r="L4388" s="59"/>
      <c r="M4388" s="76"/>
      <c r="N4388" s="88"/>
      <c r="O4388" s="88"/>
      <c r="P4388" s="59"/>
      <c r="Q4388" s="77"/>
      <c r="R4388" s="59"/>
      <c r="S4388" s="59"/>
      <c r="T4388" s="59"/>
      <c r="U4388" s="59"/>
      <c r="W4388" s="59"/>
      <c r="X4388" s="59"/>
    </row>
    <row r="4389" ht="15.75" customHeight="1">
      <c r="C4389" s="84"/>
      <c r="D4389" s="84"/>
      <c r="E4389" s="84"/>
      <c r="F4389" s="86"/>
      <c r="G4389" s="87"/>
      <c r="H4389" s="72"/>
      <c r="I4389" s="59"/>
      <c r="J4389" s="76"/>
      <c r="K4389" s="59"/>
      <c r="L4389" s="59"/>
      <c r="M4389" s="76"/>
      <c r="N4389" s="88"/>
      <c r="O4389" s="88"/>
      <c r="P4389" s="59"/>
      <c r="Q4389" s="77"/>
      <c r="R4389" s="59"/>
      <c r="S4389" s="59"/>
      <c r="T4389" s="59"/>
      <c r="U4389" s="59"/>
      <c r="W4389" s="59"/>
      <c r="X4389" s="59"/>
    </row>
    <row r="4390" ht="15.75" customHeight="1">
      <c r="C4390" s="84"/>
      <c r="D4390" s="84"/>
      <c r="E4390" s="84"/>
      <c r="F4390" s="86"/>
      <c r="G4390" s="87"/>
      <c r="H4390" s="72"/>
      <c r="I4390" s="59"/>
      <c r="J4390" s="76"/>
      <c r="K4390" s="59"/>
      <c r="L4390" s="59"/>
      <c r="M4390" s="76"/>
      <c r="N4390" s="88"/>
      <c r="O4390" s="88"/>
      <c r="P4390" s="59"/>
      <c r="Q4390" s="77"/>
      <c r="R4390" s="59"/>
      <c r="S4390" s="59"/>
      <c r="T4390" s="59"/>
      <c r="U4390" s="59"/>
      <c r="W4390" s="59"/>
      <c r="X4390" s="59"/>
    </row>
    <row r="4391" ht="15.75" customHeight="1">
      <c r="C4391" s="84"/>
      <c r="D4391" s="84"/>
      <c r="E4391" s="84"/>
      <c r="F4391" s="86"/>
      <c r="G4391" s="87"/>
      <c r="H4391" s="72"/>
      <c r="I4391" s="59"/>
      <c r="J4391" s="76"/>
      <c r="K4391" s="59"/>
      <c r="L4391" s="59"/>
      <c r="M4391" s="76"/>
      <c r="N4391" s="88"/>
      <c r="O4391" s="88"/>
      <c r="P4391" s="59"/>
      <c r="Q4391" s="77"/>
      <c r="R4391" s="59"/>
      <c r="S4391" s="59"/>
      <c r="T4391" s="59"/>
      <c r="U4391" s="59"/>
      <c r="W4391" s="59"/>
      <c r="X4391" s="59"/>
    </row>
    <row r="4392" ht="15.75" customHeight="1">
      <c r="C4392" s="84"/>
      <c r="D4392" s="84"/>
      <c r="E4392" s="84"/>
      <c r="F4392" s="86"/>
      <c r="G4392" s="87"/>
      <c r="H4392" s="72"/>
      <c r="I4392" s="59"/>
      <c r="J4392" s="76"/>
      <c r="K4392" s="59"/>
      <c r="L4392" s="59"/>
      <c r="M4392" s="76"/>
      <c r="N4392" s="88"/>
      <c r="O4392" s="88"/>
      <c r="P4392" s="59"/>
      <c r="Q4392" s="77"/>
      <c r="R4392" s="59"/>
      <c r="S4392" s="59"/>
      <c r="T4392" s="59"/>
      <c r="U4392" s="59"/>
      <c r="W4392" s="59"/>
      <c r="X4392" s="59"/>
    </row>
    <row r="4393" ht="15.75" customHeight="1">
      <c r="C4393" s="84"/>
      <c r="D4393" s="84"/>
      <c r="E4393" s="84"/>
      <c r="F4393" s="86"/>
      <c r="G4393" s="87"/>
      <c r="H4393" s="72"/>
      <c r="I4393" s="59"/>
      <c r="J4393" s="76"/>
      <c r="K4393" s="59"/>
      <c r="L4393" s="59"/>
      <c r="M4393" s="76"/>
      <c r="N4393" s="88"/>
      <c r="O4393" s="88"/>
      <c r="P4393" s="59"/>
      <c r="Q4393" s="77"/>
      <c r="R4393" s="59"/>
      <c r="S4393" s="59"/>
      <c r="T4393" s="59"/>
      <c r="U4393" s="59"/>
      <c r="W4393" s="59"/>
      <c r="X4393" s="59"/>
    </row>
    <row r="4394" ht="15.75" customHeight="1">
      <c r="C4394" s="84"/>
      <c r="D4394" s="84"/>
      <c r="E4394" s="84"/>
      <c r="F4394" s="86"/>
      <c r="G4394" s="87"/>
      <c r="H4394" s="72"/>
      <c r="I4394" s="59"/>
      <c r="J4394" s="76"/>
      <c r="K4394" s="59"/>
      <c r="L4394" s="59"/>
      <c r="M4394" s="76"/>
      <c r="N4394" s="88"/>
      <c r="O4394" s="88"/>
      <c r="P4394" s="59"/>
      <c r="Q4394" s="77"/>
      <c r="R4394" s="59"/>
      <c r="S4394" s="59"/>
      <c r="T4394" s="59"/>
      <c r="U4394" s="59"/>
      <c r="W4394" s="59"/>
      <c r="X4394" s="59"/>
    </row>
    <row r="4395" ht="15.75" customHeight="1">
      <c r="C4395" s="84"/>
      <c r="D4395" s="84"/>
      <c r="E4395" s="84"/>
      <c r="F4395" s="86"/>
      <c r="G4395" s="87"/>
      <c r="H4395" s="72"/>
      <c r="I4395" s="59"/>
      <c r="J4395" s="76"/>
      <c r="K4395" s="59"/>
      <c r="L4395" s="59"/>
      <c r="M4395" s="76"/>
      <c r="N4395" s="88"/>
      <c r="O4395" s="88"/>
      <c r="P4395" s="59"/>
      <c r="Q4395" s="77"/>
      <c r="R4395" s="59"/>
      <c r="S4395" s="59"/>
      <c r="T4395" s="59"/>
      <c r="U4395" s="59"/>
      <c r="W4395" s="59"/>
      <c r="X4395" s="59"/>
    </row>
    <row r="4396" ht="15.75" customHeight="1">
      <c r="C4396" s="84"/>
      <c r="D4396" s="84"/>
      <c r="E4396" s="84"/>
      <c r="F4396" s="86"/>
      <c r="G4396" s="87"/>
      <c r="H4396" s="72"/>
      <c r="I4396" s="59"/>
      <c r="J4396" s="76"/>
      <c r="K4396" s="59"/>
      <c r="L4396" s="59"/>
      <c r="M4396" s="76"/>
      <c r="N4396" s="88"/>
      <c r="O4396" s="88"/>
      <c r="P4396" s="59"/>
      <c r="Q4396" s="77"/>
      <c r="R4396" s="59"/>
      <c r="S4396" s="59"/>
      <c r="T4396" s="59"/>
      <c r="U4396" s="59"/>
      <c r="W4396" s="59"/>
      <c r="X4396" s="59"/>
    </row>
    <row r="4397" ht="15.75" customHeight="1">
      <c r="C4397" s="84"/>
      <c r="D4397" s="84"/>
      <c r="E4397" s="84"/>
      <c r="F4397" s="86"/>
      <c r="G4397" s="87"/>
      <c r="H4397" s="72"/>
      <c r="I4397" s="59"/>
      <c r="J4397" s="76"/>
      <c r="K4397" s="59"/>
      <c r="L4397" s="59"/>
      <c r="M4397" s="76"/>
      <c r="N4397" s="88"/>
      <c r="O4397" s="88"/>
      <c r="P4397" s="59"/>
      <c r="Q4397" s="77"/>
      <c r="R4397" s="59"/>
      <c r="S4397" s="59"/>
      <c r="T4397" s="59"/>
      <c r="U4397" s="59"/>
      <c r="W4397" s="59"/>
      <c r="X4397" s="59"/>
    </row>
    <row r="4398" ht="15.75" customHeight="1">
      <c r="C4398" s="84"/>
      <c r="D4398" s="84"/>
      <c r="E4398" s="84"/>
      <c r="F4398" s="86"/>
      <c r="G4398" s="87"/>
      <c r="H4398" s="72"/>
      <c r="I4398" s="59"/>
      <c r="J4398" s="76"/>
      <c r="K4398" s="59"/>
      <c r="L4398" s="59"/>
      <c r="M4398" s="76"/>
      <c r="N4398" s="88"/>
      <c r="O4398" s="88"/>
      <c r="P4398" s="59"/>
      <c r="Q4398" s="77"/>
      <c r="R4398" s="59"/>
      <c r="S4398" s="59"/>
      <c r="T4398" s="59"/>
      <c r="U4398" s="59"/>
      <c r="W4398" s="59"/>
      <c r="X4398" s="59"/>
    </row>
    <row r="4399" ht="15.75" customHeight="1">
      <c r="C4399" s="84"/>
      <c r="D4399" s="84"/>
      <c r="E4399" s="84"/>
      <c r="F4399" s="86"/>
      <c r="G4399" s="87"/>
      <c r="H4399" s="72"/>
      <c r="I4399" s="59"/>
      <c r="J4399" s="76"/>
      <c r="K4399" s="59"/>
      <c r="L4399" s="59"/>
      <c r="M4399" s="76"/>
      <c r="N4399" s="88"/>
      <c r="O4399" s="88"/>
      <c r="P4399" s="59"/>
      <c r="Q4399" s="77"/>
      <c r="R4399" s="59"/>
      <c r="S4399" s="59"/>
      <c r="T4399" s="59"/>
      <c r="U4399" s="59"/>
      <c r="W4399" s="59"/>
      <c r="X4399" s="59"/>
    </row>
    <row r="4400" ht="15.75" customHeight="1">
      <c r="C4400" s="84"/>
      <c r="D4400" s="84"/>
      <c r="E4400" s="84"/>
      <c r="F4400" s="86"/>
      <c r="G4400" s="87"/>
      <c r="H4400" s="72"/>
      <c r="I4400" s="59"/>
      <c r="J4400" s="76"/>
      <c r="K4400" s="59"/>
      <c r="L4400" s="59"/>
      <c r="M4400" s="76"/>
      <c r="N4400" s="88"/>
      <c r="O4400" s="88"/>
      <c r="P4400" s="59"/>
      <c r="Q4400" s="77"/>
      <c r="R4400" s="59"/>
      <c r="S4400" s="59"/>
      <c r="T4400" s="59"/>
      <c r="U4400" s="59"/>
      <c r="W4400" s="59"/>
      <c r="X4400" s="59"/>
    </row>
    <row r="4401" ht="15.75" customHeight="1">
      <c r="C4401" s="84"/>
      <c r="D4401" s="84"/>
      <c r="E4401" s="84"/>
      <c r="F4401" s="86"/>
      <c r="G4401" s="87"/>
      <c r="H4401" s="72"/>
      <c r="I4401" s="59"/>
      <c r="J4401" s="76"/>
      <c r="K4401" s="59"/>
      <c r="L4401" s="59"/>
      <c r="M4401" s="76"/>
      <c r="N4401" s="88"/>
      <c r="O4401" s="88"/>
      <c r="P4401" s="59"/>
      <c r="Q4401" s="77"/>
      <c r="R4401" s="59"/>
      <c r="S4401" s="59"/>
      <c r="T4401" s="59"/>
      <c r="U4401" s="59"/>
      <c r="W4401" s="59"/>
      <c r="X4401" s="59"/>
    </row>
    <row r="4402" ht="15.75" customHeight="1">
      <c r="C4402" s="84"/>
      <c r="D4402" s="84"/>
      <c r="E4402" s="84"/>
      <c r="F4402" s="86"/>
      <c r="G4402" s="87"/>
      <c r="H4402" s="72"/>
      <c r="I4402" s="59"/>
      <c r="J4402" s="76"/>
      <c r="K4402" s="59"/>
      <c r="L4402" s="59"/>
      <c r="M4402" s="76"/>
      <c r="N4402" s="88"/>
      <c r="O4402" s="88"/>
      <c r="P4402" s="59"/>
      <c r="Q4402" s="77"/>
      <c r="R4402" s="59"/>
      <c r="S4402" s="59"/>
      <c r="T4402" s="59"/>
      <c r="U4402" s="59"/>
      <c r="W4402" s="59"/>
      <c r="X4402" s="59"/>
    </row>
    <row r="4403" ht="15.75" customHeight="1">
      <c r="C4403" s="84"/>
      <c r="D4403" s="84"/>
      <c r="E4403" s="84"/>
      <c r="F4403" s="86"/>
      <c r="G4403" s="87"/>
      <c r="H4403" s="72"/>
      <c r="I4403" s="59"/>
      <c r="J4403" s="76"/>
      <c r="K4403" s="59"/>
      <c r="L4403" s="59"/>
      <c r="M4403" s="76"/>
      <c r="N4403" s="88"/>
      <c r="O4403" s="88"/>
      <c r="P4403" s="59"/>
      <c r="Q4403" s="77"/>
      <c r="R4403" s="59"/>
      <c r="S4403" s="59"/>
      <c r="T4403" s="59"/>
      <c r="U4403" s="59"/>
      <c r="W4403" s="59"/>
      <c r="X4403" s="59"/>
    </row>
    <row r="4404" ht="15.75" customHeight="1">
      <c r="C4404" s="84"/>
      <c r="D4404" s="84"/>
      <c r="E4404" s="84"/>
      <c r="F4404" s="86"/>
      <c r="G4404" s="87"/>
      <c r="H4404" s="72"/>
      <c r="I4404" s="59"/>
      <c r="J4404" s="76"/>
      <c r="K4404" s="59"/>
      <c r="L4404" s="59"/>
      <c r="M4404" s="76"/>
      <c r="N4404" s="88"/>
      <c r="O4404" s="88"/>
      <c r="P4404" s="59"/>
      <c r="Q4404" s="77"/>
      <c r="R4404" s="59"/>
      <c r="S4404" s="59"/>
      <c r="T4404" s="59"/>
      <c r="U4404" s="59"/>
      <c r="W4404" s="59"/>
      <c r="X4404" s="59"/>
    </row>
    <row r="4405" ht="15.75" customHeight="1">
      <c r="C4405" s="84"/>
      <c r="D4405" s="84"/>
      <c r="E4405" s="84"/>
      <c r="F4405" s="86"/>
      <c r="G4405" s="87"/>
      <c r="H4405" s="72"/>
      <c r="I4405" s="59"/>
      <c r="J4405" s="76"/>
      <c r="K4405" s="59"/>
      <c r="L4405" s="59"/>
      <c r="M4405" s="76"/>
      <c r="N4405" s="88"/>
      <c r="O4405" s="88"/>
      <c r="P4405" s="59"/>
      <c r="Q4405" s="77"/>
      <c r="R4405" s="59"/>
      <c r="S4405" s="59"/>
      <c r="T4405" s="59"/>
      <c r="U4405" s="59"/>
      <c r="W4405" s="59"/>
      <c r="X4405" s="59"/>
    </row>
    <row r="4406" ht="15.75" customHeight="1">
      <c r="C4406" s="84"/>
      <c r="D4406" s="84"/>
      <c r="E4406" s="84"/>
      <c r="F4406" s="86"/>
      <c r="G4406" s="87"/>
      <c r="H4406" s="72"/>
      <c r="I4406" s="59"/>
      <c r="J4406" s="76"/>
      <c r="K4406" s="59"/>
      <c r="L4406" s="59"/>
      <c r="M4406" s="76"/>
      <c r="N4406" s="88"/>
      <c r="O4406" s="88"/>
      <c r="P4406" s="59"/>
      <c r="Q4406" s="77"/>
      <c r="R4406" s="59"/>
      <c r="S4406" s="59"/>
      <c r="T4406" s="59"/>
      <c r="U4406" s="59"/>
      <c r="W4406" s="59"/>
      <c r="X4406" s="59"/>
    </row>
    <row r="4407" ht="15.75" customHeight="1">
      <c r="C4407" s="84"/>
      <c r="D4407" s="84"/>
      <c r="E4407" s="84"/>
      <c r="F4407" s="86"/>
      <c r="G4407" s="87"/>
      <c r="H4407" s="72"/>
      <c r="I4407" s="59"/>
      <c r="J4407" s="76"/>
      <c r="K4407" s="59"/>
      <c r="L4407" s="59"/>
      <c r="M4407" s="76"/>
      <c r="N4407" s="88"/>
      <c r="O4407" s="88"/>
      <c r="P4407" s="59"/>
      <c r="Q4407" s="77"/>
      <c r="R4407" s="59"/>
      <c r="S4407" s="59"/>
      <c r="T4407" s="59"/>
      <c r="U4407" s="59"/>
      <c r="W4407" s="59"/>
      <c r="X4407" s="59"/>
    </row>
    <row r="4408" ht="15.75" customHeight="1">
      <c r="C4408" s="84"/>
      <c r="D4408" s="84"/>
      <c r="E4408" s="84"/>
      <c r="F4408" s="86"/>
      <c r="G4408" s="87"/>
      <c r="H4408" s="72"/>
      <c r="I4408" s="59"/>
      <c r="J4408" s="76"/>
      <c r="K4408" s="59"/>
      <c r="L4408" s="59"/>
      <c r="M4408" s="76"/>
      <c r="N4408" s="88"/>
      <c r="O4408" s="88"/>
      <c r="P4408" s="59"/>
      <c r="Q4408" s="77"/>
      <c r="R4408" s="59"/>
      <c r="S4408" s="59"/>
      <c r="T4408" s="59"/>
      <c r="U4408" s="59"/>
      <c r="W4408" s="59"/>
      <c r="X4408" s="59"/>
    </row>
    <row r="4409" ht="15.75" customHeight="1">
      <c r="C4409" s="84"/>
      <c r="D4409" s="84"/>
      <c r="E4409" s="84"/>
      <c r="F4409" s="86"/>
      <c r="G4409" s="87"/>
      <c r="H4409" s="72"/>
      <c r="I4409" s="59"/>
      <c r="J4409" s="76"/>
      <c r="K4409" s="59"/>
      <c r="L4409" s="59"/>
      <c r="M4409" s="76"/>
      <c r="N4409" s="88"/>
      <c r="O4409" s="88"/>
      <c r="P4409" s="59"/>
      <c r="Q4409" s="77"/>
      <c r="R4409" s="59"/>
      <c r="S4409" s="59"/>
      <c r="T4409" s="59"/>
      <c r="U4409" s="59"/>
      <c r="W4409" s="59"/>
      <c r="X4409" s="59"/>
    </row>
    <row r="4410" ht="15.75" customHeight="1">
      <c r="C4410" s="84"/>
      <c r="D4410" s="84"/>
      <c r="E4410" s="84"/>
      <c r="F4410" s="86"/>
      <c r="G4410" s="87"/>
      <c r="H4410" s="72"/>
      <c r="I4410" s="59"/>
      <c r="J4410" s="76"/>
      <c r="K4410" s="59"/>
      <c r="L4410" s="59"/>
      <c r="M4410" s="76"/>
      <c r="N4410" s="88"/>
      <c r="O4410" s="88"/>
      <c r="P4410" s="59"/>
      <c r="Q4410" s="77"/>
      <c r="R4410" s="59"/>
      <c r="S4410" s="59"/>
      <c r="T4410" s="59"/>
      <c r="U4410" s="59"/>
      <c r="W4410" s="59"/>
      <c r="X4410" s="59"/>
    </row>
    <row r="4411" ht="15.75" customHeight="1">
      <c r="C4411" s="84"/>
      <c r="D4411" s="84"/>
      <c r="E4411" s="84"/>
      <c r="F4411" s="86"/>
      <c r="G4411" s="87"/>
      <c r="H4411" s="72"/>
      <c r="I4411" s="59"/>
      <c r="J4411" s="76"/>
      <c r="K4411" s="59"/>
      <c r="L4411" s="59"/>
      <c r="M4411" s="76"/>
      <c r="N4411" s="88"/>
      <c r="O4411" s="88"/>
      <c r="P4411" s="59"/>
      <c r="Q4411" s="77"/>
      <c r="R4411" s="59"/>
      <c r="S4411" s="59"/>
      <c r="T4411" s="59"/>
      <c r="U4411" s="59"/>
      <c r="W4411" s="59"/>
      <c r="X4411" s="59"/>
    </row>
    <row r="4412" ht="15.75" customHeight="1">
      <c r="C4412" s="84"/>
      <c r="D4412" s="84"/>
      <c r="E4412" s="84"/>
      <c r="F4412" s="86"/>
      <c r="G4412" s="87"/>
      <c r="H4412" s="72"/>
      <c r="I4412" s="59"/>
      <c r="J4412" s="76"/>
      <c r="K4412" s="59"/>
      <c r="L4412" s="59"/>
      <c r="M4412" s="76"/>
      <c r="N4412" s="88"/>
      <c r="O4412" s="88"/>
      <c r="P4412" s="59"/>
      <c r="Q4412" s="77"/>
      <c r="R4412" s="59"/>
      <c r="S4412" s="59"/>
      <c r="T4412" s="59"/>
      <c r="U4412" s="59"/>
      <c r="W4412" s="59"/>
      <c r="X4412" s="59"/>
    </row>
    <row r="4413" ht="15.75" customHeight="1">
      <c r="C4413" s="84"/>
      <c r="D4413" s="84"/>
      <c r="E4413" s="84"/>
      <c r="F4413" s="86"/>
      <c r="G4413" s="87"/>
      <c r="H4413" s="72"/>
      <c r="I4413" s="59"/>
      <c r="J4413" s="76"/>
      <c r="K4413" s="59"/>
      <c r="L4413" s="59"/>
      <c r="M4413" s="76"/>
      <c r="N4413" s="88"/>
      <c r="O4413" s="88"/>
      <c r="P4413" s="59"/>
      <c r="Q4413" s="77"/>
      <c r="R4413" s="59"/>
      <c r="S4413" s="59"/>
      <c r="T4413" s="59"/>
      <c r="U4413" s="59"/>
      <c r="W4413" s="59"/>
      <c r="X4413" s="59"/>
    </row>
    <row r="4414" ht="15.75" customHeight="1">
      <c r="C4414" s="84"/>
      <c r="D4414" s="84"/>
      <c r="E4414" s="84"/>
      <c r="F4414" s="86"/>
      <c r="G4414" s="87"/>
      <c r="H4414" s="72"/>
      <c r="I4414" s="59"/>
      <c r="J4414" s="76"/>
      <c r="K4414" s="59"/>
      <c r="L4414" s="59"/>
      <c r="M4414" s="76"/>
      <c r="N4414" s="88"/>
      <c r="O4414" s="88"/>
      <c r="P4414" s="59"/>
      <c r="Q4414" s="77"/>
      <c r="R4414" s="59"/>
      <c r="S4414" s="59"/>
      <c r="T4414" s="59"/>
      <c r="U4414" s="59"/>
      <c r="W4414" s="59"/>
      <c r="X4414" s="59"/>
    </row>
    <row r="4415" ht="15.75" customHeight="1">
      <c r="C4415" s="84"/>
      <c r="D4415" s="84"/>
      <c r="E4415" s="84"/>
      <c r="F4415" s="86"/>
      <c r="G4415" s="87"/>
      <c r="H4415" s="72"/>
      <c r="I4415" s="59"/>
      <c r="J4415" s="76"/>
      <c r="K4415" s="59"/>
      <c r="L4415" s="59"/>
      <c r="M4415" s="76"/>
      <c r="N4415" s="88"/>
      <c r="O4415" s="88"/>
      <c r="P4415" s="59"/>
      <c r="Q4415" s="77"/>
      <c r="R4415" s="59"/>
      <c r="S4415" s="59"/>
      <c r="T4415" s="59"/>
      <c r="U4415" s="59"/>
      <c r="W4415" s="59"/>
      <c r="X4415" s="59"/>
    </row>
    <row r="4416" ht="15.75" customHeight="1">
      <c r="C4416" s="84"/>
      <c r="D4416" s="84"/>
      <c r="E4416" s="84"/>
      <c r="F4416" s="86"/>
      <c r="G4416" s="87"/>
      <c r="H4416" s="72"/>
      <c r="I4416" s="59"/>
      <c r="J4416" s="76"/>
      <c r="K4416" s="59"/>
      <c r="L4416" s="59"/>
      <c r="M4416" s="76"/>
      <c r="N4416" s="88"/>
      <c r="O4416" s="88"/>
      <c r="P4416" s="59"/>
      <c r="Q4416" s="77"/>
      <c r="R4416" s="59"/>
      <c r="S4416" s="59"/>
      <c r="T4416" s="59"/>
      <c r="U4416" s="59"/>
      <c r="W4416" s="59"/>
      <c r="X4416" s="59"/>
    </row>
    <row r="4417" ht="15.75" customHeight="1">
      <c r="C4417" s="84"/>
      <c r="D4417" s="84"/>
      <c r="E4417" s="84"/>
      <c r="F4417" s="86"/>
      <c r="G4417" s="87"/>
      <c r="H4417" s="72"/>
      <c r="I4417" s="59"/>
      <c r="J4417" s="76"/>
      <c r="K4417" s="59"/>
      <c r="L4417" s="59"/>
      <c r="M4417" s="76"/>
      <c r="N4417" s="88"/>
      <c r="O4417" s="88"/>
      <c r="P4417" s="59"/>
      <c r="Q4417" s="77"/>
      <c r="R4417" s="59"/>
      <c r="S4417" s="59"/>
      <c r="T4417" s="59"/>
      <c r="U4417" s="59"/>
      <c r="W4417" s="59"/>
      <c r="X4417" s="59"/>
    </row>
    <row r="4418" ht="15.75" customHeight="1">
      <c r="C4418" s="84"/>
      <c r="D4418" s="84"/>
      <c r="E4418" s="84"/>
      <c r="F4418" s="86"/>
      <c r="G4418" s="87"/>
      <c r="H4418" s="72"/>
      <c r="I4418" s="59"/>
      <c r="J4418" s="76"/>
      <c r="K4418" s="59"/>
      <c r="L4418" s="59"/>
      <c r="M4418" s="76"/>
      <c r="N4418" s="88"/>
      <c r="O4418" s="88"/>
      <c r="P4418" s="59"/>
      <c r="Q4418" s="77"/>
      <c r="R4418" s="59"/>
      <c r="S4418" s="59"/>
      <c r="T4418" s="59"/>
      <c r="U4418" s="59"/>
      <c r="W4418" s="59"/>
      <c r="X4418" s="59"/>
    </row>
    <row r="4419" ht="15.75" customHeight="1">
      <c r="C4419" s="84"/>
      <c r="D4419" s="84"/>
      <c r="E4419" s="84"/>
      <c r="F4419" s="86"/>
      <c r="G4419" s="87"/>
      <c r="H4419" s="72"/>
      <c r="I4419" s="59"/>
      <c r="J4419" s="76"/>
      <c r="K4419" s="59"/>
      <c r="L4419" s="59"/>
      <c r="M4419" s="76"/>
      <c r="N4419" s="88"/>
      <c r="O4419" s="88"/>
      <c r="P4419" s="59"/>
      <c r="Q4419" s="77"/>
      <c r="R4419" s="59"/>
      <c r="S4419" s="59"/>
      <c r="T4419" s="59"/>
      <c r="U4419" s="59"/>
      <c r="W4419" s="59"/>
      <c r="X4419" s="59"/>
    </row>
    <row r="4420" ht="15.75" customHeight="1">
      <c r="C4420" s="84"/>
      <c r="D4420" s="84"/>
      <c r="E4420" s="84"/>
      <c r="F4420" s="86"/>
      <c r="G4420" s="87"/>
      <c r="H4420" s="72"/>
      <c r="I4420" s="59"/>
      <c r="J4420" s="76"/>
      <c r="K4420" s="59"/>
      <c r="L4420" s="59"/>
      <c r="M4420" s="76"/>
      <c r="N4420" s="88"/>
      <c r="O4420" s="88"/>
      <c r="P4420" s="59"/>
      <c r="Q4420" s="77"/>
      <c r="R4420" s="59"/>
      <c r="S4420" s="59"/>
      <c r="T4420" s="59"/>
      <c r="U4420" s="59"/>
      <c r="W4420" s="59"/>
      <c r="X4420" s="59"/>
    </row>
    <row r="4421" ht="15.75" customHeight="1">
      <c r="C4421" s="84"/>
      <c r="D4421" s="84"/>
      <c r="E4421" s="84"/>
      <c r="F4421" s="86"/>
      <c r="G4421" s="87"/>
      <c r="H4421" s="72"/>
      <c r="I4421" s="59"/>
      <c r="J4421" s="76"/>
      <c r="K4421" s="59"/>
      <c r="L4421" s="59"/>
      <c r="M4421" s="76"/>
      <c r="N4421" s="88"/>
      <c r="O4421" s="88"/>
      <c r="P4421" s="59"/>
      <c r="Q4421" s="77"/>
      <c r="R4421" s="59"/>
      <c r="S4421" s="59"/>
      <c r="T4421" s="59"/>
      <c r="U4421" s="59"/>
      <c r="W4421" s="59"/>
      <c r="X4421" s="59"/>
    </row>
    <row r="4422" ht="15.75" customHeight="1">
      <c r="C4422" s="84"/>
      <c r="D4422" s="84"/>
      <c r="E4422" s="84"/>
      <c r="F4422" s="86"/>
      <c r="G4422" s="87"/>
      <c r="H4422" s="72"/>
      <c r="I4422" s="59"/>
      <c r="J4422" s="76"/>
      <c r="K4422" s="59"/>
      <c r="L4422" s="59"/>
      <c r="M4422" s="76"/>
      <c r="N4422" s="88"/>
      <c r="O4422" s="88"/>
      <c r="P4422" s="59"/>
      <c r="Q4422" s="77"/>
      <c r="R4422" s="59"/>
      <c r="S4422" s="59"/>
      <c r="T4422" s="59"/>
      <c r="U4422" s="59"/>
      <c r="W4422" s="59"/>
      <c r="X4422" s="59"/>
    </row>
    <row r="4423" ht="15.75" customHeight="1">
      <c r="C4423" s="84"/>
      <c r="D4423" s="84"/>
      <c r="E4423" s="84"/>
      <c r="F4423" s="86"/>
      <c r="G4423" s="87"/>
      <c r="H4423" s="72"/>
      <c r="I4423" s="59"/>
      <c r="J4423" s="76"/>
      <c r="K4423" s="59"/>
      <c r="L4423" s="59"/>
      <c r="M4423" s="76"/>
      <c r="N4423" s="88"/>
      <c r="O4423" s="88"/>
      <c r="P4423" s="59"/>
      <c r="Q4423" s="77"/>
      <c r="R4423" s="59"/>
      <c r="S4423" s="59"/>
      <c r="T4423" s="59"/>
      <c r="U4423" s="59"/>
      <c r="W4423" s="59"/>
      <c r="X4423" s="59"/>
    </row>
    <row r="4424" ht="15.75" customHeight="1">
      <c r="C4424" s="84"/>
      <c r="D4424" s="84"/>
      <c r="E4424" s="84"/>
      <c r="F4424" s="86"/>
      <c r="G4424" s="87"/>
      <c r="H4424" s="72"/>
      <c r="I4424" s="59"/>
      <c r="J4424" s="76"/>
      <c r="K4424" s="59"/>
      <c r="L4424" s="59"/>
      <c r="M4424" s="76"/>
      <c r="N4424" s="88"/>
      <c r="O4424" s="88"/>
      <c r="P4424" s="59"/>
      <c r="Q4424" s="77"/>
      <c r="R4424" s="59"/>
      <c r="S4424" s="59"/>
      <c r="T4424" s="59"/>
      <c r="U4424" s="59"/>
      <c r="W4424" s="59"/>
      <c r="X4424" s="59"/>
    </row>
    <row r="4425" ht="15.75" customHeight="1">
      <c r="C4425" s="84"/>
      <c r="D4425" s="84"/>
      <c r="E4425" s="84"/>
      <c r="F4425" s="86"/>
      <c r="G4425" s="87"/>
      <c r="H4425" s="72"/>
      <c r="I4425" s="59"/>
      <c r="J4425" s="76"/>
      <c r="K4425" s="59"/>
      <c r="L4425" s="59"/>
      <c r="M4425" s="76"/>
      <c r="N4425" s="88"/>
      <c r="O4425" s="88"/>
      <c r="P4425" s="59"/>
      <c r="Q4425" s="77"/>
      <c r="R4425" s="59"/>
      <c r="S4425" s="59"/>
      <c r="T4425" s="59"/>
      <c r="U4425" s="59"/>
      <c r="W4425" s="59"/>
      <c r="X4425" s="59"/>
    </row>
    <row r="4426" ht="15.75" customHeight="1">
      <c r="C4426" s="84"/>
      <c r="D4426" s="84"/>
      <c r="E4426" s="84"/>
      <c r="F4426" s="86"/>
      <c r="G4426" s="87"/>
      <c r="H4426" s="72"/>
      <c r="I4426" s="59"/>
      <c r="J4426" s="76"/>
      <c r="K4426" s="59"/>
      <c r="L4426" s="59"/>
      <c r="M4426" s="76"/>
      <c r="N4426" s="88"/>
      <c r="O4426" s="88"/>
      <c r="P4426" s="59"/>
      <c r="Q4426" s="77"/>
      <c r="R4426" s="59"/>
      <c r="S4426" s="59"/>
      <c r="T4426" s="59"/>
      <c r="U4426" s="59"/>
      <c r="W4426" s="59"/>
      <c r="X4426" s="59"/>
    </row>
    <row r="4427" ht="15.75" customHeight="1">
      <c r="C4427" s="84"/>
      <c r="D4427" s="84"/>
      <c r="E4427" s="84"/>
      <c r="F4427" s="86"/>
      <c r="G4427" s="87"/>
      <c r="H4427" s="72"/>
      <c r="I4427" s="59"/>
      <c r="J4427" s="76"/>
      <c r="K4427" s="59"/>
      <c r="L4427" s="59"/>
      <c r="M4427" s="76"/>
      <c r="N4427" s="88"/>
      <c r="O4427" s="88"/>
      <c r="P4427" s="59"/>
      <c r="Q4427" s="77"/>
      <c r="R4427" s="59"/>
      <c r="S4427" s="59"/>
      <c r="T4427" s="59"/>
      <c r="U4427" s="59"/>
      <c r="W4427" s="59"/>
      <c r="X4427" s="59"/>
    </row>
    <row r="4428" ht="15.75" customHeight="1">
      <c r="C4428" s="84"/>
      <c r="D4428" s="84"/>
      <c r="E4428" s="84"/>
      <c r="F4428" s="86"/>
      <c r="G4428" s="87"/>
      <c r="H4428" s="72"/>
      <c r="I4428" s="59"/>
      <c r="J4428" s="76"/>
      <c r="K4428" s="59"/>
      <c r="L4428" s="59"/>
      <c r="M4428" s="76"/>
      <c r="N4428" s="88"/>
      <c r="O4428" s="88"/>
      <c r="P4428" s="59"/>
      <c r="Q4428" s="77"/>
      <c r="R4428" s="59"/>
      <c r="S4428" s="59"/>
      <c r="T4428" s="59"/>
      <c r="U4428" s="59"/>
      <c r="W4428" s="59"/>
      <c r="X4428" s="59"/>
    </row>
    <row r="4429" ht="15.75" customHeight="1">
      <c r="C4429" s="84"/>
      <c r="D4429" s="84"/>
      <c r="E4429" s="84"/>
      <c r="F4429" s="86"/>
      <c r="G4429" s="87"/>
      <c r="H4429" s="72"/>
      <c r="I4429" s="59"/>
      <c r="J4429" s="76"/>
      <c r="K4429" s="59"/>
      <c r="L4429" s="59"/>
      <c r="M4429" s="76"/>
      <c r="N4429" s="88"/>
      <c r="O4429" s="88"/>
      <c r="P4429" s="59"/>
      <c r="Q4429" s="77"/>
      <c r="R4429" s="59"/>
      <c r="S4429" s="59"/>
      <c r="T4429" s="59"/>
      <c r="U4429" s="59"/>
      <c r="W4429" s="59"/>
      <c r="X4429" s="59"/>
    </row>
    <row r="4430" ht="15.75" customHeight="1">
      <c r="C4430" s="84"/>
      <c r="D4430" s="84"/>
      <c r="E4430" s="84"/>
      <c r="F4430" s="86"/>
      <c r="G4430" s="87"/>
      <c r="H4430" s="72"/>
      <c r="I4430" s="59"/>
      <c r="J4430" s="76"/>
      <c r="K4430" s="59"/>
      <c r="L4430" s="59"/>
      <c r="M4430" s="76"/>
      <c r="N4430" s="88"/>
      <c r="O4430" s="88"/>
      <c r="P4430" s="59"/>
      <c r="Q4430" s="77"/>
      <c r="R4430" s="59"/>
      <c r="S4430" s="59"/>
      <c r="T4430" s="59"/>
      <c r="U4430" s="59"/>
      <c r="W4430" s="59"/>
      <c r="X4430" s="59"/>
    </row>
    <row r="4431" ht="15.75" customHeight="1">
      <c r="C4431" s="84"/>
      <c r="D4431" s="84"/>
      <c r="E4431" s="84"/>
      <c r="F4431" s="86"/>
      <c r="G4431" s="87"/>
      <c r="H4431" s="72"/>
      <c r="I4431" s="59"/>
      <c r="J4431" s="76"/>
      <c r="K4431" s="59"/>
      <c r="L4431" s="59"/>
      <c r="M4431" s="76"/>
      <c r="N4431" s="88"/>
      <c r="O4431" s="88"/>
      <c r="P4431" s="59"/>
      <c r="Q4431" s="77"/>
      <c r="R4431" s="59"/>
      <c r="S4431" s="59"/>
      <c r="T4431" s="59"/>
      <c r="U4431" s="59"/>
      <c r="W4431" s="59"/>
      <c r="X4431" s="59"/>
    </row>
    <row r="4432" ht="15.75" customHeight="1">
      <c r="C4432" s="84"/>
      <c r="D4432" s="84"/>
      <c r="E4432" s="84"/>
      <c r="F4432" s="86"/>
      <c r="G4432" s="87"/>
      <c r="H4432" s="72"/>
      <c r="I4432" s="59"/>
      <c r="J4432" s="76"/>
      <c r="K4432" s="59"/>
      <c r="L4432" s="59"/>
      <c r="M4432" s="76"/>
      <c r="N4432" s="88"/>
      <c r="O4432" s="88"/>
      <c r="P4432" s="59"/>
      <c r="Q4432" s="77"/>
      <c r="R4432" s="59"/>
      <c r="S4432" s="59"/>
      <c r="T4432" s="59"/>
      <c r="U4432" s="59"/>
      <c r="W4432" s="59"/>
      <c r="X4432" s="59"/>
    </row>
    <row r="4433" ht="15.75" customHeight="1">
      <c r="C4433" s="84"/>
      <c r="D4433" s="84"/>
      <c r="E4433" s="84"/>
      <c r="F4433" s="86"/>
      <c r="G4433" s="87"/>
      <c r="H4433" s="72"/>
      <c r="I4433" s="59"/>
      <c r="J4433" s="76"/>
      <c r="K4433" s="59"/>
      <c r="L4433" s="59"/>
      <c r="M4433" s="76"/>
      <c r="N4433" s="88"/>
      <c r="O4433" s="88"/>
      <c r="P4433" s="59"/>
      <c r="Q4433" s="77"/>
      <c r="R4433" s="59"/>
      <c r="S4433" s="59"/>
      <c r="T4433" s="59"/>
      <c r="U4433" s="59"/>
      <c r="W4433" s="59"/>
      <c r="X4433" s="59"/>
    </row>
    <row r="4434" ht="15.75" customHeight="1">
      <c r="C4434" s="84"/>
      <c r="D4434" s="84"/>
      <c r="E4434" s="84"/>
      <c r="F4434" s="86"/>
      <c r="G4434" s="87"/>
      <c r="H4434" s="72"/>
      <c r="I4434" s="59"/>
      <c r="J4434" s="76"/>
      <c r="K4434" s="59"/>
      <c r="L4434" s="59"/>
      <c r="M4434" s="76"/>
      <c r="N4434" s="88"/>
      <c r="O4434" s="88"/>
      <c r="P4434" s="59"/>
      <c r="Q4434" s="77"/>
      <c r="R4434" s="59"/>
      <c r="S4434" s="59"/>
      <c r="T4434" s="59"/>
      <c r="U4434" s="59"/>
      <c r="W4434" s="59"/>
      <c r="X4434" s="59"/>
    </row>
    <row r="4435" ht="15.75" customHeight="1">
      <c r="C4435" s="84"/>
      <c r="D4435" s="84"/>
      <c r="E4435" s="84"/>
      <c r="F4435" s="86"/>
      <c r="G4435" s="87"/>
      <c r="H4435" s="72"/>
      <c r="I4435" s="59"/>
      <c r="J4435" s="76"/>
      <c r="K4435" s="59"/>
      <c r="L4435" s="59"/>
      <c r="M4435" s="76"/>
      <c r="N4435" s="88"/>
      <c r="O4435" s="88"/>
      <c r="P4435" s="59"/>
      <c r="Q4435" s="77"/>
      <c r="R4435" s="59"/>
      <c r="S4435" s="59"/>
      <c r="T4435" s="59"/>
      <c r="U4435" s="59"/>
      <c r="W4435" s="59"/>
      <c r="X4435" s="59"/>
    </row>
    <row r="4436" ht="15.75" customHeight="1">
      <c r="C4436" s="84"/>
      <c r="D4436" s="84"/>
      <c r="E4436" s="84"/>
      <c r="F4436" s="86"/>
      <c r="G4436" s="87"/>
      <c r="H4436" s="72"/>
      <c r="I4436" s="59"/>
      <c r="J4436" s="76"/>
      <c r="K4436" s="59"/>
      <c r="L4436" s="59"/>
      <c r="M4436" s="76"/>
      <c r="N4436" s="88"/>
      <c r="O4436" s="88"/>
      <c r="P4436" s="59"/>
      <c r="Q4436" s="77"/>
      <c r="R4436" s="59"/>
      <c r="S4436" s="59"/>
      <c r="T4436" s="59"/>
      <c r="U4436" s="59"/>
      <c r="W4436" s="59"/>
      <c r="X4436" s="59"/>
    </row>
    <row r="4437" ht="15.75" customHeight="1">
      <c r="C4437" s="84"/>
      <c r="D4437" s="84"/>
      <c r="E4437" s="84"/>
      <c r="F4437" s="86"/>
      <c r="G4437" s="87"/>
      <c r="H4437" s="72"/>
      <c r="I4437" s="59"/>
      <c r="J4437" s="76"/>
      <c r="K4437" s="59"/>
      <c r="L4437" s="59"/>
      <c r="M4437" s="76"/>
      <c r="N4437" s="88"/>
      <c r="O4437" s="88"/>
      <c r="P4437" s="59"/>
      <c r="Q4437" s="77"/>
      <c r="R4437" s="59"/>
      <c r="S4437" s="59"/>
      <c r="T4437" s="59"/>
      <c r="U4437" s="59"/>
      <c r="W4437" s="59"/>
      <c r="X4437" s="59"/>
    </row>
    <row r="4438" ht="15.75" customHeight="1">
      <c r="C4438" s="84"/>
      <c r="D4438" s="84"/>
      <c r="E4438" s="84"/>
      <c r="F4438" s="86"/>
      <c r="G4438" s="87"/>
      <c r="H4438" s="72"/>
      <c r="I4438" s="59"/>
      <c r="J4438" s="76"/>
      <c r="K4438" s="59"/>
      <c r="L4438" s="59"/>
      <c r="M4438" s="76"/>
      <c r="N4438" s="88"/>
      <c r="O4438" s="88"/>
      <c r="P4438" s="59"/>
      <c r="Q4438" s="77"/>
      <c r="R4438" s="59"/>
      <c r="S4438" s="59"/>
      <c r="T4438" s="59"/>
      <c r="U4438" s="59"/>
      <c r="W4438" s="59"/>
      <c r="X4438" s="59"/>
    </row>
    <row r="4439" ht="15.75" customHeight="1">
      <c r="C4439" s="84"/>
      <c r="D4439" s="84"/>
      <c r="E4439" s="84"/>
      <c r="F4439" s="86"/>
      <c r="G4439" s="87"/>
      <c r="H4439" s="72"/>
      <c r="I4439" s="59"/>
      <c r="J4439" s="76"/>
      <c r="K4439" s="59"/>
      <c r="L4439" s="59"/>
      <c r="M4439" s="76"/>
      <c r="N4439" s="88"/>
      <c r="O4439" s="88"/>
      <c r="P4439" s="59"/>
      <c r="Q4439" s="77"/>
      <c r="R4439" s="59"/>
      <c r="S4439" s="59"/>
      <c r="T4439" s="59"/>
      <c r="U4439" s="59"/>
      <c r="W4439" s="59"/>
      <c r="X4439" s="59"/>
    </row>
    <row r="4440" ht="15.75" customHeight="1">
      <c r="C4440" s="84"/>
      <c r="D4440" s="84"/>
      <c r="E4440" s="84"/>
      <c r="F4440" s="86"/>
      <c r="G4440" s="87"/>
      <c r="H4440" s="72"/>
      <c r="I4440" s="59"/>
      <c r="J4440" s="76"/>
      <c r="K4440" s="59"/>
      <c r="L4440" s="59"/>
      <c r="M4440" s="76"/>
      <c r="N4440" s="88"/>
      <c r="O4440" s="88"/>
      <c r="P4440" s="59"/>
      <c r="Q4440" s="77"/>
      <c r="R4440" s="59"/>
      <c r="S4440" s="59"/>
      <c r="T4440" s="59"/>
      <c r="U4440" s="59"/>
      <c r="W4440" s="59"/>
      <c r="X4440" s="59"/>
    </row>
    <row r="4441" ht="15.75" customHeight="1">
      <c r="C4441" s="84"/>
      <c r="D4441" s="84"/>
      <c r="E4441" s="84"/>
      <c r="F4441" s="86"/>
      <c r="G4441" s="87"/>
      <c r="H4441" s="72"/>
      <c r="I4441" s="59"/>
      <c r="J4441" s="76"/>
      <c r="K4441" s="59"/>
      <c r="L4441" s="59"/>
      <c r="M4441" s="76"/>
      <c r="N4441" s="88"/>
      <c r="O4441" s="88"/>
      <c r="P4441" s="59"/>
      <c r="Q4441" s="77"/>
      <c r="R4441" s="59"/>
      <c r="S4441" s="59"/>
      <c r="T4441" s="59"/>
      <c r="U4441" s="59"/>
      <c r="W4441" s="59"/>
      <c r="X4441" s="59"/>
    </row>
    <row r="4442" ht="15.75" customHeight="1">
      <c r="C4442" s="84"/>
      <c r="D4442" s="84"/>
      <c r="E4442" s="84"/>
      <c r="F4442" s="86"/>
      <c r="G4442" s="87"/>
      <c r="H4442" s="72"/>
      <c r="I4442" s="59"/>
      <c r="J4442" s="76"/>
      <c r="K4442" s="59"/>
      <c r="L4442" s="59"/>
      <c r="M4442" s="76"/>
      <c r="N4442" s="88"/>
      <c r="O4442" s="88"/>
      <c r="P4442" s="59"/>
      <c r="Q4442" s="77"/>
      <c r="R4442" s="59"/>
      <c r="S4442" s="59"/>
      <c r="T4442" s="59"/>
      <c r="U4442" s="59"/>
      <c r="W4442" s="59"/>
      <c r="X4442" s="59"/>
    </row>
    <row r="4443" ht="15.75" customHeight="1">
      <c r="C4443" s="84"/>
      <c r="D4443" s="84"/>
      <c r="E4443" s="84"/>
      <c r="F4443" s="86"/>
      <c r="G4443" s="87"/>
      <c r="H4443" s="72"/>
      <c r="I4443" s="59"/>
      <c r="J4443" s="76"/>
      <c r="K4443" s="59"/>
      <c r="L4443" s="59"/>
      <c r="M4443" s="76"/>
      <c r="N4443" s="88"/>
      <c r="O4443" s="88"/>
      <c r="P4443" s="59"/>
      <c r="Q4443" s="77"/>
      <c r="R4443" s="59"/>
      <c r="S4443" s="59"/>
      <c r="T4443" s="59"/>
      <c r="U4443" s="59"/>
      <c r="W4443" s="59"/>
      <c r="X4443" s="59"/>
    </row>
    <row r="4444" ht="15.75" customHeight="1">
      <c r="C4444" s="84"/>
      <c r="D4444" s="84"/>
      <c r="E4444" s="84"/>
      <c r="F4444" s="86"/>
      <c r="G4444" s="87"/>
      <c r="H4444" s="72"/>
      <c r="I4444" s="59"/>
      <c r="J4444" s="76"/>
      <c r="K4444" s="59"/>
      <c r="L4444" s="59"/>
      <c r="M4444" s="76"/>
      <c r="N4444" s="88"/>
      <c r="O4444" s="88"/>
      <c r="P4444" s="59"/>
      <c r="Q4444" s="77"/>
      <c r="R4444" s="59"/>
      <c r="S4444" s="59"/>
      <c r="T4444" s="59"/>
      <c r="U4444" s="59"/>
      <c r="W4444" s="59"/>
      <c r="X4444" s="59"/>
    </row>
    <row r="4445" ht="15.75" customHeight="1">
      <c r="C4445" s="84"/>
      <c r="D4445" s="84"/>
      <c r="E4445" s="84"/>
      <c r="F4445" s="86"/>
      <c r="G4445" s="87"/>
      <c r="H4445" s="72"/>
      <c r="I4445" s="59"/>
      <c r="J4445" s="76"/>
      <c r="K4445" s="59"/>
      <c r="L4445" s="59"/>
      <c r="M4445" s="76"/>
      <c r="N4445" s="88"/>
      <c r="O4445" s="88"/>
      <c r="P4445" s="59"/>
      <c r="Q4445" s="77"/>
      <c r="R4445" s="59"/>
      <c r="S4445" s="59"/>
      <c r="T4445" s="59"/>
      <c r="U4445" s="59"/>
      <c r="W4445" s="59"/>
      <c r="X4445" s="59"/>
    </row>
    <row r="4446" ht="15.75" customHeight="1">
      <c r="C4446" s="84"/>
      <c r="D4446" s="84"/>
      <c r="E4446" s="84"/>
      <c r="F4446" s="86"/>
      <c r="G4446" s="87"/>
      <c r="H4446" s="72"/>
      <c r="I4446" s="59"/>
      <c r="J4446" s="76"/>
      <c r="K4446" s="59"/>
      <c r="L4446" s="59"/>
      <c r="M4446" s="76"/>
      <c r="N4446" s="88"/>
      <c r="O4446" s="88"/>
      <c r="P4446" s="59"/>
      <c r="Q4446" s="77"/>
      <c r="R4446" s="59"/>
      <c r="S4446" s="59"/>
      <c r="T4446" s="59"/>
      <c r="U4446" s="59"/>
      <c r="W4446" s="59"/>
      <c r="X4446" s="59"/>
    </row>
    <row r="4447" ht="15.75" customHeight="1">
      <c r="C4447" s="84"/>
      <c r="D4447" s="84"/>
      <c r="E4447" s="84"/>
      <c r="F4447" s="86"/>
      <c r="G4447" s="87"/>
      <c r="H4447" s="72"/>
      <c r="I4447" s="59"/>
      <c r="J4447" s="76"/>
      <c r="K4447" s="59"/>
      <c r="L4447" s="59"/>
      <c r="M4447" s="76"/>
      <c r="N4447" s="88"/>
      <c r="O4447" s="88"/>
      <c r="P4447" s="59"/>
      <c r="Q4447" s="77"/>
      <c r="R4447" s="59"/>
      <c r="S4447" s="59"/>
      <c r="T4447" s="59"/>
      <c r="U4447" s="59"/>
      <c r="W4447" s="59"/>
      <c r="X4447" s="59"/>
    </row>
    <row r="4448" ht="15.75" customHeight="1">
      <c r="C4448" s="84"/>
      <c r="D4448" s="84"/>
      <c r="E4448" s="84"/>
      <c r="F4448" s="86"/>
      <c r="G4448" s="87"/>
      <c r="H4448" s="72"/>
      <c r="I4448" s="59"/>
      <c r="J4448" s="76"/>
      <c r="K4448" s="59"/>
      <c r="L4448" s="59"/>
      <c r="M4448" s="76"/>
      <c r="N4448" s="88"/>
      <c r="O4448" s="88"/>
      <c r="P4448" s="59"/>
      <c r="Q4448" s="77"/>
      <c r="R4448" s="59"/>
      <c r="S4448" s="59"/>
      <c r="T4448" s="59"/>
      <c r="U4448" s="59"/>
      <c r="W4448" s="59"/>
      <c r="X4448" s="59"/>
    </row>
    <row r="4449" ht="15.75" customHeight="1">
      <c r="C4449" s="84"/>
      <c r="D4449" s="84"/>
      <c r="E4449" s="84"/>
      <c r="F4449" s="86"/>
      <c r="G4449" s="87"/>
      <c r="H4449" s="72"/>
      <c r="I4449" s="59"/>
      <c r="J4449" s="76"/>
      <c r="K4449" s="59"/>
      <c r="L4449" s="59"/>
      <c r="M4449" s="76"/>
      <c r="N4449" s="88"/>
      <c r="O4449" s="88"/>
      <c r="P4449" s="59"/>
      <c r="Q4449" s="77"/>
      <c r="R4449" s="59"/>
      <c r="S4449" s="59"/>
      <c r="T4449" s="59"/>
      <c r="U4449" s="59"/>
      <c r="W4449" s="59"/>
      <c r="X4449" s="59"/>
    </row>
    <row r="4450" ht="15.75" customHeight="1">
      <c r="C4450" s="84"/>
      <c r="D4450" s="84"/>
      <c r="E4450" s="84"/>
      <c r="F4450" s="86"/>
      <c r="G4450" s="87"/>
      <c r="H4450" s="72"/>
      <c r="I4450" s="59"/>
      <c r="J4450" s="76"/>
      <c r="K4450" s="59"/>
      <c r="L4450" s="59"/>
      <c r="M4450" s="76"/>
      <c r="N4450" s="88"/>
      <c r="O4450" s="88"/>
      <c r="P4450" s="59"/>
      <c r="Q4450" s="77"/>
      <c r="R4450" s="59"/>
      <c r="S4450" s="59"/>
      <c r="T4450" s="59"/>
      <c r="U4450" s="59"/>
      <c r="W4450" s="59"/>
      <c r="X4450" s="59"/>
    </row>
    <row r="4451" ht="15.75" customHeight="1">
      <c r="C4451" s="84"/>
      <c r="D4451" s="84"/>
      <c r="E4451" s="84"/>
      <c r="F4451" s="86"/>
      <c r="G4451" s="87"/>
      <c r="H4451" s="72"/>
      <c r="I4451" s="59"/>
      <c r="J4451" s="76"/>
      <c r="K4451" s="59"/>
      <c r="L4451" s="59"/>
      <c r="M4451" s="76"/>
      <c r="N4451" s="88"/>
      <c r="O4451" s="88"/>
      <c r="P4451" s="59"/>
      <c r="Q4451" s="77"/>
      <c r="R4451" s="59"/>
      <c r="S4451" s="59"/>
      <c r="T4451" s="59"/>
      <c r="U4451" s="59"/>
      <c r="W4451" s="59"/>
      <c r="X4451" s="59"/>
    </row>
    <row r="4452" ht="15.75" customHeight="1">
      <c r="C4452" s="84"/>
      <c r="D4452" s="84"/>
      <c r="E4452" s="84"/>
      <c r="F4452" s="86"/>
      <c r="G4452" s="87"/>
      <c r="H4452" s="72"/>
      <c r="I4452" s="59"/>
      <c r="J4452" s="76"/>
      <c r="K4452" s="59"/>
      <c r="L4452" s="59"/>
      <c r="M4452" s="76"/>
      <c r="N4452" s="88"/>
      <c r="O4452" s="88"/>
      <c r="P4452" s="59"/>
      <c r="Q4452" s="77"/>
      <c r="R4452" s="59"/>
      <c r="S4452" s="59"/>
      <c r="T4452" s="59"/>
      <c r="U4452" s="59"/>
      <c r="W4452" s="59"/>
      <c r="X4452" s="59"/>
    </row>
    <row r="4453" ht="15.75" customHeight="1">
      <c r="C4453" s="84"/>
      <c r="D4453" s="84"/>
      <c r="E4453" s="84"/>
      <c r="F4453" s="86"/>
      <c r="G4453" s="87"/>
      <c r="H4453" s="72"/>
      <c r="I4453" s="59"/>
      <c r="J4453" s="76"/>
      <c r="K4453" s="59"/>
      <c r="L4453" s="59"/>
      <c r="M4453" s="76"/>
      <c r="N4453" s="88"/>
      <c r="O4453" s="88"/>
      <c r="P4453" s="59"/>
      <c r="Q4453" s="77"/>
      <c r="R4453" s="59"/>
      <c r="S4453" s="59"/>
      <c r="T4453" s="59"/>
      <c r="U4453" s="59"/>
      <c r="W4453" s="59"/>
      <c r="X4453" s="59"/>
    </row>
    <row r="4454" ht="15.75" customHeight="1">
      <c r="C4454" s="84"/>
      <c r="D4454" s="84"/>
      <c r="E4454" s="84"/>
      <c r="F4454" s="86"/>
      <c r="G4454" s="87"/>
      <c r="H4454" s="72"/>
      <c r="I4454" s="59"/>
      <c r="J4454" s="76"/>
      <c r="K4454" s="59"/>
      <c r="L4454" s="59"/>
      <c r="M4454" s="76"/>
      <c r="N4454" s="88"/>
      <c r="O4454" s="88"/>
      <c r="P4454" s="59"/>
      <c r="Q4454" s="77"/>
      <c r="R4454" s="59"/>
      <c r="S4454" s="59"/>
      <c r="T4454" s="59"/>
      <c r="U4454" s="59"/>
      <c r="W4454" s="59"/>
      <c r="X4454" s="59"/>
    </row>
    <row r="4455" ht="15.75" customHeight="1">
      <c r="C4455" s="84"/>
      <c r="D4455" s="84"/>
      <c r="E4455" s="84"/>
      <c r="F4455" s="86"/>
      <c r="G4455" s="87"/>
      <c r="H4455" s="72"/>
      <c r="I4455" s="59"/>
      <c r="J4455" s="76"/>
      <c r="K4455" s="59"/>
      <c r="L4455" s="59"/>
      <c r="M4455" s="76"/>
      <c r="N4455" s="88"/>
      <c r="O4455" s="88"/>
      <c r="P4455" s="59"/>
      <c r="Q4455" s="77"/>
      <c r="R4455" s="59"/>
      <c r="S4455" s="59"/>
      <c r="T4455" s="59"/>
      <c r="U4455" s="59"/>
      <c r="W4455" s="59"/>
      <c r="X4455" s="59"/>
    </row>
    <row r="4456" ht="15.75" customHeight="1">
      <c r="C4456" s="84"/>
      <c r="D4456" s="84"/>
      <c r="E4456" s="84"/>
      <c r="F4456" s="86"/>
      <c r="G4456" s="87"/>
      <c r="H4456" s="72"/>
      <c r="I4456" s="59"/>
      <c r="J4456" s="76"/>
      <c r="K4456" s="59"/>
      <c r="L4456" s="59"/>
      <c r="M4456" s="76"/>
      <c r="N4456" s="88"/>
      <c r="O4456" s="88"/>
      <c r="P4456" s="59"/>
      <c r="Q4456" s="77"/>
      <c r="R4456" s="59"/>
      <c r="S4456" s="59"/>
      <c r="T4456" s="59"/>
      <c r="U4456" s="59"/>
      <c r="W4456" s="59"/>
      <c r="X4456" s="59"/>
    </row>
    <row r="4457" ht="15.75" customHeight="1">
      <c r="C4457" s="84"/>
      <c r="D4457" s="84"/>
      <c r="E4457" s="84"/>
      <c r="F4457" s="86"/>
      <c r="G4457" s="87"/>
      <c r="H4457" s="72"/>
      <c r="I4457" s="59"/>
      <c r="J4457" s="76"/>
      <c r="K4457" s="59"/>
      <c r="L4457" s="59"/>
      <c r="M4457" s="76"/>
      <c r="N4457" s="88"/>
      <c r="O4457" s="88"/>
      <c r="P4457" s="59"/>
      <c r="Q4457" s="77"/>
      <c r="R4457" s="59"/>
      <c r="S4457" s="59"/>
      <c r="T4457" s="59"/>
      <c r="U4457" s="59"/>
      <c r="W4457" s="59"/>
      <c r="X4457" s="59"/>
    </row>
    <row r="4458" ht="15.75" customHeight="1">
      <c r="C4458" s="84"/>
      <c r="D4458" s="84"/>
      <c r="E4458" s="84"/>
      <c r="F4458" s="86"/>
      <c r="G4458" s="87"/>
      <c r="H4458" s="72"/>
      <c r="I4458" s="59"/>
      <c r="J4458" s="76"/>
      <c r="K4458" s="59"/>
      <c r="L4458" s="59"/>
      <c r="M4458" s="76"/>
      <c r="N4458" s="88"/>
      <c r="O4458" s="88"/>
      <c r="P4458" s="59"/>
      <c r="Q4458" s="77"/>
      <c r="R4458" s="59"/>
      <c r="S4458" s="59"/>
      <c r="T4458" s="59"/>
      <c r="U4458" s="59"/>
      <c r="W4458" s="59"/>
      <c r="X4458" s="59"/>
    </row>
    <row r="4459" ht="15.75" customHeight="1">
      <c r="C4459" s="84"/>
      <c r="D4459" s="84"/>
      <c r="E4459" s="84"/>
      <c r="F4459" s="86"/>
      <c r="G4459" s="87"/>
      <c r="H4459" s="72"/>
      <c r="I4459" s="59"/>
      <c r="J4459" s="76"/>
      <c r="K4459" s="59"/>
      <c r="L4459" s="59"/>
      <c r="M4459" s="76"/>
      <c r="N4459" s="88"/>
      <c r="O4459" s="88"/>
      <c r="P4459" s="59"/>
      <c r="Q4459" s="77"/>
      <c r="R4459" s="59"/>
      <c r="S4459" s="59"/>
      <c r="T4459" s="59"/>
      <c r="U4459" s="59"/>
      <c r="W4459" s="59"/>
      <c r="X4459" s="59"/>
    </row>
    <row r="4460" ht="15.75" customHeight="1">
      <c r="C4460" s="84"/>
      <c r="D4460" s="84"/>
      <c r="E4460" s="84"/>
      <c r="F4460" s="86"/>
      <c r="G4460" s="87"/>
      <c r="H4460" s="72"/>
      <c r="I4460" s="59"/>
      <c r="J4460" s="76"/>
      <c r="K4460" s="59"/>
      <c r="L4460" s="59"/>
      <c r="M4460" s="76"/>
      <c r="N4460" s="88"/>
      <c r="O4460" s="88"/>
      <c r="P4460" s="59"/>
      <c r="Q4460" s="77"/>
      <c r="R4460" s="59"/>
      <c r="S4460" s="59"/>
      <c r="T4460" s="59"/>
      <c r="U4460" s="59"/>
      <c r="W4460" s="59"/>
      <c r="X4460" s="59"/>
    </row>
    <row r="4461" ht="15.75" customHeight="1">
      <c r="C4461" s="84"/>
      <c r="D4461" s="84"/>
      <c r="E4461" s="84"/>
      <c r="F4461" s="86"/>
      <c r="G4461" s="87"/>
      <c r="H4461" s="72"/>
      <c r="I4461" s="59"/>
      <c r="J4461" s="76"/>
      <c r="K4461" s="59"/>
      <c r="L4461" s="59"/>
      <c r="M4461" s="76"/>
      <c r="N4461" s="88"/>
      <c r="O4461" s="88"/>
      <c r="P4461" s="59"/>
      <c r="Q4461" s="77"/>
      <c r="R4461" s="59"/>
      <c r="S4461" s="59"/>
      <c r="T4461" s="59"/>
      <c r="U4461" s="59"/>
      <c r="W4461" s="59"/>
      <c r="X4461" s="59"/>
    </row>
    <row r="4462" ht="15.75" customHeight="1">
      <c r="C4462" s="84"/>
      <c r="D4462" s="84"/>
      <c r="E4462" s="84"/>
      <c r="F4462" s="86"/>
      <c r="G4462" s="87"/>
      <c r="H4462" s="72"/>
      <c r="I4462" s="59"/>
      <c r="J4462" s="76"/>
      <c r="K4462" s="59"/>
      <c r="L4462" s="59"/>
      <c r="M4462" s="76"/>
      <c r="N4462" s="88"/>
      <c r="O4462" s="88"/>
      <c r="P4462" s="59"/>
      <c r="Q4462" s="77"/>
      <c r="R4462" s="59"/>
      <c r="S4462" s="59"/>
      <c r="T4462" s="59"/>
      <c r="U4462" s="59"/>
      <c r="W4462" s="59"/>
      <c r="X4462" s="59"/>
    </row>
    <row r="4463" ht="15.75" customHeight="1">
      <c r="C4463" s="84"/>
      <c r="D4463" s="84"/>
      <c r="E4463" s="84"/>
      <c r="F4463" s="86"/>
      <c r="G4463" s="87"/>
      <c r="H4463" s="72"/>
      <c r="I4463" s="59"/>
      <c r="J4463" s="76"/>
      <c r="K4463" s="59"/>
      <c r="L4463" s="59"/>
      <c r="M4463" s="76"/>
      <c r="N4463" s="88"/>
      <c r="O4463" s="88"/>
      <c r="P4463" s="59"/>
      <c r="Q4463" s="77"/>
      <c r="R4463" s="59"/>
      <c r="S4463" s="59"/>
      <c r="T4463" s="59"/>
      <c r="U4463" s="59"/>
      <c r="W4463" s="59"/>
      <c r="X4463" s="59"/>
    </row>
    <row r="4464" ht="15.75" customHeight="1">
      <c r="C4464" s="84"/>
      <c r="D4464" s="84"/>
      <c r="E4464" s="84"/>
      <c r="F4464" s="86"/>
      <c r="G4464" s="87"/>
      <c r="H4464" s="72"/>
      <c r="I4464" s="59"/>
      <c r="J4464" s="76"/>
      <c r="K4464" s="59"/>
      <c r="L4464" s="59"/>
      <c r="M4464" s="76"/>
      <c r="N4464" s="88"/>
      <c r="O4464" s="88"/>
      <c r="P4464" s="59"/>
      <c r="Q4464" s="77"/>
      <c r="R4464" s="59"/>
      <c r="S4464" s="59"/>
      <c r="T4464" s="59"/>
      <c r="U4464" s="59"/>
      <c r="W4464" s="59"/>
      <c r="X4464" s="59"/>
    </row>
    <row r="4465" ht="15.75" customHeight="1">
      <c r="C4465" s="84"/>
      <c r="D4465" s="84"/>
      <c r="E4465" s="84"/>
      <c r="F4465" s="86"/>
      <c r="G4465" s="87"/>
      <c r="H4465" s="72"/>
      <c r="I4465" s="59"/>
      <c r="J4465" s="76"/>
      <c r="K4465" s="59"/>
      <c r="L4465" s="59"/>
      <c r="M4465" s="76"/>
      <c r="N4465" s="88"/>
      <c r="O4465" s="88"/>
      <c r="P4465" s="59"/>
      <c r="Q4465" s="77"/>
      <c r="R4465" s="59"/>
      <c r="S4465" s="59"/>
      <c r="T4465" s="59"/>
      <c r="U4465" s="59"/>
      <c r="W4465" s="59"/>
      <c r="X4465" s="59"/>
    </row>
    <row r="4466" ht="15.75" customHeight="1">
      <c r="C4466" s="84"/>
      <c r="D4466" s="84"/>
      <c r="E4466" s="84"/>
      <c r="F4466" s="86"/>
      <c r="G4466" s="87"/>
      <c r="H4466" s="72"/>
      <c r="I4466" s="59"/>
      <c r="J4466" s="76"/>
      <c r="K4466" s="59"/>
      <c r="L4466" s="59"/>
      <c r="M4466" s="76"/>
      <c r="N4466" s="88"/>
      <c r="O4466" s="88"/>
      <c r="P4466" s="59"/>
      <c r="Q4466" s="77"/>
      <c r="R4466" s="59"/>
      <c r="S4466" s="59"/>
      <c r="T4466" s="59"/>
      <c r="U4466" s="59"/>
      <c r="W4466" s="59"/>
      <c r="X4466" s="59"/>
    </row>
    <row r="4467" ht="15.75" customHeight="1">
      <c r="C4467" s="84"/>
      <c r="D4467" s="84"/>
      <c r="E4467" s="84"/>
      <c r="F4467" s="86"/>
      <c r="G4467" s="87"/>
      <c r="H4467" s="72"/>
      <c r="I4467" s="59"/>
      <c r="J4467" s="76"/>
      <c r="K4467" s="59"/>
      <c r="L4467" s="59"/>
      <c r="M4467" s="76"/>
      <c r="N4467" s="88"/>
      <c r="O4467" s="88"/>
      <c r="P4467" s="59"/>
      <c r="Q4467" s="77"/>
      <c r="R4467" s="59"/>
      <c r="S4467" s="59"/>
      <c r="T4467" s="59"/>
      <c r="U4467" s="59"/>
      <c r="W4467" s="59"/>
      <c r="X4467" s="59"/>
    </row>
    <row r="4468" ht="15.75" customHeight="1">
      <c r="C4468" s="84"/>
      <c r="D4468" s="84"/>
      <c r="E4468" s="84"/>
      <c r="F4468" s="86"/>
      <c r="G4468" s="87"/>
      <c r="H4468" s="72"/>
      <c r="I4468" s="59"/>
      <c r="J4468" s="76"/>
      <c r="K4468" s="59"/>
      <c r="L4468" s="59"/>
      <c r="M4468" s="76"/>
      <c r="N4468" s="88"/>
      <c r="O4468" s="88"/>
      <c r="P4468" s="59"/>
      <c r="Q4468" s="77"/>
      <c r="R4468" s="59"/>
      <c r="S4468" s="59"/>
      <c r="T4468" s="59"/>
      <c r="U4468" s="59"/>
      <c r="W4468" s="59"/>
      <c r="X4468" s="59"/>
    </row>
    <row r="4469" ht="15.75" customHeight="1">
      <c r="C4469" s="84"/>
      <c r="D4469" s="84"/>
      <c r="E4469" s="84"/>
      <c r="F4469" s="86"/>
      <c r="G4469" s="87"/>
      <c r="H4469" s="72"/>
      <c r="I4469" s="59"/>
      <c r="J4469" s="76"/>
      <c r="K4469" s="59"/>
      <c r="L4469" s="59"/>
      <c r="M4469" s="76"/>
      <c r="N4469" s="88"/>
      <c r="O4469" s="88"/>
      <c r="P4469" s="59"/>
      <c r="Q4469" s="77"/>
      <c r="R4469" s="59"/>
      <c r="S4469" s="59"/>
      <c r="T4469" s="59"/>
      <c r="U4469" s="59"/>
      <c r="W4469" s="59"/>
      <c r="X4469" s="59"/>
    </row>
    <row r="4470" ht="15.75" customHeight="1">
      <c r="C4470" s="84"/>
      <c r="D4470" s="84"/>
      <c r="E4470" s="84"/>
      <c r="F4470" s="86"/>
      <c r="G4470" s="87"/>
      <c r="H4470" s="72"/>
      <c r="I4470" s="59"/>
      <c r="J4470" s="76"/>
      <c r="K4470" s="59"/>
      <c r="L4470" s="59"/>
      <c r="M4470" s="76"/>
      <c r="N4470" s="88"/>
      <c r="O4470" s="88"/>
      <c r="P4470" s="59"/>
      <c r="Q4470" s="77"/>
      <c r="R4470" s="59"/>
      <c r="S4470" s="59"/>
      <c r="T4470" s="59"/>
      <c r="U4470" s="59"/>
      <c r="W4470" s="59"/>
      <c r="X4470" s="59"/>
    </row>
    <row r="4471" ht="15.75" customHeight="1">
      <c r="C4471" s="84"/>
      <c r="D4471" s="84"/>
      <c r="E4471" s="84"/>
      <c r="F4471" s="86"/>
      <c r="G4471" s="87"/>
      <c r="H4471" s="72"/>
      <c r="I4471" s="59"/>
      <c r="J4471" s="76"/>
      <c r="K4471" s="59"/>
      <c r="L4471" s="59"/>
      <c r="M4471" s="76"/>
      <c r="N4471" s="88"/>
      <c r="O4471" s="88"/>
      <c r="P4471" s="59"/>
      <c r="Q4471" s="77"/>
      <c r="R4471" s="59"/>
      <c r="S4471" s="59"/>
      <c r="T4471" s="59"/>
      <c r="U4471" s="59"/>
      <c r="W4471" s="59"/>
      <c r="X4471" s="59"/>
    </row>
    <row r="4472" ht="15.75" customHeight="1">
      <c r="C4472" s="84"/>
      <c r="D4472" s="84"/>
      <c r="E4472" s="84"/>
      <c r="F4472" s="86"/>
      <c r="G4472" s="87"/>
      <c r="H4472" s="72"/>
      <c r="I4472" s="59"/>
      <c r="J4472" s="76"/>
      <c r="K4472" s="59"/>
      <c r="L4472" s="59"/>
      <c r="M4472" s="76"/>
      <c r="N4472" s="88"/>
      <c r="O4472" s="88"/>
      <c r="P4472" s="59"/>
      <c r="Q4472" s="77"/>
      <c r="R4472" s="59"/>
      <c r="S4472" s="59"/>
      <c r="T4472" s="59"/>
      <c r="U4472" s="59"/>
      <c r="W4472" s="59"/>
      <c r="X4472" s="59"/>
    </row>
    <row r="4473" ht="15.75" customHeight="1">
      <c r="C4473" s="84"/>
      <c r="D4473" s="84"/>
      <c r="E4473" s="84"/>
      <c r="F4473" s="86"/>
      <c r="G4473" s="87"/>
      <c r="H4473" s="72"/>
      <c r="I4473" s="59"/>
      <c r="J4473" s="76"/>
      <c r="K4473" s="59"/>
      <c r="L4473" s="59"/>
      <c r="M4473" s="76"/>
      <c r="N4473" s="88"/>
      <c r="O4473" s="88"/>
      <c r="P4473" s="59"/>
      <c r="Q4473" s="77"/>
      <c r="R4473" s="59"/>
      <c r="S4473" s="59"/>
      <c r="T4473" s="59"/>
      <c r="U4473" s="59"/>
      <c r="W4473" s="59"/>
      <c r="X4473" s="59"/>
    </row>
    <row r="4474" ht="15.75" customHeight="1">
      <c r="C4474" s="84"/>
      <c r="D4474" s="84"/>
      <c r="E4474" s="84"/>
      <c r="F4474" s="86"/>
      <c r="G4474" s="87"/>
      <c r="H4474" s="72"/>
      <c r="I4474" s="59"/>
      <c r="J4474" s="76"/>
      <c r="K4474" s="59"/>
      <c r="L4474" s="59"/>
      <c r="M4474" s="76"/>
      <c r="N4474" s="88"/>
      <c r="O4474" s="88"/>
      <c r="P4474" s="59"/>
      <c r="Q4474" s="77"/>
      <c r="R4474" s="59"/>
      <c r="S4474" s="59"/>
      <c r="T4474" s="59"/>
      <c r="U4474" s="59"/>
      <c r="W4474" s="59"/>
      <c r="X4474" s="59"/>
    </row>
    <row r="4475" ht="15.75" customHeight="1">
      <c r="C4475" s="84"/>
      <c r="D4475" s="84"/>
      <c r="E4475" s="84"/>
      <c r="F4475" s="86"/>
      <c r="G4475" s="87"/>
      <c r="H4475" s="72"/>
      <c r="I4475" s="59"/>
      <c r="J4475" s="76"/>
      <c r="K4475" s="59"/>
      <c r="L4475" s="59"/>
      <c r="M4475" s="76"/>
      <c r="N4475" s="88"/>
      <c r="O4475" s="88"/>
      <c r="P4475" s="59"/>
      <c r="Q4475" s="77"/>
      <c r="R4475" s="59"/>
      <c r="S4475" s="59"/>
      <c r="T4475" s="59"/>
      <c r="U4475" s="59"/>
      <c r="W4475" s="59"/>
      <c r="X4475" s="59"/>
    </row>
    <row r="4476" ht="15.75" customHeight="1">
      <c r="C4476" s="84"/>
      <c r="D4476" s="84"/>
      <c r="E4476" s="84"/>
      <c r="F4476" s="86"/>
      <c r="G4476" s="87"/>
      <c r="H4476" s="72"/>
      <c r="I4476" s="59"/>
      <c r="J4476" s="76"/>
      <c r="K4476" s="59"/>
      <c r="L4476" s="59"/>
      <c r="M4476" s="76"/>
      <c r="N4476" s="88"/>
      <c r="O4476" s="88"/>
      <c r="P4476" s="59"/>
      <c r="Q4476" s="77"/>
      <c r="R4476" s="59"/>
      <c r="S4476" s="59"/>
      <c r="T4476" s="59"/>
      <c r="U4476" s="59"/>
      <c r="W4476" s="59"/>
      <c r="X4476" s="59"/>
    </row>
    <row r="4477" ht="15.75" customHeight="1">
      <c r="C4477" s="84"/>
      <c r="D4477" s="84"/>
      <c r="E4477" s="84"/>
      <c r="F4477" s="86"/>
      <c r="G4477" s="87"/>
      <c r="H4477" s="72"/>
      <c r="I4477" s="59"/>
      <c r="J4477" s="76"/>
      <c r="K4477" s="59"/>
      <c r="L4477" s="59"/>
      <c r="M4477" s="76"/>
      <c r="N4477" s="88"/>
      <c r="O4477" s="88"/>
      <c r="P4477" s="59"/>
      <c r="Q4477" s="77"/>
      <c r="R4477" s="59"/>
      <c r="S4477" s="59"/>
      <c r="T4477" s="59"/>
      <c r="U4477" s="59"/>
      <c r="W4477" s="59"/>
      <c r="X4477" s="59"/>
    </row>
    <row r="4478" ht="15.75" customHeight="1">
      <c r="C4478" s="84"/>
      <c r="D4478" s="84"/>
      <c r="E4478" s="84"/>
      <c r="F4478" s="86"/>
      <c r="G4478" s="87"/>
      <c r="H4478" s="72"/>
      <c r="I4478" s="59"/>
      <c r="J4478" s="76"/>
      <c r="K4478" s="59"/>
      <c r="L4478" s="59"/>
      <c r="M4478" s="76"/>
      <c r="N4478" s="88"/>
      <c r="O4478" s="88"/>
      <c r="P4478" s="59"/>
      <c r="Q4478" s="77"/>
      <c r="R4478" s="59"/>
      <c r="S4478" s="59"/>
      <c r="T4478" s="59"/>
      <c r="U4478" s="59"/>
      <c r="W4478" s="59"/>
      <c r="X4478" s="59"/>
    </row>
    <row r="4479" ht="15.75" customHeight="1">
      <c r="C4479" s="84"/>
      <c r="D4479" s="84"/>
      <c r="E4479" s="84"/>
      <c r="F4479" s="86"/>
      <c r="G4479" s="87"/>
      <c r="H4479" s="72"/>
      <c r="I4479" s="59"/>
      <c r="J4479" s="76"/>
      <c r="K4479" s="59"/>
      <c r="L4479" s="59"/>
      <c r="M4479" s="76"/>
      <c r="N4479" s="88"/>
      <c r="O4479" s="88"/>
      <c r="P4479" s="59"/>
      <c r="Q4479" s="77"/>
      <c r="R4479" s="59"/>
      <c r="S4479" s="59"/>
      <c r="T4479" s="59"/>
      <c r="U4479" s="59"/>
      <c r="W4479" s="59"/>
      <c r="X4479" s="59"/>
    </row>
    <row r="4480" ht="15.75" customHeight="1">
      <c r="C4480" s="84"/>
      <c r="D4480" s="84"/>
      <c r="E4480" s="84"/>
      <c r="F4480" s="86"/>
      <c r="G4480" s="87"/>
      <c r="H4480" s="72"/>
      <c r="I4480" s="59"/>
      <c r="J4480" s="76"/>
      <c r="K4480" s="59"/>
      <c r="L4480" s="59"/>
      <c r="M4480" s="76"/>
      <c r="N4480" s="88"/>
      <c r="O4480" s="88"/>
      <c r="P4480" s="59"/>
      <c r="Q4480" s="77"/>
      <c r="R4480" s="59"/>
      <c r="S4480" s="59"/>
      <c r="T4480" s="59"/>
      <c r="U4480" s="59"/>
      <c r="W4480" s="59"/>
      <c r="X4480" s="59"/>
    </row>
    <row r="4481" ht="15.75" customHeight="1">
      <c r="C4481" s="84"/>
      <c r="D4481" s="84"/>
      <c r="E4481" s="84"/>
      <c r="F4481" s="86"/>
      <c r="G4481" s="87"/>
      <c r="H4481" s="72"/>
      <c r="I4481" s="59"/>
      <c r="J4481" s="76"/>
      <c r="K4481" s="59"/>
      <c r="L4481" s="59"/>
      <c r="M4481" s="76"/>
      <c r="N4481" s="88"/>
      <c r="O4481" s="88"/>
      <c r="P4481" s="59"/>
      <c r="Q4481" s="77"/>
      <c r="R4481" s="59"/>
      <c r="S4481" s="59"/>
      <c r="T4481" s="59"/>
      <c r="U4481" s="59"/>
      <c r="W4481" s="59"/>
      <c r="X4481" s="59"/>
    </row>
    <row r="4482" ht="15.75" customHeight="1">
      <c r="C4482" s="84"/>
      <c r="D4482" s="84"/>
      <c r="E4482" s="84"/>
      <c r="F4482" s="86"/>
      <c r="G4482" s="87"/>
      <c r="H4482" s="72"/>
      <c r="I4482" s="59"/>
      <c r="J4482" s="76"/>
      <c r="K4482" s="59"/>
      <c r="L4482" s="59"/>
      <c r="M4482" s="76"/>
      <c r="N4482" s="88"/>
      <c r="O4482" s="88"/>
      <c r="P4482" s="59"/>
      <c r="Q4482" s="77"/>
      <c r="R4482" s="59"/>
      <c r="S4482" s="59"/>
      <c r="T4482" s="59"/>
      <c r="U4482" s="59"/>
      <c r="W4482" s="59"/>
      <c r="X4482" s="59"/>
    </row>
    <row r="4483" ht="15.75" customHeight="1">
      <c r="C4483" s="84"/>
      <c r="D4483" s="84"/>
      <c r="E4483" s="84"/>
      <c r="F4483" s="86"/>
      <c r="G4483" s="87"/>
      <c r="H4483" s="72"/>
      <c r="I4483" s="59"/>
      <c r="J4483" s="76"/>
      <c r="K4483" s="59"/>
      <c r="L4483" s="59"/>
      <c r="M4483" s="76"/>
      <c r="N4483" s="88"/>
      <c r="O4483" s="88"/>
      <c r="P4483" s="59"/>
      <c r="Q4483" s="77"/>
      <c r="R4483" s="59"/>
      <c r="S4483" s="59"/>
      <c r="T4483" s="59"/>
      <c r="U4483" s="59"/>
      <c r="W4483" s="59"/>
      <c r="X4483" s="59"/>
    </row>
    <row r="4484" ht="15.75" customHeight="1">
      <c r="C4484" s="84"/>
      <c r="D4484" s="84"/>
      <c r="E4484" s="84"/>
      <c r="F4484" s="86"/>
      <c r="G4484" s="87"/>
      <c r="H4484" s="72"/>
      <c r="I4484" s="59"/>
      <c r="J4484" s="76"/>
      <c r="K4484" s="59"/>
      <c r="L4484" s="59"/>
      <c r="M4484" s="76"/>
      <c r="N4484" s="88"/>
      <c r="O4484" s="88"/>
      <c r="P4484" s="59"/>
      <c r="Q4484" s="77"/>
      <c r="R4484" s="59"/>
      <c r="S4484" s="59"/>
      <c r="T4484" s="59"/>
      <c r="U4484" s="59"/>
      <c r="W4484" s="59"/>
      <c r="X4484" s="59"/>
    </row>
    <row r="4485" ht="15.75" customHeight="1">
      <c r="C4485" s="84"/>
      <c r="D4485" s="84"/>
      <c r="E4485" s="84"/>
      <c r="F4485" s="86"/>
      <c r="G4485" s="87"/>
      <c r="H4485" s="72"/>
      <c r="I4485" s="59"/>
      <c r="J4485" s="76"/>
      <c r="K4485" s="59"/>
      <c r="L4485" s="59"/>
      <c r="M4485" s="76"/>
      <c r="N4485" s="88"/>
      <c r="O4485" s="88"/>
      <c r="P4485" s="59"/>
      <c r="Q4485" s="77"/>
      <c r="R4485" s="59"/>
      <c r="S4485" s="59"/>
      <c r="T4485" s="59"/>
      <c r="U4485" s="59"/>
      <c r="W4485" s="59"/>
      <c r="X4485" s="59"/>
    </row>
    <row r="4486" ht="15.75" customHeight="1">
      <c r="C4486" s="84"/>
      <c r="D4486" s="84"/>
      <c r="E4486" s="84"/>
      <c r="F4486" s="86"/>
      <c r="G4486" s="87"/>
      <c r="H4486" s="72"/>
      <c r="I4486" s="59"/>
      <c r="J4486" s="76"/>
      <c r="K4486" s="59"/>
      <c r="L4486" s="59"/>
      <c r="M4486" s="76"/>
      <c r="N4486" s="88"/>
      <c r="O4486" s="88"/>
      <c r="P4486" s="59"/>
      <c r="Q4486" s="77"/>
      <c r="R4486" s="59"/>
      <c r="S4486" s="59"/>
      <c r="T4486" s="59"/>
      <c r="U4486" s="59"/>
      <c r="W4486" s="59"/>
      <c r="X4486" s="59"/>
    </row>
    <row r="4487" ht="15.75" customHeight="1">
      <c r="C4487" s="84"/>
      <c r="D4487" s="84"/>
      <c r="E4487" s="84"/>
      <c r="F4487" s="86"/>
      <c r="G4487" s="87"/>
      <c r="H4487" s="72"/>
      <c r="I4487" s="59"/>
      <c r="J4487" s="76"/>
      <c r="K4487" s="59"/>
      <c r="L4487" s="59"/>
      <c r="M4487" s="76"/>
      <c r="N4487" s="88"/>
      <c r="O4487" s="88"/>
      <c r="P4487" s="59"/>
      <c r="Q4487" s="77"/>
      <c r="R4487" s="59"/>
      <c r="S4487" s="59"/>
      <c r="T4487" s="59"/>
      <c r="U4487" s="59"/>
      <c r="W4487" s="59"/>
      <c r="X4487" s="59"/>
    </row>
    <row r="4488" ht="15.75" customHeight="1">
      <c r="C4488" s="84"/>
      <c r="D4488" s="84"/>
      <c r="E4488" s="84"/>
      <c r="F4488" s="86"/>
      <c r="G4488" s="87"/>
      <c r="H4488" s="72"/>
      <c r="I4488" s="59"/>
      <c r="J4488" s="76"/>
      <c r="K4488" s="59"/>
      <c r="L4488" s="59"/>
      <c r="M4488" s="76"/>
      <c r="N4488" s="88"/>
      <c r="O4488" s="88"/>
      <c r="P4488" s="59"/>
      <c r="Q4488" s="77"/>
      <c r="R4488" s="59"/>
      <c r="S4488" s="59"/>
      <c r="T4488" s="59"/>
      <c r="U4488" s="59"/>
      <c r="W4488" s="59"/>
      <c r="X4488" s="59"/>
    </row>
    <row r="4489" ht="15.75" customHeight="1">
      <c r="C4489" s="84"/>
      <c r="D4489" s="84"/>
      <c r="E4489" s="84"/>
      <c r="F4489" s="86"/>
      <c r="G4489" s="87"/>
      <c r="H4489" s="72"/>
      <c r="I4489" s="59"/>
      <c r="J4489" s="76"/>
      <c r="K4489" s="59"/>
      <c r="L4489" s="59"/>
      <c r="M4489" s="76"/>
      <c r="N4489" s="88"/>
      <c r="O4489" s="88"/>
      <c r="P4489" s="59"/>
      <c r="Q4489" s="77"/>
      <c r="R4489" s="59"/>
      <c r="S4489" s="59"/>
      <c r="T4489" s="59"/>
      <c r="U4489" s="59"/>
      <c r="W4489" s="59"/>
      <c r="X4489" s="59"/>
    </row>
    <row r="4490" ht="15.75" customHeight="1">
      <c r="C4490" s="84"/>
      <c r="D4490" s="84"/>
      <c r="E4490" s="84"/>
      <c r="F4490" s="86"/>
      <c r="G4490" s="87"/>
      <c r="H4490" s="72"/>
      <c r="I4490" s="59"/>
      <c r="J4490" s="76"/>
      <c r="K4490" s="59"/>
      <c r="L4490" s="59"/>
      <c r="M4490" s="76"/>
      <c r="N4490" s="88"/>
      <c r="O4490" s="88"/>
      <c r="P4490" s="59"/>
      <c r="Q4490" s="77"/>
      <c r="R4490" s="59"/>
      <c r="S4490" s="59"/>
      <c r="T4490" s="59"/>
      <c r="U4490" s="59"/>
      <c r="W4490" s="59"/>
      <c r="X4490" s="59"/>
    </row>
    <row r="4491" ht="15.75" customHeight="1">
      <c r="C4491" s="84"/>
      <c r="D4491" s="84"/>
      <c r="E4491" s="84"/>
      <c r="F4491" s="86"/>
      <c r="G4491" s="87"/>
      <c r="H4491" s="72"/>
      <c r="I4491" s="59"/>
      <c r="J4491" s="76"/>
      <c r="K4491" s="59"/>
      <c r="L4491" s="59"/>
      <c r="M4491" s="76"/>
      <c r="N4491" s="88"/>
      <c r="O4491" s="88"/>
      <c r="P4491" s="59"/>
      <c r="Q4491" s="77"/>
      <c r="R4491" s="59"/>
      <c r="S4491" s="59"/>
      <c r="T4491" s="59"/>
      <c r="U4491" s="59"/>
      <c r="W4491" s="59"/>
      <c r="X4491" s="59"/>
    </row>
    <row r="4492" ht="15.75" customHeight="1">
      <c r="C4492" s="84"/>
      <c r="D4492" s="84"/>
      <c r="E4492" s="84"/>
      <c r="F4492" s="86"/>
      <c r="G4492" s="87"/>
      <c r="H4492" s="72"/>
      <c r="I4492" s="59"/>
      <c r="J4492" s="76"/>
      <c r="K4492" s="59"/>
      <c r="L4492" s="59"/>
      <c r="M4492" s="76"/>
      <c r="N4492" s="88"/>
      <c r="O4492" s="88"/>
      <c r="P4492" s="59"/>
      <c r="Q4492" s="77"/>
      <c r="R4492" s="59"/>
      <c r="S4492" s="59"/>
      <c r="T4492" s="59"/>
      <c r="U4492" s="59"/>
      <c r="W4492" s="59"/>
      <c r="X4492" s="59"/>
    </row>
    <row r="4493" ht="15.75" customHeight="1">
      <c r="C4493" s="84"/>
      <c r="D4493" s="84"/>
      <c r="E4493" s="84"/>
      <c r="F4493" s="86"/>
      <c r="G4493" s="87"/>
      <c r="H4493" s="72"/>
      <c r="I4493" s="59"/>
      <c r="J4493" s="76"/>
      <c r="K4493" s="59"/>
      <c r="L4493" s="59"/>
      <c r="M4493" s="76"/>
      <c r="N4493" s="88"/>
      <c r="O4493" s="88"/>
      <c r="P4493" s="59"/>
      <c r="Q4493" s="77"/>
      <c r="R4493" s="59"/>
      <c r="S4493" s="59"/>
      <c r="T4493" s="59"/>
      <c r="U4493" s="59"/>
      <c r="W4493" s="59"/>
      <c r="X4493" s="59"/>
    </row>
    <row r="4494" ht="15.75" customHeight="1">
      <c r="C4494" s="84"/>
      <c r="D4494" s="84"/>
      <c r="E4494" s="84"/>
      <c r="F4494" s="86"/>
      <c r="G4494" s="87"/>
      <c r="H4494" s="72"/>
      <c r="I4494" s="59"/>
      <c r="J4494" s="76"/>
      <c r="K4494" s="59"/>
      <c r="L4494" s="59"/>
      <c r="M4494" s="76"/>
      <c r="N4494" s="88"/>
      <c r="O4494" s="88"/>
      <c r="P4494" s="59"/>
      <c r="Q4494" s="77"/>
      <c r="R4494" s="59"/>
      <c r="S4494" s="59"/>
      <c r="T4494" s="59"/>
      <c r="U4494" s="59"/>
      <c r="W4494" s="59"/>
      <c r="X4494" s="59"/>
    </row>
    <row r="4495" ht="15.75" customHeight="1">
      <c r="C4495" s="84"/>
      <c r="D4495" s="84"/>
      <c r="E4495" s="84"/>
      <c r="F4495" s="86"/>
      <c r="G4495" s="87"/>
      <c r="H4495" s="72"/>
      <c r="I4495" s="59"/>
      <c r="J4495" s="76"/>
      <c r="K4495" s="59"/>
      <c r="L4495" s="59"/>
      <c r="M4495" s="76"/>
      <c r="N4495" s="88"/>
      <c r="O4495" s="88"/>
      <c r="P4495" s="59"/>
      <c r="Q4495" s="77"/>
      <c r="R4495" s="59"/>
      <c r="S4495" s="59"/>
      <c r="T4495" s="59"/>
      <c r="U4495" s="59"/>
      <c r="W4495" s="59"/>
      <c r="X4495" s="59"/>
    </row>
    <row r="4496" ht="15.75" customHeight="1">
      <c r="C4496" s="84"/>
      <c r="D4496" s="84"/>
      <c r="E4496" s="84"/>
      <c r="F4496" s="86"/>
      <c r="G4496" s="87"/>
      <c r="H4496" s="72"/>
      <c r="I4496" s="59"/>
      <c r="J4496" s="76"/>
      <c r="K4496" s="59"/>
      <c r="L4496" s="59"/>
      <c r="M4496" s="76"/>
      <c r="N4496" s="88"/>
      <c r="O4496" s="88"/>
      <c r="P4496" s="59"/>
      <c r="Q4496" s="77"/>
      <c r="R4496" s="59"/>
      <c r="S4496" s="59"/>
      <c r="T4496" s="59"/>
      <c r="U4496" s="59"/>
      <c r="W4496" s="59"/>
      <c r="X4496" s="59"/>
    </row>
    <row r="4497" ht="15.75" customHeight="1">
      <c r="C4497" s="84"/>
      <c r="D4497" s="84"/>
      <c r="E4497" s="84"/>
      <c r="F4497" s="86"/>
      <c r="G4497" s="87"/>
      <c r="H4497" s="72"/>
      <c r="I4497" s="59"/>
      <c r="J4497" s="76"/>
      <c r="K4497" s="59"/>
      <c r="L4497" s="59"/>
      <c r="M4497" s="76"/>
      <c r="N4497" s="88"/>
      <c r="O4497" s="88"/>
      <c r="P4497" s="59"/>
      <c r="Q4497" s="77"/>
      <c r="R4497" s="59"/>
      <c r="S4497" s="59"/>
      <c r="T4497" s="59"/>
      <c r="U4497" s="59"/>
      <c r="W4497" s="59"/>
      <c r="X4497" s="59"/>
    </row>
    <row r="4498" ht="15.75" customHeight="1">
      <c r="C4498" s="84"/>
      <c r="D4498" s="84"/>
      <c r="E4498" s="84"/>
      <c r="F4498" s="86"/>
      <c r="G4498" s="87"/>
      <c r="H4498" s="72"/>
      <c r="I4498" s="59"/>
      <c r="J4498" s="76"/>
      <c r="K4498" s="59"/>
      <c r="L4498" s="59"/>
      <c r="M4498" s="76"/>
      <c r="N4498" s="88"/>
      <c r="O4498" s="88"/>
      <c r="P4498" s="59"/>
      <c r="Q4498" s="77"/>
      <c r="R4498" s="59"/>
      <c r="S4498" s="59"/>
      <c r="T4498" s="59"/>
      <c r="U4498" s="59"/>
      <c r="W4498" s="59"/>
      <c r="X4498" s="59"/>
    </row>
    <row r="4499" ht="15.75" customHeight="1">
      <c r="C4499" s="84"/>
      <c r="D4499" s="84"/>
      <c r="E4499" s="84"/>
      <c r="F4499" s="86"/>
      <c r="G4499" s="87"/>
      <c r="H4499" s="72"/>
      <c r="I4499" s="59"/>
      <c r="J4499" s="76"/>
      <c r="K4499" s="59"/>
      <c r="L4499" s="59"/>
      <c r="M4499" s="76"/>
      <c r="N4499" s="88"/>
      <c r="O4499" s="88"/>
      <c r="P4499" s="59"/>
      <c r="Q4499" s="77"/>
      <c r="R4499" s="59"/>
      <c r="S4499" s="59"/>
      <c r="T4499" s="59"/>
      <c r="U4499" s="59"/>
      <c r="W4499" s="59"/>
      <c r="X4499" s="59"/>
    </row>
    <row r="4500" ht="15.75" customHeight="1">
      <c r="C4500" s="84"/>
      <c r="D4500" s="84"/>
      <c r="E4500" s="84"/>
      <c r="F4500" s="86"/>
      <c r="G4500" s="87"/>
      <c r="H4500" s="72"/>
      <c r="I4500" s="59"/>
      <c r="J4500" s="76"/>
      <c r="K4500" s="59"/>
      <c r="L4500" s="59"/>
      <c r="M4500" s="76"/>
      <c r="N4500" s="88"/>
      <c r="O4500" s="88"/>
      <c r="P4500" s="59"/>
      <c r="Q4500" s="77"/>
      <c r="R4500" s="59"/>
      <c r="S4500" s="59"/>
      <c r="T4500" s="59"/>
      <c r="U4500" s="59"/>
      <c r="W4500" s="59"/>
      <c r="X4500" s="59"/>
    </row>
    <row r="4501" ht="15.75" customHeight="1">
      <c r="C4501" s="84"/>
      <c r="D4501" s="84"/>
      <c r="E4501" s="84"/>
      <c r="F4501" s="86"/>
      <c r="G4501" s="87"/>
      <c r="H4501" s="72"/>
      <c r="I4501" s="59"/>
      <c r="J4501" s="76"/>
      <c r="K4501" s="59"/>
      <c r="L4501" s="59"/>
      <c r="M4501" s="76"/>
      <c r="N4501" s="88"/>
      <c r="O4501" s="88"/>
      <c r="P4501" s="59"/>
      <c r="Q4501" s="77"/>
      <c r="R4501" s="59"/>
      <c r="S4501" s="59"/>
      <c r="T4501" s="59"/>
      <c r="U4501" s="59"/>
      <c r="W4501" s="59"/>
      <c r="X4501" s="59"/>
    </row>
    <row r="4502" ht="15.75" customHeight="1">
      <c r="C4502" s="84"/>
      <c r="D4502" s="84"/>
      <c r="E4502" s="84"/>
      <c r="F4502" s="86"/>
      <c r="G4502" s="87"/>
      <c r="H4502" s="72"/>
      <c r="I4502" s="59"/>
      <c r="J4502" s="76"/>
      <c r="K4502" s="59"/>
      <c r="L4502" s="59"/>
      <c r="M4502" s="76"/>
      <c r="N4502" s="88"/>
      <c r="O4502" s="88"/>
      <c r="P4502" s="59"/>
      <c r="Q4502" s="77"/>
      <c r="R4502" s="59"/>
      <c r="S4502" s="59"/>
      <c r="T4502" s="59"/>
      <c r="U4502" s="59"/>
      <c r="W4502" s="59"/>
      <c r="X4502" s="59"/>
    </row>
    <row r="4503" ht="15.75" customHeight="1">
      <c r="C4503" s="84"/>
      <c r="D4503" s="84"/>
      <c r="E4503" s="84"/>
      <c r="F4503" s="86"/>
      <c r="G4503" s="87"/>
      <c r="H4503" s="72"/>
      <c r="I4503" s="59"/>
      <c r="J4503" s="76"/>
      <c r="K4503" s="59"/>
      <c r="L4503" s="59"/>
      <c r="M4503" s="76"/>
      <c r="N4503" s="88"/>
      <c r="O4503" s="88"/>
      <c r="P4503" s="59"/>
      <c r="Q4503" s="77"/>
      <c r="R4503" s="59"/>
      <c r="S4503" s="59"/>
      <c r="T4503" s="59"/>
      <c r="U4503" s="59"/>
      <c r="W4503" s="59"/>
      <c r="X4503" s="59"/>
    </row>
    <row r="4504" ht="15.75" customHeight="1">
      <c r="C4504" s="84"/>
      <c r="D4504" s="84"/>
      <c r="E4504" s="84"/>
      <c r="F4504" s="86"/>
      <c r="G4504" s="87"/>
      <c r="H4504" s="72"/>
      <c r="I4504" s="59"/>
      <c r="J4504" s="76"/>
      <c r="K4504" s="59"/>
      <c r="L4504" s="59"/>
      <c r="M4504" s="76"/>
      <c r="N4504" s="88"/>
      <c r="O4504" s="88"/>
      <c r="P4504" s="59"/>
      <c r="Q4504" s="77"/>
      <c r="R4504" s="59"/>
      <c r="S4504" s="59"/>
      <c r="T4504" s="59"/>
      <c r="U4504" s="59"/>
      <c r="W4504" s="59"/>
      <c r="X4504" s="59"/>
    </row>
    <row r="4505" ht="15.75" customHeight="1">
      <c r="C4505" s="84"/>
      <c r="D4505" s="84"/>
      <c r="E4505" s="84"/>
      <c r="F4505" s="86"/>
      <c r="G4505" s="87"/>
      <c r="H4505" s="72"/>
      <c r="I4505" s="59"/>
      <c r="J4505" s="76"/>
      <c r="K4505" s="59"/>
      <c r="L4505" s="59"/>
      <c r="M4505" s="76"/>
      <c r="N4505" s="88"/>
      <c r="O4505" s="88"/>
      <c r="P4505" s="59"/>
      <c r="Q4505" s="77"/>
      <c r="R4505" s="59"/>
      <c r="S4505" s="59"/>
      <c r="T4505" s="59"/>
      <c r="U4505" s="59"/>
      <c r="W4505" s="59"/>
      <c r="X4505" s="59"/>
    </row>
    <row r="4506" ht="15.75" customHeight="1">
      <c r="C4506" s="84"/>
      <c r="D4506" s="84"/>
      <c r="E4506" s="84"/>
      <c r="F4506" s="86"/>
      <c r="G4506" s="87"/>
      <c r="H4506" s="72"/>
      <c r="I4506" s="59"/>
      <c r="J4506" s="76"/>
      <c r="K4506" s="59"/>
      <c r="L4506" s="59"/>
      <c r="M4506" s="76"/>
      <c r="N4506" s="88"/>
      <c r="O4506" s="88"/>
      <c r="P4506" s="59"/>
      <c r="Q4506" s="77"/>
      <c r="R4506" s="59"/>
      <c r="S4506" s="59"/>
      <c r="T4506" s="59"/>
      <c r="U4506" s="59"/>
      <c r="W4506" s="59"/>
      <c r="X4506" s="59"/>
    </row>
    <row r="4507" ht="15.75" customHeight="1">
      <c r="C4507" s="84"/>
      <c r="D4507" s="84"/>
      <c r="E4507" s="84"/>
      <c r="F4507" s="86"/>
      <c r="G4507" s="87"/>
      <c r="H4507" s="72"/>
      <c r="I4507" s="59"/>
      <c r="J4507" s="76"/>
      <c r="K4507" s="59"/>
      <c r="L4507" s="59"/>
      <c r="M4507" s="76"/>
      <c r="N4507" s="88"/>
      <c r="O4507" s="88"/>
      <c r="P4507" s="59"/>
      <c r="Q4507" s="77"/>
      <c r="R4507" s="59"/>
      <c r="S4507" s="59"/>
      <c r="T4507" s="59"/>
      <c r="U4507" s="59"/>
      <c r="W4507" s="59"/>
      <c r="X4507" s="59"/>
    </row>
    <row r="4508" ht="15.75" customHeight="1">
      <c r="C4508" s="84"/>
      <c r="D4508" s="84"/>
      <c r="E4508" s="84"/>
      <c r="F4508" s="86"/>
      <c r="G4508" s="87"/>
      <c r="H4508" s="72"/>
      <c r="I4508" s="59"/>
      <c r="J4508" s="76"/>
      <c r="K4508" s="59"/>
      <c r="L4508" s="59"/>
      <c r="M4508" s="76"/>
      <c r="N4508" s="88"/>
      <c r="O4508" s="88"/>
      <c r="P4508" s="59"/>
      <c r="Q4508" s="77"/>
      <c r="R4508" s="59"/>
      <c r="S4508" s="59"/>
      <c r="T4508" s="59"/>
      <c r="U4508" s="59"/>
      <c r="W4508" s="59"/>
      <c r="X4508" s="59"/>
    </row>
    <row r="4509" ht="15.75" customHeight="1">
      <c r="C4509" s="84"/>
      <c r="D4509" s="84"/>
      <c r="E4509" s="84"/>
      <c r="F4509" s="86"/>
      <c r="G4509" s="87"/>
      <c r="H4509" s="72"/>
      <c r="I4509" s="59"/>
      <c r="J4509" s="76"/>
      <c r="K4509" s="59"/>
      <c r="L4509" s="59"/>
      <c r="M4509" s="76"/>
      <c r="N4509" s="88"/>
      <c r="O4509" s="88"/>
      <c r="P4509" s="59"/>
      <c r="Q4509" s="77"/>
      <c r="R4509" s="59"/>
      <c r="S4509" s="59"/>
      <c r="T4509" s="59"/>
      <c r="U4509" s="59"/>
      <c r="W4509" s="59"/>
      <c r="X4509" s="59"/>
    </row>
    <row r="4510" ht="15.75" customHeight="1">
      <c r="C4510" s="84"/>
      <c r="D4510" s="84"/>
      <c r="E4510" s="84"/>
      <c r="F4510" s="86"/>
      <c r="G4510" s="87"/>
      <c r="H4510" s="72"/>
      <c r="I4510" s="59"/>
      <c r="J4510" s="76"/>
      <c r="K4510" s="59"/>
      <c r="L4510" s="59"/>
      <c r="M4510" s="76"/>
      <c r="N4510" s="88"/>
      <c r="O4510" s="88"/>
      <c r="P4510" s="59"/>
      <c r="Q4510" s="77"/>
      <c r="R4510" s="59"/>
      <c r="S4510" s="59"/>
      <c r="T4510" s="59"/>
      <c r="U4510" s="59"/>
      <c r="W4510" s="59"/>
      <c r="X4510" s="59"/>
    </row>
    <row r="4511" ht="15.75" customHeight="1">
      <c r="C4511" s="84"/>
      <c r="D4511" s="84"/>
      <c r="E4511" s="84"/>
      <c r="F4511" s="86"/>
      <c r="G4511" s="87"/>
      <c r="H4511" s="72"/>
      <c r="I4511" s="59"/>
      <c r="J4511" s="76"/>
      <c r="K4511" s="59"/>
      <c r="L4511" s="59"/>
      <c r="M4511" s="76"/>
      <c r="N4511" s="88"/>
      <c r="O4511" s="88"/>
      <c r="P4511" s="59"/>
      <c r="Q4511" s="77"/>
      <c r="R4511" s="59"/>
      <c r="S4511" s="59"/>
      <c r="T4511" s="59"/>
      <c r="U4511" s="59"/>
      <c r="W4511" s="59"/>
      <c r="X4511" s="59"/>
    </row>
    <row r="4512" ht="15.75" customHeight="1">
      <c r="C4512" s="84"/>
      <c r="D4512" s="84"/>
      <c r="E4512" s="84"/>
      <c r="F4512" s="86"/>
      <c r="G4512" s="87"/>
      <c r="H4512" s="72"/>
      <c r="I4512" s="59"/>
      <c r="J4512" s="76"/>
      <c r="K4512" s="59"/>
      <c r="L4512" s="59"/>
      <c r="M4512" s="76"/>
      <c r="N4512" s="88"/>
      <c r="O4512" s="88"/>
      <c r="P4512" s="59"/>
      <c r="Q4512" s="77"/>
      <c r="R4512" s="59"/>
      <c r="S4512" s="59"/>
      <c r="T4512" s="59"/>
      <c r="U4512" s="59"/>
      <c r="W4512" s="59"/>
      <c r="X4512" s="59"/>
    </row>
    <row r="4513" ht="15.75" customHeight="1">
      <c r="C4513" s="84"/>
      <c r="D4513" s="84"/>
      <c r="E4513" s="84"/>
      <c r="F4513" s="86"/>
      <c r="G4513" s="87"/>
      <c r="H4513" s="72"/>
      <c r="I4513" s="59"/>
      <c r="J4513" s="76"/>
      <c r="K4513" s="59"/>
      <c r="L4513" s="59"/>
      <c r="M4513" s="76"/>
      <c r="N4513" s="88"/>
      <c r="O4513" s="88"/>
      <c r="P4513" s="59"/>
      <c r="Q4513" s="77"/>
      <c r="R4513" s="59"/>
      <c r="S4513" s="59"/>
      <c r="T4513" s="59"/>
      <c r="U4513" s="59"/>
      <c r="W4513" s="59"/>
      <c r="X4513" s="59"/>
    </row>
    <row r="4514" ht="15.75" customHeight="1">
      <c r="C4514" s="84"/>
      <c r="D4514" s="84"/>
      <c r="E4514" s="84"/>
      <c r="F4514" s="86"/>
      <c r="G4514" s="87"/>
      <c r="H4514" s="72"/>
      <c r="I4514" s="59"/>
      <c r="J4514" s="76"/>
      <c r="K4514" s="59"/>
      <c r="L4514" s="59"/>
      <c r="M4514" s="76"/>
      <c r="N4514" s="88"/>
      <c r="O4514" s="88"/>
      <c r="P4514" s="59"/>
      <c r="Q4514" s="77"/>
      <c r="R4514" s="59"/>
      <c r="S4514" s="59"/>
      <c r="T4514" s="59"/>
      <c r="U4514" s="59"/>
      <c r="W4514" s="59"/>
      <c r="X4514" s="59"/>
    </row>
    <row r="4515" ht="15.75" customHeight="1">
      <c r="C4515" s="84"/>
      <c r="D4515" s="84"/>
      <c r="E4515" s="84"/>
      <c r="F4515" s="86"/>
      <c r="G4515" s="87"/>
      <c r="H4515" s="72"/>
      <c r="I4515" s="59"/>
      <c r="J4515" s="76"/>
      <c r="K4515" s="59"/>
      <c r="L4515" s="59"/>
      <c r="M4515" s="76"/>
      <c r="N4515" s="88"/>
      <c r="O4515" s="88"/>
      <c r="P4515" s="59"/>
      <c r="Q4515" s="77"/>
      <c r="R4515" s="59"/>
      <c r="S4515" s="59"/>
      <c r="T4515" s="59"/>
      <c r="U4515" s="59"/>
      <c r="W4515" s="59"/>
      <c r="X4515" s="59"/>
    </row>
    <row r="4516" ht="15.75" customHeight="1">
      <c r="C4516" s="84"/>
      <c r="D4516" s="84"/>
      <c r="E4516" s="84"/>
      <c r="F4516" s="86"/>
      <c r="G4516" s="87"/>
      <c r="H4516" s="72"/>
      <c r="I4516" s="59"/>
      <c r="J4516" s="76"/>
      <c r="K4516" s="59"/>
      <c r="L4516" s="59"/>
      <c r="M4516" s="76"/>
      <c r="N4516" s="88"/>
      <c r="O4516" s="88"/>
      <c r="P4516" s="59"/>
      <c r="Q4516" s="77"/>
      <c r="R4516" s="59"/>
      <c r="S4516" s="59"/>
      <c r="T4516" s="59"/>
      <c r="U4516" s="59"/>
      <c r="W4516" s="59"/>
      <c r="X4516" s="59"/>
    </row>
    <row r="4517" ht="15.75" customHeight="1">
      <c r="C4517" s="84"/>
      <c r="D4517" s="84"/>
      <c r="E4517" s="84"/>
      <c r="F4517" s="86"/>
      <c r="G4517" s="87"/>
      <c r="H4517" s="72"/>
      <c r="I4517" s="59"/>
      <c r="J4517" s="76"/>
      <c r="K4517" s="59"/>
      <c r="L4517" s="59"/>
      <c r="M4517" s="76"/>
      <c r="N4517" s="88"/>
      <c r="O4517" s="88"/>
      <c r="P4517" s="59"/>
      <c r="Q4517" s="77"/>
      <c r="R4517" s="59"/>
      <c r="S4517" s="59"/>
      <c r="T4517" s="59"/>
      <c r="U4517" s="59"/>
      <c r="W4517" s="59"/>
      <c r="X4517" s="59"/>
    </row>
    <row r="4518" ht="15.75" customHeight="1">
      <c r="C4518" s="84"/>
      <c r="D4518" s="84"/>
      <c r="E4518" s="84"/>
      <c r="F4518" s="86"/>
      <c r="G4518" s="87"/>
      <c r="H4518" s="72"/>
      <c r="I4518" s="59"/>
      <c r="J4518" s="76"/>
      <c r="K4518" s="59"/>
      <c r="L4518" s="59"/>
      <c r="M4518" s="76"/>
      <c r="N4518" s="88"/>
      <c r="O4518" s="88"/>
      <c r="P4518" s="59"/>
      <c r="Q4518" s="77"/>
      <c r="R4518" s="59"/>
      <c r="S4518" s="59"/>
      <c r="T4518" s="59"/>
      <c r="U4518" s="59"/>
      <c r="W4518" s="59"/>
      <c r="X4518" s="59"/>
    </row>
    <row r="4519" ht="15.75" customHeight="1">
      <c r="C4519" s="84"/>
      <c r="D4519" s="84"/>
      <c r="E4519" s="84"/>
      <c r="F4519" s="86"/>
      <c r="G4519" s="87"/>
      <c r="H4519" s="72"/>
      <c r="I4519" s="59"/>
      <c r="J4519" s="76"/>
      <c r="K4519" s="59"/>
      <c r="L4519" s="59"/>
      <c r="M4519" s="76"/>
      <c r="N4519" s="88"/>
      <c r="O4519" s="88"/>
      <c r="P4519" s="59"/>
      <c r="Q4519" s="77"/>
      <c r="R4519" s="59"/>
      <c r="S4519" s="59"/>
      <c r="T4519" s="59"/>
      <c r="U4519" s="59"/>
      <c r="W4519" s="59"/>
      <c r="X4519" s="59"/>
    </row>
    <row r="4520" ht="15.75" customHeight="1">
      <c r="C4520" s="84"/>
      <c r="D4520" s="84"/>
      <c r="E4520" s="84"/>
      <c r="F4520" s="86"/>
      <c r="G4520" s="87"/>
      <c r="H4520" s="72"/>
      <c r="I4520" s="59"/>
      <c r="J4520" s="76"/>
      <c r="K4520" s="59"/>
      <c r="L4520" s="59"/>
      <c r="M4520" s="76"/>
      <c r="N4520" s="88"/>
      <c r="O4520" s="88"/>
      <c r="P4520" s="59"/>
      <c r="Q4520" s="77"/>
      <c r="R4520" s="59"/>
      <c r="S4520" s="59"/>
      <c r="T4520" s="59"/>
      <c r="U4520" s="59"/>
      <c r="W4520" s="59"/>
      <c r="X4520" s="59"/>
    </row>
    <row r="4521" ht="15.75" customHeight="1">
      <c r="C4521" s="84"/>
      <c r="D4521" s="84"/>
      <c r="E4521" s="84"/>
      <c r="F4521" s="86"/>
      <c r="G4521" s="87"/>
      <c r="H4521" s="72"/>
      <c r="I4521" s="59"/>
      <c r="J4521" s="76"/>
      <c r="K4521" s="59"/>
      <c r="L4521" s="59"/>
      <c r="M4521" s="76"/>
      <c r="N4521" s="88"/>
      <c r="O4521" s="88"/>
      <c r="P4521" s="59"/>
      <c r="Q4521" s="77"/>
      <c r="R4521" s="59"/>
      <c r="S4521" s="59"/>
      <c r="T4521" s="59"/>
      <c r="U4521" s="59"/>
      <c r="W4521" s="59"/>
      <c r="X4521" s="59"/>
    </row>
    <row r="4522" ht="15.75" customHeight="1">
      <c r="C4522" s="84"/>
      <c r="D4522" s="84"/>
      <c r="E4522" s="84"/>
      <c r="F4522" s="86"/>
      <c r="G4522" s="87"/>
      <c r="H4522" s="72"/>
      <c r="I4522" s="59"/>
      <c r="J4522" s="76"/>
      <c r="K4522" s="59"/>
      <c r="L4522" s="59"/>
      <c r="M4522" s="76"/>
      <c r="N4522" s="88"/>
      <c r="O4522" s="88"/>
      <c r="P4522" s="59"/>
      <c r="Q4522" s="77"/>
      <c r="R4522" s="59"/>
      <c r="S4522" s="59"/>
      <c r="T4522" s="59"/>
      <c r="U4522" s="59"/>
      <c r="W4522" s="59"/>
      <c r="X4522" s="59"/>
    </row>
    <row r="4523" ht="15.75" customHeight="1">
      <c r="C4523" s="84"/>
      <c r="D4523" s="84"/>
      <c r="E4523" s="84"/>
      <c r="F4523" s="86"/>
      <c r="G4523" s="87"/>
      <c r="H4523" s="72"/>
      <c r="I4523" s="59"/>
      <c r="J4523" s="76"/>
      <c r="K4523" s="59"/>
      <c r="L4523" s="59"/>
      <c r="M4523" s="76"/>
      <c r="N4523" s="88"/>
      <c r="O4523" s="88"/>
      <c r="P4523" s="59"/>
      <c r="Q4523" s="77"/>
      <c r="R4523" s="59"/>
      <c r="S4523" s="59"/>
      <c r="T4523" s="59"/>
      <c r="U4523" s="59"/>
      <c r="W4523" s="59"/>
      <c r="X4523" s="59"/>
    </row>
    <row r="4524" ht="15.75" customHeight="1">
      <c r="C4524" s="84"/>
      <c r="D4524" s="84"/>
      <c r="E4524" s="84"/>
      <c r="F4524" s="86"/>
      <c r="G4524" s="87"/>
      <c r="H4524" s="72"/>
      <c r="I4524" s="59"/>
      <c r="J4524" s="76"/>
      <c r="K4524" s="59"/>
      <c r="L4524" s="59"/>
      <c r="M4524" s="76"/>
      <c r="N4524" s="88"/>
      <c r="O4524" s="88"/>
      <c r="P4524" s="59"/>
      <c r="Q4524" s="77"/>
      <c r="R4524" s="59"/>
      <c r="S4524" s="59"/>
      <c r="T4524" s="59"/>
      <c r="U4524" s="59"/>
      <c r="W4524" s="59"/>
      <c r="X4524" s="59"/>
    </row>
    <row r="4525" ht="15.75" customHeight="1">
      <c r="C4525" s="84"/>
      <c r="D4525" s="84"/>
      <c r="E4525" s="84"/>
      <c r="F4525" s="86"/>
      <c r="G4525" s="87"/>
      <c r="H4525" s="72"/>
      <c r="I4525" s="59"/>
      <c r="J4525" s="76"/>
      <c r="K4525" s="59"/>
      <c r="L4525" s="59"/>
      <c r="M4525" s="76"/>
      <c r="N4525" s="88"/>
      <c r="O4525" s="88"/>
      <c r="P4525" s="59"/>
      <c r="Q4525" s="77"/>
      <c r="R4525" s="59"/>
      <c r="S4525" s="59"/>
      <c r="T4525" s="59"/>
      <c r="U4525" s="59"/>
      <c r="W4525" s="59"/>
      <c r="X4525" s="59"/>
    </row>
    <row r="4526" ht="15.75" customHeight="1">
      <c r="C4526" s="84"/>
      <c r="D4526" s="84"/>
      <c r="E4526" s="84"/>
      <c r="F4526" s="86"/>
      <c r="G4526" s="87"/>
      <c r="H4526" s="72"/>
      <c r="I4526" s="59"/>
      <c r="J4526" s="76"/>
      <c r="K4526" s="59"/>
      <c r="L4526" s="59"/>
      <c r="M4526" s="76"/>
      <c r="N4526" s="88"/>
      <c r="O4526" s="88"/>
      <c r="P4526" s="59"/>
      <c r="Q4526" s="77"/>
      <c r="R4526" s="59"/>
      <c r="S4526" s="59"/>
      <c r="T4526" s="59"/>
      <c r="U4526" s="59"/>
      <c r="W4526" s="59"/>
      <c r="X4526" s="59"/>
    </row>
    <row r="4527" ht="15.75" customHeight="1">
      <c r="C4527" s="84"/>
      <c r="D4527" s="84"/>
      <c r="E4527" s="84"/>
      <c r="F4527" s="86"/>
      <c r="G4527" s="87"/>
      <c r="H4527" s="72"/>
      <c r="I4527" s="59"/>
      <c r="J4527" s="76"/>
      <c r="K4527" s="59"/>
      <c r="L4527" s="59"/>
      <c r="M4527" s="76"/>
      <c r="N4527" s="88"/>
      <c r="O4527" s="88"/>
      <c r="P4527" s="59"/>
      <c r="Q4527" s="77"/>
      <c r="R4527" s="59"/>
      <c r="S4527" s="59"/>
      <c r="T4527" s="59"/>
      <c r="U4527" s="59"/>
      <c r="W4527" s="59"/>
      <c r="X4527" s="59"/>
    </row>
    <row r="4528" ht="15.75" customHeight="1">
      <c r="C4528" s="84"/>
      <c r="D4528" s="84"/>
      <c r="E4528" s="84"/>
      <c r="F4528" s="86"/>
      <c r="G4528" s="87"/>
      <c r="H4528" s="72"/>
      <c r="I4528" s="59"/>
      <c r="J4528" s="76"/>
      <c r="K4528" s="59"/>
      <c r="L4528" s="59"/>
      <c r="M4528" s="76"/>
      <c r="N4528" s="88"/>
      <c r="O4528" s="88"/>
      <c r="P4528" s="59"/>
      <c r="Q4528" s="77"/>
      <c r="R4528" s="59"/>
      <c r="S4528" s="59"/>
      <c r="T4528" s="59"/>
      <c r="U4528" s="59"/>
      <c r="W4528" s="59"/>
      <c r="X4528" s="59"/>
    </row>
    <row r="4529" ht="15.75" customHeight="1">
      <c r="C4529" s="84"/>
      <c r="D4529" s="84"/>
      <c r="E4529" s="84"/>
      <c r="F4529" s="86"/>
      <c r="G4529" s="87"/>
      <c r="H4529" s="72"/>
      <c r="I4529" s="59"/>
      <c r="J4529" s="76"/>
      <c r="K4529" s="59"/>
      <c r="L4529" s="59"/>
      <c r="M4529" s="76"/>
      <c r="N4529" s="88"/>
      <c r="O4529" s="88"/>
      <c r="P4529" s="59"/>
      <c r="Q4529" s="77"/>
      <c r="R4529" s="59"/>
      <c r="S4529" s="59"/>
      <c r="T4529" s="59"/>
      <c r="U4529" s="59"/>
      <c r="W4529" s="59"/>
      <c r="X4529" s="59"/>
    </row>
    <row r="4530" ht="15.75" customHeight="1">
      <c r="C4530" s="84"/>
      <c r="D4530" s="84"/>
      <c r="E4530" s="84"/>
      <c r="F4530" s="86"/>
      <c r="G4530" s="87"/>
      <c r="H4530" s="72"/>
      <c r="I4530" s="59"/>
      <c r="J4530" s="76"/>
      <c r="K4530" s="59"/>
      <c r="L4530" s="59"/>
      <c r="M4530" s="76"/>
      <c r="N4530" s="88"/>
      <c r="O4530" s="88"/>
      <c r="P4530" s="59"/>
      <c r="Q4530" s="77"/>
      <c r="R4530" s="59"/>
      <c r="S4530" s="59"/>
      <c r="T4530" s="59"/>
      <c r="U4530" s="59"/>
      <c r="W4530" s="59"/>
      <c r="X4530" s="59"/>
    </row>
    <row r="4531" ht="15.75" customHeight="1">
      <c r="C4531" s="84"/>
      <c r="D4531" s="84"/>
      <c r="E4531" s="84"/>
      <c r="F4531" s="86"/>
      <c r="G4531" s="87"/>
      <c r="H4531" s="72"/>
      <c r="I4531" s="59"/>
      <c r="J4531" s="76"/>
      <c r="K4531" s="59"/>
      <c r="L4531" s="59"/>
      <c r="M4531" s="76"/>
      <c r="N4531" s="88"/>
      <c r="O4531" s="88"/>
      <c r="P4531" s="59"/>
      <c r="Q4531" s="77"/>
      <c r="R4531" s="59"/>
      <c r="S4531" s="59"/>
      <c r="T4531" s="59"/>
      <c r="U4531" s="59"/>
      <c r="W4531" s="59"/>
      <c r="X4531" s="59"/>
    </row>
    <row r="4532" ht="15.75" customHeight="1">
      <c r="C4532" s="84"/>
      <c r="D4532" s="84"/>
      <c r="E4532" s="84"/>
      <c r="F4532" s="86"/>
      <c r="G4532" s="87"/>
      <c r="H4532" s="72"/>
      <c r="I4532" s="59"/>
      <c r="J4532" s="76"/>
      <c r="K4532" s="59"/>
      <c r="L4532" s="59"/>
      <c r="M4532" s="76"/>
      <c r="N4532" s="88"/>
      <c r="O4532" s="88"/>
      <c r="P4532" s="59"/>
      <c r="Q4532" s="77"/>
      <c r="R4532" s="59"/>
      <c r="S4532" s="59"/>
      <c r="T4532" s="59"/>
      <c r="U4532" s="59"/>
      <c r="W4532" s="59"/>
      <c r="X4532" s="59"/>
    </row>
    <row r="4533" ht="15.75" customHeight="1">
      <c r="C4533" s="84"/>
      <c r="D4533" s="84"/>
      <c r="E4533" s="84"/>
      <c r="F4533" s="86"/>
      <c r="G4533" s="87"/>
      <c r="H4533" s="72"/>
      <c r="I4533" s="59"/>
      <c r="J4533" s="76"/>
      <c r="K4533" s="59"/>
      <c r="L4533" s="59"/>
      <c r="M4533" s="76"/>
      <c r="N4533" s="88"/>
      <c r="O4533" s="88"/>
      <c r="P4533" s="59"/>
      <c r="Q4533" s="77"/>
      <c r="R4533" s="59"/>
      <c r="S4533" s="59"/>
      <c r="T4533" s="59"/>
      <c r="U4533" s="59"/>
      <c r="W4533" s="59"/>
      <c r="X4533" s="59"/>
    </row>
    <row r="4534" ht="15.75" customHeight="1">
      <c r="C4534" s="84"/>
      <c r="D4534" s="84"/>
      <c r="E4534" s="84"/>
      <c r="F4534" s="86"/>
      <c r="G4534" s="87"/>
      <c r="H4534" s="72"/>
      <c r="I4534" s="59"/>
      <c r="J4534" s="76"/>
      <c r="K4534" s="59"/>
      <c r="L4534" s="59"/>
      <c r="M4534" s="76"/>
      <c r="N4534" s="88"/>
      <c r="O4534" s="88"/>
      <c r="P4534" s="59"/>
      <c r="Q4534" s="77"/>
      <c r="R4534" s="59"/>
      <c r="S4534" s="59"/>
      <c r="T4534" s="59"/>
      <c r="U4534" s="59"/>
      <c r="W4534" s="59"/>
      <c r="X4534" s="59"/>
    </row>
    <row r="4535" ht="15.75" customHeight="1">
      <c r="C4535" s="84"/>
      <c r="D4535" s="84"/>
      <c r="E4535" s="84"/>
      <c r="F4535" s="86"/>
      <c r="G4535" s="87"/>
      <c r="H4535" s="72"/>
      <c r="I4535" s="59"/>
      <c r="J4535" s="76"/>
      <c r="K4535" s="59"/>
      <c r="L4535" s="59"/>
      <c r="M4535" s="76"/>
      <c r="N4535" s="88"/>
      <c r="O4535" s="88"/>
      <c r="P4535" s="59"/>
      <c r="Q4535" s="77"/>
      <c r="R4535" s="59"/>
      <c r="S4535" s="59"/>
      <c r="T4535" s="59"/>
      <c r="U4535" s="59"/>
      <c r="W4535" s="59"/>
      <c r="X4535" s="59"/>
    </row>
    <row r="4536" ht="15.75" customHeight="1">
      <c r="C4536" s="84"/>
      <c r="D4536" s="84"/>
      <c r="E4536" s="84"/>
      <c r="F4536" s="86"/>
      <c r="G4536" s="87"/>
      <c r="H4536" s="72"/>
      <c r="I4536" s="59"/>
      <c r="J4536" s="76"/>
      <c r="K4536" s="59"/>
      <c r="L4536" s="59"/>
      <c r="M4536" s="76"/>
      <c r="N4536" s="88"/>
      <c r="O4536" s="88"/>
      <c r="P4536" s="59"/>
      <c r="Q4536" s="77"/>
      <c r="R4536" s="59"/>
      <c r="S4536" s="59"/>
      <c r="T4536" s="59"/>
      <c r="U4536" s="59"/>
      <c r="W4536" s="59"/>
      <c r="X4536" s="59"/>
    </row>
    <row r="4537" ht="15.75" customHeight="1">
      <c r="C4537" s="84"/>
      <c r="D4537" s="84"/>
      <c r="E4537" s="84"/>
      <c r="F4537" s="86"/>
      <c r="G4537" s="87"/>
      <c r="H4537" s="72"/>
      <c r="I4537" s="59"/>
      <c r="J4537" s="76"/>
      <c r="K4537" s="59"/>
      <c r="L4537" s="59"/>
      <c r="M4537" s="76"/>
      <c r="N4537" s="88"/>
      <c r="O4537" s="88"/>
      <c r="P4537" s="59"/>
      <c r="Q4537" s="77"/>
      <c r="R4537" s="59"/>
      <c r="S4537" s="59"/>
      <c r="T4537" s="59"/>
      <c r="U4537" s="59"/>
      <c r="W4537" s="59"/>
      <c r="X4537" s="59"/>
    </row>
    <row r="4538" ht="15.75" customHeight="1">
      <c r="C4538" s="84"/>
      <c r="D4538" s="84"/>
      <c r="E4538" s="84"/>
      <c r="F4538" s="86"/>
      <c r="G4538" s="87"/>
      <c r="H4538" s="72"/>
      <c r="I4538" s="59"/>
      <c r="J4538" s="76"/>
      <c r="K4538" s="59"/>
      <c r="L4538" s="59"/>
      <c r="M4538" s="76"/>
      <c r="N4538" s="88"/>
      <c r="O4538" s="88"/>
      <c r="P4538" s="59"/>
      <c r="Q4538" s="77"/>
      <c r="R4538" s="59"/>
      <c r="S4538" s="59"/>
      <c r="T4538" s="59"/>
      <c r="U4538" s="59"/>
      <c r="W4538" s="59"/>
      <c r="X4538" s="59"/>
    </row>
    <row r="4539" ht="15.75" customHeight="1">
      <c r="C4539" s="84"/>
      <c r="D4539" s="84"/>
      <c r="E4539" s="84"/>
      <c r="F4539" s="86"/>
      <c r="G4539" s="87"/>
      <c r="H4539" s="72"/>
      <c r="I4539" s="59"/>
      <c r="J4539" s="76"/>
      <c r="K4539" s="59"/>
      <c r="L4539" s="59"/>
      <c r="M4539" s="76"/>
      <c r="N4539" s="88"/>
      <c r="O4539" s="88"/>
      <c r="P4539" s="59"/>
      <c r="Q4539" s="77"/>
      <c r="R4539" s="59"/>
      <c r="S4539" s="59"/>
      <c r="T4539" s="59"/>
      <c r="U4539" s="59"/>
      <c r="W4539" s="59"/>
      <c r="X4539" s="59"/>
    </row>
    <row r="4540" ht="15.75" customHeight="1">
      <c r="C4540" s="84"/>
      <c r="D4540" s="84"/>
      <c r="E4540" s="84"/>
      <c r="F4540" s="86"/>
      <c r="G4540" s="87"/>
      <c r="H4540" s="72"/>
      <c r="I4540" s="59"/>
      <c r="J4540" s="76"/>
      <c r="K4540" s="59"/>
      <c r="L4540" s="59"/>
      <c r="M4540" s="76"/>
      <c r="N4540" s="88"/>
      <c r="O4540" s="88"/>
      <c r="P4540" s="59"/>
      <c r="Q4540" s="77"/>
      <c r="R4540" s="59"/>
      <c r="S4540" s="59"/>
      <c r="T4540" s="59"/>
      <c r="U4540" s="59"/>
      <c r="W4540" s="59"/>
      <c r="X4540" s="59"/>
    </row>
    <row r="4541" ht="15.75" customHeight="1">
      <c r="C4541" s="84"/>
      <c r="D4541" s="84"/>
      <c r="E4541" s="84"/>
      <c r="F4541" s="86"/>
      <c r="G4541" s="87"/>
      <c r="H4541" s="72"/>
      <c r="I4541" s="59"/>
      <c r="J4541" s="76"/>
      <c r="K4541" s="59"/>
      <c r="L4541" s="59"/>
      <c r="M4541" s="76"/>
      <c r="N4541" s="88"/>
      <c r="O4541" s="88"/>
      <c r="P4541" s="59"/>
      <c r="Q4541" s="77"/>
      <c r="R4541" s="59"/>
      <c r="S4541" s="59"/>
      <c r="T4541" s="59"/>
      <c r="U4541" s="59"/>
      <c r="W4541" s="59"/>
      <c r="X4541" s="59"/>
    </row>
    <row r="4542" ht="15.75" customHeight="1">
      <c r="C4542" s="84"/>
      <c r="D4542" s="84"/>
      <c r="E4542" s="84"/>
      <c r="F4542" s="86"/>
      <c r="G4542" s="87"/>
      <c r="H4542" s="72"/>
      <c r="I4542" s="59"/>
      <c r="J4542" s="76"/>
      <c r="K4542" s="59"/>
      <c r="L4542" s="59"/>
      <c r="M4542" s="76"/>
      <c r="N4542" s="88"/>
      <c r="O4542" s="88"/>
      <c r="P4542" s="59"/>
      <c r="Q4542" s="77"/>
      <c r="R4542" s="59"/>
      <c r="S4542" s="59"/>
      <c r="T4542" s="59"/>
      <c r="U4542" s="59"/>
      <c r="W4542" s="59"/>
      <c r="X4542" s="59"/>
    </row>
    <row r="4543" ht="15.75" customHeight="1">
      <c r="C4543" s="84"/>
      <c r="D4543" s="84"/>
      <c r="E4543" s="84"/>
      <c r="F4543" s="86"/>
      <c r="G4543" s="87"/>
      <c r="H4543" s="72"/>
      <c r="I4543" s="59"/>
      <c r="J4543" s="76"/>
      <c r="K4543" s="59"/>
      <c r="L4543" s="59"/>
      <c r="M4543" s="76"/>
      <c r="N4543" s="88"/>
      <c r="O4543" s="88"/>
      <c r="P4543" s="59"/>
      <c r="Q4543" s="77"/>
      <c r="R4543" s="59"/>
      <c r="S4543" s="59"/>
      <c r="T4543" s="59"/>
      <c r="U4543" s="59"/>
      <c r="W4543" s="59"/>
      <c r="X4543" s="59"/>
    </row>
    <row r="4544" ht="15.75" customHeight="1">
      <c r="C4544" s="84"/>
      <c r="D4544" s="84"/>
      <c r="E4544" s="84"/>
      <c r="F4544" s="86"/>
      <c r="G4544" s="87"/>
      <c r="H4544" s="72"/>
      <c r="I4544" s="59"/>
      <c r="J4544" s="76"/>
      <c r="K4544" s="59"/>
      <c r="L4544" s="59"/>
      <c r="M4544" s="76"/>
      <c r="N4544" s="88"/>
      <c r="O4544" s="88"/>
      <c r="P4544" s="59"/>
      <c r="Q4544" s="77"/>
      <c r="R4544" s="59"/>
      <c r="S4544" s="59"/>
      <c r="T4544" s="59"/>
      <c r="U4544" s="59"/>
      <c r="W4544" s="59"/>
      <c r="X4544" s="59"/>
    </row>
    <row r="4545" ht="15.75" customHeight="1">
      <c r="C4545" s="84"/>
      <c r="D4545" s="84"/>
      <c r="E4545" s="84"/>
      <c r="F4545" s="86"/>
      <c r="G4545" s="87"/>
      <c r="H4545" s="72"/>
      <c r="I4545" s="59"/>
      <c r="J4545" s="76"/>
      <c r="K4545" s="59"/>
      <c r="L4545" s="59"/>
      <c r="M4545" s="76"/>
      <c r="N4545" s="88"/>
      <c r="O4545" s="88"/>
      <c r="P4545" s="59"/>
      <c r="Q4545" s="77"/>
      <c r="R4545" s="59"/>
      <c r="S4545" s="59"/>
      <c r="T4545" s="59"/>
      <c r="U4545" s="59"/>
      <c r="W4545" s="59"/>
      <c r="X4545" s="59"/>
    </row>
    <row r="4546" ht="15.75" customHeight="1">
      <c r="C4546" s="84"/>
      <c r="D4546" s="84"/>
      <c r="E4546" s="84"/>
      <c r="F4546" s="86"/>
      <c r="G4546" s="87"/>
      <c r="H4546" s="72"/>
      <c r="I4546" s="59"/>
      <c r="J4546" s="76"/>
      <c r="K4546" s="59"/>
      <c r="L4546" s="59"/>
      <c r="M4546" s="76"/>
      <c r="N4546" s="88"/>
      <c r="O4546" s="88"/>
      <c r="P4546" s="59"/>
      <c r="Q4546" s="77"/>
      <c r="R4546" s="59"/>
      <c r="S4546" s="59"/>
      <c r="T4546" s="59"/>
      <c r="U4546" s="59"/>
      <c r="W4546" s="59"/>
      <c r="X4546" s="59"/>
    </row>
    <row r="4547" ht="15.75" customHeight="1">
      <c r="C4547" s="84"/>
      <c r="D4547" s="84"/>
      <c r="E4547" s="84"/>
      <c r="F4547" s="86"/>
      <c r="G4547" s="87"/>
      <c r="H4547" s="72"/>
      <c r="I4547" s="59"/>
      <c r="J4547" s="76"/>
      <c r="K4547" s="59"/>
      <c r="L4547" s="59"/>
      <c r="M4547" s="76"/>
      <c r="N4547" s="88"/>
      <c r="O4547" s="88"/>
      <c r="P4547" s="59"/>
      <c r="Q4547" s="77"/>
      <c r="R4547" s="59"/>
      <c r="S4547" s="59"/>
      <c r="T4547" s="59"/>
      <c r="U4547" s="59"/>
      <c r="W4547" s="59"/>
      <c r="X4547" s="59"/>
    </row>
    <row r="4548" ht="15.75" customHeight="1">
      <c r="C4548" s="84"/>
      <c r="D4548" s="84"/>
      <c r="E4548" s="84"/>
      <c r="F4548" s="86"/>
      <c r="G4548" s="87"/>
      <c r="H4548" s="72"/>
      <c r="I4548" s="59"/>
      <c r="J4548" s="76"/>
      <c r="K4548" s="59"/>
      <c r="L4548" s="59"/>
      <c r="M4548" s="76"/>
      <c r="N4548" s="88"/>
      <c r="O4548" s="88"/>
      <c r="P4548" s="59"/>
      <c r="Q4548" s="77"/>
      <c r="R4548" s="59"/>
      <c r="S4548" s="59"/>
      <c r="T4548" s="59"/>
      <c r="U4548" s="59"/>
      <c r="W4548" s="59"/>
      <c r="X4548" s="59"/>
    </row>
    <row r="4549" ht="15.75" customHeight="1">
      <c r="C4549" s="84"/>
      <c r="D4549" s="84"/>
      <c r="E4549" s="84"/>
      <c r="F4549" s="86"/>
      <c r="G4549" s="87"/>
      <c r="H4549" s="72"/>
      <c r="I4549" s="59"/>
      <c r="J4549" s="76"/>
      <c r="K4549" s="59"/>
      <c r="L4549" s="59"/>
      <c r="M4549" s="76"/>
      <c r="N4549" s="88"/>
      <c r="O4549" s="88"/>
      <c r="P4549" s="59"/>
      <c r="Q4549" s="77"/>
      <c r="R4549" s="59"/>
      <c r="S4549" s="59"/>
      <c r="T4549" s="59"/>
      <c r="U4549" s="59"/>
      <c r="W4549" s="59"/>
      <c r="X4549" s="59"/>
    </row>
    <row r="4550" ht="15.75" customHeight="1">
      <c r="C4550" s="84"/>
      <c r="D4550" s="84"/>
      <c r="E4550" s="84"/>
      <c r="F4550" s="86"/>
      <c r="G4550" s="87"/>
      <c r="H4550" s="72"/>
      <c r="I4550" s="59"/>
      <c r="J4550" s="76"/>
      <c r="K4550" s="59"/>
      <c r="L4550" s="59"/>
      <c r="M4550" s="76"/>
      <c r="N4550" s="88"/>
      <c r="O4550" s="88"/>
      <c r="P4550" s="59"/>
      <c r="Q4550" s="77"/>
      <c r="R4550" s="59"/>
      <c r="S4550" s="59"/>
      <c r="T4550" s="59"/>
      <c r="U4550" s="59"/>
      <c r="W4550" s="59"/>
      <c r="X4550" s="59"/>
    </row>
    <row r="4551" ht="15.75" customHeight="1">
      <c r="C4551" s="84"/>
      <c r="D4551" s="84"/>
      <c r="E4551" s="84"/>
      <c r="F4551" s="86"/>
      <c r="G4551" s="87"/>
      <c r="H4551" s="72"/>
      <c r="I4551" s="59"/>
      <c r="J4551" s="76"/>
      <c r="K4551" s="59"/>
      <c r="L4551" s="59"/>
      <c r="M4551" s="76"/>
      <c r="N4551" s="88"/>
      <c r="O4551" s="88"/>
      <c r="P4551" s="59"/>
      <c r="Q4551" s="77"/>
      <c r="R4551" s="59"/>
      <c r="S4551" s="59"/>
      <c r="T4551" s="59"/>
      <c r="U4551" s="59"/>
      <c r="W4551" s="59"/>
      <c r="X4551" s="59"/>
    </row>
    <row r="4552" ht="15.75" customHeight="1">
      <c r="C4552" s="84"/>
      <c r="D4552" s="84"/>
      <c r="E4552" s="84"/>
      <c r="F4552" s="86"/>
      <c r="G4552" s="87"/>
      <c r="H4552" s="72"/>
      <c r="I4552" s="59"/>
      <c r="J4552" s="76"/>
      <c r="K4552" s="59"/>
      <c r="L4552" s="59"/>
      <c r="M4552" s="76"/>
      <c r="N4552" s="88"/>
      <c r="O4552" s="88"/>
      <c r="P4552" s="59"/>
      <c r="Q4552" s="77"/>
      <c r="R4552" s="59"/>
      <c r="S4552" s="59"/>
      <c r="T4552" s="59"/>
      <c r="U4552" s="59"/>
      <c r="W4552" s="59"/>
      <c r="X4552" s="59"/>
    </row>
    <row r="4553" ht="15.75" customHeight="1">
      <c r="C4553" s="84"/>
      <c r="D4553" s="84"/>
      <c r="E4553" s="84"/>
      <c r="F4553" s="86"/>
      <c r="G4553" s="87"/>
      <c r="H4553" s="72"/>
      <c r="I4553" s="59"/>
      <c r="J4553" s="76"/>
      <c r="K4553" s="59"/>
      <c r="L4553" s="59"/>
      <c r="M4553" s="76"/>
      <c r="N4553" s="88"/>
      <c r="O4553" s="88"/>
      <c r="P4553" s="59"/>
      <c r="Q4553" s="77"/>
      <c r="R4553" s="59"/>
      <c r="S4553" s="59"/>
      <c r="T4553" s="59"/>
      <c r="U4553" s="59"/>
      <c r="W4553" s="59"/>
      <c r="X4553" s="59"/>
    </row>
    <row r="4554" ht="15.75" customHeight="1">
      <c r="C4554" s="84"/>
      <c r="D4554" s="84"/>
      <c r="E4554" s="84"/>
      <c r="F4554" s="86"/>
      <c r="G4554" s="87"/>
      <c r="H4554" s="72"/>
      <c r="I4554" s="59"/>
      <c r="J4554" s="76"/>
      <c r="K4554" s="59"/>
      <c r="L4554" s="59"/>
      <c r="M4554" s="76"/>
      <c r="N4554" s="88"/>
      <c r="O4554" s="88"/>
      <c r="P4554" s="59"/>
      <c r="Q4554" s="77"/>
      <c r="R4554" s="59"/>
      <c r="S4554" s="59"/>
      <c r="T4554" s="59"/>
      <c r="U4554" s="59"/>
      <c r="W4554" s="59"/>
      <c r="X4554" s="59"/>
    </row>
    <row r="4555" ht="15.75" customHeight="1">
      <c r="C4555" s="84"/>
      <c r="D4555" s="84"/>
      <c r="E4555" s="84"/>
      <c r="F4555" s="86"/>
      <c r="G4555" s="87"/>
      <c r="H4555" s="72"/>
      <c r="I4555" s="59"/>
      <c r="J4555" s="76"/>
      <c r="K4555" s="59"/>
      <c r="L4555" s="59"/>
      <c r="M4555" s="76"/>
      <c r="N4555" s="88"/>
      <c r="O4555" s="88"/>
      <c r="P4555" s="59"/>
      <c r="Q4555" s="77"/>
      <c r="R4555" s="59"/>
      <c r="S4555" s="59"/>
      <c r="T4555" s="59"/>
      <c r="U4555" s="59"/>
      <c r="W4555" s="59"/>
      <c r="X4555" s="59"/>
    </row>
    <row r="4556" ht="15.75" customHeight="1">
      <c r="C4556" s="84"/>
      <c r="D4556" s="84"/>
      <c r="E4556" s="84"/>
      <c r="F4556" s="86"/>
      <c r="G4556" s="87"/>
      <c r="H4556" s="72"/>
      <c r="I4556" s="59"/>
      <c r="J4556" s="76"/>
      <c r="K4556" s="59"/>
      <c r="L4556" s="59"/>
      <c r="M4556" s="76"/>
      <c r="N4556" s="88"/>
      <c r="O4556" s="88"/>
      <c r="P4556" s="59"/>
      <c r="Q4556" s="77"/>
      <c r="R4556" s="59"/>
      <c r="S4556" s="59"/>
      <c r="T4556" s="59"/>
      <c r="U4556" s="59"/>
      <c r="W4556" s="59"/>
      <c r="X4556" s="59"/>
    </row>
    <row r="4557" ht="15.75" customHeight="1">
      <c r="C4557" s="84"/>
      <c r="D4557" s="84"/>
      <c r="E4557" s="84"/>
      <c r="F4557" s="86"/>
      <c r="G4557" s="87"/>
      <c r="H4557" s="72"/>
      <c r="I4557" s="59"/>
      <c r="J4557" s="76"/>
      <c r="K4557" s="59"/>
      <c r="L4557" s="59"/>
      <c r="M4557" s="76"/>
      <c r="N4557" s="88"/>
      <c r="O4557" s="88"/>
      <c r="P4557" s="59"/>
      <c r="Q4557" s="77"/>
      <c r="R4557" s="59"/>
      <c r="S4557" s="59"/>
      <c r="T4557" s="59"/>
      <c r="U4557" s="59"/>
      <c r="W4557" s="59"/>
      <c r="X4557" s="59"/>
    </row>
    <row r="4558" ht="15.75" customHeight="1">
      <c r="C4558" s="84"/>
      <c r="D4558" s="84"/>
      <c r="E4558" s="84"/>
      <c r="F4558" s="86"/>
      <c r="G4558" s="87"/>
      <c r="H4558" s="72"/>
      <c r="I4558" s="59"/>
      <c r="J4558" s="76"/>
      <c r="K4558" s="59"/>
      <c r="L4558" s="59"/>
      <c r="M4558" s="76"/>
      <c r="N4558" s="88"/>
      <c r="O4558" s="88"/>
      <c r="P4558" s="59"/>
      <c r="Q4558" s="77"/>
      <c r="R4558" s="59"/>
      <c r="S4558" s="59"/>
      <c r="T4558" s="59"/>
      <c r="U4558" s="59"/>
      <c r="W4558" s="59"/>
      <c r="X4558" s="59"/>
    </row>
    <row r="4559" ht="15.75" customHeight="1">
      <c r="C4559" s="84"/>
      <c r="D4559" s="84"/>
      <c r="E4559" s="84"/>
      <c r="F4559" s="86"/>
      <c r="G4559" s="87"/>
      <c r="H4559" s="72"/>
      <c r="I4559" s="59"/>
      <c r="J4559" s="76"/>
      <c r="K4559" s="59"/>
      <c r="L4559" s="59"/>
      <c r="M4559" s="76"/>
      <c r="N4559" s="88"/>
      <c r="O4559" s="88"/>
      <c r="P4559" s="59"/>
      <c r="Q4559" s="77"/>
      <c r="R4559" s="59"/>
      <c r="S4559" s="59"/>
      <c r="T4559" s="59"/>
      <c r="U4559" s="59"/>
      <c r="W4559" s="59"/>
      <c r="X4559" s="59"/>
    </row>
    <row r="4560" ht="15.75" customHeight="1">
      <c r="C4560" s="84"/>
      <c r="D4560" s="84"/>
      <c r="E4560" s="84"/>
      <c r="F4560" s="86"/>
      <c r="G4560" s="87"/>
      <c r="H4560" s="72"/>
      <c r="I4560" s="59"/>
      <c r="J4560" s="76"/>
      <c r="K4560" s="59"/>
      <c r="L4560" s="59"/>
      <c r="M4560" s="76"/>
      <c r="N4560" s="88"/>
      <c r="O4560" s="88"/>
      <c r="P4560" s="59"/>
      <c r="Q4560" s="77"/>
      <c r="R4560" s="59"/>
      <c r="S4560" s="59"/>
      <c r="T4560" s="59"/>
      <c r="U4560" s="59"/>
      <c r="W4560" s="59"/>
      <c r="X4560" s="59"/>
    </row>
    <row r="4561" ht="15.75" customHeight="1">
      <c r="C4561" s="84"/>
      <c r="D4561" s="84"/>
      <c r="E4561" s="84"/>
      <c r="F4561" s="86"/>
      <c r="G4561" s="87"/>
      <c r="H4561" s="72"/>
      <c r="I4561" s="59"/>
      <c r="J4561" s="76"/>
      <c r="K4561" s="59"/>
      <c r="L4561" s="59"/>
      <c r="M4561" s="76"/>
      <c r="N4561" s="88"/>
      <c r="O4561" s="88"/>
      <c r="P4561" s="59"/>
      <c r="Q4561" s="77"/>
      <c r="R4561" s="59"/>
      <c r="S4561" s="59"/>
      <c r="T4561" s="59"/>
      <c r="U4561" s="59"/>
      <c r="W4561" s="59"/>
      <c r="X4561" s="59"/>
    </row>
    <row r="4562" ht="15.75" customHeight="1">
      <c r="C4562" s="84"/>
      <c r="D4562" s="84"/>
      <c r="E4562" s="84"/>
      <c r="F4562" s="86"/>
      <c r="G4562" s="87"/>
      <c r="H4562" s="72"/>
      <c r="I4562" s="59"/>
      <c r="J4562" s="76"/>
      <c r="K4562" s="59"/>
      <c r="L4562" s="59"/>
      <c r="M4562" s="76"/>
      <c r="N4562" s="88"/>
      <c r="O4562" s="88"/>
      <c r="P4562" s="59"/>
      <c r="Q4562" s="77"/>
      <c r="R4562" s="59"/>
      <c r="S4562" s="59"/>
      <c r="T4562" s="59"/>
      <c r="U4562" s="59"/>
      <c r="W4562" s="59"/>
      <c r="X4562" s="59"/>
    </row>
    <row r="4563" ht="15.75" customHeight="1">
      <c r="C4563" s="84"/>
      <c r="D4563" s="84"/>
      <c r="E4563" s="84"/>
      <c r="F4563" s="86"/>
      <c r="G4563" s="87"/>
      <c r="H4563" s="72"/>
      <c r="I4563" s="59"/>
      <c r="J4563" s="76"/>
      <c r="K4563" s="59"/>
      <c r="L4563" s="59"/>
      <c r="M4563" s="76"/>
      <c r="N4563" s="88"/>
      <c r="O4563" s="88"/>
      <c r="P4563" s="59"/>
      <c r="Q4563" s="77"/>
      <c r="R4563" s="59"/>
      <c r="S4563" s="59"/>
      <c r="T4563" s="59"/>
      <c r="U4563" s="59"/>
      <c r="W4563" s="59"/>
      <c r="X4563" s="59"/>
    </row>
    <row r="4564" ht="15.75" customHeight="1">
      <c r="C4564" s="84"/>
      <c r="D4564" s="84"/>
      <c r="E4564" s="84"/>
      <c r="F4564" s="86"/>
      <c r="G4564" s="87"/>
      <c r="H4564" s="72"/>
      <c r="I4564" s="59"/>
      <c r="J4564" s="76"/>
      <c r="K4564" s="59"/>
      <c r="L4564" s="59"/>
      <c r="M4564" s="76"/>
      <c r="N4564" s="88"/>
      <c r="O4564" s="88"/>
      <c r="P4564" s="59"/>
      <c r="Q4564" s="77"/>
      <c r="R4564" s="59"/>
      <c r="S4564" s="59"/>
      <c r="T4564" s="59"/>
      <c r="U4564" s="59"/>
      <c r="W4564" s="59"/>
      <c r="X4564" s="59"/>
    </row>
    <row r="4565" ht="15.75" customHeight="1">
      <c r="C4565" s="84"/>
      <c r="D4565" s="84"/>
      <c r="E4565" s="84"/>
      <c r="F4565" s="86"/>
      <c r="G4565" s="87"/>
      <c r="H4565" s="72"/>
      <c r="I4565" s="59"/>
      <c r="J4565" s="76"/>
      <c r="K4565" s="59"/>
      <c r="L4565" s="59"/>
      <c r="M4565" s="76"/>
      <c r="N4565" s="88"/>
      <c r="O4565" s="88"/>
      <c r="P4565" s="59"/>
      <c r="Q4565" s="77"/>
      <c r="R4565" s="59"/>
      <c r="S4565" s="59"/>
      <c r="T4565" s="59"/>
      <c r="U4565" s="59"/>
      <c r="W4565" s="59"/>
      <c r="X4565" s="59"/>
    </row>
    <row r="4566" ht="15.75" customHeight="1">
      <c r="C4566" s="84"/>
      <c r="D4566" s="84"/>
      <c r="E4566" s="84"/>
      <c r="F4566" s="86"/>
      <c r="G4566" s="87"/>
      <c r="H4566" s="72"/>
      <c r="I4566" s="59"/>
      <c r="J4566" s="76"/>
      <c r="K4566" s="59"/>
      <c r="L4566" s="59"/>
      <c r="M4566" s="76"/>
      <c r="N4566" s="88"/>
      <c r="O4566" s="88"/>
      <c r="P4566" s="59"/>
      <c r="Q4566" s="77"/>
      <c r="R4566" s="59"/>
      <c r="S4566" s="59"/>
      <c r="T4566" s="59"/>
      <c r="U4566" s="59"/>
      <c r="W4566" s="59"/>
      <c r="X4566" s="59"/>
    </row>
    <row r="4567" ht="15.75" customHeight="1">
      <c r="C4567" s="84"/>
      <c r="D4567" s="84"/>
      <c r="E4567" s="84"/>
      <c r="F4567" s="86"/>
      <c r="G4567" s="87"/>
      <c r="H4567" s="72"/>
      <c r="I4567" s="59"/>
      <c r="J4567" s="76"/>
      <c r="K4567" s="59"/>
      <c r="L4567" s="59"/>
      <c r="M4567" s="76"/>
      <c r="N4567" s="88"/>
      <c r="O4567" s="88"/>
      <c r="P4567" s="59"/>
      <c r="Q4567" s="77"/>
      <c r="R4567" s="59"/>
      <c r="S4567" s="59"/>
      <c r="T4567" s="59"/>
      <c r="U4567" s="59"/>
      <c r="W4567" s="59"/>
      <c r="X4567" s="59"/>
    </row>
    <row r="4568" ht="15.75" customHeight="1">
      <c r="C4568" s="84"/>
      <c r="D4568" s="84"/>
      <c r="E4568" s="84"/>
      <c r="F4568" s="86"/>
      <c r="G4568" s="87"/>
      <c r="H4568" s="72"/>
      <c r="I4568" s="59"/>
      <c r="J4568" s="76"/>
      <c r="K4568" s="59"/>
      <c r="L4568" s="59"/>
      <c r="M4568" s="76"/>
      <c r="N4568" s="88"/>
      <c r="O4568" s="88"/>
      <c r="P4568" s="59"/>
      <c r="Q4568" s="77"/>
      <c r="R4568" s="59"/>
      <c r="S4568" s="59"/>
      <c r="T4568" s="59"/>
      <c r="U4568" s="59"/>
      <c r="W4568" s="59"/>
      <c r="X4568" s="59"/>
    </row>
    <row r="4569" ht="15.75" customHeight="1">
      <c r="C4569" s="84"/>
      <c r="D4569" s="84"/>
      <c r="E4569" s="84"/>
      <c r="F4569" s="86"/>
      <c r="G4569" s="87"/>
      <c r="H4569" s="72"/>
      <c r="I4569" s="59"/>
      <c r="J4569" s="76"/>
      <c r="K4569" s="59"/>
      <c r="L4569" s="59"/>
      <c r="M4569" s="76"/>
      <c r="N4569" s="88"/>
      <c r="O4569" s="88"/>
      <c r="P4569" s="59"/>
      <c r="Q4569" s="77"/>
      <c r="R4569" s="59"/>
      <c r="S4569" s="59"/>
      <c r="T4569" s="59"/>
      <c r="U4569" s="59"/>
      <c r="W4569" s="59"/>
      <c r="X4569" s="59"/>
    </row>
    <row r="4570" ht="15.75" customHeight="1">
      <c r="C4570" s="84"/>
      <c r="D4570" s="84"/>
      <c r="E4570" s="84"/>
      <c r="F4570" s="86"/>
      <c r="G4570" s="87"/>
      <c r="H4570" s="72"/>
      <c r="I4570" s="59"/>
      <c r="J4570" s="76"/>
      <c r="K4570" s="59"/>
      <c r="L4570" s="59"/>
      <c r="M4570" s="76"/>
      <c r="N4570" s="88"/>
      <c r="O4570" s="88"/>
      <c r="P4570" s="59"/>
      <c r="Q4570" s="77"/>
      <c r="R4570" s="59"/>
      <c r="S4570" s="59"/>
      <c r="T4570" s="59"/>
      <c r="U4570" s="59"/>
      <c r="W4570" s="59"/>
      <c r="X4570" s="59"/>
    </row>
    <row r="4571" ht="15.75" customHeight="1">
      <c r="C4571" s="84"/>
      <c r="D4571" s="84"/>
      <c r="E4571" s="84"/>
      <c r="F4571" s="86"/>
      <c r="G4571" s="87"/>
      <c r="H4571" s="72"/>
      <c r="I4571" s="59"/>
      <c r="J4571" s="76"/>
      <c r="K4571" s="59"/>
      <c r="L4571" s="59"/>
      <c r="M4571" s="76"/>
      <c r="N4571" s="88"/>
      <c r="O4571" s="88"/>
      <c r="P4571" s="59"/>
      <c r="Q4571" s="77"/>
      <c r="R4571" s="59"/>
      <c r="S4571" s="59"/>
      <c r="T4571" s="59"/>
      <c r="U4571" s="59"/>
      <c r="W4571" s="59"/>
      <c r="X4571" s="59"/>
    </row>
    <row r="4572" ht="15.75" customHeight="1">
      <c r="C4572" s="84"/>
      <c r="D4572" s="84"/>
      <c r="E4572" s="84"/>
      <c r="F4572" s="86"/>
      <c r="G4572" s="87"/>
      <c r="H4572" s="72"/>
      <c r="I4572" s="59"/>
      <c r="J4572" s="76"/>
      <c r="K4572" s="59"/>
      <c r="L4572" s="59"/>
      <c r="M4572" s="76"/>
      <c r="N4572" s="88"/>
      <c r="O4572" s="88"/>
      <c r="P4572" s="59"/>
      <c r="Q4572" s="77"/>
      <c r="R4572" s="59"/>
      <c r="S4572" s="59"/>
      <c r="T4572" s="59"/>
      <c r="U4572" s="59"/>
      <c r="W4572" s="59"/>
      <c r="X4572" s="59"/>
    </row>
    <row r="4573" ht="15.75" customHeight="1">
      <c r="C4573" s="84"/>
      <c r="D4573" s="84"/>
      <c r="E4573" s="84"/>
      <c r="F4573" s="86"/>
      <c r="G4573" s="87"/>
      <c r="H4573" s="72"/>
      <c r="I4573" s="59"/>
      <c r="J4573" s="76"/>
      <c r="K4573" s="59"/>
      <c r="L4573" s="59"/>
      <c r="M4573" s="76"/>
      <c r="N4573" s="88"/>
      <c r="O4573" s="88"/>
      <c r="P4573" s="59"/>
      <c r="Q4573" s="77"/>
      <c r="R4573" s="59"/>
      <c r="S4573" s="59"/>
      <c r="T4573" s="59"/>
      <c r="U4573" s="59"/>
      <c r="W4573" s="59"/>
      <c r="X4573" s="59"/>
    </row>
    <row r="4574" ht="15.75" customHeight="1">
      <c r="C4574" s="84"/>
      <c r="D4574" s="84"/>
      <c r="E4574" s="84"/>
      <c r="F4574" s="86"/>
      <c r="G4574" s="87"/>
      <c r="H4574" s="72"/>
      <c r="I4574" s="59"/>
      <c r="J4574" s="76"/>
      <c r="K4574" s="59"/>
      <c r="L4574" s="59"/>
      <c r="M4574" s="76"/>
      <c r="N4574" s="88"/>
      <c r="O4574" s="88"/>
      <c r="P4574" s="59"/>
      <c r="Q4574" s="77"/>
      <c r="R4574" s="59"/>
      <c r="S4574" s="59"/>
      <c r="T4574" s="59"/>
      <c r="U4574" s="59"/>
      <c r="W4574" s="59"/>
      <c r="X4574" s="59"/>
    </row>
    <row r="4575" ht="15.75" customHeight="1">
      <c r="C4575" s="84"/>
      <c r="D4575" s="84"/>
      <c r="E4575" s="84"/>
      <c r="F4575" s="86"/>
      <c r="G4575" s="87"/>
      <c r="H4575" s="72"/>
      <c r="I4575" s="59"/>
      <c r="J4575" s="76"/>
      <c r="K4575" s="59"/>
      <c r="L4575" s="59"/>
      <c r="M4575" s="76"/>
      <c r="N4575" s="88"/>
      <c r="O4575" s="88"/>
      <c r="P4575" s="59"/>
      <c r="Q4575" s="77"/>
      <c r="R4575" s="59"/>
      <c r="S4575" s="59"/>
      <c r="T4575" s="59"/>
      <c r="U4575" s="59"/>
      <c r="W4575" s="59"/>
      <c r="X4575" s="59"/>
    </row>
    <row r="4576" ht="15.75" customHeight="1">
      <c r="C4576" s="84"/>
      <c r="D4576" s="84"/>
      <c r="E4576" s="84"/>
      <c r="F4576" s="86"/>
      <c r="G4576" s="87"/>
      <c r="H4576" s="72"/>
      <c r="I4576" s="59"/>
      <c r="J4576" s="76"/>
      <c r="K4576" s="59"/>
      <c r="L4576" s="59"/>
      <c r="M4576" s="76"/>
      <c r="N4576" s="88"/>
      <c r="O4576" s="88"/>
      <c r="P4576" s="59"/>
      <c r="Q4576" s="77"/>
      <c r="R4576" s="59"/>
      <c r="S4576" s="59"/>
      <c r="T4576" s="59"/>
      <c r="U4576" s="59"/>
      <c r="W4576" s="59"/>
      <c r="X4576" s="59"/>
    </row>
    <row r="4577" ht="15.75" customHeight="1">
      <c r="C4577" s="84"/>
      <c r="D4577" s="84"/>
      <c r="E4577" s="84"/>
      <c r="F4577" s="86"/>
      <c r="G4577" s="87"/>
      <c r="H4577" s="72"/>
      <c r="I4577" s="59"/>
      <c r="J4577" s="76"/>
      <c r="K4577" s="59"/>
      <c r="L4577" s="59"/>
      <c r="M4577" s="76"/>
      <c r="N4577" s="88"/>
      <c r="O4577" s="88"/>
      <c r="P4577" s="59"/>
      <c r="Q4577" s="77"/>
      <c r="R4577" s="59"/>
      <c r="S4577" s="59"/>
      <c r="T4577" s="59"/>
      <c r="U4577" s="59"/>
      <c r="W4577" s="59"/>
      <c r="X4577" s="59"/>
    </row>
    <row r="4578" ht="15.75" customHeight="1">
      <c r="C4578" s="84"/>
      <c r="D4578" s="84"/>
      <c r="E4578" s="84"/>
      <c r="F4578" s="86"/>
      <c r="G4578" s="87"/>
      <c r="H4578" s="72"/>
      <c r="I4578" s="59"/>
      <c r="J4578" s="76"/>
      <c r="K4578" s="59"/>
      <c r="L4578" s="59"/>
      <c r="M4578" s="76"/>
      <c r="N4578" s="88"/>
      <c r="O4578" s="88"/>
      <c r="P4578" s="59"/>
      <c r="Q4578" s="77"/>
      <c r="R4578" s="59"/>
      <c r="S4578" s="59"/>
      <c r="T4578" s="59"/>
      <c r="U4578" s="59"/>
      <c r="W4578" s="59"/>
      <c r="X4578" s="59"/>
    </row>
    <row r="4579" ht="15.75" customHeight="1">
      <c r="C4579" s="84"/>
      <c r="D4579" s="84"/>
      <c r="E4579" s="84"/>
      <c r="F4579" s="86"/>
      <c r="G4579" s="87"/>
      <c r="H4579" s="72"/>
      <c r="I4579" s="59"/>
      <c r="J4579" s="76"/>
      <c r="K4579" s="59"/>
      <c r="L4579" s="59"/>
      <c r="M4579" s="76"/>
      <c r="N4579" s="88"/>
      <c r="O4579" s="88"/>
      <c r="P4579" s="59"/>
      <c r="Q4579" s="77"/>
      <c r="R4579" s="59"/>
      <c r="S4579" s="59"/>
      <c r="T4579" s="59"/>
      <c r="U4579" s="59"/>
      <c r="W4579" s="59"/>
      <c r="X4579" s="59"/>
    </row>
    <row r="4580" ht="15.75" customHeight="1">
      <c r="C4580" s="84"/>
      <c r="D4580" s="84"/>
      <c r="E4580" s="84"/>
      <c r="F4580" s="86"/>
      <c r="G4580" s="87"/>
      <c r="H4580" s="72"/>
      <c r="I4580" s="59"/>
      <c r="J4580" s="76"/>
      <c r="K4580" s="59"/>
      <c r="L4580" s="59"/>
      <c r="M4580" s="76"/>
      <c r="N4580" s="88"/>
      <c r="O4580" s="88"/>
      <c r="P4580" s="59"/>
      <c r="Q4580" s="77"/>
      <c r="R4580" s="59"/>
      <c r="S4580" s="59"/>
      <c r="T4580" s="59"/>
      <c r="U4580" s="59"/>
      <c r="W4580" s="59"/>
      <c r="X4580" s="59"/>
    </row>
    <row r="4581" ht="15.75" customHeight="1">
      <c r="C4581" s="84"/>
      <c r="D4581" s="84"/>
      <c r="E4581" s="84"/>
      <c r="F4581" s="86"/>
      <c r="G4581" s="87"/>
      <c r="H4581" s="72"/>
      <c r="I4581" s="59"/>
      <c r="J4581" s="76"/>
      <c r="K4581" s="59"/>
      <c r="L4581" s="59"/>
      <c r="M4581" s="76"/>
      <c r="N4581" s="88"/>
      <c r="O4581" s="88"/>
      <c r="P4581" s="59"/>
      <c r="Q4581" s="77"/>
      <c r="R4581" s="59"/>
      <c r="S4581" s="59"/>
      <c r="T4581" s="59"/>
      <c r="U4581" s="59"/>
      <c r="W4581" s="59"/>
      <c r="X4581" s="59"/>
    </row>
    <row r="4582" ht="15.75" customHeight="1">
      <c r="C4582" s="84"/>
      <c r="D4582" s="84"/>
      <c r="E4582" s="84"/>
      <c r="F4582" s="86"/>
      <c r="G4582" s="87"/>
      <c r="H4582" s="72"/>
      <c r="I4582" s="59"/>
      <c r="J4582" s="76"/>
      <c r="K4582" s="59"/>
      <c r="L4582" s="59"/>
      <c r="M4582" s="76"/>
      <c r="N4582" s="88"/>
      <c r="O4582" s="88"/>
      <c r="P4582" s="59"/>
      <c r="Q4582" s="77"/>
      <c r="R4582" s="59"/>
      <c r="S4582" s="59"/>
      <c r="T4582" s="59"/>
      <c r="U4582" s="59"/>
      <c r="W4582" s="59"/>
      <c r="X4582" s="59"/>
    </row>
    <row r="4583" ht="15.75" customHeight="1">
      <c r="C4583" s="84"/>
      <c r="D4583" s="84"/>
      <c r="E4583" s="84"/>
      <c r="F4583" s="86"/>
      <c r="G4583" s="87"/>
      <c r="H4583" s="72"/>
      <c r="I4583" s="59"/>
      <c r="J4583" s="76"/>
      <c r="K4583" s="59"/>
      <c r="L4583" s="59"/>
      <c r="M4583" s="76"/>
      <c r="N4583" s="88"/>
      <c r="O4583" s="88"/>
      <c r="P4583" s="59"/>
      <c r="Q4583" s="77"/>
      <c r="R4583" s="59"/>
      <c r="S4583" s="59"/>
      <c r="T4583" s="59"/>
      <c r="U4583" s="59"/>
      <c r="W4583" s="59"/>
      <c r="X4583" s="59"/>
    </row>
    <row r="4584" ht="15.75" customHeight="1">
      <c r="C4584" s="84"/>
      <c r="D4584" s="84"/>
      <c r="E4584" s="84"/>
      <c r="F4584" s="86"/>
      <c r="G4584" s="87"/>
      <c r="H4584" s="72"/>
      <c r="I4584" s="59"/>
      <c r="J4584" s="76"/>
      <c r="K4584" s="59"/>
      <c r="L4584" s="59"/>
      <c r="M4584" s="76"/>
      <c r="N4584" s="88"/>
      <c r="O4584" s="88"/>
      <c r="P4584" s="59"/>
      <c r="Q4584" s="77"/>
      <c r="R4584" s="59"/>
      <c r="S4584" s="59"/>
      <c r="T4584" s="59"/>
      <c r="U4584" s="59"/>
      <c r="W4584" s="59"/>
      <c r="X4584" s="59"/>
    </row>
    <row r="4585" ht="15.75" customHeight="1">
      <c r="C4585" s="84"/>
      <c r="D4585" s="84"/>
      <c r="E4585" s="84"/>
      <c r="F4585" s="86"/>
      <c r="G4585" s="87"/>
      <c r="H4585" s="72"/>
      <c r="I4585" s="59"/>
      <c r="J4585" s="76"/>
      <c r="K4585" s="59"/>
      <c r="L4585" s="59"/>
      <c r="M4585" s="76"/>
      <c r="N4585" s="88"/>
      <c r="O4585" s="88"/>
      <c r="P4585" s="59"/>
      <c r="Q4585" s="77"/>
      <c r="R4585" s="59"/>
      <c r="S4585" s="59"/>
      <c r="T4585" s="59"/>
      <c r="U4585" s="59"/>
      <c r="W4585" s="59"/>
      <c r="X4585" s="59"/>
    </row>
    <row r="4586" ht="15.75" customHeight="1">
      <c r="C4586" s="84"/>
      <c r="D4586" s="84"/>
      <c r="E4586" s="84"/>
      <c r="F4586" s="86"/>
      <c r="G4586" s="87"/>
      <c r="H4586" s="72"/>
      <c r="I4586" s="59"/>
      <c r="J4586" s="76"/>
      <c r="K4586" s="59"/>
      <c r="L4586" s="59"/>
      <c r="M4586" s="76"/>
      <c r="N4586" s="88"/>
      <c r="O4586" s="88"/>
      <c r="P4586" s="59"/>
      <c r="Q4586" s="77"/>
      <c r="R4586" s="59"/>
      <c r="S4586" s="59"/>
      <c r="T4586" s="59"/>
      <c r="U4586" s="59"/>
      <c r="W4586" s="59"/>
      <c r="X4586" s="59"/>
    </row>
    <row r="4587" ht="15.75" customHeight="1">
      <c r="C4587" s="84"/>
      <c r="D4587" s="84"/>
      <c r="E4587" s="84"/>
      <c r="F4587" s="86"/>
      <c r="G4587" s="87"/>
      <c r="H4587" s="72"/>
      <c r="I4587" s="59"/>
      <c r="J4587" s="76"/>
      <c r="K4587" s="59"/>
      <c r="L4587" s="59"/>
      <c r="M4587" s="76"/>
      <c r="N4587" s="88"/>
      <c r="O4587" s="88"/>
      <c r="P4587" s="59"/>
      <c r="Q4587" s="77"/>
      <c r="R4587" s="59"/>
      <c r="S4587" s="59"/>
      <c r="T4587" s="59"/>
      <c r="U4587" s="59"/>
      <c r="W4587" s="59"/>
      <c r="X4587" s="59"/>
    </row>
    <row r="4588" ht="15.75" customHeight="1">
      <c r="C4588" s="84"/>
      <c r="D4588" s="84"/>
      <c r="E4588" s="84"/>
      <c r="F4588" s="86"/>
      <c r="G4588" s="87"/>
      <c r="H4588" s="72"/>
      <c r="I4588" s="59"/>
      <c r="J4588" s="76"/>
      <c r="K4588" s="59"/>
      <c r="L4588" s="59"/>
      <c r="M4588" s="76"/>
      <c r="N4588" s="88"/>
      <c r="O4588" s="88"/>
      <c r="P4588" s="59"/>
      <c r="Q4588" s="77"/>
      <c r="R4588" s="59"/>
      <c r="S4588" s="59"/>
      <c r="T4588" s="59"/>
      <c r="U4588" s="59"/>
      <c r="W4588" s="59"/>
      <c r="X4588" s="59"/>
    </row>
    <row r="4589" ht="15.75" customHeight="1">
      <c r="C4589" s="84"/>
      <c r="D4589" s="84"/>
      <c r="E4589" s="84"/>
      <c r="F4589" s="86"/>
      <c r="G4589" s="87"/>
      <c r="H4589" s="72"/>
      <c r="I4589" s="59"/>
      <c r="J4589" s="76"/>
      <c r="K4589" s="59"/>
      <c r="L4589" s="59"/>
      <c r="M4589" s="76"/>
      <c r="N4589" s="88"/>
      <c r="O4589" s="88"/>
      <c r="P4589" s="59"/>
      <c r="Q4589" s="77"/>
      <c r="R4589" s="59"/>
      <c r="S4589" s="59"/>
      <c r="T4589" s="59"/>
      <c r="U4589" s="59"/>
      <c r="W4589" s="59"/>
      <c r="X4589" s="59"/>
    </row>
    <row r="4590" ht="15.75" customHeight="1">
      <c r="C4590" s="84"/>
      <c r="D4590" s="84"/>
      <c r="E4590" s="84"/>
      <c r="F4590" s="86"/>
      <c r="G4590" s="87"/>
      <c r="H4590" s="72"/>
      <c r="I4590" s="59"/>
      <c r="J4590" s="76"/>
      <c r="K4590" s="59"/>
      <c r="L4590" s="59"/>
      <c r="M4590" s="76"/>
      <c r="N4590" s="88"/>
      <c r="O4590" s="88"/>
      <c r="P4590" s="59"/>
      <c r="Q4590" s="77"/>
      <c r="R4590" s="59"/>
      <c r="S4590" s="59"/>
      <c r="T4590" s="59"/>
      <c r="U4590" s="59"/>
      <c r="W4590" s="59"/>
      <c r="X4590" s="59"/>
    </row>
    <row r="4591" ht="15.75" customHeight="1">
      <c r="C4591" s="84"/>
      <c r="D4591" s="84"/>
      <c r="E4591" s="84"/>
      <c r="F4591" s="86"/>
      <c r="G4591" s="87"/>
      <c r="H4591" s="72"/>
      <c r="I4591" s="59"/>
      <c r="J4591" s="76"/>
      <c r="K4591" s="59"/>
      <c r="L4591" s="59"/>
      <c r="M4591" s="76"/>
      <c r="N4591" s="88"/>
      <c r="O4591" s="88"/>
      <c r="P4591" s="59"/>
      <c r="Q4591" s="77"/>
      <c r="R4591" s="59"/>
      <c r="S4591" s="59"/>
      <c r="T4591" s="59"/>
      <c r="U4591" s="59"/>
      <c r="W4591" s="59"/>
      <c r="X4591" s="59"/>
    </row>
    <row r="4592" ht="15.75" customHeight="1">
      <c r="C4592" s="84"/>
      <c r="D4592" s="84"/>
      <c r="E4592" s="84"/>
      <c r="F4592" s="86"/>
      <c r="G4592" s="87"/>
      <c r="H4592" s="72"/>
      <c r="I4592" s="59"/>
      <c r="J4592" s="76"/>
      <c r="K4592" s="59"/>
      <c r="L4592" s="59"/>
      <c r="M4592" s="76"/>
      <c r="N4592" s="88"/>
      <c r="O4592" s="88"/>
      <c r="P4592" s="59"/>
      <c r="Q4592" s="77"/>
      <c r="R4592" s="59"/>
      <c r="S4592" s="59"/>
      <c r="T4592" s="59"/>
      <c r="U4592" s="59"/>
      <c r="W4592" s="59"/>
      <c r="X4592" s="59"/>
    </row>
    <row r="4593" ht="15.75" customHeight="1">
      <c r="C4593" s="84"/>
      <c r="D4593" s="84"/>
      <c r="E4593" s="84"/>
      <c r="F4593" s="86"/>
      <c r="G4593" s="87"/>
      <c r="H4593" s="72"/>
      <c r="I4593" s="59"/>
      <c r="J4593" s="76"/>
      <c r="K4593" s="59"/>
      <c r="L4593" s="59"/>
      <c r="M4593" s="76"/>
      <c r="N4593" s="88"/>
      <c r="O4593" s="88"/>
      <c r="P4593" s="59"/>
      <c r="Q4593" s="77"/>
      <c r="R4593" s="59"/>
      <c r="S4593" s="59"/>
      <c r="T4593" s="59"/>
      <c r="U4593" s="59"/>
      <c r="W4593" s="59"/>
      <c r="X4593" s="59"/>
    </row>
    <row r="4594" ht="15.75" customHeight="1">
      <c r="C4594" s="84"/>
      <c r="D4594" s="84"/>
      <c r="E4594" s="84"/>
      <c r="F4594" s="86"/>
      <c r="G4594" s="87"/>
      <c r="H4594" s="72"/>
      <c r="I4594" s="59"/>
      <c r="J4594" s="76"/>
      <c r="K4594" s="59"/>
      <c r="L4594" s="59"/>
      <c r="M4594" s="76"/>
      <c r="N4594" s="88"/>
      <c r="O4594" s="88"/>
      <c r="P4594" s="59"/>
      <c r="Q4594" s="77"/>
      <c r="R4594" s="59"/>
      <c r="S4594" s="59"/>
      <c r="T4594" s="59"/>
      <c r="U4594" s="59"/>
      <c r="W4594" s="59"/>
      <c r="X4594" s="59"/>
    </row>
    <row r="4595" ht="15.75" customHeight="1">
      <c r="C4595" s="84"/>
      <c r="D4595" s="84"/>
      <c r="E4595" s="84"/>
      <c r="F4595" s="86"/>
      <c r="G4595" s="87"/>
      <c r="H4595" s="72"/>
      <c r="I4595" s="59"/>
      <c r="J4595" s="76"/>
      <c r="K4595" s="59"/>
      <c r="L4595" s="59"/>
      <c r="M4595" s="76"/>
      <c r="N4595" s="88"/>
      <c r="O4595" s="88"/>
      <c r="P4595" s="59"/>
      <c r="Q4595" s="77"/>
      <c r="R4595" s="59"/>
      <c r="S4595" s="59"/>
      <c r="T4595" s="59"/>
      <c r="U4595" s="59"/>
      <c r="W4595" s="59"/>
      <c r="X4595" s="59"/>
    </row>
    <row r="4596" ht="15.75" customHeight="1">
      <c r="C4596" s="84"/>
      <c r="D4596" s="84"/>
      <c r="E4596" s="84"/>
      <c r="F4596" s="86"/>
      <c r="G4596" s="87"/>
      <c r="H4596" s="72"/>
      <c r="I4596" s="59"/>
      <c r="J4596" s="76"/>
      <c r="K4596" s="59"/>
      <c r="L4596" s="59"/>
      <c r="M4596" s="76"/>
      <c r="N4596" s="88"/>
      <c r="O4596" s="88"/>
      <c r="P4596" s="59"/>
      <c r="Q4596" s="77"/>
      <c r="R4596" s="59"/>
      <c r="S4596" s="59"/>
      <c r="T4596" s="59"/>
      <c r="U4596" s="59"/>
      <c r="W4596" s="59"/>
      <c r="X4596" s="59"/>
    </row>
    <row r="4597" ht="15.75" customHeight="1">
      <c r="C4597" s="84"/>
      <c r="D4597" s="84"/>
      <c r="E4597" s="84"/>
      <c r="F4597" s="86"/>
      <c r="G4597" s="87"/>
      <c r="H4597" s="72"/>
      <c r="I4597" s="59"/>
      <c r="J4597" s="76"/>
      <c r="K4597" s="59"/>
      <c r="L4597" s="59"/>
      <c r="M4597" s="76"/>
      <c r="N4597" s="88"/>
      <c r="O4597" s="88"/>
      <c r="P4597" s="59"/>
      <c r="Q4597" s="77"/>
      <c r="R4597" s="59"/>
      <c r="S4597" s="59"/>
      <c r="T4597" s="59"/>
      <c r="U4597" s="59"/>
      <c r="W4597" s="59"/>
      <c r="X4597" s="59"/>
    </row>
    <row r="4598" ht="15.75" customHeight="1">
      <c r="C4598" s="84"/>
      <c r="D4598" s="84"/>
      <c r="E4598" s="84"/>
      <c r="F4598" s="86"/>
      <c r="G4598" s="87"/>
      <c r="H4598" s="72"/>
      <c r="I4598" s="59"/>
      <c r="J4598" s="76"/>
      <c r="K4598" s="59"/>
      <c r="L4598" s="59"/>
      <c r="M4598" s="76"/>
      <c r="N4598" s="88"/>
      <c r="O4598" s="88"/>
      <c r="P4598" s="59"/>
      <c r="Q4598" s="77"/>
      <c r="R4598" s="59"/>
      <c r="S4598" s="59"/>
      <c r="T4598" s="59"/>
      <c r="U4598" s="59"/>
      <c r="W4598" s="59"/>
      <c r="X4598" s="59"/>
    </row>
    <row r="4599" ht="15.75" customHeight="1">
      <c r="C4599" s="84"/>
      <c r="D4599" s="84"/>
      <c r="E4599" s="84"/>
      <c r="F4599" s="86"/>
      <c r="G4599" s="87"/>
      <c r="H4599" s="72"/>
      <c r="I4599" s="59"/>
      <c r="J4599" s="76"/>
      <c r="K4599" s="59"/>
      <c r="L4599" s="59"/>
      <c r="M4599" s="76"/>
      <c r="N4599" s="88"/>
      <c r="O4599" s="88"/>
      <c r="P4599" s="59"/>
      <c r="Q4599" s="77"/>
      <c r="R4599" s="59"/>
      <c r="S4599" s="59"/>
      <c r="T4599" s="59"/>
      <c r="U4599" s="59"/>
      <c r="W4599" s="59"/>
      <c r="X4599" s="59"/>
    </row>
    <row r="4600" ht="15.75" customHeight="1">
      <c r="C4600" s="84"/>
      <c r="D4600" s="84"/>
      <c r="E4600" s="84"/>
      <c r="F4600" s="86"/>
      <c r="G4600" s="87"/>
      <c r="H4600" s="72"/>
      <c r="I4600" s="59"/>
      <c r="J4600" s="76"/>
      <c r="K4600" s="59"/>
      <c r="L4600" s="59"/>
      <c r="M4600" s="76"/>
      <c r="N4600" s="88"/>
      <c r="O4600" s="88"/>
      <c r="P4600" s="59"/>
      <c r="Q4600" s="77"/>
      <c r="R4600" s="59"/>
      <c r="S4600" s="59"/>
      <c r="T4600" s="59"/>
      <c r="U4600" s="59"/>
      <c r="W4600" s="59"/>
      <c r="X4600" s="59"/>
    </row>
    <row r="4601" ht="15.75" customHeight="1">
      <c r="C4601" s="84"/>
      <c r="D4601" s="84"/>
      <c r="E4601" s="84"/>
      <c r="F4601" s="86"/>
      <c r="G4601" s="87"/>
      <c r="H4601" s="72"/>
      <c r="I4601" s="59"/>
      <c r="J4601" s="76"/>
      <c r="K4601" s="59"/>
      <c r="L4601" s="59"/>
      <c r="M4601" s="76"/>
      <c r="N4601" s="88"/>
      <c r="O4601" s="88"/>
      <c r="P4601" s="59"/>
      <c r="Q4601" s="77"/>
      <c r="R4601" s="59"/>
      <c r="S4601" s="59"/>
      <c r="T4601" s="59"/>
      <c r="U4601" s="59"/>
      <c r="W4601" s="59"/>
      <c r="X4601" s="59"/>
    </row>
    <row r="4602" ht="15.75" customHeight="1">
      <c r="C4602" s="84"/>
      <c r="D4602" s="84"/>
      <c r="E4602" s="84"/>
      <c r="F4602" s="86"/>
      <c r="G4602" s="87"/>
      <c r="H4602" s="72"/>
      <c r="I4602" s="59"/>
      <c r="J4602" s="76"/>
      <c r="K4602" s="59"/>
      <c r="L4602" s="59"/>
      <c r="M4602" s="76"/>
      <c r="N4602" s="88"/>
      <c r="O4602" s="88"/>
      <c r="P4602" s="59"/>
      <c r="Q4602" s="77"/>
      <c r="R4602" s="59"/>
      <c r="S4602" s="59"/>
      <c r="T4602" s="59"/>
      <c r="U4602" s="59"/>
      <c r="W4602" s="59"/>
      <c r="X4602" s="59"/>
    </row>
    <row r="4603" ht="15.75" customHeight="1">
      <c r="C4603" s="84"/>
      <c r="D4603" s="84"/>
      <c r="E4603" s="84"/>
      <c r="F4603" s="86"/>
      <c r="G4603" s="87"/>
      <c r="H4603" s="72"/>
      <c r="I4603" s="59"/>
      <c r="J4603" s="76"/>
      <c r="K4603" s="59"/>
      <c r="L4603" s="59"/>
      <c r="M4603" s="76"/>
      <c r="N4603" s="88"/>
      <c r="O4603" s="88"/>
      <c r="P4603" s="59"/>
      <c r="Q4603" s="77"/>
      <c r="R4603" s="59"/>
      <c r="S4603" s="59"/>
      <c r="T4603" s="59"/>
      <c r="U4603" s="59"/>
      <c r="W4603" s="59"/>
      <c r="X4603" s="59"/>
    </row>
    <row r="4604" ht="15.75" customHeight="1">
      <c r="C4604" s="84"/>
      <c r="D4604" s="84"/>
      <c r="E4604" s="84"/>
      <c r="F4604" s="86"/>
      <c r="G4604" s="87"/>
      <c r="H4604" s="72"/>
      <c r="I4604" s="59"/>
      <c r="J4604" s="76"/>
      <c r="K4604" s="59"/>
      <c r="L4604" s="59"/>
      <c r="M4604" s="76"/>
      <c r="N4604" s="88"/>
      <c r="O4604" s="88"/>
      <c r="P4604" s="59"/>
      <c r="Q4604" s="77"/>
      <c r="R4604" s="59"/>
      <c r="S4604" s="59"/>
      <c r="T4604" s="59"/>
      <c r="U4604" s="59"/>
      <c r="W4604" s="59"/>
      <c r="X4604" s="59"/>
    </row>
    <row r="4605" ht="15.75" customHeight="1">
      <c r="C4605" s="84"/>
      <c r="D4605" s="84"/>
      <c r="E4605" s="84"/>
      <c r="F4605" s="86"/>
      <c r="G4605" s="87"/>
      <c r="H4605" s="72"/>
      <c r="I4605" s="59"/>
      <c r="J4605" s="76"/>
      <c r="K4605" s="59"/>
      <c r="L4605" s="59"/>
      <c r="M4605" s="76"/>
      <c r="N4605" s="88"/>
      <c r="O4605" s="88"/>
      <c r="P4605" s="59"/>
      <c r="Q4605" s="77"/>
      <c r="R4605" s="59"/>
      <c r="S4605" s="59"/>
      <c r="T4605" s="59"/>
      <c r="U4605" s="59"/>
      <c r="W4605" s="59"/>
      <c r="X4605" s="59"/>
    </row>
    <row r="4606" ht="15.75" customHeight="1">
      <c r="C4606" s="84"/>
      <c r="D4606" s="84"/>
      <c r="E4606" s="84"/>
      <c r="F4606" s="86"/>
      <c r="G4606" s="87"/>
      <c r="H4606" s="72"/>
      <c r="I4606" s="59"/>
      <c r="J4606" s="76"/>
      <c r="K4606" s="59"/>
      <c r="L4606" s="59"/>
      <c r="M4606" s="76"/>
      <c r="N4606" s="88"/>
      <c r="O4606" s="88"/>
      <c r="P4606" s="59"/>
      <c r="Q4606" s="77"/>
      <c r="R4606" s="59"/>
      <c r="S4606" s="59"/>
      <c r="T4606" s="59"/>
      <c r="U4606" s="59"/>
      <c r="W4606" s="59"/>
      <c r="X4606" s="59"/>
    </row>
    <row r="4607" ht="15.75" customHeight="1">
      <c r="C4607" s="84"/>
      <c r="D4607" s="84"/>
      <c r="E4607" s="84"/>
      <c r="F4607" s="86"/>
      <c r="G4607" s="87"/>
      <c r="H4607" s="72"/>
      <c r="I4607" s="59"/>
      <c r="J4607" s="76"/>
      <c r="K4607" s="59"/>
      <c r="L4607" s="59"/>
      <c r="M4607" s="76"/>
      <c r="N4607" s="88"/>
      <c r="O4607" s="88"/>
      <c r="P4607" s="59"/>
      <c r="Q4607" s="77"/>
      <c r="R4607" s="59"/>
      <c r="S4607" s="59"/>
      <c r="T4607" s="59"/>
      <c r="U4607" s="59"/>
      <c r="W4607" s="59"/>
      <c r="X4607" s="59"/>
    </row>
    <row r="4608" ht="15.75" customHeight="1">
      <c r="C4608" s="84"/>
      <c r="D4608" s="84"/>
      <c r="E4608" s="84"/>
      <c r="F4608" s="86"/>
      <c r="G4608" s="87"/>
      <c r="H4608" s="72"/>
      <c r="I4608" s="59"/>
      <c r="J4608" s="76"/>
      <c r="K4608" s="59"/>
      <c r="L4608" s="59"/>
      <c r="M4608" s="76"/>
      <c r="N4608" s="88"/>
      <c r="O4608" s="88"/>
      <c r="P4608" s="59"/>
      <c r="Q4608" s="77"/>
      <c r="R4608" s="59"/>
      <c r="S4608" s="59"/>
      <c r="T4608" s="59"/>
      <c r="U4608" s="59"/>
      <c r="W4608" s="59"/>
      <c r="X4608" s="59"/>
    </row>
    <row r="4609" ht="15.75" customHeight="1">
      <c r="C4609" s="84"/>
      <c r="D4609" s="84"/>
      <c r="E4609" s="84"/>
      <c r="F4609" s="86"/>
      <c r="G4609" s="87"/>
      <c r="H4609" s="72"/>
      <c r="I4609" s="59"/>
      <c r="J4609" s="76"/>
      <c r="K4609" s="59"/>
      <c r="L4609" s="59"/>
      <c r="M4609" s="76"/>
      <c r="N4609" s="88"/>
      <c r="O4609" s="88"/>
      <c r="P4609" s="59"/>
      <c r="Q4609" s="77"/>
      <c r="R4609" s="59"/>
      <c r="S4609" s="59"/>
      <c r="T4609" s="59"/>
      <c r="U4609" s="59"/>
      <c r="W4609" s="59"/>
      <c r="X4609" s="59"/>
    </row>
    <row r="4610" ht="15.75" customHeight="1">
      <c r="C4610" s="84"/>
      <c r="D4610" s="84"/>
      <c r="E4610" s="84"/>
      <c r="F4610" s="86"/>
      <c r="G4610" s="87"/>
      <c r="H4610" s="72"/>
      <c r="I4610" s="59"/>
      <c r="J4610" s="76"/>
      <c r="K4610" s="59"/>
      <c r="L4610" s="59"/>
      <c r="M4610" s="76"/>
      <c r="N4610" s="88"/>
      <c r="O4610" s="88"/>
      <c r="P4610" s="59"/>
      <c r="Q4610" s="77"/>
      <c r="R4610" s="59"/>
      <c r="S4610" s="59"/>
      <c r="T4610" s="59"/>
      <c r="U4610" s="59"/>
      <c r="W4610" s="59"/>
      <c r="X4610" s="59"/>
    </row>
    <row r="4611" ht="15.75" customHeight="1">
      <c r="C4611" s="84"/>
      <c r="D4611" s="84"/>
      <c r="E4611" s="84"/>
      <c r="F4611" s="86"/>
      <c r="G4611" s="87"/>
      <c r="H4611" s="72"/>
      <c r="I4611" s="59"/>
      <c r="J4611" s="76"/>
      <c r="K4611" s="59"/>
      <c r="L4611" s="59"/>
      <c r="M4611" s="76"/>
      <c r="N4611" s="88"/>
      <c r="O4611" s="88"/>
      <c r="P4611" s="59"/>
      <c r="Q4611" s="77"/>
      <c r="R4611" s="59"/>
      <c r="S4611" s="59"/>
      <c r="T4611" s="59"/>
      <c r="U4611" s="59"/>
      <c r="W4611" s="59"/>
      <c r="X4611" s="59"/>
    </row>
    <row r="4612" ht="15.75" customHeight="1">
      <c r="C4612" s="84"/>
      <c r="D4612" s="84"/>
      <c r="E4612" s="84"/>
      <c r="F4612" s="86"/>
      <c r="G4612" s="87"/>
      <c r="H4612" s="72"/>
      <c r="I4612" s="59"/>
      <c r="J4612" s="76"/>
      <c r="K4612" s="59"/>
      <c r="L4612" s="59"/>
      <c r="M4612" s="76"/>
      <c r="N4612" s="88"/>
      <c r="O4612" s="88"/>
      <c r="P4612" s="59"/>
      <c r="Q4612" s="77"/>
      <c r="R4612" s="59"/>
      <c r="S4612" s="59"/>
      <c r="T4612" s="59"/>
      <c r="U4612" s="59"/>
      <c r="W4612" s="59"/>
      <c r="X4612" s="59"/>
    </row>
    <row r="4613" ht="15.75" customHeight="1">
      <c r="C4613" s="84"/>
      <c r="D4613" s="84"/>
      <c r="E4613" s="84"/>
      <c r="F4613" s="86"/>
      <c r="G4613" s="87"/>
      <c r="H4613" s="72"/>
      <c r="I4613" s="59"/>
      <c r="J4613" s="76"/>
      <c r="K4613" s="59"/>
      <c r="L4613" s="59"/>
      <c r="M4613" s="76"/>
      <c r="N4613" s="88"/>
      <c r="O4613" s="88"/>
      <c r="P4613" s="59"/>
      <c r="Q4613" s="77"/>
      <c r="R4613" s="59"/>
      <c r="S4613" s="59"/>
      <c r="T4613" s="59"/>
      <c r="U4613" s="59"/>
      <c r="W4613" s="59"/>
      <c r="X4613" s="59"/>
    </row>
    <row r="4614" ht="15.75" customHeight="1">
      <c r="C4614" s="84"/>
      <c r="D4614" s="84"/>
      <c r="E4614" s="84"/>
      <c r="F4614" s="86"/>
      <c r="G4614" s="87"/>
      <c r="H4614" s="72"/>
      <c r="I4614" s="59"/>
      <c r="J4614" s="76"/>
      <c r="K4614" s="59"/>
      <c r="L4614" s="59"/>
      <c r="M4614" s="76"/>
      <c r="N4614" s="88"/>
      <c r="O4614" s="88"/>
      <c r="P4614" s="59"/>
      <c r="Q4614" s="77"/>
      <c r="R4614" s="59"/>
      <c r="S4614" s="59"/>
      <c r="T4614" s="59"/>
      <c r="U4614" s="59"/>
      <c r="W4614" s="59"/>
      <c r="X4614" s="59"/>
    </row>
    <row r="4615" ht="15.75" customHeight="1">
      <c r="C4615" s="84"/>
      <c r="D4615" s="84"/>
      <c r="E4615" s="84"/>
      <c r="F4615" s="86"/>
      <c r="G4615" s="87"/>
      <c r="H4615" s="72"/>
      <c r="I4615" s="59"/>
      <c r="J4615" s="76"/>
      <c r="K4615" s="59"/>
      <c r="L4615" s="59"/>
      <c r="M4615" s="76"/>
      <c r="N4615" s="88"/>
      <c r="O4615" s="88"/>
      <c r="P4615" s="59"/>
      <c r="Q4615" s="77"/>
      <c r="R4615" s="59"/>
      <c r="S4615" s="59"/>
      <c r="T4615" s="59"/>
      <c r="U4615" s="59"/>
      <c r="W4615" s="59"/>
      <c r="X4615" s="59"/>
    </row>
    <row r="4616" ht="15.75" customHeight="1">
      <c r="C4616" s="84"/>
      <c r="D4616" s="84"/>
      <c r="E4616" s="84"/>
      <c r="F4616" s="86"/>
      <c r="G4616" s="87"/>
      <c r="H4616" s="72"/>
      <c r="I4616" s="59"/>
      <c r="J4616" s="76"/>
      <c r="K4616" s="59"/>
      <c r="L4616" s="59"/>
      <c r="M4616" s="76"/>
      <c r="N4616" s="88"/>
      <c r="O4616" s="88"/>
      <c r="P4616" s="59"/>
      <c r="Q4616" s="77"/>
      <c r="R4616" s="59"/>
      <c r="S4616" s="59"/>
      <c r="T4616" s="59"/>
      <c r="U4616" s="59"/>
      <c r="W4616" s="59"/>
      <c r="X4616" s="59"/>
    </row>
    <row r="4617" ht="15.75" customHeight="1">
      <c r="C4617" s="84"/>
      <c r="D4617" s="84"/>
      <c r="E4617" s="84"/>
      <c r="F4617" s="86"/>
      <c r="G4617" s="87"/>
      <c r="H4617" s="72"/>
      <c r="I4617" s="59"/>
      <c r="J4617" s="76"/>
      <c r="K4617" s="59"/>
      <c r="L4617" s="59"/>
      <c r="M4617" s="76"/>
      <c r="N4617" s="88"/>
      <c r="O4617" s="88"/>
      <c r="P4617" s="59"/>
      <c r="Q4617" s="77"/>
      <c r="R4617" s="59"/>
      <c r="S4617" s="59"/>
      <c r="T4617" s="59"/>
      <c r="U4617" s="59"/>
      <c r="W4617" s="59"/>
      <c r="X4617" s="59"/>
    </row>
    <row r="4618" ht="15.75" customHeight="1">
      <c r="C4618" s="84"/>
      <c r="D4618" s="84"/>
      <c r="E4618" s="84"/>
      <c r="F4618" s="86"/>
      <c r="G4618" s="87"/>
      <c r="H4618" s="72"/>
      <c r="I4618" s="59"/>
      <c r="J4618" s="76"/>
      <c r="K4618" s="59"/>
      <c r="L4618" s="59"/>
      <c r="M4618" s="76"/>
      <c r="N4618" s="88"/>
      <c r="O4618" s="88"/>
      <c r="P4618" s="59"/>
      <c r="Q4618" s="77"/>
      <c r="R4618" s="59"/>
      <c r="S4618" s="59"/>
      <c r="T4618" s="59"/>
      <c r="U4618" s="59"/>
      <c r="W4618" s="59"/>
      <c r="X4618" s="59"/>
    </row>
    <row r="4619" ht="15.75" customHeight="1">
      <c r="C4619" s="84"/>
      <c r="D4619" s="84"/>
      <c r="E4619" s="84"/>
      <c r="F4619" s="86"/>
      <c r="G4619" s="87"/>
      <c r="H4619" s="72"/>
      <c r="I4619" s="59"/>
      <c r="J4619" s="76"/>
      <c r="K4619" s="59"/>
      <c r="L4619" s="59"/>
      <c r="M4619" s="76"/>
      <c r="N4619" s="88"/>
      <c r="O4619" s="88"/>
      <c r="P4619" s="59"/>
      <c r="Q4619" s="77"/>
      <c r="R4619" s="59"/>
      <c r="S4619" s="59"/>
      <c r="T4619" s="59"/>
      <c r="U4619" s="59"/>
      <c r="W4619" s="59"/>
      <c r="X4619" s="59"/>
    </row>
    <row r="4620" ht="15.75" customHeight="1">
      <c r="C4620" s="84"/>
      <c r="D4620" s="84"/>
      <c r="E4620" s="84"/>
      <c r="F4620" s="86"/>
      <c r="G4620" s="87"/>
      <c r="H4620" s="72"/>
      <c r="I4620" s="59"/>
      <c r="J4620" s="76"/>
      <c r="K4620" s="59"/>
      <c r="L4620" s="59"/>
      <c r="M4620" s="76"/>
      <c r="N4620" s="88"/>
      <c r="O4620" s="88"/>
      <c r="P4620" s="59"/>
      <c r="Q4620" s="77"/>
      <c r="R4620" s="59"/>
      <c r="S4620" s="59"/>
      <c r="T4620" s="59"/>
      <c r="U4620" s="59"/>
      <c r="W4620" s="59"/>
      <c r="X4620" s="59"/>
    </row>
    <row r="4621" ht="15.75" customHeight="1">
      <c r="C4621" s="84"/>
      <c r="D4621" s="84"/>
      <c r="E4621" s="84"/>
      <c r="F4621" s="86"/>
      <c r="G4621" s="87"/>
      <c r="H4621" s="72"/>
      <c r="I4621" s="59"/>
      <c r="J4621" s="76"/>
      <c r="K4621" s="59"/>
      <c r="L4621" s="59"/>
      <c r="M4621" s="76"/>
      <c r="N4621" s="88"/>
      <c r="O4621" s="88"/>
      <c r="P4621" s="59"/>
      <c r="Q4621" s="77"/>
      <c r="R4621" s="59"/>
      <c r="S4621" s="59"/>
      <c r="T4621" s="59"/>
      <c r="U4621" s="59"/>
      <c r="W4621" s="59"/>
      <c r="X4621" s="59"/>
    </row>
    <row r="4622" ht="15.75" customHeight="1">
      <c r="C4622" s="84"/>
      <c r="D4622" s="84"/>
      <c r="E4622" s="84"/>
      <c r="F4622" s="86"/>
      <c r="G4622" s="87"/>
      <c r="H4622" s="72"/>
      <c r="I4622" s="59"/>
      <c r="J4622" s="76"/>
      <c r="K4622" s="59"/>
      <c r="L4622" s="59"/>
      <c r="M4622" s="76"/>
      <c r="N4622" s="88"/>
      <c r="O4622" s="88"/>
      <c r="P4622" s="59"/>
      <c r="Q4622" s="77"/>
      <c r="R4622" s="59"/>
      <c r="S4622" s="59"/>
      <c r="T4622" s="59"/>
      <c r="U4622" s="59"/>
      <c r="W4622" s="59"/>
      <c r="X4622" s="59"/>
    </row>
    <row r="4623" ht="15.75" customHeight="1">
      <c r="C4623" s="84"/>
      <c r="D4623" s="84"/>
      <c r="E4623" s="84"/>
      <c r="F4623" s="86"/>
      <c r="G4623" s="87"/>
      <c r="H4623" s="72"/>
      <c r="I4623" s="59"/>
      <c r="J4623" s="76"/>
      <c r="K4623" s="59"/>
      <c r="L4623" s="59"/>
      <c r="M4623" s="76"/>
      <c r="N4623" s="88"/>
      <c r="O4623" s="88"/>
      <c r="P4623" s="59"/>
      <c r="Q4623" s="77"/>
      <c r="R4623" s="59"/>
      <c r="S4623" s="59"/>
      <c r="T4623" s="59"/>
      <c r="U4623" s="59"/>
      <c r="W4623" s="59"/>
      <c r="X4623" s="59"/>
    </row>
    <row r="4624" ht="15.75" customHeight="1">
      <c r="C4624" s="84"/>
      <c r="D4624" s="84"/>
      <c r="E4624" s="84"/>
      <c r="F4624" s="86"/>
      <c r="G4624" s="87"/>
      <c r="H4624" s="72"/>
      <c r="I4624" s="59"/>
      <c r="J4624" s="76"/>
      <c r="K4624" s="59"/>
      <c r="L4624" s="59"/>
      <c r="M4624" s="76"/>
      <c r="N4624" s="88"/>
      <c r="O4624" s="88"/>
      <c r="P4624" s="59"/>
      <c r="Q4624" s="77"/>
      <c r="R4624" s="59"/>
      <c r="S4624" s="59"/>
      <c r="T4624" s="59"/>
      <c r="U4624" s="59"/>
      <c r="W4624" s="59"/>
      <c r="X4624" s="59"/>
    </row>
    <row r="4625" ht="15.75" customHeight="1">
      <c r="C4625" s="84"/>
      <c r="D4625" s="84"/>
      <c r="E4625" s="84"/>
      <c r="F4625" s="86"/>
      <c r="G4625" s="87"/>
      <c r="H4625" s="72"/>
      <c r="I4625" s="59"/>
      <c r="J4625" s="76"/>
      <c r="K4625" s="59"/>
      <c r="L4625" s="59"/>
      <c r="M4625" s="76"/>
      <c r="N4625" s="88"/>
      <c r="O4625" s="88"/>
      <c r="P4625" s="59"/>
      <c r="Q4625" s="77"/>
      <c r="R4625" s="59"/>
      <c r="S4625" s="59"/>
      <c r="T4625" s="59"/>
      <c r="U4625" s="59"/>
      <c r="W4625" s="59"/>
      <c r="X4625" s="59"/>
    </row>
    <row r="4626" ht="15.75" customHeight="1">
      <c r="C4626" s="84"/>
      <c r="D4626" s="84"/>
      <c r="E4626" s="84"/>
      <c r="F4626" s="86"/>
      <c r="G4626" s="87"/>
      <c r="H4626" s="72"/>
      <c r="I4626" s="59"/>
      <c r="J4626" s="76"/>
      <c r="K4626" s="59"/>
      <c r="L4626" s="59"/>
      <c r="M4626" s="76"/>
      <c r="N4626" s="88"/>
      <c r="O4626" s="88"/>
      <c r="P4626" s="59"/>
      <c r="Q4626" s="77"/>
      <c r="R4626" s="59"/>
      <c r="S4626" s="59"/>
      <c r="T4626" s="59"/>
      <c r="U4626" s="59"/>
      <c r="W4626" s="59"/>
      <c r="X4626" s="59"/>
    </row>
    <row r="4627" ht="15.75" customHeight="1">
      <c r="C4627" s="84"/>
      <c r="D4627" s="84"/>
      <c r="E4627" s="84"/>
      <c r="F4627" s="86"/>
      <c r="G4627" s="87"/>
      <c r="H4627" s="72"/>
      <c r="I4627" s="59"/>
      <c r="J4627" s="76"/>
      <c r="K4627" s="59"/>
      <c r="L4627" s="59"/>
      <c r="M4627" s="76"/>
      <c r="N4627" s="88"/>
      <c r="O4627" s="88"/>
      <c r="P4627" s="59"/>
      <c r="Q4627" s="77"/>
      <c r="R4627" s="59"/>
      <c r="S4627" s="59"/>
      <c r="T4627" s="59"/>
      <c r="U4627" s="59"/>
      <c r="W4627" s="59"/>
      <c r="X4627" s="59"/>
    </row>
    <row r="4628" ht="15.75" customHeight="1">
      <c r="C4628" s="84"/>
      <c r="D4628" s="84"/>
      <c r="E4628" s="84"/>
      <c r="F4628" s="86"/>
      <c r="G4628" s="87"/>
      <c r="H4628" s="72"/>
      <c r="I4628" s="59"/>
      <c r="J4628" s="76"/>
      <c r="K4628" s="59"/>
      <c r="L4628" s="59"/>
      <c r="M4628" s="76"/>
      <c r="N4628" s="88"/>
      <c r="O4628" s="88"/>
      <c r="P4628" s="59"/>
      <c r="Q4628" s="77"/>
      <c r="R4628" s="59"/>
      <c r="S4628" s="59"/>
      <c r="T4628" s="59"/>
      <c r="U4628" s="59"/>
      <c r="W4628" s="59"/>
      <c r="X4628" s="59"/>
    </row>
    <row r="4629" ht="15.75" customHeight="1">
      <c r="C4629" s="84"/>
      <c r="D4629" s="84"/>
      <c r="E4629" s="84"/>
      <c r="F4629" s="86"/>
      <c r="G4629" s="87"/>
      <c r="H4629" s="72"/>
      <c r="I4629" s="59"/>
      <c r="J4629" s="76"/>
      <c r="K4629" s="59"/>
      <c r="L4629" s="59"/>
      <c r="M4629" s="76"/>
      <c r="N4629" s="88"/>
      <c r="O4629" s="88"/>
      <c r="P4629" s="59"/>
      <c r="Q4629" s="77"/>
      <c r="R4629" s="59"/>
      <c r="S4629" s="59"/>
      <c r="T4629" s="59"/>
      <c r="U4629" s="59"/>
      <c r="W4629" s="59"/>
      <c r="X4629" s="59"/>
    </row>
    <row r="4630" ht="15.75" customHeight="1">
      <c r="C4630" s="84"/>
      <c r="D4630" s="84"/>
      <c r="E4630" s="84"/>
      <c r="F4630" s="86"/>
      <c r="G4630" s="87"/>
      <c r="H4630" s="72"/>
      <c r="I4630" s="59"/>
      <c r="J4630" s="76"/>
      <c r="K4630" s="59"/>
      <c r="L4630" s="59"/>
      <c r="M4630" s="76"/>
      <c r="N4630" s="88"/>
      <c r="O4630" s="88"/>
      <c r="P4630" s="59"/>
      <c r="Q4630" s="77"/>
      <c r="R4630" s="59"/>
      <c r="S4630" s="59"/>
      <c r="T4630" s="59"/>
      <c r="U4630" s="59"/>
      <c r="W4630" s="59"/>
      <c r="X4630" s="59"/>
    </row>
    <row r="4631" ht="15.75" customHeight="1">
      <c r="C4631" s="84"/>
      <c r="D4631" s="84"/>
      <c r="E4631" s="84"/>
      <c r="F4631" s="86"/>
      <c r="G4631" s="87"/>
      <c r="H4631" s="72"/>
      <c r="I4631" s="59"/>
      <c r="J4631" s="76"/>
      <c r="K4631" s="59"/>
      <c r="L4631" s="59"/>
      <c r="M4631" s="76"/>
      <c r="N4631" s="88"/>
      <c r="O4631" s="88"/>
      <c r="P4631" s="59"/>
      <c r="Q4631" s="77"/>
      <c r="R4631" s="59"/>
      <c r="S4631" s="59"/>
      <c r="T4631" s="59"/>
      <c r="U4631" s="59"/>
      <c r="W4631" s="59"/>
      <c r="X4631" s="59"/>
    </row>
    <row r="4632" ht="15.75" customHeight="1">
      <c r="C4632" s="84"/>
      <c r="D4632" s="84"/>
      <c r="E4632" s="84"/>
      <c r="F4632" s="86"/>
      <c r="G4632" s="87"/>
      <c r="H4632" s="72"/>
      <c r="I4632" s="59"/>
      <c r="J4632" s="76"/>
      <c r="K4632" s="59"/>
      <c r="L4632" s="59"/>
      <c r="M4632" s="76"/>
      <c r="N4632" s="88"/>
      <c r="O4632" s="88"/>
      <c r="P4632" s="59"/>
      <c r="Q4632" s="77"/>
      <c r="R4632" s="59"/>
      <c r="S4632" s="59"/>
      <c r="T4632" s="59"/>
      <c r="U4632" s="59"/>
      <c r="W4632" s="59"/>
      <c r="X4632" s="59"/>
    </row>
    <row r="4633" ht="15.75" customHeight="1">
      <c r="C4633" s="84"/>
      <c r="D4633" s="84"/>
      <c r="E4633" s="84"/>
      <c r="F4633" s="86"/>
      <c r="G4633" s="87"/>
      <c r="H4633" s="72"/>
      <c r="I4633" s="59"/>
      <c r="J4633" s="76"/>
      <c r="K4633" s="59"/>
      <c r="L4633" s="59"/>
      <c r="M4633" s="76"/>
      <c r="N4633" s="88"/>
      <c r="O4633" s="88"/>
      <c r="P4633" s="59"/>
      <c r="Q4633" s="77"/>
      <c r="R4633" s="59"/>
      <c r="S4633" s="59"/>
      <c r="T4633" s="59"/>
      <c r="U4633" s="59"/>
      <c r="W4633" s="59"/>
      <c r="X4633" s="59"/>
    </row>
    <row r="4634" ht="15.75" customHeight="1">
      <c r="C4634" s="84"/>
      <c r="D4634" s="84"/>
      <c r="E4634" s="84"/>
      <c r="F4634" s="86"/>
      <c r="G4634" s="87"/>
      <c r="H4634" s="72"/>
      <c r="I4634" s="59"/>
      <c r="J4634" s="76"/>
      <c r="K4634" s="59"/>
      <c r="L4634" s="59"/>
      <c r="M4634" s="76"/>
      <c r="N4634" s="88"/>
      <c r="O4634" s="88"/>
      <c r="P4634" s="59"/>
      <c r="Q4634" s="77"/>
      <c r="R4634" s="59"/>
      <c r="S4634" s="59"/>
      <c r="T4634" s="59"/>
      <c r="U4634" s="59"/>
      <c r="W4634" s="59"/>
      <c r="X4634" s="59"/>
    </row>
    <row r="4635" ht="15.75" customHeight="1">
      <c r="C4635" s="84"/>
      <c r="D4635" s="84"/>
      <c r="E4635" s="84"/>
      <c r="F4635" s="86"/>
      <c r="G4635" s="87"/>
      <c r="H4635" s="72"/>
      <c r="I4635" s="59"/>
      <c r="J4635" s="76"/>
      <c r="K4635" s="59"/>
      <c r="L4635" s="59"/>
      <c r="M4635" s="76"/>
      <c r="N4635" s="88"/>
      <c r="O4635" s="88"/>
      <c r="P4635" s="59"/>
      <c r="Q4635" s="77"/>
      <c r="R4635" s="59"/>
      <c r="S4635" s="59"/>
      <c r="T4635" s="59"/>
      <c r="U4635" s="59"/>
      <c r="W4635" s="59"/>
      <c r="X4635" s="59"/>
    </row>
    <row r="4636" ht="15.75" customHeight="1">
      <c r="C4636" s="84"/>
      <c r="D4636" s="84"/>
      <c r="E4636" s="84"/>
      <c r="F4636" s="86"/>
      <c r="G4636" s="87"/>
      <c r="H4636" s="72"/>
      <c r="I4636" s="59"/>
      <c r="J4636" s="76"/>
      <c r="K4636" s="59"/>
      <c r="L4636" s="59"/>
      <c r="M4636" s="76"/>
      <c r="N4636" s="88"/>
      <c r="O4636" s="88"/>
      <c r="P4636" s="59"/>
      <c r="Q4636" s="77"/>
      <c r="R4636" s="59"/>
      <c r="S4636" s="59"/>
      <c r="T4636" s="59"/>
      <c r="U4636" s="59"/>
      <c r="W4636" s="59"/>
      <c r="X4636" s="59"/>
    </row>
    <row r="4637" ht="15.75" customHeight="1">
      <c r="C4637" s="84"/>
      <c r="D4637" s="84"/>
      <c r="E4637" s="84"/>
      <c r="F4637" s="86"/>
      <c r="G4637" s="87"/>
      <c r="H4637" s="72"/>
      <c r="I4637" s="59"/>
      <c r="J4637" s="76"/>
      <c r="K4637" s="59"/>
      <c r="L4637" s="59"/>
      <c r="M4637" s="76"/>
      <c r="N4637" s="88"/>
      <c r="O4637" s="88"/>
      <c r="P4637" s="59"/>
      <c r="Q4637" s="77"/>
      <c r="R4637" s="59"/>
      <c r="S4637" s="59"/>
      <c r="T4637" s="59"/>
      <c r="U4637" s="59"/>
      <c r="W4637" s="59"/>
      <c r="X4637" s="59"/>
    </row>
    <row r="4638" ht="15.75" customHeight="1">
      <c r="C4638" s="84"/>
      <c r="D4638" s="84"/>
      <c r="E4638" s="84"/>
      <c r="F4638" s="86"/>
      <c r="G4638" s="87"/>
      <c r="H4638" s="72"/>
      <c r="I4638" s="59"/>
      <c r="J4638" s="76"/>
      <c r="K4638" s="59"/>
      <c r="L4638" s="59"/>
      <c r="M4638" s="76"/>
      <c r="N4638" s="88"/>
      <c r="O4638" s="88"/>
      <c r="P4638" s="59"/>
      <c r="Q4638" s="77"/>
      <c r="R4638" s="59"/>
      <c r="S4638" s="59"/>
      <c r="T4638" s="59"/>
      <c r="U4638" s="59"/>
      <c r="W4638" s="59"/>
      <c r="X4638" s="59"/>
    </row>
    <row r="4639" ht="15.75" customHeight="1">
      <c r="C4639" s="84"/>
      <c r="D4639" s="84"/>
      <c r="E4639" s="84"/>
      <c r="F4639" s="86"/>
      <c r="G4639" s="87"/>
      <c r="H4639" s="72"/>
      <c r="I4639" s="59"/>
      <c r="J4639" s="76"/>
      <c r="K4639" s="59"/>
      <c r="L4639" s="59"/>
      <c r="M4639" s="76"/>
      <c r="N4639" s="88"/>
      <c r="O4639" s="88"/>
      <c r="P4639" s="59"/>
      <c r="Q4639" s="77"/>
      <c r="R4639" s="59"/>
      <c r="S4639" s="59"/>
      <c r="T4639" s="59"/>
      <c r="U4639" s="59"/>
      <c r="W4639" s="59"/>
      <c r="X4639" s="59"/>
    </row>
    <row r="4640" ht="15.75" customHeight="1">
      <c r="C4640" s="84"/>
      <c r="D4640" s="84"/>
      <c r="E4640" s="84"/>
      <c r="F4640" s="86"/>
      <c r="G4640" s="87"/>
      <c r="H4640" s="72"/>
      <c r="I4640" s="59"/>
      <c r="J4640" s="76"/>
      <c r="K4640" s="59"/>
      <c r="L4640" s="59"/>
      <c r="M4640" s="76"/>
      <c r="N4640" s="88"/>
      <c r="O4640" s="88"/>
      <c r="P4640" s="59"/>
      <c r="Q4640" s="77"/>
      <c r="R4640" s="59"/>
      <c r="S4640" s="59"/>
      <c r="T4640" s="59"/>
      <c r="U4640" s="59"/>
      <c r="W4640" s="59"/>
      <c r="X4640" s="59"/>
    </row>
    <row r="4641" ht="15.75" customHeight="1">
      <c r="C4641" s="84"/>
      <c r="D4641" s="84"/>
      <c r="E4641" s="84"/>
      <c r="F4641" s="86"/>
      <c r="G4641" s="87"/>
      <c r="H4641" s="72"/>
      <c r="I4641" s="59"/>
      <c r="J4641" s="76"/>
      <c r="K4641" s="59"/>
      <c r="L4641" s="59"/>
      <c r="M4641" s="76"/>
      <c r="N4641" s="88"/>
      <c r="O4641" s="88"/>
      <c r="P4641" s="59"/>
      <c r="Q4641" s="77"/>
      <c r="R4641" s="59"/>
      <c r="S4641" s="59"/>
      <c r="T4641" s="59"/>
      <c r="U4641" s="59"/>
      <c r="W4641" s="59"/>
      <c r="X4641" s="59"/>
    </row>
    <row r="4642" ht="15.75" customHeight="1">
      <c r="C4642" s="84"/>
      <c r="D4642" s="84"/>
      <c r="E4642" s="84"/>
      <c r="F4642" s="86"/>
      <c r="G4642" s="87"/>
      <c r="H4642" s="72"/>
      <c r="I4642" s="59"/>
      <c r="J4642" s="76"/>
      <c r="K4642" s="59"/>
      <c r="L4642" s="59"/>
      <c r="M4642" s="76"/>
      <c r="N4642" s="88"/>
      <c r="O4642" s="88"/>
      <c r="P4642" s="59"/>
      <c r="Q4642" s="77"/>
      <c r="R4642" s="59"/>
      <c r="S4642" s="59"/>
      <c r="T4642" s="59"/>
      <c r="U4642" s="59"/>
      <c r="W4642" s="59"/>
      <c r="X4642" s="59"/>
    </row>
    <row r="4643" ht="15.75" customHeight="1">
      <c r="C4643" s="84"/>
      <c r="D4643" s="84"/>
      <c r="E4643" s="84"/>
      <c r="F4643" s="86"/>
      <c r="G4643" s="87"/>
      <c r="H4643" s="72"/>
      <c r="I4643" s="59"/>
      <c r="J4643" s="76"/>
      <c r="K4643" s="59"/>
      <c r="L4643" s="59"/>
      <c r="M4643" s="76"/>
      <c r="N4643" s="88"/>
      <c r="O4643" s="88"/>
      <c r="P4643" s="59"/>
      <c r="Q4643" s="77"/>
      <c r="R4643" s="59"/>
      <c r="S4643" s="59"/>
      <c r="T4643" s="59"/>
      <c r="U4643" s="59"/>
      <c r="W4643" s="59"/>
      <c r="X4643" s="59"/>
    </row>
    <row r="4644" ht="15.75" customHeight="1">
      <c r="C4644" s="84"/>
      <c r="D4644" s="84"/>
      <c r="E4644" s="84"/>
      <c r="F4644" s="86"/>
      <c r="G4644" s="87"/>
      <c r="H4644" s="72"/>
      <c r="I4644" s="59"/>
      <c r="J4644" s="76"/>
      <c r="K4644" s="59"/>
      <c r="L4644" s="59"/>
      <c r="M4644" s="76"/>
      <c r="N4644" s="88"/>
      <c r="O4644" s="88"/>
      <c r="P4644" s="59"/>
      <c r="Q4644" s="77"/>
      <c r="R4644" s="59"/>
      <c r="S4644" s="59"/>
      <c r="T4644" s="59"/>
      <c r="U4644" s="59"/>
      <c r="W4644" s="59"/>
      <c r="X4644" s="59"/>
    </row>
    <row r="4645" ht="15.75" customHeight="1">
      <c r="C4645" s="84"/>
      <c r="D4645" s="84"/>
      <c r="E4645" s="84"/>
      <c r="F4645" s="86"/>
      <c r="G4645" s="87"/>
      <c r="H4645" s="72"/>
      <c r="I4645" s="59"/>
      <c r="J4645" s="76"/>
      <c r="K4645" s="59"/>
      <c r="L4645" s="59"/>
      <c r="M4645" s="76"/>
      <c r="N4645" s="88"/>
      <c r="O4645" s="88"/>
      <c r="P4645" s="59"/>
      <c r="Q4645" s="77"/>
      <c r="R4645" s="59"/>
      <c r="S4645" s="59"/>
      <c r="T4645" s="59"/>
      <c r="U4645" s="59"/>
      <c r="W4645" s="59"/>
      <c r="X4645" s="59"/>
    </row>
    <row r="4646" ht="15.75" customHeight="1">
      <c r="C4646" s="84"/>
      <c r="D4646" s="84"/>
      <c r="E4646" s="84"/>
      <c r="F4646" s="86"/>
      <c r="G4646" s="87"/>
      <c r="H4646" s="72"/>
      <c r="I4646" s="59"/>
      <c r="J4646" s="76"/>
      <c r="K4646" s="59"/>
      <c r="L4646" s="59"/>
      <c r="M4646" s="76"/>
      <c r="N4646" s="88"/>
      <c r="O4646" s="88"/>
      <c r="P4646" s="59"/>
      <c r="Q4646" s="77"/>
      <c r="R4646" s="59"/>
      <c r="S4646" s="59"/>
      <c r="T4646" s="59"/>
      <c r="U4646" s="59"/>
      <c r="W4646" s="59"/>
      <c r="X4646" s="59"/>
    </row>
    <row r="4647" ht="15.75" customHeight="1">
      <c r="C4647" s="84"/>
      <c r="D4647" s="84"/>
      <c r="E4647" s="84"/>
      <c r="F4647" s="86"/>
      <c r="G4647" s="87"/>
      <c r="H4647" s="72"/>
      <c r="I4647" s="59"/>
      <c r="J4647" s="76"/>
      <c r="K4647" s="59"/>
      <c r="L4647" s="59"/>
      <c r="M4647" s="76"/>
      <c r="N4647" s="88"/>
      <c r="O4647" s="88"/>
      <c r="P4647" s="59"/>
      <c r="Q4647" s="77"/>
      <c r="R4647" s="59"/>
      <c r="S4647" s="59"/>
      <c r="T4647" s="59"/>
      <c r="U4647" s="59"/>
      <c r="W4647" s="59"/>
      <c r="X4647" s="59"/>
    </row>
    <row r="4648" ht="15.75" customHeight="1">
      <c r="C4648" s="84"/>
      <c r="D4648" s="84"/>
      <c r="E4648" s="84"/>
      <c r="F4648" s="86"/>
      <c r="G4648" s="87"/>
      <c r="H4648" s="72"/>
      <c r="I4648" s="59"/>
      <c r="J4648" s="76"/>
      <c r="K4648" s="59"/>
      <c r="L4648" s="59"/>
      <c r="M4648" s="76"/>
      <c r="N4648" s="88"/>
      <c r="O4648" s="88"/>
      <c r="P4648" s="59"/>
      <c r="Q4648" s="77"/>
      <c r="R4648" s="59"/>
      <c r="S4648" s="59"/>
      <c r="T4648" s="59"/>
      <c r="U4648" s="59"/>
      <c r="W4648" s="59"/>
      <c r="X4648" s="59"/>
    </row>
    <row r="4649" ht="15.75" customHeight="1">
      <c r="C4649" s="84"/>
      <c r="D4649" s="84"/>
      <c r="E4649" s="84"/>
      <c r="F4649" s="86"/>
      <c r="G4649" s="87"/>
      <c r="H4649" s="72"/>
      <c r="I4649" s="59"/>
      <c r="J4649" s="76"/>
      <c r="K4649" s="59"/>
      <c r="L4649" s="59"/>
      <c r="M4649" s="76"/>
      <c r="N4649" s="88"/>
      <c r="O4649" s="88"/>
      <c r="P4649" s="59"/>
      <c r="Q4649" s="77"/>
      <c r="R4649" s="59"/>
      <c r="S4649" s="59"/>
      <c r="T4649" s="59"/>
      <c r="U4649" s="59"/>
      <c r="W4649" s="59"/>
      <c r="X4649" s="59"/>
    </row>
    <row r="4650" ht="15.75" customHeight="1">
      <c r="C4650" s="84"/>
      <c r="D4650" s="84"/>
      <c r="E4650" s="84"/>
      <c r="F4650" s="86"/>
      <c r="G4650" s="87"/>
      <c r="H4650" s="72"/>
      <c r="I4650" s="59"/>
      <c r="J4650" s="76"/>
      <c r="K4650" s="59"/>
      <c r="L4650" s="59"/>
      <c r="M4650" s="76"/>
      <c r="N4650" s="88"/>
      <c r="O4650" s="88"/>
      <c r="P4650" s="59"/>
      <c r="Q4650" s="77"/>
      <c r="R4650" s="59"/>
      <c r="S4650" s="59"/>
      <c r="T4650" s="59"/>
      <c r="U4650" s="59"/>
      <c r="W4650" s="59"/>
      <c r="X4650" s="59"/>
    </row>
    <row r="4651" ht="15.75" customHeight="1">
      <c r="C4651" s="84"/>
      <c r="D4651" s="84"/>
      <c r="E4651" s="84"/>
      <c r="F4651" s="86"/>
      <c r="G4651" s="87"/>
      <c r="H4651" s="72"/>
      <c r="I4651" s="59"/>
      <c r="J4651" s="76"/>
      <c r="K4651" s="59"/>
      <c r="L4651" s="59"/>
      <c r="M4651" s="76"/>
      <c r="N4651" s="88"/>
      <c r="O4651" s="88"/>
      <c r="P4651" s="59"/>
      <c r="Q4651" s="77"/>
      <c r="R4651" s="59"/>
      <c r="S4651" s="59"/>
      <c r="T4651" s="59"/>
      <c r="U4651" s="59"/>
      <c r="W4651" s="59"/>
      <c r="X4651" s="59"/>
    </row>
    <row r="4652" ht="15.75" customHeight="1">
      <c r="C4652" s="84"/>
      <c r="D4652" s="84"/>
      <c r="E4652" s="84"/>
      <c r="F4652" s="86"/>
      <c r="G4652" s="87"/>
      <c r="H4652" s="72"/>
      <c r="I4652" s="59"/>
      <c r="J4652" s="76"/>
      <c r="K4652" s="59"/>
      <c r="L4652" s="59"/>
      <c r="M4652" s="76"/>
      <c r="N4652" s="88"/>
      <c r="O4652" s="88"/>
      <c r="P4652" s="59"/>
      <c r="Q4652" s="77"/>
      <c r="R4652" s="59"/>
      <c r="S4652" s="59"/>
      <c r="T4652" s="59"/>
      <c r="U4652" s="59"/>
      <c r="W4652" s="59"/>
      <c r="X4652" s="59"/>
    </row>
    <row r="4653" ht="15.75" customHeight="1">
      <c r="C4653" s="84"/>
      <c r="D4653" s="84"/>
      <c r="E4653" s="84"/>
      <c r="F4653" s="86"/>
      <c r="G4653" s="87"/>
      <c r="H4653" s="72"/>
      <c r="I4653" s="59"/>
      <c r="J4653" s="76"/>
      <c r="K4653" s="59"/>
      <c r="L4653" s="59"/>
      <c r="M4653" s="76"/>
      <c r="N4653" s="88"/>
      <c r="O4653" s="88"/>
      <c r="P4653" s="59"/>
      <c r="Q4653" s="77"/>
      <c r="R4653" s="59"/>
      <c r="S4653" s="59"/>
      <c r="T4653" s="59"/>
      <c r="U4653" s="59"/>
      <c r="W4653" s="59"/>
      <c r="X4653" s="59"/>
    </row>
    <row r="4654" ht="15.75" customHeight="1">
      <c r="C4654" s="84"/>
      <c r="D4654" s="84"/>
      <c r="E4654" s="84"/>
      <c r="F4654" s="86"/>
      <c r="G4654" s="87"/>
      <c r="H4654" s="72"/>
      <c r="I4654" s="59"/>
      <c r="J4654" s="76"/>
      <c r="K4654" s="59"/>
      <c r="L4654" s="59"/>
      <c r="M4654" s="76"/>
      <c r="N4654" s="88"/>
      <c r="O4654" s="88"/>
      <c r="P4654" s="59"/>
      <c r="Q4654" s="77"/>
      <c r="R4654" s="59"/>
      <c r="S4654" s="59"/>
      <c r="T4654" s="59"/>
      <c r="U4654" s="59"/>
      <c r="W4654" s="59"/>
      <c r="X4654" s="59"/>
    </row>
    <row r="4655" ht="15.75" customHeight="1">
      <c r="C4655" s="84"/>
      <c r="D4655" s="84"/>
      <c r="E4655" s="84"/>
      <c r="F4655" s="86"/>
      <c r="G4655" s="87"/>
      <c r="H4655" s="72"/>
      <c r="I4655" s="59"/>
      <c r="J4655" s="76"/>
      <c r="K4655" s="59"/>
      <c r="L4655" s="59"/>
      <c r="M4655" s="76"/>
      <c r="N4655" s="88"/>
      <c r="O4655" s="88"/>
      <c r="P4655" s="59"/>
      <c r="Q4655" s="77"/>
      <c r="R4655" s="59"/>
      <c r="S4655" s="59"/>
      <c r="T4655" s="59"/>
      <c r="U4655" s="59"/>
      <c r="W4655" s="59"/>
      <c r="X4655" s="59"/>
    </row>
    <row r="4656" ht="15.75" customHeight="1">
      <c r="C4656" s="84"/>
      <c r="D4656" s="84"/>
      <c r="E4656" s="84"/>
      <c r="F4656" s="86"/>
      <c r="G4656" s="87"/>
      <c r="H4656" s="72"/>
      <c r="I4656" s="59"/>
      <c r="J4656" s="76"/>
      <c r="K4656" s="59"/>
      <c r="L4656" s="59"/>
      <c r="M4656" s="76"/>
      <c r="N4656" s="88"/>
      <c r="O4656" s="88"/>
      <c r="P4656" s="59"/>
      <c r="Q4656" s="77"/>
      <c r="R4656" s="59"/>
      <c r="S4656" s="59"/>
      <c r="T4656" s="59"/>
      <c r="U4656" s="59"/>
      <c r="W4656" s="59"/>
      <c r="X4656" s="59"/>
    </row>
    <row r="4657" ht="15.75" customHeight="1">
      <c r="C4657" s="84"/>
      <c r="D4657" s="84"/>
      <c r="E4657" s="84"/>
      <c r="F4657" s="86"/>
      <c r="G4657" s="87"/>
      <c r="H4657" s="72"/>
      <c r="I4657" s="59"/>
      <c r="J4657" s="76"/>
      <c r="K4657" s="59"/>
      <c r="L4657" s="59"/>
      <c r="M4657" s="76"/>
      <c r="N4657" s="88"/>
      <c r="O4657" s="88"/>
      <c r="P4657" s="59"/>
      <c r="Q4657" s="77"/>
      <c r="R4657" s="59"/>
      <c r="S4657" s="59"/>
      <c r="T4657" s="59"/>
      <c r="U4657" s="59"/>
      <c r="W4657" s="59"/>
      <c r="X4657" s="59"/>
    </row>
    <row r="4658" ht="15.75" customHeight="1">
      <c r="C4658" s="84"/>
      <c r="D4658" s="84"/>
      <c r="E4658" s="84"/>
      <c r="F4658" s="86"/>
      <c r="G4658" s="87"/>
      <c r="H4658" s="72"/>
      <c r="I4658" s="59"/>
      <c r="J4658" s="76"/>
      <c r="K4658" s="59"/>
      <c r="L4658" s="59"/>
      <c r="M4658" s="76"/>
      <c r="N4658" s="88"/>
      <c r="O4658" s="88"/>
      <c r="P4658" s="59"/>
      <c r="Q4658" s="77"/>
      <c r="R4658" s="59"/>
      <c r="S4658" s="59"/>
      <c r="T4658" s="59"/>
      <c r="U4658" s="59"/>
      <c r="W4658" s="59"/>
      <c r="X4658" s="59"/>
    </row>
    <row r="4659" ht="15.75" customHeight="1">
      <c r="C4659" s="84"/>
      <c r="D4659" s="84"/>
      <c r="E4659" s="84"/>
      <c r="F4659" s="86"/>
      <c r="G4659" s="87"/>
      <c r="H4659" s="72"/>
      <c r="I4659" s="59"/>
      <c r="J4659" s="76"/>
      <c r="K4659" s="59"/>
      <c r="L4659" s="59"/>
      <c r="M4659" s="76"/>
      <c r="N4659" s="88"/>
      <c r="O4659" s="88"/>
      <c r="P4659" s="59"/>
      <c r="Q4659" s="77"/>
      <c r="R4659" s="59"/>
      <c r="S4659" s="59"/>
      <c r="T4659" s="59"/>
      <c r="U4659" s="59"/>
      <c r="W4659" s="59"/>
      <c r="X4659" s="59"/>
    </row>
    <row r="4660" ht="15.75" customHeight="1">
      <c r="C4660" s="84"/>
      <c r="D4660" s="84"/>
      <c r="E4660" s="84"/>
      <c r="F4660" s="86"/>
      <c r="G4660" s="87"/>
      <c r="H4660" s="72"/>
      <c r="I4660" s="59"/>
      <c r="J4660" s="76"/>
      <c r="K4660" s="59"/>
      <c r="L4660" s="59"/>
      <c r="M4660" s="76"/>
      <c r="N4660" s="88"/>
      <c r="O4660" s="88"/>
      <c r="P4660" s="59"/>
      <c r="Q4660" s="77"/>
      <c r="R4660" s="59"/>
      <c r="S4660" s="59"/>
      <c r="T4660" s="59"/>
      <c r="U4660" s="59"/>
      <c r="W4660" s="59"/>
      <c r="X4660" s="59"/>
    </row>
    <row r="4661" ht="15.75" customHeight="1">
      <c r="C4661" s="84"/>
      <c r="D4661" s="84"/>
      <c r="E4661" s="84"/>
      <c r="F4661" s="86"/>
      <c r="G4661" s="87"/>
      <c r="H4661" s="72"/>
      <c r="I4661" s="59"/>
      <c r="J4661" s="76"/>
      <c r="K4661" s="59"/>
      <c r="L4661" s="59"/>
      <c r="M4661" s="76"/>
      <c r="N4661" s="88"/>
      <c r="O4661" s="88"/>
      <c r="P4661" s="59"/>
      <c r="Q4661" s="77"/>
      <c r="R4661" s="59"/>
      <c r="S4661" s="59"/>
      <c r="T4661" s="59"/>
      <c r="U4661" s="59"/>
      <c r="W4661" s="59"/>
      <c r="X4661" s="59"/>
    </row>
    <row r="4662" ht="15.75" customHeight="1">
      <c r="C4662" s="84"/>
      <c r="D4662" s="84"/>
      <c r="E4662" s="84"/>
      <c r="F4662" s="86"/>
      <c r="G4662" s="87"/>
      <c r="H4662" s="72"/>
      <c r="I4662" s="59"/>
      <c r="J4662" s="76"/>
      <c r="K4662" s="59"/>
      <c r="L4662" s="59"/>
      <c r="M4662" s="76"/>
      <c r="N4662" s="88"/>
      <c r="O4662" s="88"/>
      <c r="P4662" s="59"/>
      <c r="Q4662" s="77"/>
      <c r="R4662" s="59"/>
      <c r="S4662" s="59"/>
      <c r="T4662" s="59"/>
      <c r="U4662" s="59"/>
      <c r="W4662" s="59"/>
      <c r="X4662" s="59"/>
    </row>
    <row r="4663" ht="15.75" customHeight="1">
      <c r="C4663" s="84"/>
      <c r="D4663" s="84"/>
      <c r="E4663" s="84"/>
      <c r="F4663" s="86"/>
      <c r="G4663" s="87"/>
      <c r="H4663" s="72"/>
      <c r="I4663" s="59"/>
      <c r="J4663" s="76"/>
      <c r="K4663" s="59"/>
      <c r="L4663" s="59"/>
      <c r="M4663" s="76"/>
      <c r="N4663" s="88"/>
      <c r="O4663" s="88"/>
      <c r="P4663" s="59"/>
      <c r="Q4663" s="77"/>
      <c r="R4663" s="59"/>
      <c r="S4663" s="59"/>
      <c r="T4663" s="59"/>
      <c r="U4663" s="59"/>
      <c r="W4663" s="59"/>
      <c r="X4663" s="59"/>
    </row>
    <row r="4664" ht="15.75" customHeight="1">
      <c r="C4664" s="84"/>
      <c r="D4664" s="84"/>
      <c r="E4664" s="84"/>
      <c r="F4664" s="86"/>
      <c r="G4664" s="87"/>
      <c r="H4664" s="72"/>
      <c r="I4664" s="59"/>
      <c r="J4664" s="76"/>
      <c r="K4664" s="59"/>
      <c r="L4664" s="59"/>
      <c r="M4664" s="76"/>
      <c r="N4664" s="88"/>
      <c r="O4664" s="88"/>
      <c r="P4664" s="59"/>
      <c r="Q4664" s="77"/>
      <c r="R4664" s="59"/>
      <c r="S4664" s="59"/>
      <c r="T4664" s="59"/>
      <c r="U4664" s="59"/>
      <c r="W4664" s="59"/>
      <c r="X4664" s="59"/>
    </row>
    <row r="4665" ht="15.75" customHeight="1">
      <c r="C4665" s="84"/>
      <c r="D4665" s="84"/>
      <c r="E4665" s="84"/>
      <c r="F4665" s="86"/>
      <c r="G4665" s="87"/>
      <c r="H4665" s="72"/>
      <c r="I4665" s="59"/>
      <c r="J4665" s="76"/>
      <c r="K4665" s="59"/>
      <c r="L4665" s="59"/>
      <c r="M4665" s="76"/>
      <c r="N4665" s="88"/>
      <c r="O4665" s="88"/>
      <c r="P4665" s="59"/>
      <c r="Q4665" s="77"/>
      <c r="R4665" s="59"/>
      <c r="S4665" s="59"/>
      <c r="T4665" s="59"/>
      <c r="U4665" s="59"/>
      <c r="W4665" s="59"/>
      <c r="X4665" s="59"/>
    </row>
    <row r="4666" ht="15.75" customHeight="1">
      <c r="C4666" s="84"/>
      <c r="D4666" s="84"/>
      <c r="E4666" s="84"/>
      <c r="F4666" s="86"/>
      <c r="G4666" s="87"/>
      <c r="H4666" s="72"/>
      <c r="I4666" s="59"/>
      <c r="J4666" s="76"/>
      <c r="K4666" s="59"/>
      <c r="L4666" s="59"/>
      <c r="M4666" s="76"/>
      <c r="N4666" s="88"/>
      <c r="O4666" s="88"/>
      <c r="P4666" s="59"/>
      <c r="Q4666" s="77"/>
      <c r="R4666" s="59"/>
      <c r="S4666" s="59"/>
      <c r="T4666" s="59"/>
      <c r="U4666" s="59"/>
      <c r="W4666" s="59"/>
      <c r="X4666" s="59"/>
    </row>
    <row r="4667" ht="15.75" customHeight="1">
      <c r="C4667" s="84"/>
      <c r="D4667" s="84"/>
      <c r="E4667" s="84"/>
      <c r="F4667" s="86"/>
      <c r="G4667" s="87"/>
      <c r="H4667" s="72"/>
      <c r="I4667" s="59"/>
      <c r="J4667" s="76"/>
      <c r="K4667" s="59"/>
      <c r="L4667" s="59"/>
      <c r="M4667" s="76"/>
      <c r="N4667" s="88"/>
      <c r="O4667" s="88"/>
      <c r="P4667" s="59"/>
      <c r="Q4667" s="77"/>
      <c r="R4667" s="59"/>
      <c r="S4667" s="59"/>
      <c r="T4667" s="59"/>
      <c r="U4667" s="59"/>
      <c r="W4667" s="59"/>
      <c r="X4667" s="59"/>
    </row>
    <row r="4668" ht="15.75" customHeight="1">
      <c r="C4668" s="84"/>
      <c r="D4668" s="84"/>
      <c r="E4668" s="84"/>
      <c r="F4668" s="86"/>
      <c r="G4668" s="87"/>
      <c r="H4668" s="72"/>
      <c r="I4668" s="59"/>
      <c r="J4668" s="76"/>
      <c r="K4668" s="59"/>
      <c r="L4668" s="59"/>
      <c r="M4668" s="76"/>
      <c r="N4668" s="88"/>
      <c r="O4668" s="88"/>
      <c r="P4668" s="59"/>
      <c r="Q4668" s="77"/>
      <c r="R4668" s="59"/>
      <c r="S4668" s="59"/>
      <c r="T4668" s="59"/>
      <c r="U4668" s="59"/>
      <c r="W4668" s="59"/>
      <c r="X4668" s="59"/>
    </row>
    <row r="4669" ht="15.75" customHeight="1">
      <c r="C4669" s="84"/>
      <c r="D4669" s="84"/>
      <c r="E4669" s="84"/>
      <c r="F4669" s="86"/>
      <c r="G4669" s="87"/>
      <c r="H4669" s="72"/>
      <c r="I4669" s="59"/>
      <c r="J4669" s="76"/>
      <c r="K4669" s="59"/>
      <c r="L4669" s="59"/>
      <c r="M4669" s="76"/>
      <c r="N4669" s="88"/>
      <c r="O4669" s="88"/>
      <c r="P4669" s="59"/>
      <c r="Q4669" s="77"/>
      <c r="R4669" s="59"/>
      <c r="S4669" s="59"/>
      <c r="T4669" s="59"/>
      <c r="U4669" s="59"/>
      <c r="W4669" s="59"/>
      <c r="X4669" s="59"/>
    </row>
    <row r="4670" ht="15.75" customHeight="1">
      <c r="C4670" s="84"/>
      <c r="D4670" s="84"/>
      <c r="E4670" s="84"/>
      <c r="F4670" s="86"/>
      <c r="G4670" s="87"/>
      <c r="H4670" s="72"/>
      <c r="I4670" s="59"/>
      <c r="J4670" s="76"/>
      <c r="K4670" s="59"/>
      <c r="L4670" s="59"/>
      <c r="M4670" s="76"/>
      <c r="N4670" s="88"/>
      <c r="O4670" s="88"/>
      <c r="P4670" s="59"/>
      <c r="Q4670" s="77"/>
      <c r="R4670" s="59"/>
      <c r="S4670" s="59"/>
      <c r="T4670" s="59"/>
      <c r="U4670" s="59"/>
      <c r="W4670" s="59"/>
      <c r="X4670" s="59"/>
    </row>
    <row r="4671" ht="15.75" customHeight="1">
      <c r="C4671" s="84"/>
      <c r="D4671" s="84"/>
      <c r="E4671" s="84"/>
      <c r="F4671" s="86"/>
      <c r="G4671" s="87"/>
      <c r="H4671" s="72"/>
      <c r="I4671" s="59"/>
      <c r="J4671" s="76"/>
      <c r="K4671" s="59"/>
      <c r="L4671" s="59"/>
      <c r="M4671" s="76"/>
      <c r="N4671" s="88"/>
      <c r="O4671" s="88"/>
      <c r="P4671" s="59"/>
      <c r="Q4671" s="77"/>
      <c r="R4671" s="59"/>
      <c r="S4671" s="59"/>
      <c r="T4671" s="59"/>
      <c r="U4671" s="59"/>
      <c r="W4671" s="59"/>
      <c r="X4671" s="59"/>
    </row>
    <row r="4672" ht="15.75" customHeight="1">
      <c r="C4672" s="84"/>
      <c r="D4672" s="84"/>
      <c r="E4672" s="84"/>
      <c r="F4672" s="86"/>
      <c r="G4672" s="87"/>
      <c r="H4672" s="72"/>
      <c r="I4672" s="59"/>
      <c r="J4672" s="76"/>
      <c r="K4672" s="59"/>
      <c r="L4672" s="59"/>
      <c r="M4672" s="76"/>
      <c r="N4672" s="88"/>
      <c r="O4672" s="88"/>
      <c r="P4672" s="59"/>
      <c r="Q4672" s="77"/>
      <c r="R4672" s="59"/>
      <c r="S4672" s="59"/>
      <c r="T4672" s="59"/>
      <c r="U4672" s="59"/>
      <c r="W4672" s="59"/>
      <c r="X4672" s="59"/>
    </row>
    <row r="4673" ht="15.75" customHeight="1">
      <c r="C4673" s="84"/>
      <c r="D4673" s="84"/>
      <c r="E4673" s="84"/>
      <c r="F4673" s="86"/>
      <c r="G4673" s="87"/>
      <c r="H4673" s="72"/>
      <c r="I4673" s="59"/>
      <c r="J4673" s="76"/>
      <c r="K4673" s="59"/>
      <c r="L4673" s="59"/>
      <c r="M4673" s="76"/>
      <c r="N4673" s="88"/>
      <c r="O4673" s="88"/>
      <c r="P4673" s="59"/>
      <c r="Q4673" s="77"/>
      <c r="R4673" s="59"/>
      <c r="S4673" s="59"/>
      <c r="T4673" s="59"/>
      <c r="U4673" s="59"/>
      <c r="W4673" s="59"/>
      <c r="X4673" s="59"/>
    </row>
    <row r="4674" ht="15.75" customHeight="1">
      <c r="C4674" s="84"/>
      <c r="D4674" s="84"/>
      <c r="E4674" s="84"/>
      <c r="F4674" s="86"/>
      <c r="G4674" s="87"/>
      <c r="H4674" s="72"/>
      <c r="I4674" s="59"/>
      <c r="J4674" s="76"/>
      <c r="K4674" s="59"/>
      <c r="L4674" s="59"/>
      <c r="M4674" s="76"/>
      <c r="N4674" s="88"/>
      <c r="O4674" s="88"/>
      <c r="P4674" s="59"/>
      <c r="Q4674" s="77"/>
      <c r="R4674" s="59"/>
      <c r="S4674" s="59"/>
      <c r="T4674" s="59"/>
      <c r="U4674" s="59"/>
      <c r="W4674" s="59"/>
      <c r="X4674" s="59"/>
    </row>
    <row r="4675" ht="15.75" customHeight="1">
      <c r="C4675" s="84"/>
      <c r="D4675" s="84"/>
      <c r="E4675" s="84"/>
      <c r="F4675" s="86"/>
      <c r="G4675" s="87"/>
      <c r="H4675" s="72"/>
      <c r="I4675" s="59"/>
      <c r="J4675" s="76"/>
      <c r="K4675" s="59"/>
      <c r="L4675" s="59"/>
      <c r="M4675" s="76"/>
      <c r="N4675" s="88"/>
      <c r="O4675" s="88"/>
      <c r="P4675" s="59"/>
      <c r="Q4675" s="77"/>
      <c r="R4675" s="59"/>
      <c r="S4675" s="59"/>
      <c r="T4675" s="59"/>
      <c r="U4675" s="59"/>
      <c r="W4675" s="59"/>
      <c r="X4675" s="59"/>
    </row>
    <row r="4676" ht="15.75" customHeight="1">
      <c r="C4676" s="84"/>
      <c r="D4676" s="84"/>
      <c r="E4676" s="84"/>
      <c r="F4676" s="86"/>
      <c r="G4676" s="87"/>
      <c r="H4676" s="72"/>
      <c r="I4676" s="59"/>
      <c r="J4676" s="76"/>
      <c r="K4676" s="59"/>
      <c r="L4676" s="59"/>
      <c r="M4676" s="76"/>
      <c r="N4676" s="88"/>
      <c r="O4676" s="88"/>
      <c r="P4676" s="59"/>
      <c r="Q4676" s="77"/>
      <c r="R4676" s="59"/>
      <c r="S4676" s="59"/>
      <c r="T4676" s="59"/>
      <c r="U4676" s="59"/>
      <c r="W4676" s="59"/>
      <c r="X4676" s="59"/>
    </row>
    <row r="4677" ht="15.75" customHeight="1">
      <c r="C4677" s="84"/>
      <c r="D4677" s="84"/>
      <c r="E4677" s="84"/>
      <c r="F4677" s="86"/>
      <c r="G4677" s="87"/>
      <c r="H4677" s="72"/>
      <c r="I4677" s="59"/>
      <c r="J4677" s="76"/>
      <c r="K4677" s="59"/>
      <c r="L4677" s="59"/>
      <c r="M4677" s="76"/>
      <c r="N4677" s="88"/>
      <c r="O4677" s="88"/>
      <c r="P4677" s="59"/>
      <c r="Q4677" s="77"/>
      <c r="R4677" s="59"/>
      <c r="S4677" s="59"/>
      <c r="T4677" s="59"/>
      <c r="U4677" s="59"/>
      <c r="W4677" s="59"/>
      <c r="X4677" s="59"/>
    </row>
    <row r="4678" ht="15.75" customHeight="1">
      <c r="C4678" s="84"/>
      <c r="D4678" s="84"/>
      <c r="E4678" s="84"/>
      <c r="F4678" s="86"/>
      <c r="G4678" s="87"/>
      <c r="H4678" s="72"/>
      <c r="I4678" s="59"/>
      <c r="J4678" s="76"/>
      <c r="K4678" s="59"/>
      <c r="L4678" s="59"/>
      <c r="M4678" s="76"/>
      <c r="N4678" s="88"/>
      <c r="O4678" s="88"/>
      <c r="P4678" s="59"/>
      <c r="Q4678" s="77"/>
      <c r="R4678" s="59"/>
      <c r="S4678" s="59"/>
      <c r="T4678" s="59"/>
      <c r="U4678" s="59"/>
      <c r="W4678" s="59"/>
      <c r="X4678" s="59"/>
    </row>
    <row r="4679" ht="15.75" customHeight="1">
      <c r="C4679" s="84"/>
      <c r="D4679" s="84"/>
      <c r="E4679" s="84"/>
      <c r="F4679" s="86"/>
      <c r="G4679" s="87"/>
      <c r="H4679" s="72"/>
      <c r="I4679" s="59"/>
      <c r="J4679" s="76"/>
      <c r="K4679" s="59"/>
      <c r="L4679" s="59"/>
      <c r="M4679" s="76"/>
      <c r="N4679" s="88"/>
      <c r="O4679" s="88"/>
      <c r="P4679" s="59"/>
      <c r="Q4679" s="77"/>
      <c r="R4679" s="59"/>
      <c r="S4679" s="59"/>
      <c r="T4679" s="59"/>
      <c r="U4679" s="59"/>
      <c r="W4679" s="59"/>
      <c r="X4679" s="59"/>
    </row>
    <row r="4680" ht="15.75" customHeight="1">
      <c r="C4680" s="84"/>
      <c r="D4680" s="84"/>
      <c r="E4680" s="84"/>
      <c r="F4680" s="86"/>
      <c r="G4680" s="87"/>
      <c r="H4680" s="72"/>
      <c r="I4680" s="59"/>
      <c r="J4680" s="76"/>
      <c r="K4680" s="59"/>
      <c r="L4680" s="59"/>
      <c r="M4680" s="76"/>
      <c r="N4680" s="88"/>
      <c r="O4680" s="88"/>
      <c r="P4680" s="59"/>
      <c r="Q4680" s="77"/>
      <c r="R4680" s="59"/>
      <c r="S4680" s="59"/>
      <c r="T4680" s="59"/>
      <c r="U4680" s="59"/>
      <c r="W4680" s="59"/>
      <c r="X4680" s="59"/>
    </row>
    <row r="4681" ht="15.75" customHeight="1">
      <c r="C4681" s="84"/>
      <c r="D4681" s="84"/>
      <c r="E4681" s="84"/>
      <c r="F4681" s="86"/>
      <c r="G4681" s="87"/>
      <c r="H4681" s="72"/>
      <c r="I4681" s="59"/>
      <c r="J4681" s="76"/>
      <c r="K4681" s="59"/>
      <c r="L4681" s="59"/>
      <c r="M4681" s="76"/>
      <c r="N4681" s="88"/>
      <c r="O4681" s="88"/>
      <c r="P4681" s="59"/>
      <c r="Q4681" s="77"/>
      <c r="R4681" s="59"/>
      <c r="S4681" s="59"/>
      <c r="T4681" s="59"/>
      <c r="U4681" s="59"/>
      <c r="W4681" s="59"/>
      <c r="X4681" s="59"/>
    </row>
    <row r="4682" ht="15.75" customHeight="1">
      <c r="C4682" s="84"/>
      <c r="D4682" s="84"/>
      <c r="E4682" s="84"/>
      <c r="F4682" s="86"/>
      <c r="G4682" s="87"/>
      <c r="H4682" s="72"/>
      <c r="I4682" s="59"/>
      <c r="J4682" s="76"/>
      <c r="K4682" s="59"/>
      <c r="L4682" s="59"/>
      <c r="M4682" s="76"/>
      <c r="N4682" s="88"/>
      <c r="O4682" s="88"/>
      <c r="P4682" s="59"/>
      <c r="Q4682" s="77"/>
      <c r="R4682" s="59"/>
      <c r="S4682" s="59"/>
      <c r="T4682" s="59"/>
      <c r="U4682" s="59"/>
      <c r="W4682" s="59"/>
      <c r="X4682" s="59"/>
    </row>
    <row r="4683" ht="15.75" customHeight="1">
      <c r="C4683" s="84"/>
      <c r="D4683" s="84"/>
      <c r="E4683" s="84"/>
      <c r="F4683" s="86"/>
      <c r="G4683" s="87"/>
      <c r="H4683" s="72"/>
      <c r="I4683" s="59"/>
      <c r="J4683" s="76"/>
      <c r="K4683" s="59"/>
      <c r="L4683" s="59"/>
      <c r="M4683" s="76"/>
      <c r="N4683" s="88"/>
      <c r="O4683" s="88"/>
      <c r="P4683" s="59"/>
      <c r="Q4683" s="77"/>
      <c r="R4683" s="59"/>
      <c r="S4683" s="59"/>
      <c r="T4683" s="59"/>
      <c r="U4683" s="59"/>
      <c r="W4683" s="59"/>
      <c r="X4683" s="59"/>
    </row>
    <row r="4684" ht="15.75" customHeight="1">
      <c r="C4684" s="84"/>
      <c r="D4684" s="84"/>
      <c r="E4684" s="84"/>
      <c r="F4684" s="86"/>
      <c r="G4684" s="87"/>
      <c r="H4684" s="72"/>
      <c r="I4684" s="59"/>
      <c r="J4684" s="76"/>
      <c r="K4684" s="59"/>
      <c r="L4684" s="59"/>
      <c r="M4684" s="76"/>
      <c r="N4684" s="88"/>
      <c r="O4684" s="88"/>
      <c r="P4684" s="59"/>
      <c r="Q4684" s="77"/>
      <c r="R4684" s="59"/>
      <c r="S4684" s="59"/>
      <c r="T4684" s="59"/>
      <c r="U4684" s="59"/>
      <c r="W4684" s="59"/>
      <c r="X4684" s="59"/>
    </row>
    <row r="4685" ht="15.75" customHeight="1">
      <c r="C4685" s="84"/>
      <c r="D4685" s="84"/>
      <c r="E4685" s="84"/>
      <c r="F4685" s="86"/>
      <c r="G4685" s="87"/>
      <c r="H4685" s="72"/>
      <c r="I4685" s="59"/>
      <c r="J4685" s="76"/>
      <c r="K4685" s="59"/>
      <c r="L4685" s="59"/>
      <c r="M4685" s="76"/>
      <c r="N4685" s="88"/>
      <c r="O4685" s="88"/>
      <c r="P4685" s="59"/>
      <c r="Q4685" s="77"/>
      <c r="R4685" s="59"/>
      <c r="S4685" s="59"/>
      <c r="T4685" s="59"/>
      <c r="U4685" s="59"/>
      <c r="W4685" s="59"/>
      <c r="X4685" s="59"/>
    </row>
    <row r="4686" ht="15.75" customHeight="1">
      <c r="C4686" s="84"/>
      <c r="D4686" s="84"/>
      <c r="E4686" s="84"/>
      <c r="F4686" s="86"/>
      <c r="G4686" s="87"/>
      <c r="H4686" s="72"/>
      <c r="I4686" s="59"/>
      <c r="J4686" s="76"/>
      <c r="K4686" s="59"/>
      <c r="L4686" s="59"/>
      <c r="M4686" s="76"/>
      <c r="N4686" s="88"/>
      <c r="O4686" s="88"/>
      <c r="P4686" s="59"/>
      <c r="Q4686" s="77"/>
      <c r="R4686" s="59"/>
      <c r="S4686" s="59"/>
      <c r="T4686" s="59"/>
      <c r="U4686" s="59"/>
      <c r="W4686" s="59"/>
      <c r="X4686" s="59"/>
    </row>
    <row r="4687" ht="15.75" customHeight="1">
      <c r="C4687" s="84"/>
      <c r="D4687" s="84"/>
      <c r="E4687" s="84"/>
      <c r="F4687" s="86"/>
      <c r="G4687" s="87"/>
      <c r="H4687" s="72"/>
      <c r="I4687" s="59"/>
      <c r="J4687" s="76"/>
      <c r="K4687" s="59"/>
      <c r="L4687" s="59"/>
      <c r="M4687" s="76"/>
      <c r="N4687" s="88"/>
      <c r="O4687" s="88"/>
      <c r="P4687" s="59"/>
      <c r="Q4687" s="77"/>
      <c r="R4687" s="59"/>
      <c r="S4687" s="59"/>
      <c r="T4687" s="59"/>
      <c r="U4687" s="59"/>
      <c r="W4687" s="59"/>
      <c r="X4687" s="59"/>
    </row>
    <row r="4688" ht="15.75" customHeight="1">
      <c r="C4688" s="84"/>
      <c r="D4688" s="84"/>
      <c r="E4688" s="84"/>
      <c r="F4688" s="86"/>
      <c r="G4688" s="87"/>
      <c r="H4688" s="72"/>
      <c r="I4688" s="59"/>
      <c r="J4688" s="76"/>
      <c r="K4688" s="59"/>
      <c r="L4688" s="59"/>
      <c r="M4688" s="76"/>
      <c r="N4688" s="88"/>
      <c r="O4688" s="88"/>
      <c r="P4688" s="59"/>
      <c r="Q4688" s="77"/>
      <c r="R4688" s="59"/>
      <c r="S4688" s="59"/>
      <c r="T4688" s="59"/>
      <c r="U4688" s="59"/>
      <c r="W4688" s="59"/>
      <c r="X4688" s="59"/>
    </row>
    <row r="4689" ht="15.75" customHeight="1">
      <c r="C4689" s="84"/>
      <c r="D4689" s="84"/>
      <c r="E4689" s="84"/>
      <c r="F4689" s="86"/>
      <c r="G4689" s="87"/>
      <c r="H4689" s="72"/>
      <c r="I4689" s="59"/>
      <c r="J4689" s="76"/>
      <c r="K4689" s="59"/>
      <c r="L4689" s="59"/>
      <c r="M4689" s="76"/>
      <c r="N4689" s="88"/>
      <c r="O4689" s="88"/>
      <c r="P4689" s="59"/>
      <c r="Q4689" s="77"/>
      <c r="R4689" s="59"/>
      <c r="S4689" s="59"/>
      <c r="T4689" s="59"/>
      <c r="U4689" s="59"/>
      <c r="W4689" s="59"/>
      <c r="X4689" s="59"/>
    </row>
    <row r="4690" ht="15.75" customHeight="1">
      <c r="C4690" s="84"/>
      <c r="D4690" s="84"/>
      <c r="E4690" s="84"/>
      <c r="F4690" s="86"/>
      <c r="G4690" s="87"/>
      <c r="H4690" s="72"/>
      <c r="I4690" s="59"/>
      <c r="J4690" s="76"/>
      <c r="K4690" s="59"/>
      <c r="L4690" s="59"/>
      <c r="M4690" s="76"/>
      <c r="N4690" s="88"/>
      <c r="O4690" s="88"/>
      <c r="P4690" s="59"/>
      <c r="Q4690" s="77"/>
      <c r="R4690" s="59"/>
      <c r="S4690" s="59"/>
      <c r="T4690" s="59"/>
      <c r="U4690" s="59"/>
      <c r="W4690" s="59"/>
      <c r="X4690" s="59"/>
    </row>
    <row r="4691" ht="15.75" customHeight="1">
      <c r="C4691" s="84"/>
      <c r="D4691" s="84"/>
      <c r="E4691" s="84"/>
      <c r="F4691" s="86"/>
      <c r="G4691" s="87"/>
      <c r="H4691" s="72"/>
      <c r="I4691" s="59"/>
      <c r="J4691" s="76"/>
      <c r="K4691" s="59"/>
      <c r="L4691" s="59"/>
      <c r="M4691" s="76"/>
      <c r="N4691" s="88"/>
      <c r="O4691" s="88"/>
      <c r="P4691" s="59"/>
      <c r="Q4691" s="77"/>
      <c r="R4691" s="59"/>
      <c r="S4691" s="59"/>
      <c r="T4691" s="59"/>
      <c r="U4691" s="59"/>
      <c r="W4691" s="59"/>
      <c r="X4691" s="59"/>
    </row>
    <row r="4692" ht="15.75" customHeight="1">
      <c r="C4692" s="84"/>
      <c r="D4692" s="84"/>
      <c r="E4692" s="84"/>
      <c r="F4692" s="86"/>
      <c r="G4692" s="87"/>
      <c r="H4692" s="72"/>
      <c r="I4692" s="59"/>
      <c r="J4692" s="76"/>
      <c r="K4692" s="59"/>
      <c r="L4692" s="59"/>
      <c r="M4692" s="76"/>
      <c r="N4692" s="88"/>
      <c r="O4692" s="88"/>
      <c r="P4692" s="59"/>
      <c r="Q4692" s="77"/>
      <c r="R4692" s="59"/>
      <c r="S4692" s="59"/>
      <c r="T4692" s="59"/>
      <c r="U4692" s="59"/>
      <c r="W4692" s="59"/>
      <c r="X4692" s="59"/>
    </row>
    <row r="4693" ht="15.75" customHeight="1">
      <c r="C4693" s="84"/>
      <c r="D4693" s="84"/>
      <c r="E4693" s="84"/>
      <c r="F4693" s="86"/>
      <c r="G4693" s="87"/>
      <c r="H4693" s="72"/>
      <c r="I4693" s="59"/>
      <c r="J4693" s="76"/>
      <c r="K4693" s="59"/>
      <c r="L4693" s="59"/>
      <c r="M4693" s="76"/>
      <c r="N4693" s="88"/>
      <c r="O4693" s="88"/>
      <c r="P4693" s="59"/>
      <c r="Q4693" s="77"/>
      <c r="R4693" s="59"/>
      <c r="S4693" s="59"/>
      <c r="T4693" s="59"/>
      <c r="U4693" s="59"/>
      <c r="W4693" s="59"/>
      <c r="X4693" s="59"/>
    </row>
    <row r="4694" ht="15.75" customHeight="1">
      <c r="C4694" s="84"/>
      <c r="D4694" s="84"/>
      <c r="E4694" s="84"/>
      <c r="F4694" s="86"/>
      <c r="G4694" s="87"/>
      <c r="H4694" s="72"/>
      <c r="I4694" s="59"/>
      <c r="J4694" s="76"/>
      <c r="K4694" s="59"/>
      <c r="L4694" s="59"/>
      <c r="M4694" s="76"/>
      <c r="N4694" s="88"/>
      <c r="O4694" s="88"/>
      <c r="P4694" s="59"/>
      <c r="Q4694" s="77"/>
      <c r="R4694" s="59"/>
      <c r="S4694" s="59"/>
      <c r="T4694" s="59"/>
      <c r="U4694" s="59"/>
      <c r="W4694" s="59"/>
      <c r="X4694" s="59"/>
    </row>
    <row r="4695" ht="15.75" customHeight="1">
      <c r="C4695" s="84"/>
      <c r="D4695" s="84"/>
      <c r="E4695" s="84"/>
      <c r="F4695" s="86"/>
      <c r="G4695" s="87"/>
      <c r="H4695" s="72"/>
      <c r="I4695" s="59"/>
      <c r="J4695" s="76"/>
      <c r="K4695" s="59"/>
      <c r="L4695" s="59"/>
      <c r="M4695" s="76"/>
      <c r="N4695" s="88"/>
      <c r="O4695" s="88"/>
      <c r="P4695" s="59"/>
      <c r="Q4695" s="77"/>
      <c r="R4695" s="59"/>
      <c r="S4695" s="59"/>
      <c r="T4695" s="59"/>
      <c r="U4695" s="59"/>
      <c r="W4695" s="59"/>
      <c r="X4695" s="59"/>
    </row>
    <row r="4696" ht="15.75" customHeight="1">
      <c r="C4696" s="84"/>
      <c r="D4696" s="84"/>
      <c r="E4696" s="84"/>
      <c r="F4696" s="86"/>
      <c r="G4696" s="87"/>
      <c r="H4696" s="72"/>
      <c r="I4696" s="59"/>
      <c r="J4696" s="76"/>
      <c r="K4696" s="59"/>
      <c r="L4696" s="59"/>
      <c r="M4696" s="76"/>
      <c r="N4696" s="88"/>
      <c r="O4696" s="88"/>
      <c r="P4696" s="59"/>
      <c r="Q4696" s="77"/>
      <c r="R4696" s="59"/>
      <c r="S4696" s="59"/>
      <c r="T4696" s="59"/>
      <c r="U4696" s="59"/>
      <c r="W4696" s="59"/>
      <c r="X4696" s="59"/>
    </row>
    <row r="4697" ht="15.75" customHeight="1">
      <c r="C4697" s="84"/>
      <c r="D4697" s="84"/>
      <c r="E4697" s="84"/>
      <c r="F4697" s="86"/>
      <c r="G4697" s="87"/>
      <c r="H4697" s="72"/>
      <c r="I4697" s="59"/>
      <c r="J4697" s="76"/>
      <c r="K4697" s="59"/>
      <c r="L4697" s="59"/>
      <c r="M4697" s="76"/>
      <c r="N4697" s="88"/>
      <c r="O4697" s="88"/>
      <c r="P4697" s="59"/>
      <c r="Q4697" s="77"/>
      <c r="R4697" s="59"/>
      <c r="S4697" s="59"/>
      <c r="T4697" s="59"/>
      <c r="U4697" s="59"/>
      <c r="W4697" s="59"/>
      <c r="X4697" s="59"/>
    </row>
    <row r="4698" ht="15.75" customHeight="1">
      <c r="C4698" s="84"/>
      <c r="D4698" s="84"/>
      <c r="E4698" s="84"/>
      <c r="F4698" s="86"/>
      <c r="G4698" s="87"/>
      <c r="H4698" s="72"/>
      <c r="I4698" s="59"/>
      <c r="J4698" s="76"/>
      <c r="K4698" s="59"/>
      <c r="L4698" s="59"/>
      <c r="M4698" s="76"/>
      <c r="N4698" s="88"/>
      <c r="O4698" s="88"/>
      <c r="P4698" s="59"/>
      <c r="Q4698" s="77"/>
      <c r="R4698" s="59"/>
      <c r="S4698" s="59"/>
      <c r="T4698" s="59"/>
      <c r="U4698" s="59"/>
      <c r="W4698" s="59"/>
      <c r="X4698" s="59"/>
    </row>
    <row r="4699" ht="15.75" customHeight="1">
      <c r="C4699" s="84"/>
      <c r="D4699" s="84"/>
      <c r="E4699" s="84"/>
      <c r="F4699" s="86"/>
      <c r="G4699" s="87"/>
      <c r="H4699" s="72"/>
      <c r="I4699" s="59"/>
      <c r="J4699" s="76"/>
      <c r="K4699" s="59"/>
      <c r="L4699" s="59"/>
      <c r="M4699" s="76"/>
      <c r="N4699" s="88"/>
      <c r="O4699" s="88"/>
      <c r="P4699" s="59"/>
      <c r="Q4699" s="77"/>
      <c r="R4699" s="59"/>
      <c r="S4699" s="59"/>
      <c r="T4699" s="59"/>
      <c r="U4699" s="59"/>
      <c r="W4699" s="59"/>
      <c r="X4699" s="59"/>
    </row>
    <row r="4700" ht="15.75" customHeight="1">
      <c r="C4700" s="84"/>
      <c r="D4700" s="84"/>
      <c r="E4700" s="84"/>
      <c r="F4700" s="86"/>
      <c r="G4700" s="87"/>
      <c r="H4700" s="72"/>
      <c r="I4700" s="59"/>
      <c r="J4700" s="76"/>
      <c r="K4700" s="59"/>
      <c r="L4700" s="59"/>
      <c r="M4700" s="76"/>
      <c r="N4700" s="88"/>
      <c r="O4700" s="88"/>
      <c r="P4700" s="59"/>
      <c r="Q4700" s="77"/>
      <c r="R4700" s="59"/>
      <c r="S4700" s="59"/>
      <c r="T4700" s="59"/>
      <c r="U4700" s="59"/>
      <c r="W4700" s="59"/>
      <c r="X4700" s="59"/>
    </row>
    <row r="4701" ht="15.75" customHeight="1">
      <c r="C4701" s="84"/>
      <c r="D4701" s="84"/>
      <c r="E4701" s="84"/>
      <c r="F4701" s="86"/>
      <c r="G4701" s="87"/>
      <c r="H4701" s="72"/>
      <c r="I4701" s="59"/>
      <c r="J4701" s="76"/>
      <c r="K4701" s="59"/>
      <c r="L4701" s="59"/>
      <c r="M4701" s="76"/>
      <c r="N4701" s="88"/>
      <c r="O4701" s="88"/>
      <c r="P4701" s="59"/>
      <c r="Q4701" s="77"/>
      <c r="R4701" s="59"/>
      <c r="S4701" s="59"/>
      <c r="T4701" s="59"/>
      <c r="U4701" s="59"/>
      <c r="W4701" s="59"/>
      <c r="X4701" s="59"/>
    </row>
    <row r="4702" ht="15.75" customHeight="1">
      <c r="C4702" s="84"/>
      <c r="D4702" s="84"/>
      <c r="E4702" s="84"/>
      <c r="F4702" s="86"/>
      <c r="G4702" s="87"/>
      <c r="H4702" s="72"/>
      <c r="I4702" s="59"/>
      <c r="J4702" s="76"/>
      <c r="K4702" s="59"/>
      <c r="L4702" s="59"/>
      <c r="M4702" s="76"/>
      <c r="N4702" s="88"/>
      <c r="O4702" s="88"/>
      <c r="P4702" s="59"/>
      <c r="Q4702" s="77"/>
      <c r="R4702" s="59"/>
      <c r="S4702" s="59"/>
      <c r="T4702" s="59"/>
      <c r="U4702" s="59"/>
      <c r="W4702" s="59"/>
      <c r="X4702" s="59"/>
    </row>
    <row r="4703" ht="15.75" customHeight="1">
      <c r="C4703" s="84"/>
      <c r="D4703" s="84"/>
      <c r="E4703" s="84"/>
      <c r="F4703" s="86"/>
      <c r="G4703" s="87"/>
      <c r="H4703" s="72"/>
      <c r="I4703" s="59"/>
      <c r="J4703" s="76"/>
      <c r="K4703" s="59"/>
      <c r="L4703" s="59"/>
      <c r="M4703" s="76"/>
      <c r="N4703" s="88"/>
      <c r="O4703" s="88"/>
      <c r="P4703" s="59"/>
      <c r="Q4703" s="77"/>
      <c r="R4703" s="59"/>
      <c r="S4703" s="59"/>
      <c r="T4703" s="59"/>
      <c r="U4703" s="59"/>
      <c r="W4703" s="59"/>
      <c r="X4703" s="59"/>
    </row>
    <row r="4704" ht="15.75" customHeight="1">
      <c r="C4704" s="84"/>
      <c r="D4704" s="84"/>
      <c r="E4704" s="84"/>
      <c r="F4704" s="86"/>
      <c r="G4704" s="87"/>
      <c r="H4704" s="72"/>
      <c r="I4704" s="59"/>
      <c r="J4704" s="76"/>
      <c r="K4704" s="59"/>
      <c r="L4704" s="59"/>
      <c r="M4704" s="76"/>
      <c r="N4704" s="88"/>
      <c r="O4704" s="88"/>
      <c r="P4704" s="59"/>
      <c r="Q4704" s="77"/>
      <c r="R4704" s="59"/>
      <c r="S4704" s="59"/>
      <c r="T4704" s="59"/>
      <c r="U4704" s="59"/>
      <c r="W4704" s="59"/>
      <c r="X4704" s="59"/>
    </row>
    <row r="4705" ht="15.75" customHeight="1">
      <c r="C4705" s="84"/>
      <c r="D4705" s="84"/>
      <c r="E4705" s="84"/>
      <c r="F4705" s="86"/>
      <c r="G4705" s="87"/>
      <c r="H4705" s="72"/>
      <c r="I4705" s="59"/>
      <c r="J4705" s="76"/>
      <c r="K4705" s="59"/>
      <c r="L4705" s="59"/>
      <c r="M4705" s="76"/>
      <c r="N4705" s="88"/>
      <c r="O4705" s="88"/>
      <c r="P4705" s="59"/>
      <c r="Q4705" s="77"/>
      <c r="R4705" s="59"/>
      <c r="S4705" s="59"/>
      <c r="T4705" s="59"/>
      <c r="U4705" s="59"/>
      <c r="W4705" s="59"/>
      <c r="X4705" s="59"/>
    </row>
    <row r="4706" ht="15.75" customHeight="1">
      <c r="C4706" s="84"/>
      <c r="D4706" s="84"/>
      <c r="E4706" s="84"/>
      <c r="F4706" s="86"/>
      <c r="G4706" s="87"/>
      <c r="H4706" s="72"/>
      <c r="I4706" s="59"/>
      <c r="J4706" s="76"/>
      <c r="K4706" s="59"/>
      <c r="L4706" s="59"/>
      <c r="M4706" s="76"/>
      <c r="N4706" s="88"/>
      <c r="O4706" s="88"/>
      <c r="P4706" s="59"/>
      <c r="Q4706" s="77"/>
      <c r="R4706" s="59"/>
      <c r="S4706" s="59"/>
      <c r="T4706" s="59"/>
      <c r="U4706" s="59"/>
      <c r="W4706" s="59"/>
      <c r="X4706" s="59"/>
    </row>
    <row r="4707" ht="15.75" customHeight="1">
      <c r="C4707" s="84"/>
      <c r="D4707" s="84"/>
      <c r="E4707" s="84"/>
      <c r="F4707" s="86"/>
      <c r="G4707" s="87"/>
      <c r="H4707" s="72"/>
      <c r="I4707" s="59"/>
      <c r="J4707" s="76"/>
      <c r="K4707" s="59"/>
      <c r="L4707" s="59"/>
      <c r="M4707" s="76"/>
      <c r="N4707" s="88"/>
      <c r="O4707" s="88"/>
      <c r="P4707" s="59"/>
      <c r="Q4707" s="77"/>
      <c r="R4707" s="59"/>
      <c r="S4707" s="59"/>
      <c r="T4707" s="59"/>
      <c r="U4707" s="59"/>
      <c r="W4707" s="59"/>
      <c r="X4707" s="59"/>
    </row>
    <row r="4708" ht="15.75" customHeight="1">
      <c r="C4708" s="84"/>
      <c r="D4708" s="84"/>
      <c r="E4708" s="84"/>
      <c r="F4708" s="86"/>
      <c r="G4708" s="87"/>
      <c r="H4708" s="72"/>
      <c r="I4708" s="59"/>
      <c r="J4708" s="76"/>
      <c r="K4708" s="59"/>
      <c r="L4708" s="59"/>
      <c r="M4708" s="76"/>
      <c r="N4708" s="88"/>
      <c r="O4708" s="88"/>
      <c r="P4708" s="59"/>
      <c r="Q4708" s="77"/>
      <c r="R4708" s="59"/>
      <c r="S4708" s="59"/>
      <c r="T4708" s="59"/>
      <c r="U4708" s="59"/>
      <c r="W4708" s="59"/>
      <c r="X4708" s="59"/>
    </row>
    <row r="4709" ht="15.75" customHeight="1">
      <c r="C4709" s="84"/>
      <c r="D4709" s="84"/>
      <c r="E4709" s="84"/>
      <c r="F4709" s="86"/>
      <c r="G4709" s="87"/>
      <c r="H4709" s="72"/>
      <c r="I4709" s="59"/>
      <c r="J4709" s="76"/>
      <c r="K4709" s="59"/>
      <c r="L4709" s="59"/>
      <c r="M4709" s="76"/>
      <c r="N4709" s="88"/>
      <c r="O4709" s="88"/>
      <c r="P4709" s="59"/>
      <c r="Q4709" s="77"/>
      <c r="R4709" s="59"/>
      <c r="S4709" s="59"/>
      <c r="T4709" s="59"/>
      <c r="U4709" s="59"/>
      <c r="W4709" s="59"/>
      <c r="X4709" s="59"/>
    </row>
    <row r="4710" ht="15.75" customHeight="1">
      <c r="C4710" s="84"/>
      <c r="D4710" s="84"/>
      <c r="E4710" s="84"/>
      <c r="F4710" s="86"/>
      <c r="G4710" s="87"/>
      <c r="H4710" s="72"/>
      <c r="I4710" s="59"/>
      <c r="J4710" s="76"/>
      <c r="K4710" s="59"/>
      <c r="L4710" s="59"/>
      <c r="M4710" s="76"/>
      <c r="N4710" s="88"/>
      <c r="O4710" s="88"/>
      <c r="P4710" s="59"/>
      <c r="Q4710" s="77"/>
      <c r="R4710" s="59"/>
      <c r="S4710" s="59"/>
      <c r="T4710" s="59"/>
      <c r="U4710" s="59"/>
      <c r="W4710" s="59"/>
      <c r="X4710" s="59"/>
    </row>
    <row r="4711" ht="15.75" customHeight="1">
      <c r="C4711" s="84"/>
      <c r="D4711" s="84"/>
      <c r="E4711" s="84"/>
      <c r="F4711" s="86"/>
      <c r="G4711" s="87"/>
      <c r="H4711" s="72"/>
      <c r="I4711" s="59"/>
      <c r="J4711" s="76"/>
      <c r="K4711" s="59"/>
      <c r="L4711" s="59"/>
      <c r="M4711" s="76"/>
      <c r="N4711" s="88"/>
      <c r="O4711" s="88"/>
      <c r="P4711" s="59"/>
      <c r="Q4711" s="77"/>
      <c r="R4711" s="59"/>
      <c r="S4711" s="59"/>
      <c r="T4711" s="59"/>
      <c r="U4711" s="59"/>
      <c r="W4711" s="59"/>
      <c r="X4711" s="59"/>
    </row>
    <row r="4712" ht="15.75" customHeight="1">
      <c r="C4712" s="84"/>
      <c r="D4712" s="84"/>
      <c r="E4712" s="84"/>
      <c r="F4712" s="86"/>
      <c r="G4712" s="87"/>
      <c r="H4712" s="72"/>
      <c r="I4712" s="59"/>
      <c r="J4712" s="76"/>
      <c r="K4712" s="59"/>
      <c r="L4712" s="59"/>
      <c r="M4712" s="76"/>
      <c r="N4712" s="88"/>
      <c r="O4712" s="88"/>
      <c r="P4712" s="59"/>
      <c r="Q4712" s="77"/>
      <c r="R4712" s="59"/>
      <c r="S4712" s="59"/>
      <c r="T4712" s="59"/>
      <c r="U4712" s="59"/>
      <c r="W4712" s="59"/>
      <c r="X4712" s="59"/>
    </row>
    <row r="4713" ht="15.75" customHeight="1">
      <c r="C4713" s="84"/>
      <c r="D4713" s="84"/>
      <c r="E4713" s="84"/>
      <c r="F4713" s="86"/>
      <c r="G4713" s="87"/>
      <c r="H4713" s="72"/>
      <c r="I4713" s="59"/>
      <c r="J4713" s="76"/>
      <c r="K4713" s="59"/>
      <c r="L4713" s="59"/>
      <c r="M4713" s="76"/>
      <c r="N4713" s="88"/>
      <c r="O4713" s="88"/>
      <c r="P4713" s="59"/>
      <c r="Q4713" s="77"/>
      <c r="R4713" s="59"/>
      <c r="S4713" s="59"/>
      <c r="T4713" s="59"/>
      <c r="U4713" s="59"/>
      <c r="W4713" s="59"/>
      <c r="X4713" s="59"/>
    </row>
    <row r="4714" ht="15.75" customHeight="1">
      <c r="C4714" s="84"/>
      <c r="D4714" s="84"/>
      <c r="E4714" s="84"/>
      <c r="F4714" s="86"/>
      <c r="G4714" s="87"/>
      <c r="H4714" s="72"/>
      <c r="I4714" s="59"/>
      <c r="J4714" s="76"/>
      <c r="K4714" s="59"/>
      <c r="L4714" s="59"/>
      <c r="M4714" s="76"/>
      <c r="N4714" s="88"/>
      <c r="O4714" s="88"/>
      <c r="P4714" s="59"/>
      <c r="Q4714" s="77"/>
      <c r="R4714" s="59"/>
      <c r="S4714" s="59"/>
      <c r="T4714" s="59"/>
      <c r="U4714" s="59"/>
      <c r="W4714" s="59"/>
      <c r="X4714" s="59"/>
    </row>
    <row r="4715" ht="15.75" customHeight="1">
      <c r="C4715" s="84"/>
      <c r="D4715" s="84"/>
      <c r="E4715" s="84"/>
      <c r="F4715" s="86"/>
      <c r="G4715" s="87"/>
      <c r="H4715" s="72"/>
      <c r="I4715" s="59"/>
      <c r="J4715" s="76"/>
      <c r="K4715" s="59"/>
      <c r="L4715" s="59"/>
      <c r="M4715" s="76"/>
      <c r="N4715" s="88"/>
      <c r="O4715" s="88"/>
      <c r="P4715" s="59"/>
      <c r="Q4715" s="77"/>
      <c r="R4715" s="59"/>
      <c r="S4715" s="59"/>
      <c r="T4715" s="59"/>
      <c r="U4715" s="59"/>
      <c r="W4715" s="59"/>
      <c r="X4715" s="59"/>
    </row>
    <row r="4716" ht="15.75" customHeight="1">
      <c r="C4716" s="84"/>
      <c r="D4716" s="84"/>
      <c r="E4716" s="84"/>
      <c r="F4716" s="86"/>
      <c r="G4716" s="87"/>
      <c r="H4716" s="72"/>
      <c r="I4716" s="59"/>
      <c r="J4716" s="76"/>
      <c r="K4716" s="59"/>
      <c r="L4716" s="59"/>
      <c r="M4716" s="76"/>
      <c r="N4716" s="88"/>
      <c r="O4716" s="88"/>
      <c r="P4716" s="59"/>
      <c r="Q4716" s="77"/>
      <c r="R4716" s="59"/>
      <c r="S4716" s="59"/>
      <c r="T4716" s="59"/>
      <c r="U4716" s="59"/>
      <c r="W4716" s="59"/>
      <c r="X4716" s="59"/>
    </row>
    <row r="4717" ht="15.75" customHeight="1">
      <c r="C4717" s="84"/>
      <c r="D4717" s="84"/>
      <c r="E4717" s="84"/>
      <c r="F4717" s="86"/>
      <c r="G4717" s="87"/>
      <c r="H4717" s="72"/>
      <c r="I4717" s="59"/>
      <c r="J4717" s="76"/>
      <c r="K4717" s="59"/>
      <c r="L4717" s="59"/>
      <c r="M4717" s="76"/>
      <c r="N4717" s="88"/>
      <c r="O4717" s="88"/>
      <c r="P4717" s="59"/>
      <c r="Q4717" s="77"/>
      <c r="R4717" s="59"/>
      <c r="S4717" s="59"/>
      <c r="T4717" s="59"/>
      <c r="U4717" s="59"/>
      <c r="W4717" s="59"/>
      <c r="X4717" s="59"/>
    </row>
    <row r="4718" ht="15.75" customHeight="1">
      <c r="C4718" s="84"/>
      <c r="D4718" s="84"/>
      <c r="E4718" s="84"/>
      <c r="F4718" s="86"/>
      <c r="G4718" s="87"/>
      <c r="H4718" s="72"/>
      <c r="I4718" s="59"/>
      <c r="J4718" s="76"/>
      <c r="K4718" s="59"/>
      <c r="L4718" s="59"/>
      <c r="M4718" s="76"/>
      <c r="N4718" s="88"/>
      <c r="O4718" s="88"/>
      <c r="P4718" s="59"/>
      <c r="Q4718" s="77"/>
      <c r="R4718" s="59"/>
      <c r="S4718" s="59"/>
      <c r="T4718" s="59"/>
      <c r="U4718" s="59"/>
      <c r="W4718" s="59"/>
      <c r="X4718" s="59"/>
    </row>
    <row r="4719" ht="15.75" customHeight="1">
      <c r="C4719" s="84"/>
      <c r="D4719" s="84"/>
      <c r="E4719" s="84"/>
      <c r="F4719" s="86"/>
      <c r="G4719" s="87"/>
      <c r="H4719" s="72"/>
      <c r="I4719" s="59"/>
      <c r="J4719" s="76"/>
      <c r="K4719" s="59"/>
      <c r="L4719" s="59"/>
      <c r="M4719" s="76"/>
      <c r="N4719" s="88"/>
      <c r="O4719" s="88"/>
      <c r="P4719" s="59"/>
      <c r="Q4719" s="77"/>
      <c r="R4719" s="59"/>
      <c r="S4719" s="59"/>
      <c r="T4719" s="59"/>
      <c r="U4719" s="59"/>
      <c r="W4719" s="59"/>
      <c r="X4719" s="59"/>
    </row>
    <row r="4720" ht="15.75" customHeight="1">
      <c r="C4720" s="84"/>
      <c r="D4720" s="84"/>
      <c r="E4720" s="84"/>
      <c r="F4720" s="86"/>
      <c r="G4720" s="87"/>
      <c r="H4720" s="72"/>
      <c r="I4720" s="59"/>
      <c r="J4720" s="76"/>
      <c r="K4720" s="59"/>
      <c r="L4720" s="59"/>
      <c r="M4720" s="76"/>
      <c r="N4720" s="88"/>
      <c r="O4720" s="88"/>
      <c r="P4720" s="59"/>
      <c r="Q4720" s="77"/>
      <c r="R4720" s="59"/>
      <c r="S4720" s="59"/>
      <c r="T4720" s="59"/>
      <c r="U4720" s="59"/>
      <c r="W4720" s="59"/>
      <c r="X4720" s="59"/>
    </row>
    <row r="4721" ht="15.75" customHeight="1">
      <c r="C4721" s="84"/>
      <c r="D4721" s="84"/>
      <c r="E4721" s="84"/>
      <c r="F4721" s="86"/>
      <c r="G4721" s="87"/>
      <c r="H4721" s="72"/>
      <c r="I4721" s="59"/>
      <c r="J4721" s="76"/>
      <c r="K4721" s="59"/>
      <c r="L4721" s="59"/>
      <c r="M4721" s="76"/>
      <c r="N4721" s="88"/>
      <c r="O4721" s="88"/>
      <c r="P4721" s="59"/>
      <c r="Q4721" s="77"/>
      <c r="R4721" s="59"/>
      <c r="S4721" s="59"/>
      <c r="T4721" s="59"/>
      <c r="U4721" s="59"/>
      <c r="W4721" s="59"/>
      <c r="X4721" s="59"/>
    </row>
    <row r="4722" ht="15.75" customHeight="1">
      <c r="C4722" s="84"/>
      <c r="D4722" s="84"/>
      <c r="E4722" s="84"/>
      <c r="F4722" s="86"/>
      <c r="G4722" s="87"/>
      <c r="H4722" s="72"/>
      <c r="I4722" s="59"/>
      <c r="J4722" s="76"/>
      <c r="K4722" s="59"/>
      <c r="L4722" s="59"/>
      <c r="M4722" s="76"/>
      <c r="N4722" s="88"/>
      <c r="O4722" s="88"/>
      <c r="P4722" s="59"/>
      <c r="Q4722" s="77"/>
      <c r="R4722" s="59"/>
      <c r="S4722" s="59"/>
      <c r="T4722" s="59"/>
      <c r="U4722" s="59"/>
      <c r="W4722" s="59"/>
      <c r="X4722" s="59"/>
    </row>
    <row r="4723" ht="15.75" customHeight="1">
      <c r="C4723" s="84"/>
      <c r="D4723" s="84"/>
      <c r="E4723" s="84"/>
      <c r="F4723" s="86"/>
      <c r="G4723" s="87"/>
      <c r="H4723" s="72"/>
      <c r="I4723" s="59"/>
      <c r="J4723" s="76"/>
      <c r="K4723" s="59"/>
      <c r="L4723" s="59"/>
      <c r="M4723" s="76"/>
      <c r="N4723" s="88"/>
      <c r="O4723" s="88"/>
      <c r="P4723" s="59"/>
      <c r="Q4723" s="77"/>
      <c r="R4723" s="59"/>
      <c r="S4723" s="59"/>
      <c r="T4723" s="59"/>
      <c r="U4723" s="59"/>
      <c r="W4723" s="59"/>
      <c r="X4723" s="59"/>
    </row>
    <row r="4724" ht="15.75" customHeight="1">
      <c r="C4724" s="84"/>
      <c r="D4724" s="84"/>
      <c r="E4724" s="84"/>
      <c r="F4724" s="86"/>
      <c r="G4724" s="87"/>
      <c r="H4724" s="72"/>
      <c r="I4724" s="59"/>
      <c r="J4724" s="76"/>
      <c r="K4724" s="59"/>
      <c r="L4724" s="59"/>
      <c r="M4724" s="76"/>
      <c r="N4724" s="88"/>
      <c r="O4724" s="88"/>
      <c r="P4724" s="59"/>
      <c r="Q4724" s="77"/>
      <c r="R4724" s="59"/>
      <c r="S4724" s="59"/>
      <c r="T4724" s="59"/>
      <c r="U4724" s="59"/>
      <c r="W4724" s="59"/>
      <c r="X4724" s="59"/>
    </row>
    <row r="4725" ht="15.75" customHeight="1">
      <c r="C4725" s="84"/>
      <c r="D4725" s="84"/>
      <c r="E4725" s="84"/>
      <c r="F4725" s="86"/>
      <c r="G4725" s="87"/>
      <c r="H4725" s="72"/>
      <c r="I4725" s="59"/>
      <c r="J4725" s="76"/>
      <c r="K4725" s="59"/>
      <c r="L4725" s="59"/>
      <c r="M4725" s="76"/>
      <c r="N4725" s="88"/>
      <c r="O4725" s="88"/>
      <c r="P4725" s="59"/>
      <c r="Q4725" s="77"/>
      <c r="R4725" s="59"/>
      <c r="S4725" s="59"/>
      <c r="T4725" s="59"/>
      <c r="U4725" s="59"/>
      <c r="W4725" s="59"/>
      <c r="X4725" s="59"/>
    </row>
    <row r="4726" ht="15.75" customHeight="1">
      <c r="C4726" s="84"/>
      <c r="D4726" s="84"/>
      <c r="E4726" s="84"/>
      <c r="F4726" s="86"/>
      <c r="G4726" s="87"/>
      <c r="H4726" s="72"/>
      <c r="I4726" s="59"/>
      <c r="J4726" s="76"/>
      <c r="K4726" s="59"/>
      <c r="L4726" s="59"/>
      <c r="M4726" s="76"/>
      <c r="N4726" s="88"/>
      <c r="O4726" s="88"/>
      <c r="P4726" s="59"/>
      <c r="Q4726" s="77"/>
      <c r="R4726" s="59"/>
      <c r="S4726" s="59"/>
      <c r="T4726" s="59"/>
      <c r="U4726" s="59"/>
      <c r="W4726" s="59"/>
      <c r="X4726" s="59"/>
    </row>
    <row r="4727" ht="15.75" customHeight="1">
      <c r="C4727" s="84"/>
      <c r="D4727" s="84"/>
      <c r="E4727" s="84"/>
      <c r="F4727" s="86"/>
      <c r="G4727" s="87"/>
      <c r="H4727" s="72"/>
      <c r="I4727" s="59"/>
      <c r="J4727" s="76"/>
      <c r="K4727" s="59"/>
      <c r="L4727" s="59"/>
      <c r="M4727" s="76"/>
      <c r="N4727" s="88"/>
      <c r="O4727" s="88"/>
      <c r="P4727" s="59"/>
      <c r="Q4727" s="77"/>
      <c r="R4727" s="59"/>
      <c r="S4727" s="59"/>
      <c r="T4727" s="59"/>
      <c r="U4727" s="59"/>
      <c r="W4727" s="59"/>
      <c r="X4727" s="59"/>
    </row>
    <row r="4728" ht="15.75" customHeight="1">
      <c r="C4728" s="84"/>
      <c r="D4728" s="84"/>
      <c r="E4728" s="84"/>
      <c r="F4728" s="86"/>
      <c r="G4728" s="87"/>
      <c r="H4728" s="72"/>
      <c r="I4728" s="59"/>
      <c r="J4728" s="76"/>
      <c r="K4728" s="59"/>
      <c r="L4728" s="59"/>
      <c r="M4728" s="76"/>
      <c r="N4728" s="88"/>
      <c r="O4728" s="88"/>
      <c r="P4728" s="59"/>
      <c r="Q4728" s="77"/>
      <c r="R4728" s="59"/>
      <c r="S4728" s="59"/>
      <c r="T4728" s="59"/>
      <c r="U4728" s="59"/>
      <c r="W4728" s="59"/>
      <c r="X4728" s="59"/>
    </row>
    <row r="4729" ht="15.75" customHeight="1">
      <c r="C4729" s="84"/>
      <c r="D4729" s="84"/>
      <c r="E4729" s="84"/>
      <c r="F4729" s="86"/>
      <c r="G4729" s="87"/>
      <c r="H4729" s="72"/>
      <c r="I4729" s="59"/>
      <c r="J4729" s="76"/>
      <c r="K4729" s="59"/>
      <c r="L4729" s="59"/>
      <c r="M4729" s="76"/>
      <c r="N4729" s="88"/>
      <c r="O4729" s="88"/>
      <c r="P4729" s="59"/>
      <c r="Q4729" s="77"/>
      <c r="R4729" s="59"/>
      <c r="S4729" s="59"/>
      <c r="T4729" s="59"/>
      <c r="U4729" s="59"/>
      <c r="W4729" s="59"/>
      <c r="X4729" s="59"/>
    </row>
    <row r="4730" ht="15.75" customHeight="1">
      <c r="C4730" s="84"/>
      <c r="D4730" s="84"/>
      <c r="E4730" s="84"/>
      <c r="F4730" s="86"/>
      <c r="G4730" s="87"/>
      <c r="H4730" s="72"/>
      <c r="I4730" s="59"/>
      <c r="J4730" s="76"/>
      <c r="K4730" s="59"/>
      <c r="L4730" s="59"/>
      <c r="M4730" s="76"/>
      <c r="N4730" s="88"/>
      <c r="O4730" s="88"/>
      <c r="P4730" s="59"/>
      <c r="Q4730" s="77"/>
      <c r="R4730" s="59"/>
      <c r="S4730" s="59"/>
      <c r="T4730" s="59"/>
      <c r="U4730" s="59"/>
      <c r="W4730" s="59"/>
      <c r="X4730" s="59"/>
    </row>
    <row r="4731" ht="15.75" customHeight="1">
      <c r="C4731" s="84"/>
      <c r="D4731" s="84"/>
      <c r="E4731" s="84"/>
      <c r="F4731" s="86"/>
      <c r="G4731" s="87"/>
      <c r="H4731" s="72"/>
      <c r="I4731" s="59"/>
      <c r="J4731" s="76"/>
      <c r="K4731" s="59"/>
      <c r="L4731" s="59"/>
      <c r="M4731" s="76"/>
      <c r="N4731" s="88"/>
      <c r="O4731" s="88"/>
      <c r="P4731" s="59"/>
      <c r="Q4731" s="77"/>
      <c r="R4731" s="59"/>
      <c r="S4731" s="59"/>
      <c r="T4731" s="59"/>
      <c r="U4731" s="59"/>
      <c r="W4731" s="59"/>
      <c r="X4731" s="59"/>
    </row>
    <row r="4732" ht="15.75" customHeight="1">
      <c r="C4732" s="84"/>
      <c r="D4732" s="84"/>
      <c r="E4732" s="84"/>
      <c r="F4732" s="86"/>
      <c r="G4732" s="87"/>
      <c r="H4732" s="72"/>
      <c r="I4732" s="59"/>
      <c r="J4732" s="76"/>
      <c r="K4732" s="59"/>
      <c r="L4732" s="59"/>
      <c r="M4732" s="76"/>
      <c r="N4732" s="88"/>
      <c r="O4732" s="88"/>
      <c r="P4732" s="59"/>
      <c r="Q4732" s="77"/>
      <c r="R4732" s="59"/>
      <c r="S4732" s="59"/>
      <c r="T4732" s="59"/>
      <c r="U4732" s="59"/>
      <c r="W4732" s="59"/>
      <c r="X4732" s="59"/>
    </row>
    <row r="4733" ht="15.75" customHeight="1">
      <c r="C4733" s="84"/>
      <c r="D4733" s="84"/>
      <c r="E4733" s="84"/>
      <c r="F4733" s="86"/>
      <c r="G4733" s="87"/>
      <c r="H4733" s="72"/>
      <c r="I4733" s="59"/>
      <c r="J4733" s="76"/>
      <c r="K4733" s="59"/>
      <c r="L4733" s="59"/>
      <c r="M4733" s="76"/>
      <c r="N4733" s="88"/>
      <c r="O4733" s="88"/>
      <c r="P4733" s="59"/>
      <c r="Q4733" s="77"/>
      <c r="R4733" s="59"/>
      <c r="S4733" s="59"/>
      <c r="T4733" s="59"/>
      <c r="U4733" s="59"/>
      <c r="W4733" s="59"/>
      <c r="X4733" s="59"/>
    </row>
    <row r="4734" ht="15.75" customHeight="1">
      <c r="C4734" s="84"/>
      <c r="D4734" s="84"/>
      <c r="E4734" s="84"/>
      <c r="F4734" s="86"/>
      <c r="G4734" s="87"/>
      <c r="H4734" s="72"/>
      <c r="I4734" s="59"/>
      <c r="J4734" s="76"/>
      <c r="K4734" s="59"/>
      <c r="L4734" s="59"/>
      <c r="M4734" s="76"/>
      <c r="N4734" s="88"/>
      <c r="O4734" s="88"/>
      <c r="P4734" s="59"/>
      <c r="Q4734" s="77"/>
      <c r="R4734" s="59"/>
      <c r="S4734" s="59"/>
      <c r="T4734" s="59"/>
      <c r="U4734" s="59"/>
      <c r="W4734" s="59"/>
      <c r="X4734" s="59"/>
    </row>
    <row r="4735" ht="15.75" customHeight="1">
      <c r="C4735" s="84"/>
      <c r="D4735" s="84"/>
      <c r="E4735" s="84"/>
      <c r="F4735" s="86"/>
      <c r="G4735" s="87"/>
      <c r="H4735" s="72"/>
      <c r="I4735" s="59"/>
      <c r="J4735" s="76"/>
      <c r="K4735" s="59"/>
      <c r="L4735" s="59"/>
      <c r="M4735" s="76"/>
      <c r="N4735" s="88"/>
      <c r="O4735" s="88"/>
      <c r="P4735" s="59"/>
      <c r="Q4735" s="77"/>
      <c r="R4735" s="59"/>
      <c r="S4735" s="59"/>
      <c r="T4735" s="59"/>
      <c r="U4735" s="59"/>
      <c r="W4735" s="59"/>
      <c r="X4735" s="59"/>
    </row>
    <row r="4736" ht="15.75" customHeight="1">
      <c r="C4736" s="84"/>
      <c r="D4736" s="84"/>
      <c r="E4736" s="84"/>
      <c r="F4736" s="86"/>
      <c r="G4736" s="87"/>
      <c r="H4736" s="72"/>
      <c r="I4736" s="59"/>
      <c r="J4736" s="76"/>
      <c r="K4736" s="59"/>
      <c r="L4736" s="59"/>
      <c r="M4736" s="76"/>
      <c r="N4736" s="88"/>
      <c r="O4736" s="88"/>
      <c r="P4736" s="59"/>
      <c r="Q4736" s="77"/>
      <c r="R4736" s="59"/>
      <c r="S4736" s="59"/>
      <c r="T4736" s="59"/>
      <c r="U4736" s="59"/>
      <c r="W4736" s="59"/>
      <c r="X4736" s="59"/>
    </row>
    <row r="4737" ht="15.75" customHeight="1">
      <c r="C4737" s="84"/>
      <c r="D4737" s="84"/>
      <c r="E4737" s="84"/>
      <c r="F4737" s="86"/>
      <c r="G4737" s="87"/>
      <c r="H4737" s="72"/>
      <c r="I4737" s="59"/>
      <c r="J4737" s="76"/>
      <c r="K4737" s="59"/>
      <c r="L4737" s="59"/>
      <c r="M4737" s="76"/>
      <c r="N4737" s="88"/>
      <c r="O4737" s="88"/>
      <c r="P4737" s="59"/>
      <c r="Q4737" s="77"/>
      <c r="R4737" s="59"/>
      <c r="S4737" s="59"/>
      <c r="T4737" s="59"/>
      <c r="U4737" s="59"/>
      <c r="W4737" s="59"/>
      <c r="X4737" s="59"/>
    </row>
    <row r="4738" ht="15.75" customHeight="1">
      <c r="C4738" s="84"/>
      <c r="D4738" s="84"/>
      <c r="E4738" s="84"/>
      <c r="F4738" s="86"/>
      <c r="G4738" s="87"/>
      <c r="H4738" s="72"/>
      <c r="I4738" s="59"/>
      <c r="J4738" s="76"/>
      <c r="K4738" s="59"/>
      <c r="L4738" s="59"/>
      <c r="M4738" s="76"/>
      <c r="N4738" s="88"/>
      <c r="O4738" s="88"/>
      <c r="P4738" s="59"/>
      <c r="Q4738" s="77"/>
      <c r="R4738" s="59"/>
      <c r="S4738" s="59"/>
      <c r="T4738" s="59"/>
      <c r="U4738" s="59"/>
      <c r="W4738" s="59"/>
      <c r="X4738" s="59"/>
    </row>
    <row r="4739" ht="15.75" customHeight="1">
      <c r="C4739" s="84"/>
      <c r="D4739" s="84"/>
      <c r="E4739" s="84"/>
      <c r="F4739" s="86"/>
      <c r="G4739" s="87"/>
      <c r="H4739" s="72"/>
      <c r="I4739" s="59"/>
      <c r="J4739" s="76"/>
      <c r="K4739" s="59"/>
      <c r="L4739" s="59"/>
      <c r="M4739" s="76"/>
      <c r="N4739" s="88"/>
      <c r="O4739" s="88"/>
      <c r="P4739" s="59"/>
      <c r="Q4739" s="77"/>
      <c r="R4739" s="59"/>
      <c r="S4739" s="59"/>
      <c r="T4739" s="59"/>
      <c r="U4739" s="59"/>
      <c r="W4739" s="59"/>
      <c r="X4739" s="59"/>
    </row>
    <row r="4740" ht="15.75" customHeight="1">
      <c r="C4740" s="84"/>
      <c r="D4740" s="84"/>
      <c r="E4740" s="84"/>
      <c r="F4740" s="86"/>
      <c r="G4740" s="87"/>
      <c r="H4740" s="72"/>
      <c r="I4740" s="59"/>
      <c r="J4740" s="76"/>
      <c r="K4740" s="59"/>
      <c r="L4740" s="59"/>
      <c r="M4740" s="76"/>
      <c r="N4740" s="88"/>
      <c r="O4740" s="88"/>
      <c r="P4740" s="59"/>
      <c r="Q4740" s="77"/>
      <c r="R4740" s="59"/>
      <c r="S4740" s="59"/>
      <c r="T4740" s="59"/>
      <c r="U4740" s="59"/>
      <c r="W4740" s="59"/>
      <c r="X4740" s="59"/>
    </row>
    <row r="4741" ht="15.75" customHeight="1">
      <c r="C4741" s="84"/>
      <c r="D4741" s="84"/>
      <c r="E4741" s="84"/>
      <c r="F4741" s="86"/>
      <c r="G4741" s="87"/>
      <c r="H4741" s="72"/>
      <c r="I4741" s="59"/>
      <c r="J4741" s="76"/>
      <c r="K4741" s="59"/>
      <c r="L4741" s="59"/>
      <c r="M4741" s="76"/>
      <c r="N4741" s="88"/>
      <c r="O4741" s="88"/>
      <c r="P4741" s="59"/>
      <c r="Q4741" s="77"/>
      <c r="R4741" s="59"/>
      <c r="S4741" s="59"/>
      <c r="T4741" s="59"/>
      <c r="U4741" s="59"/>
      <c r="W4741" s="59"/>
      <c r="X4741" s="59"/>
    </row>
    <row r="4742" ht="15.75" customHeight="1">
      <c r="C4742" s="84"/>
      <c r="D4742" s="84"/>
      <c r="E4742" s="84"/>
      <c r="F4742" s="86"/>
      <c r="G4742" s="87"/>
      <c r="H4742" s="72"/>
      <c r="I4742" s="59"/>
      <c r="J4742" s="76"/>
      <c r="K4742" s="59"/>
      <c r="L4742" s="59"/>
      <c r="M4742" s="76"/>
      <c r="N4742" s="88"/>
      <c r="O4742" s="88"/>
      <c r="P4742" s="59"/>
      <c r="Q4742" s="77"/>
      <c r="R4742" s="59"/>
      <c r="S4742" s="59"/>
      <c r="T4742" s="59"/>
      <c r="U4742" s="59"/>
      <c r="W4742" s="59"/>
      <c r="X4742" s="59"/>
    </row>
    <row r="4743" ht="15.75" customHeight="1">
      <c r="C4743" s="84"/>
      <c r="D4743" s="84"/>
      <c r="E4743" s="84"/>
      <c r="F4743" s="86"/>
      <c r="G4743" s="87"/>
      <c r="H4743" s="72"/>
      <c r="I4743" s="59"/>
      <c r="J4743" s="76"/>
      <c r="K4743" s="59"/>
      <c r="L4743" s="59"/>
      <c r="M4743" s="76"/>
      <c r="N4743" s="88"/>
      <c r="O4743" s="88"/>
      <c r="P4743" s="59"/>
      <c r="Q4743" s="77"/>
      <c r="R4743" s="59"/>
      <c r="S4743" s="59"/>
      <c r="T4743" s="59"/>
      <c r="U4743" s="59"/>
      <c r="W4743" s="59"/>
      <c r="X4743" s="59"/>
    </row>
    <row r="4744" ht="15.75" customHeight="1">
      <c r="C4744" s="84"/>
      <c r="D4744" s="84"/>
      <c r="E4744" s="84"/>
      <c r="F4744" s="86"/>
      <c r="G4744" s="87"/>
      <c r="H4744" s="72"/>
      <c r="I4744" s="59"/>
      <c r="J4744" s="76"/>
      <c r="K4744" s="59"/>
      <c r="L4744" s="59"/>
      <c r="M4744" s="76"/>
      <c r="N4744" s="88"/>
      <c r="O4744" s="88"/>
      <c r="P4744" s="59"/>
      <c r="Q4744" s="77"/>
      <c r="R4744" s="59"/>
      <c r="S4744" s="59"/>
      <c r="T4744" s="59"/>
      <c r="U4744" s="59"/>
      <c r="W4744" s="59"/>
      <c r="X4744" s="59"/>
    </row>
    <row r="4745" ht="15.75" customHeight="1">
      <c r="C4745" s="84"/>
      <c r="D4745" s="84"/>
      <c r="E4745" s="84"/>
      <c r="F4745" s="86"/>
      <c r="G4745" s="87"/>
      <c r="H4745" s="72"/>
      <c r="I4745" s="59"/>
      <c r="J4745" s="76"/>
      <c r="K4745" s="59"/>
      <c r="L4745" s="59"/>
      <c r="M4745" s="76"/>
      <c r="N4745" s="88"/>
      <c r="O4745" s="88"/>
      <c r="P4745" s="59"/>
      <c r="Q4745" s="77"/>
      <c r="R4745" s="59"/>
      <c r="S4745" s="59"/>
      <c r="T4745" s="59"/>
      <c r="U4745" s="59"/>
      <c r="W4745" s="59"/>
      <c r="X4745" s="59"/>
    </row>
    <row r="4746" ht="15.75" customHeight="1">
      <c r="C4746" s="84"/>
      <c r="D4746" s="84"/>
      <c r="E4746" s="84"/>
      <c r="F4746" s="86"/>
      <c r="G4746" s="87"/>
      <c r="H4746" s="72"/>
      <c r="I4746" s="59"/>
      <c r="J4746" s="76"/>
      <c r="K4746" s="59"/>
      <c r="L4746" s="59"/>
      <c r="M4746" s="76"/>
      <c r="N4746" s="88"/>
      <c r="O4746" s="88"/>
      <c r="P4746" s="59"/>
      <c r="Q4746" s="77"/>
      <c r="R4746" s="59"/>
      <c r="S4746" s="59"/>
      <c r="T4746" s="59"/>
      <c r="U4746" s="59"/>
      <c r="W4746" s="59"/>
      <c r="X4746" s="59"/>
    </row>
    <row r="4747" ht="15.75" customHeight="1">
      <c r="C4747" s="84"/>
      <c r="D4747" s="84"/>
      <c r="E4747" s="84"/>
      <c r="F4747" s="86"/>
      <c r="G4747" s="87"/>
      <c r="H4747" s="72"/>
      <c r="I4747" s="59"/>
      <c r="J4747" s="76"/>
      <c r="K4747" s="59"/>
      <c r="L4747" s="59"/>
      <c r="M4747" s="76"/>
      <c r="N4747" s="88"/>
      <c r="O4747" s="88"/>
      <c r="P4747" s="59"/>
      <c r="Q4747" s="77"/>
      <c r="R4747" s="59"/>
      <c r="S4747" s="59"/>
      <c r="T4747" s="59"/>
      <c r="U4747" s="59"/>
      <c r="W4747" s="59"/>
      <c r="X4747" s="59"/>
    </row>
    <row r="4748" ht="15.75" customHeight="1">
      <c r="C4748" s="84"/>
      <c r="D4748" s="84"/>
      <c r="E4748" s="84"/>
      <c r="F4748" s="86"/>
      <c r="G4748" s="87"/>
      <c r="H4748" s="72"/>
      <c r="I4748" s="59"/>
      <c r="J4748" s="76"/>
      <c r="K4748" s="59"/>
      <c r="L4748" s="59"/>
      <c r="M4748" s="76"/>
      <c r="N4748" s="88"/>
      <c r="O4748" s="88"/>
      <c r="P4748" s="59"/>
      <c r="Q4748" s="77"/>
      <c r="R4748" s="59"/>
      <c r="S4748" s="59"/>
      <c r="T4748" s="59"/>
      <c r="U4748" s="59"/>
      <c r="W4748" s="59"/>
      <c r="X4748" s="59"/>
    </row>
    <row r="4749" ht="15.75" customHeight="1">
      <c r="C4749" s="84"/>
      <c r="D4749" s="84"/>
      <c r="E4749" s="84"/>
      <c r="F4749" s="86"/>
      <c r="G4749" s="87"/>
      <c r="H4749" s="72"/>
      <c r="I4749" s="59"/>
      <c r="J4749" s="76"/>
      <c r="K4749" s="59"/>
      <c r="L4749" s="59"/>
      <c r="M4749" s="76"/>
      <c r="N4749" s="88"/>
      <c r="O4749" s="88"/>
      <c r="P4749" s="59"/>
      <c r="Q4749" s="77"/>
      <c r="R4749" s="59"/>
      <c r="S4749" s="59"/>
      <c r="T4749" s="59"/>
      <c r="U4749" s="59"/>
      <c r="W4749" s="59"/>
      <c r="X4749" s="59"/>
    </row>
    <row r="4750" ht="15.75" customHeight="1">
      <c r="C4750" s="84"/>
      <c r="D4750" s="84"/>
      <c r="E4750" s="84"/>
      <c r="F4750" s="86"/>
      <c r="G4750" s="87"/>
      <c r="H4750" s="72"/>
      <c r="I4750" s="59"/>
      <c r="J4750" s="76"/>
      <c r="K4750" s="59"/>
      <c r="L4750" s="59"/>
      <c r="M4750" s="76"/>
      <c r="N4750" s="88"/>
      <c r="O4750" s="88"/>
      <c r="P4750" s="59"/>
      <c r="Q4750" s="77"/>
      <c r="R4750" s="59"/>
      <c r="S4750" s="59"/>
      <c r="T4750" s="59"/>
      <c r="U4750" s="59"/>
      <c r="W4750" s="59"/>
      <c r="X4750" s="59"/>
    </row>
    <row r="4751" ht="15.75" customHeight="1">
      <c r="C4751" s="84"/>
      <c r="D4751" s="84"/>
      <c r="E4751" s="84"/>
      <c r="F4751" s="86"/>
      <c r="G4751" s="87"/>
      <c r="H4751" s="72"/>
      <c r="I4751" s="59"/>
      <c r="J4751" s="76"/>
      <c r="K4751" s="59"/>
      <c r="L4751" s="59"/>
      <c r="M4751" s="76"/>
      <c r="N4751" s="88"/>
      <c r="O4751" s="88"/>
      <c r="P4751" s="59"/>
      <c r="Q4751" s="77"/>
      <c r="R4751" s="59"/>
      <c r="S4751" s="59"/>
      <c r="T4751" s="59"/>
      <c r="U4751" s="59"/>
      <c r="W4751" s="59"/>
      <c r="X4751" s="59"/>
    </row>
    <row r="4752" ht="15.75" customHeight="1">
      <c r="C4752" s="84"/>
      <c r="D4752" s="84"/>
      <c r="E4752" s="84"/>
      <c r="F4752" s="86"/>
      <c r="G4752" s="87"/>
      <c r="H4752" s="72"/>
      <c r="I4752" s="59"/>
      <c r="J4752" s="76"/>
      <c r="K4752" s="59"/>
      <c r="L4752" s="59"/>
      <c r="M4752" s="76"/>
      <c r="N4752" s="88"/>
      <c r="O4752" s="88"/>
      <c r="P4752" s="59"/>
      <c r="Q4752" s="77"/>
      <c r="R4752" s="59"/>
      <c r="S4752" s="59"/>
      <c r="T4752" s="59"/>
      <c r="U4752" s="59"/>
      <c r="W4752" s="59"/>
      <c r="X4752" s="59"/>
    </row>
    <row r="4753" ht="15.75" customHeight="1">
      <c r="C4753" s="84"/>
      <c r="D4753" s="84"/>
      <c r="E4753" s="84"/>
      <c r="F4753" s="86"/>
      <c r="G4753" s="87"/>
      <c r="H4753" s="72"/>
      <c r="I4753" s="59"/>
      <c r="J4753" s="76"/>
      <c r="K4753" s="59"/>
      <c r="L4753" s="59"/>
      <c r="M4753" s="76"/>
      <c r="N4753" s="88"/>
      <c r="O4753" s="88"/>
      <c r="P4753" s="59"/>
      <c r="Q4753" s="77"/>
      <c r="R4753" s="59"/>
      <c r="S4753" s="59"/>
      <c r="T4753" s="59"/>
      <c r="U4753" s="59"/>
      <c r="W4753" s="59"/>
      <c r="X4753" s="59"/>
    </row>
    <row r="4754" ht="15.75" customHeight="1">
      <c r="C4754" s="84"/>
      <c r="D4754" s="84"/>
      <c r="E4754" s="84"/>
      <c r="F4754" s="86"/>
      <c r="G4754" s="87"/>
      <c r="H4754" s="72"/>
      <c r="I4754" s="59"/>
      <c r="J4754" s="76"/>
      <c r="K4754" s="59"/>
      <c r="L4754" s="59"/>
      <c r="M4754" s="76"/>
      <c r="N4754" s="88"/>
      <c r="O4754" s="88"/>
      <c r="P4754" s="59"/>
      <c r="Q4754" s="77"/>
      <c r="R4754" s="59"/>
      <c r="S4754" s="59"/>
      <c r="T4754" s="59"/>
      <c r="U4754" s="59"/>
      <c r="W4754" s="59"/>
      <c r="X4754" s="59"/>
    </row>
    <row r="4755" ht="15.75" customHeight="1">
      <c r="C4755" s="84"/>
      <c r="D4755" s="84"/>
      <c r="E4755" s="84"/>
      <c r="F4755" s="86"/>
      <c r="G4755" s="87"/>
      <c r="H4755" s="72"/>
      <c r="I4755" s="59"/>
      <c r="J4755" s="76"/>
      <c r="K4755" s="59"/>
      <c r="L4755" s="59"/>
      <c r="M4755" s="76"/>
      <c r="N4755" s="88"/>
      <c r="O4755" s="88"/>
      <c r="P4755" s="59"/>
      <c r="Q4755" s="77"/>
      <c r="R4755" s="59"/>
      <c r="S4755" s="59"/>
      <c r="T4755" s="59"/>
      <c r="U4755" s="59"/>
      <c r="W4755" s="59"/>
      <c r="X4755" s="59"/>
    </row>
    <row r="4756" ht="15.75" customHeight="1">
      <c r="C4756" s="84"/>
      <c r="D4756" s="84"/>
      <c r="E4756" s="84"/>
      <c r="F4756" s="86"/>
      <c r="G4756" s="87"/>
      <c r="H4756" s="72"/>
      <c r="I4756" s="59"/>
      <c r="J4756" s="76"/>
      <c r="K4756" s="59"/>
      <c r="L4756" s="59"/>
      <c r="M4756" s="76"/>
      <c r="N4756" s="88"/>
      <c r="O4756" s="88"/>
      <c r="P4756" s="59"/>
      <c r="Q4756" s="77"/>
      <c r="R4756" s="59"/>
      <c r="S4756" s="59"/>
      <c r="T4756" s="59"/>
      <c r="U4756" s="59"/>
      <c r="W4756" s="59"/>
      <c r="X4756" s="59"/>
    </row>
    <row r="4757" ht="15.75" customHeight="1">
      <c r="C4757" s="84"/>
      <c r="D4757" s="84"/>
      <c r="E4757" s="84"/>
      <c r="F4757" s="86"/>
      <c r="G4757" s="87"/>
      <c r="H4757" s="72"/>
      <c r="I4757" s="59"/>
      <c r="J4757" s="76"/>
      <c r="K4757" s="59"/>
      <c r="L4757" s="59"/>
      <c r="M4757" s="76"/>
      <c r="N4757" s="88"/>
      <c r="O4757" s="88"/>
      <c r="P4757" s="59"/>
      <c r="Q4757" s="77"/>
      <c r="R4757" s="59"/>
      <c r="S4757" s="59"/>
      <c r="T4757" s="59"/>
      <c r="U4757" s="59"/>
      <c r="W4757" s="59"/>
      <c r="X4757" s="59"/>
    </row>
    <row r="4758" ht="15.75" customHeight="1">
      <c r="C4758" s="84"/>
      <c r="D4758" s="84"/>
      <c r="E4758" s="84"/>
      <c r="F4758" s="86"/>
      <c r="G4758" s="87"/>
      <c r="H4758" s="72"/>
      <c r="I4758" s="59"/>
      <c r="J4758" s="76"/>
      <c r="K4758" s="59"/>
      <c r="L4758" s="59"/>
      <c r="M4758" s="76"/>
      <c r="N4758" s="88"/>
      <c r="O4758" s="88"/>
      <c r="P4758" s="59"/>
      <c r="Q4758" s="77"/>
      <c r="R4758" s="59"/>
      <c r="S4758" s="59"/>
      <c r="T4758" s="59"/>
      <c r="U4758" s="59"/>
      <c r="W4758" s="59"/>
      <c r="X4758" s="59"/>
    </row>
    <row r="4759" ht="15.75" customHeight="1">
      <c r="C4759" s="84"/>
      <c r="D4759" s="84"/>
      <c r="E4759" s="84"/>
      <c r="F4759" s="86"/>
      <c r="G4759" s="87"/>
      <c r="H4759" s="72"/>
      <c r="I4759" s="59"/>
      <c r="J4759" s="76"/>
      <c r="K4759" s="59"/>
      <c r="L4759" s="59"/>
      <c r="M4759" s="76"/>
      <c r="N4759" s="88"/>
      <c r="O4759" s="88"/>
      <c r="P4759" s="59"/>
      <c r="Q4759" s="77"/>
      <c r="R4759" s="59"/>
      <c r="S4759" s="59"/>
      <c r="T4759" s="59"/>
      <c r="U4759" s="59"/>
      <c r="W4759" s="59"/>
      <c r="X4759" s="59"/>
    </row>
    <row r="4760" ht="15.75" customHeight="1">
      <c r="C4760" s="84"/>
      <c r="D4760" s="84"/>
      <c r="E4760" s="84"/>
      <c r="F4760" s="86"/>
      <c r="G4760" s="87"/>
      <c r="H4760" s="72"/>
      <c r="I4760" s="59"/>
      <c r="J4760" s="76"/>
      <c r="K4760" s="59"/>
      <c r="L4760" s="59"/>
      <c r="M4760" s="76"/>
      <c r="N4760" s="88"/>
      <c r="O4760" s="88"/>
      <c r="P4760" s="59"/>
      <c r="Q4760" s="77"/>
      <c r="R4760" s="59"/>
      <c r="S4760" s="59"/>
      <c r="T4760" s="59"/>
      <c r="U4760" s="59"/>
      <c r="W4760" s="59"/>
      <c r="X4760" s="59"/>
    </row>
    <row r="4761" ht="15.75" customHeight="1">
      <c r="C4761" s="84"/>
      <c r="D4761" s="84"/>
      <c r="E4761" s="84"/>
      <c r="F4761" s="86"/>
      <c r="G4761" s="87"/>
      <c r="H4761" s="72"/>
      <c r="I4761" s="59"/>
      <c r="J4761" s="76"/>
      <c r="K4761" s="59"/>
      <c r="L4761" s="59"/>
      <c r="M4761" s="76"/>
      <c r="N4761" s="88"/>
      <c r="O4761" s="88"/>
      <c r="P4761" s="59"/>
      <c r="Q4761" s="77"/>
      <c r="R4761" s="59"/>
      <c r="S4761" s="59"/>
      <c r="T4761" s="59"/>
      <c r="U4761" s="59"/>
      <c r="W4761" s="59"/>
      <c r="X4761" s="59"/>
    </row>
    <row r="4762" ht="15.75" customHeight="1">
      <c r="C4762" s="84"/>
      <c r="D4762" s="84"/>
      <c r="E4762" s="84"/>
      <c r="F4762" s="86"/>
      <c r="G4762" s="87"/>
      <c r="H4762" s="72"/>
      <c r="I4762" s="59"/>
      <c r="J4762" s="76"/>
      <c r="K4762" s="59"/>
      <c r="L4762" s="59"/>
      <c r="M4762" s="76"/>
      <c r="N4762" s="88"/>
      <c r="O4762" s="88"/>
      <c r="P4762" s="59"/>
      <c r="Q4762" s="77"/>
      <c r="R4762" s="59"/>
      <c r="S4762" s="59"/>
      <c r="T4762" s="59"/>
      <c r="U4762" s="59"/>
      <c r="W4762" s="59"/>
      <c r="X4762" s="59"/>
    </row>
    <row r="4763" ht="15.75" customHeight="1">
      <c r="C4763" s="84"/>
      <c r="D4763" s="84"/>
      <c r="E4763" s="84"/>
      <c r="F4763" s="86"/>
      <c r="G4763" s="87"/>
      <c r="H4763" s="72"/>
      <c r="I4763" s="59"/>
      <c r="J4763" s="76"/>
      <c r="K4763" s="59"/>
      <c r="L4763" s="59"/>
      <c r="M4763" s="76"/>
      <c r="N4763" s="88"/>
      <c r="O4763" s="88"/>
      <c r="P4763" s="59"/>
      <c r="Q4763" s="77"/>
      <c r="R4763" s="59"/>
      <c r="S4763" s="59"/>
      <c r="T4763" s="59"/>
      <c r="U4763" s="59"/>
      <c r="W4763" s="59"/>
      <c r="X4763" s="59"/>
    </row>
    <row r="4764" ht="15.75" customHeight="1">
      <c r="C4764" s="84"/>
      <c r="D4764" s="84"/>
      <c r="E4764" s="84"/>
      <c r="F4764" s="86"/>
      <c r="G4764" s="87"/>
      <c r="H4764" s="72"/>
      <c r="I4764" s="59"/>
      <c r="J4764" s="76"/>
      <c r="K4764" s="59"/>
      <c r="L4764" s="59"/>
      <c r="M4764" s="76"/>
      <c r="N4764" s="88"/>
      <c r="O4764" s="88"/>
      <c r="P4764" s="59"/>
      <c r="Q4764" s="77"/>
      <c r="R4764" s="59"/>
      <c r="S4764" s="59"/>
      <c r="T4764" s="59"/>
      <c r="U4764" s="59"/>
      <c r="W4764" s="59"/>
      <c r="X4764" s="59"/>
    </row>
    <row r="4765" ht="15.75" customHeight="1">
      <c r="C4765" s="84"/>
      <c r="D4765" s="84"/>
      <c r="E4765" s="84"/>
      <c r="F4765" s="86"/>
      <c r="G4765" s="87"/>
      <c r="H4765" s="72"/>
      <c r="I4765" s="59"/>
      <c r="J4765" s="76"/>
      <c r="K4765" s="59"/>
      <c r="L4765" s="59"/>
      <c r="M4765" s="76"/>
      <c r="N4765" s="88"/>
      <c r="O4765" s="88"/>
      <c r="P4765" s="59"/>
      <c r="Q4765" s="77"/>
      <c r="R4765" s="59"/>
      <c r="S4765" s="59"/>
      <c r="T4765" s="59"/>
      <c r="U4765" s="59"/>
      <c r="W4765" s="59"/>
      <c r="X4765" s="59"/>
    </row>
    <row r="4766" ht="15.75" customHeight="1">
      <c r="C4766" s="84"/>
      <c r="D4766" s="84"/>
      <c r="E4766" s="84"/>
      <c r="F4766" s="86"/>
      <c r="G4766" s="87"/>
      <c r="H4766" s="72"/>
      <c r="I4766" s="59"/>
      <c r="J4766" s="76"/>
      <c r="K4766" s="59"/>
      <c r="L4766" s="59"/>
      <c r="M4766" s="76"/>
      <c r="N4766" s="88"/>
      <c r="O4766" s="88"/>
      <c r="P4766" s="59"/>
      <c r="Q4766" s="77"/>
      <c r="R4766" s="59"/>
      <c r="S4766" s="59"/>
      <c r="T4766" s="59"/>
      <c r="U4766" s="59"/>
      <c r="W4766" s="59"/>
      <c r="X4766" s="59"/>
    </row>
    <row r="4767" ht="15.75" customHeight="1">
      <c r="C4767" s="84"/>
      <c r="D4767" s="84"/>
      <c r="E4767" s="84"/>
      <c r="F4767" s="86"/>
      <c r="G4767" s="87"/>
      <c r="H4767" s="72"/>
      <c r="I4767" s="59"/>
      <c r="J4767" s="76"/>
      <c r="K4767" s="59"/>
      <c r="L4767" s="59"/>
      <c r="M4767" s="76"/>
      <c r="N4767" s="88"/>
      <c r="O4767" s="88"/>
      <c r="P4767" s="59"/>
      <c r="Q4767" s="77"/>
      <c r="R4767" s="59"/>
      <c r="S4767" s="59"/>
      <c r="T4767" s="59"/>
      <c r="U4767" s="59"/>
      <c r="W4767" s="59"/>
      <c r="X4767" s="59"/>
    </row>
    <row r="4768" ht="15.75" customHeight="1">
      <c r="C4768" s="84"/>
      <c r="D4768" s="84"/>
      <c r="E4768" s="84"/>
      <c r="F4768" s="86"/>
      <c r="G4768" s="87"/>
      <c r="H4768" s="72"/>
      <c r="I4768" s="59"/>
      <c r="J4768" s="76"/>
      <c r="K4768" s="59"/>
      <c r="L4768" s="59"/>
      <c r="M4768" s="76"/>
      <c r="N4768" s="88"/>
      <c r="O4768" s="88"/>
      <c r="P4768" s="59"/>
      <c r="Q4768" s="77"/>
      <c r="R4768" s="59"/>
      <c r="S4768" s="59"/>
      <c r="T4768" s="59"/>
      <c r="U4768" s="59"/>
      <c r="W4768" s="59"/>
      <c r="X4768" s="59"/>
    </row>
    <row r="4769" ht="15.75" customHeight="1">
      <c r="C4769" s="84"/>
      <c r="D4769" s="84"/>
      <c r="E4769" s="84"/>
      <c r="F4769" s="86"/>
      <c r="G4769" s="87"/>
      <c r="H4769" s="72"/>
      <c r="I4769" s="59"/>
      <c r="J4769" s="76"/>
      <c r="K4769" s="59"/>
      <c r="L4769" s="59"/>
      <c r="M4769" s="76"/>
      <c r="N4769" s="88"/>
      <c r="O4769" s="88"/>
      <c r="P4769" s="59"/>
      <c r="Q4769" s="77"/>
      <c r="R4769" s="59"/>
      <c r="S4769" s="59"/>
      <c r="T4769" s="59"/>
      <c r="U4769" s="59"/>
      <c r="W4769" s="59"/>
      <c r="X4769" s="59"/>
    </row>
    <row r="4770" ht="15.75" customHeight="1">
      <c r="C4770" s="84"/>
      <c r="D4770" s="84"/>
      <c r="E4770" s="84"/>
      <c r="F4770" s="86"/>
      <c r="G4770" s="87"/>
      <c r="H4770" s="72"/>
      <c r="I4770" s="59"/>
      <c r="J4770" s="76"/>
      <c r="K4770" s="59"/>
      <c r="L4770" s="59"/>
      <c r="M4770" s="76"/>
      <c r="N4770" s="88"/>
      <c r="O4770" s="88"/>
      <c r="P4770" s="59"/>
      <c r="Q4770" s="77"/>
      <c r="R4770" s="59"/>
      <c r="S4770" s="59"/>
      <c r="T4770" s="59"/>
      <c r="U4770" s="59"/>
      <c r="W4770" s="59"/>
      <c r="X4770" s="59"/>
    </row>
    <row r="4771" ht="15.75" customHeight="1">
      <c r="C4771" s="84"/>
      <c r="D4771" s="84"/>
      <c r="E4771" s="84"/>
      <c r="F4771" s="86"/>
      <c r="G4771" s="87"/>
      <c r="H4771" s="72"/>
      <c r="I4771" s="59"/>
      <c r="J4771" s="76"/>
      <c r="K4771" s="59"/>
      <c r="L4771" s="59"/>
      <c r="M4771" s="76"/>
      <c r="N4771" s="88"/>
      <c r="O4771" s="88"/>
      <c r="P4771" s="59"/>
      <c r="Q4771" s="77"/>
      <c r="R4771" s="59"/>
      <c r="S4771" s="59"/>
      <c r="T4771" s="59"/>
      <c r="U4771" s="59"/>
      <c r="W4771" s="59"/>
      <c r="X4771" s="59"/>
    </row>
    <row r="4772" ht="15.75" customHeight="1">
      <c r="C4772" s="84"/>
      <c r="D4772" s="84"/>
      <c r="E4772" s="84"/>
      <c r="F4772" s="86"/>
      <c r="G4772" s="87"/>
      <c r="H4772" s="72"/>
      <c r="I4772" s="59"/>
      <c r="J4772" s="76"/>
      <c r="K4772" s="59"/>
      <c r="L4772" s="59"/>
      <c r="M4772" s="76"/>
      <c r="N4772" s="88"/>
      <c r="O4772" s="88"/>
      <c r="P4772" s="59"/>
      <c r="Q4772" s="77"/>
      <c r="R4772" s="59"/>
      <c r="S4772" s="59"/>
      <c r="T4772" s="59"/>
      <c r="U4772" s="59"/>
      <c r="W4772" s="59"/>
      <c r="X4772" s="59"/>
    </row>
    <row r="4773" ht="15.75" customHeight="1">
      <c r="C4773" s="84"/>
      <c r="D4773" s="84"/>
      <c r="E4773" s="84"/>
      <c r="F4773" s="86"/>
      <c r="G4773" s="87"/>
      <c r="H4773" s="72"/>
      <c r="I4773" s="59"/>
      <c r="J4773" s="76"/>
      <c r="K4773" s="59"/>
      <c r="L4773" s="59"/>
      <c r="M4773" s="76"/>
      <c r="N4773" s="88"/>
      <c r="O4773" s="88"/>
      <c r="P4773" s="59"/>
      <c r="Q4773" s="77"/>
      <c r="R4773" s="59"/>
      <c r="S4773" s="59"/>
      <c r="T4773" s="59"/>
      <c r="U4773" s="59"/>
      <c r="W4773" s="59"/>
      <c r="X4773" s="59"/>
    </row>
    <row r="4774" ht="15.75" customHeight="1">
      <c r="C4774" s="84"/>
      <c r="D4774" s="84"/>
      <c r="E4774" s="84"/>
      <c r="F4774" s="86"/>
      <c r="G4774" s="87"/>
      <c r="H4774" s="72"/>
      <c r="I4774" s="59"/>
      <c r="J4774" s="76"/>
      <c r="K4774" s="59"/>
      <c r="L4774" s="59"/>
      <c r="M4774" s="76"/>
      <c r="N4774" s="88"/>
      <c r="O4774" s="88"/>
      <c r="P4774" s="59"/>
      <c r="Q4774" s="77"/>
      <c r="R4774" s="59"/>
      <c r="S4774" s="59"/>
      <c r="T4774" s="59"/>
      <c r="U4774" s="59"/>
      <c r="W4774" s="59"/>
      <c r="X4774" s="59"/>
    </row>
    <row r="4775" ht="15.75" customHeight="1">
      <c r="C4775" s="84"/>
      <c r="D4775" s="84"/>
      <c r="E4775" s="84"/>
      <c r="F4775" s="86"/>
      <c r="G4775" s="87"/>
      <c r="H4775" s="72"/>
      <c r="I4775" s="59"/>
      <c r="J4775" s="76"/>
      <c r="K4775" s="59"/>
      <c r="L4775" s="59"/>
      <c r="M4775" s="76"/>
      <c r="N4775" s="88"/>
      <c r="O4775" s="88"/>
      <c r="P4775" s="59"/>
      <c r="Q4775" s="77"/>
      <c r="R4775" s="59"/>
      <c r="S4775" s="59"/>
      <c r="T4775" s="59"/>
      <c r="U4775" s="59"/>
      <c r="W4775" s="59"/>
      <c r="X4775" s="59"/>
    </row>
    <row r="4776" ht="15.75" customHeight="1">
      <c r="C4776" s="84"/>
      <c r="D4776" s="84"/>
      <c r="E4776" s="84"/>
      <c r="F4776" s="86"/>
      <c r="G4776" s="87"/>
      <c r="H4776" s="72"/>
      <c r="I4776" s="59"/>
      <c r="J4776" s="76"/>
      <c r="K4776" s="59"/>
      <c r="L4776" s="59"/>
      <c r="M4776" s="76"/>
      <c r="N4776" s="88"/>
      <c r="O4776" s="88"/>
      <c r="P4776" s="59"/>
      <c r="Q4776" s="77"/>
      <c r="R4776" s="59"/>
      <c r="S4776" s="59"/>
      <c r="T4776" s="59"/>
      <c r="U4776" s="59"/>
      <c r="W4776" s="59"/>
      <c r="X4776" s="59"/>
    </row>
    <row r="4777" ht="15.75" customHeight="1">
      <c r="C4777" s="84"/>
      <c r="D4777" s="84"/>
      <c r="E4777" s="84"/>
      <c r="F4777" s="86"/>
      <c r="G4777" s="87"/>
      <c r="H4777" s="72"/>
      <c r="I4777" s="59"/>
      <c r="J4777" s="76"/>
      <c r="K4777" s="59"/>
      <c r="L4777" s="59"/>
      <c r="M4777" s="76"/>
      <c r="N4777" s="88"/>
      <c r="O4777" s="88"/>
      <c r="P4777" s="59"/>
      <c r="Q4777" s="77"/>
      <c r="R4777" s="59"/>
      <c r="S4777" s="59"/>
      <c r="T4777" s="59"/>
      <c r="U4777" s="59"/>
      <c r="W4777" s="59"/>
      <c r="X4777" s="59"/>
    </row>
    <row r="4778" ht="15.75" customHeight="1">
      <c r="C4778" s="84"/>
      <c r="D4778" s="84"/>
      <c r="E4778" s="84"/>
      <c r="F4778" s="86"/>
      <c r="G4778" s="87"/>
      <c r="H4778" s="72"/>
      <c r="I4778" s="59"/>
      <c r="J4778" s="76"/>
      <c r="K4778" s="59"/>
      <c r="L4778" s="59"/>
      <c r="M4778" s="76"/>
      <c r="N4778" s="88"/>
      <c r="O4778" s="88"/>
      <c r="P4778" s="59"/>
      <c r="Q4778" s="77"/>
      <c r="R4778" s="59"/>
      <c r="S4778" s="59"/>
      <c r="T4778" s="59"/>
      <c r="U4778" s="59"/>
      <c r="W4778" s="59"/>
      <c r="X4778" s="59"/>
    </row>
    <row r="4779" ht="15.75" customHeight="1">
      <c r="C4779" s="84"/>
      <c r="D4779" s="84"/>
      <c r="E4779" s="84"/>
      <c r="F4779" s="86"/>
      <c r="G4779" s="87"/>
      <c r="H4779" s="72"/>
      <c r="I4779" s="59"/>
      <c r="J4779" s="76"/>
      <c r="K4779" s="59"/>
      <c r="L4779" s="59"/>
      <c r="M4779" s="76"/>
      <c r="N4779" s="88"/>
      <c r="O4779" s="88"/>
      <c r="P4779" s="59"/>
      <c r="Q4779" s="77"/>
      <c r="R4779" s="59"/>
      <c r="S4779" s="59"/>
      <c r="T4779" s="59"/>
      <c r="U4779" s="59"/>
      <c r="W4779" s="59"/>
      <c r="X4779" s="59"/>
    </row>
    <row r="4780" ht="15.75" customHeight="1">
      <c r="C4780" s="84"/>
      <c r="D4780" s="84"/>
      <c r="E4780" s="84"/>
      <c r="F4780" s="86"/>
      <c r="G4780" s="87"/>
      <c r="H4780" s="72"/>
      <c r="I4780" s="59"/>
      <c r="J4780" s="76"/>
      <c r="K4780" s="59"/>
      <c r="L4780" s="59"/>
      <c r="M4780" s="76"/>
      <c r="N4780" s="88"/>
      <c r="O4780" s="88"/>
      <c r="P4780" s="59"/>
      <c r="Q4780" s="77"/>
      <c r="R4780" s="59"/>
      <c r="S4780" s="59"/>
      <c r="T4780" s="59"/>
      <c r="U4780" s="59"/>
      <c r="W4780" s="59"/>
      <c r="X4780" s="59"/>
    </row>
    <row r="4781" ht="15.75" customHeight="1">
      <c r="C4781" s="84"/>
      <c r="D4781" s="84"/>
      <c r="E4781" s="84"/>
      <c r="F4781" s="86"/>
      <c r="G4781" s="87"/>
      <c r="H4781" s="72"/>
      <c r="I4781" s="59"/>
      <c r="J4781" s="76"/>
      <c r="K4781" s="59"/>
      <c r="L4781" s="59"/>
      <c r="M4781" s="76"/>
      <c r="N4781" s="88"/>
      <c r="O4781" s="88"/>
      <c r="P4781" s="59"/>
      <c r="Q4781" s="77"/>
      <c r="R4781" s="59"/>
      <c r="S4781" s="59"/>
      <c r="T4781" s="59"/>
      <c r="U4781" s="59"/>
      <c r="W4781" s="59"/>
      <c r="X4781" s="59"/>
    </row>
    <row r="4782" ht="15.75" customHeight="1">
      <c r="C4782" s="84"/>
      <c r="D4782" s="84"/>
      <c r="E4782" s="84"/>
      <c r="F4782" s="86"/>
      <c r="G4782" s="87"/>
      <c r="H4782" s="72"/>
      <c r="I4782" s="59"/>
      <c r="J4782" s="76"/>
      <c r="K4782" s="59"/>
      <c r="L4782" s="59"/>
      <c r="M4782" s="76"/>
      <c r="N4782" s="88"/>
      <c r="O4782" s="88"/>
      <c r="P4782" s="59"/>
      <c r="Q4782" s="77"/>
      <c r="R4782" s="59"/>
      <c r="S4782" s="59"/>
      <c r="T4782" s="59"/>
      <c r="U4782" s="59"/>
      <c r="W4782" s="59"/>
      <c r="X4782" s="59"/>
    </row>
    <row r="4783" ht="15.75" customHeight="1">
      <c r="C4783" s="84"/>
      <c r="D4783" s="84"/>
      <c r="E4783" s="84"/>
      <c r="F4783" s="86"/>
      <c r="G4783" s="87"/>
      <c r="H4783" s="72"/>
      <c r="I4783" s="59"/>
      <c r="J4783" s="76"/>
      <c r="K4783" s="59"/>
      <c r="L4783" s="59"/>
      <c r="M4783" s="76"/>
      <c r="N4783" s="88"/>
      <c r="O4783" s="88"/>
      <c r="P4783" s="59"/>
      <c r="Q4783" s="77"/>
      <c r="R4783" s="59"/>
      <c r="S4783" s="59"/>
      <c r="T4783" s="59"/>
      <c r="U4783" s="59"/>
      <c r="W4783" s="59"/>
      <c r="X4783" s="59"/>
    </row>
    <row r="4784" ht="15.75" customHeight="1">
      <c r="C4784" s="84"/>
      <c r="D4784" s="84"/>
      <c r="E4784" s="84"/>
      <c r="F4784" s="86"/>
      <c r="G4784" s="87"/>
      <c r="H4784" s="72"/>
      <c r="I4784" s="59"/>
      <c r="J4784" s="76"/>
      <c r="K4784" s="59"/>
      <c r="L4784" s="59"/>
      <c r="M4784" s="76"/>
      <c r="N4784" s="88"/>
      <c r="O4784" s="88"/>
      <c r="P4784" s="59"/>
      <c r="Q4784" s="77"/>
      <c r="R4784" s="59"/>
      <c r="S4784" s="59"/>
      <c r="T4784" s="59"/>
      <c r="U4784" s="59"/>
      <c r="W4784" s="59"/>
      <c r="X4784" s="59"/>
    </row>
    <row r="4785" ht="15.75" customHeight="1">
      <c r="C4785" s="84"/>
      <c r="D4785" s="84"/>
      <c r="E4785" s="84"/>
      <c r="F4785" s="86"/>
      <c r="G4785" s="87"/>
      <c r="H4785" s="72"/>
      <c r="I4785" s="59"/>
      <c r="J4785" s="76"/>
      <c r="K4785" s="59"/>
      <c r="L4785" s="59"/>
      <c r="M4785" s="76"/>
      <c r="N4785" s="88"/>
      <c r="O4785" s="88"/>
      <c r="P4785" s="59"/>
      <c r="Q4785" s="77"/>
      <c r="R4785" s="59"/>
      <c r="S4785" s="59"/>
      <c r="T4785" s="59"/>
      <c r="U4785" s="59"/>
      <c r="W4785" s="59"/>
      <c r="X4785" s="59"/>
    </row>
    <row r="4786" ht="15.75" customHeight="1">
      <c r="C4786" s="84"/>
      <c r="D4786" s="84"/>
      <c r="E4786" s="84"/>
      <c r="F4786" s="86"/>
      <c r="G4786" s="87"/>
      <c r="H4786" s="72"/>
      <c r="I4786" s="59"/>
      <c r="J4786" s="76"/>
      <c r="K4786" s="59"/>
      <c r="L4786" s="59"/>
      <c r="M4786" s="76"/>
      <c r="N4786" s="88"/>
      <c r="O4786" s="88"/>
      <c r="P4786" s="59"/>
      <c r="Q4786" s="77"/>
      <c r="R4786" s="59"/>
      <c r="S4786" s="59"/>
      <c r="T4786" s="59"/>
      <c r="U4786" s="59"/>
      <c r="W4786" s="59"/>
      <c r="X4786" s="59"/>
    </row>
    <row r="4787" ht="15.75" customHeight="1">
      <c r="C4787" s="84"/>
      <c r="D4787" s="84"/>
      <c r="E4787" s="84"/>
      <c r="F4787" s="86"/>
      <c r="G4787" s="87"/>
      <c r="H4787" s="72"/>
      <c r="I4787" s="59"/>
      <c r="J4787" s="76"/>
      <c r="K4787" s="59"/>
      <c r="L4787" s="59"/>
      <c r="M4787" s="76"/>
      <c r="N4787" s="88"/>
      <c r="O4787" s="88"/>
      <c r="P4787" s="59"/>
      <c r="Q4787" s="77"/>
      <c r="R4787" s="59"/>
      <c r="S4787" s="59"/>
      <c r="T4787" s="59"/>
      <c r="U4787" s="59"/>
      <c r="W4787" s="59"/>
      <c r="X4787" s="59"/>
    </row>
    <row r="4788" ht="15.75" customHeight="1">
      <c r="C4788" s="84"/>
      <c r="D4788" s="84"/>
      <c r="E4788" s="84"/>
      <c r="F4788" s="86"/>
      <c r="G4788" s="87"/>
      <c r="H4788" s="72"/>
      <c r="I4788" s="59"/>
      <c r="J4788" s="76"/>
      <c r="K4788" s="59"/>
      <c r="L4788" s="59"/>
      <c r="M4788" s="76"/>
      <c r="N4788" s="88"/>
      <c r="O4788" s="88"/>
      <c r="P4788" s="59"/>
      <c r="Q4788" s="77"/>
      <c r="R4788" s="59"/>
      <c r="S4788" s="59"/>
      <c r="T4788" s="59"/>
      <c r="U4788" s="59"/>
      <c r="W4788" s="59"/>
      <c r="X4788" s="59"/>
    </row>
    <row r="4789" ht="15.75" customHeight="1">
      <c r="C4789" s="84"/>
      <c r="D4789" s="84"/>
      <c r="E4789" s="84"/>
      <c r="F4789" s="86"/>
      <c r="G4789" s="87"/>
      <c r="H4789" s="72"/>
      <c r="I4789" s="59"/>
      <c r="J4789" s="76"/>
      <c r="K4789" s="59"/>
      <c r="L4789" s="59"/>
      <c r="M4789" s="76"/>
      <c r="N4789" s="88"/>
      <c r="O4789" s="88"/>
      <c r="P4789" s="59"/>
      <c r="Q4789" s="77"/>
      <c r="R4789" s="59"/>
      <c r="S4789" s="59"/>
      <c r="T4789" s="59"/>
      <c r="U4789" s="59"/>
      <c r="W4789" s="59"/>
      <c r="X4789" s="59"/>
    </row>
    <row r="4790" ht="15.75" customHeight="1">
      <c r="C4790" s="84"/>
      <c r="D4790" s="84"/>
      <c r="E4790" s="84"/>
      <c r="F4790" s="86"/>
      <c r="G4790" s="87"/>
      <c r="H4790" s="72"/>
      <c r="I4790" s="59"/>
      <c r="J4790" s="76"/>
      <c r="K4790" s="59"/>
      <c r="L4790" s="59"/>
      <c r="M4790" s="76"/>
      <c r="N4790" s="88"/>
      <c r="O4790" s="88"/>
      <c r="P4790" s="59"/>
      <c r="Q4790" s="77"/>
      <c r="R4790" s="59"/>
      <c r="S4790" s="59"/>
      <c r="T4790" s="59"/>
      <c r="U4790" s="59"/>
      <c r="W4790" s="59"/>
      <c r="X4790" s="59"/>
    </row>
    <row r="4791" ht="15.75" customHeight="1">
      <c r="C4791" s="84"/>
      <c r="D4791" s="84"/>
      <c r="E4791" s="84"/>
      <c r="F4791" s="86"/>
      <c r="G4791" s="87"/>
      <c r="H4791" s="72"/>
      <c r="I4791" s="59"/>
      <c r="J4791" s="76"/>
      <c r="K4791" s="59"/>
      <c r="L4791" s="59"/>
      <c r="M4791" s="76"/>
      <c r="N4791" s="88"/>
      <c r="O4791" s="88"/>
      <c r="P4791" s="59"/>
      <c r="Q4791" s="77"/>
      <c r="R4791" s="59"/>
      <c r="S4791" s="59"/>
      <c r="T4791" s="59"/>
      <c r="U4791" s="59"/>
      <c r="W4791" s="59"/>
      <c r="X4791" s="59"/>
    </row>
    <row r="4792" ht="15.75" customHeight="1">
      <c r="C4792" s="84"/>
      <c r="D4792" s="84"/>
      <c r="E4792" s="84"/>
      <c r="F4792" s="86"/>
      <c r="G4792" s="87"/>
      <c r="H4792" s="72"/>
      <c r="I4792" s="59"/>
      <c r="J4792" s="76"/>
      <c r="K4792" s="59"/>
      <c r="L4792" s="59"/>
      <c r="M4792" s="76"/>
      <c r="N4792" s="88"/>
      <c r="O4792" s="88"/>
      <c r="P4792" s="59"/>
      <c r="Q4792" s="77"/>
      <c r="R4792" s="59"/>
      <c r="S4792" s="59"/>
      <c r="T4792" s="59"/>
      <c r="U4792" s="59"/>
      <c r="W4792" s="59"/>
      <c r="X4792" s="59"/>
    </row>
    <row r="4793" ht="15.75" customHeight="1">
      <c r="C4793" s="84"/>
      <c r="D4793" s="84"/>
      <c r="E4793" s="84"/>
      <c r="F4793" s="86"/>
      <c r="G4793" s="87"/>
      <c r="H4793" s="72"/>
      <c r="I4793" s="59"/>
      <c r="J4793" s="76"/>
      <c r="K4793" s="59"/>
      <c r="L4793" s="59"/>
      <c r="M4793" s="76"/>
      <c r="N4793" s="88"/>
      <c r="O4793" s="88"/>
      <c r="P4793" s="59"/>
      <c r="Q4793" s="77"/>
      <c r="R4793" s="59"/>
      <c r="S4793" s="59"/>
      <c r="T4793" s="59"/>
      <c r="U4793" s="59"/>
      <c r="W4793" s="59"/>
      <c r="X4793" s="59"/>
    </row>
    <row r="4794" ht="15.75" customHeight="1">
      <c r="C4794" s="84"/>
      <c r="D4794" s="84"/>
      <c r="E4794" s="84"/>
      <c r="F4794" s="86"/>
      <c r="G4794" s="87"/>
      <c r="H4794" s="72"/>
      <c r="I4794" s="59"/>
      <c r="J4794" s="76"/>
      <c r="K4794" s="59"/>
      <c r="L4794" s="59"/>
      <c r="M4794" s="76"/>
      <c r="N4794" s="88"/>
      <c r="O4794" s="88"/>
      <c r="P4794" s="59"/>
      <c r="Q4794" s="77"/>
      <c r="R4794" s="59"/>
      <c r="S4794" s="59"/>
      <c r="T4794" s="59"/>
      <c r="U4794" s="59"/>
      <c r="W4794" s="59"/>
      <c r="X4794" s="59"/>
    </row>
    <row r="4795" ht="15.75" customHeight="1">
      <c r="C4795" s="84"/>
      <c r="D4795" s="84"/>
      <c r="E4795" s="84"/>
      <c r="F4795" s="86"/>
      <c r="G4795" s="87"/>
      <c r="H4795" s="72"/>
      <c r="I4795" s="59"/>
      <c r="J4795" s="76"/>
      <c r="K4795" s="59"/>
      <c r="L4795" s="59"/>
      <c r="M4795" s="76"/>
      <c r="N4795" s="88"/>
      <c r="O4795" s="88"/>
      <c r="P4795" s="59"/>
      <c r="Q4795" s="77"/>
      <c r="R4795" s="59"/>
      <c r="S4795" s="59"/>
      <c r="T4795" s="59"/>
      <c r="U4795" s="59"/>
      <c r="W4795" s="59"/>
      <c r="X4795" s="59"/>
    </row>
    <row r="4796" ht="15.75" customHeight="1">
      <c r="C4796" s="84"/>
      <c r="D4796" s="84"/>
      <c r="E4796" s="84"/>
      <c r="F4796" s="86"/>
      <c r="G4796" s="87"/>
      <c r="H4796" s="72"/>
      <c r="I4796" s="59"/>
      <c r="J4796" s="76"/>
      <c r="K4796" s="59"/>
      <c r="L4796" s="59"/>
      <c r="M4796" s="76"/>
      <c r="N4796" s="88"/>
      <c r="O4796" s="88"/>
      <c r="P4796" s="59"/>
      <c r="Q4796" s="77"/>
      <c r="R4796" s="59"/>
      <c r="S4796" s="59"/>
      <c r="T4796" s="59"/>
      <c r="U4796" s="59"/>
      <c r="W4796" s="59"/>
      <c r="X4796" s="59"/>
    </row>
    <row r="4797" ht="15.75" customHeight="1">
      <c r="C4797" s="84"/>
      <c r="D4797" s="84"/>
      <c r="E4797" s="84"/>
      <c r="F4797" s="86"/>
      <c r="G4797" s="87"/>
      <c r="H4797" s="72"/>
      <c r="I4797" s="59"/>
      <c r="J4797" s="76"/>
      <c r="K4797" s="59"/>
      <c r="L4797" s="59"/>
      <c r="M4797" s="76"/>
      <c r="N4797" s="88"/>
      <c r="O4797" s="88"/>
      <c r="P4797" s="59"/>
      <c r="Q4797" s="77"/>
      <c r="R4797" s="59"/>
      <c r="S4797" s="59"/>
      <c r="T4797" s="59"/>
      <c r="U4797" s="59"/>
      <c r="W4797" s="59"/>
      <c r="X4797" s="59"/>
    </row>
    <row r="4798" ht="15.75" customHeight="1">
      <c r="C4798" s="84"/>
      <c r="D4798" s="84"/>
      <c r="E4798" s="84"/>
      <c r="F4798" s="86"/>
      <c r="G4798" s="87"/>
      <c r="H4798" s="72"/>
      <c r="I4798" s="59"/>
      <c r="J4798" s="76"/>
      <c r="K4798" s="59"/>
      <c r="L4798" s="59"/>
      <c r="M4798" s="76"/>
      <c r="N4798" s="88"/>
      <c r="O4798" s="88"/>
      <c r="P4798" s="59"/>
      <c r="Q4798" s="77"/>
      <c r="R4798" s="59"/>
      <c r="S4798" s="59"/>
      <c r="T4798" s="59"/>
      <c r="U4798" s="59"/>
      <c r="W4798" s="59"/>
      <c r="X4798" s="59"/>
    </row>
    <row r="4799" ht="15.75" customHeight="1">
      <c r="C4799" s="84"/>
      <c r="D4799" s="84"/>
      <c r="E4799" s="84"/>
      <c r="F4799" s="86"/>
      <c r="G4799" s="87"/>
      <c r="H4799" s="72"/>
      <c r="I4799" s="59"/>
      <c r="J4799" s="76"/>
      <c r="K4799" s="59"/>
      <c r="L4799" s="59"/>
      <c r="M4799" s="76"/>
      <c r="N4799" s="88"/>
      <c r="O4799" s="88"/>
      <c r="P4799" s="59"/>
      <c r="Q4799" s="77"/>
      <c r="R4799" s="59"/>
      <c r="S4799" s="59"/>
      <c r="T4799" s="59"/>
      <c r="U4799" s="59"/>
      <c r="W4799" s="59"/>
      <c r="X4799" s="59"/>
    </row>
    <row r="4800" ht="15.75" customHeight="1">
      <c r="C4800" s="84"/>
      <c r="D4800" s="84"/>
      <c r="E4800" s="84"/>
      <c r="F4800" s="86"/>
      <c r="G4800" s="87"/>
      <c r="H4800" s="72"/>
      <c r="I4800" s="59"/>
      <c r="J4800" s="76"/>
      <c r="K4800" s="59"/>
      <c r="L4800" s="59"/>
      <c r="M4800" s="76"/>
      <c r="N4800" s="88"/>
      <c r="O4800" s="88"/>
      <c r="P4800" s="59"/>
      <c r="Q4800" s="77"/>
      <c r="R4800" s="59"/>
      <c r="S4800" s="59"/>
      <c r="T4800" s="59"/>
      <c r="U4800" s="59"/>
      <c r="W4800" s="59"/>
      <c r="X4800" s="59"/>
    </row>
    <row r="4801" ht="15.75" customHeight="1">
      <c r="C4801" s="84"/>
      <c r="D4801" s="84"/>
      <c r="E4801" s="84"/>
      <c r="F4801" s="86"/>
      <c r="G4801" s="87"/>
      <c r="H4801" s="72"/>
      <c r="I4801" s="59"/>
      <c r="J4801" s="76"/>
      <c r="K4801" s="59"/>
      <c r="L4801" s="59"/>
      <c r="M4801" s="76"/>
      <c r="N4801" s="88"/>
      <c r="O4801" s="88"/>
      <c r="P4801" s="59"/>
      <c r="Q4801" s="77"/>
      <c r="R4801" s="59"/>
      <c r="S4801" s="59"/>
      <c r="T4801" s="59"/>
      <c r="U4801" s="59"/>
      <c r="W4801" s="59"/>
      <c r="X4801" s="59"/>
    </row>
    <row r="4802" ht="15.75" customHeight="1">
      <c r="C4802" s="84"/>
      <c r="D4802" s="84"/>
      <c r="E4802" s="84"/>
      <c r="F4802" s="86"/>
      <c r="G4802" s="87"/>
      <c r="H4802" s="72"/>
      <c r="I4802" s="59"/>
      <c r="J4802" s="76"/>
      <c r="K4802" s="59"/>
      <c r="L4802" s="59"/>
      <c r="M4802" s="76"/>
      <c r="N4802" s="88"/>
      <c r="O4802" s="88"/>
      <c r="P4802" s="59"/>
      <c r="Q4802" s="77"/>
      <c r="R4802" s="59"/>
      <c r="S4802" s="59"/>
      <c r="T4802" s="59"/>
      <c r="U4802" s="59"/>
      <c r="W4802" s="59"/>
      <c r="X4802" s="59"/>
    </row>
    <row r="4803" ht="15.75" customHeight="1">
      <c r="C4803" s="84"/>
      <c r="D4803" s="84"/>
      <c r="E4803" s="84"/>
      <c r="F4803" s="86"/>
      <c r="G4803" s="87"/>
      <c r="H4803" s="72"/>
      <c r="I4803" s="59"/>
      <c r="J4803" s="76"/>
      <c r="K4803" s="59"/>
      <c r="L4803" s="59"/>
      <c r="M4803" s="76"/>
      <c r="N4803" s="88"/>
      <c r="O4803" s="88"/>
      <c r="P4803" s="59"/>
      <c r="Q4803" s="77"/>
      <c r="R4803" s="59"/>
      <c r="S4803" s="59"/>
      <c r="T4803" s="59"/>
      <c r="U4803" s="59"/>
      <c r="W4803" s="59"/>
      <c r="X4803" s="59"/>
    </row>
    <row r="4804" ht="15.75" customHeight="1">
      <c r="C4804" s="84"/>
      <c r="D4804" s="84"/>
      <c r="E4804" s="84"/>
      <c r="F4804" s="86"/>
      <c r="G4804" s="87"/>
      <c r="H4804" s="72"/>
      <c r="I4804" s="59"/>
      <c r="J4804" s="76"/>
      <c r="K4804" s="59"/>
      <c r="L4804" s="59"/>
      <c r="M4804" s="76"/>
      <c r="N4804" s="88"/>
      <c r="O4804" s="88"/>
      <c r="P4804" s="59"/>
      <c r="Q4804" s="77"/>
      <c r="R4804" s="59"/>
      <c r="S4804" s="59"/>
      <c r="T4804" s="59"/>
      <c r="U4804" s="59"/>
      <c r="W4804" s="59"/>
      <c r="X4804" s="59"/>
    </row>
    <row r="4805" ht="15.75" customHeight="1">
      <c r="C4805" s="84"/>
      <c r="D4805" s="84"/>
      <c r="E4805" s="84"/>
      <c r="F4805" s="86"/>
      <c r="G4805" s="87"/>
      <c r="H4805" s="72"/>
      <c r="I4805" s="59"/>
      <c r="J4805" s="76"/>
      <c r="K4805" s="59"/>
      <c r="L4805" s="59"/>
      <c r="M4805" s="76"/>
      <c r="N4805" s="88"/>
      <c r="O4805" s="88"/>
      <c r="P4805" s="59"/>
      <c r="Q4805" s="77"/>
      <c r="R4805" s="59"/>
      <c r="S4805" s="59"/>
      <c r="T4805" s="59"/>
      <c r="U4805" s="59"/>
      <c r="W4805" s="59"/>
      <c r="X4805" s="59"/>
    </row>
    <row r="4806" ht="15.75" customHeight="1">
      <c r="C4806" s="84"/>
      <c r="D4806" s="84"/>
      <c r="E4806" s="84"/>
      <c r="F4806" s="86"/>
      <c r="G4806" s="87"/>
      <c r="H4806" s="72"/>
      <c r="I4806" s="59"/>
      <c r="J4806" s="76"/>
      <c r="K4806" s="59"/>
      <c r="L4806" s="59"/>
      <c r="M4806" s="76"/>
      <c r="N4806" s="88"/>
      <c r="O4806" s="88"/>
      <c r="P4806" s="59"/>
      <c r="Q4806" s="77"/>
      <c r="R4806" s="59"/>
      <c r="S4806" s="59"/>
      <c r="T4806" s="59"/>
      <c r="U4806" s="59"/>
      <c r="W4806" s="59"/>
      <c r="X4806" s="59"/>
    </row>
    <row r="4807" ht="15.75" customHeight="1">
      <c r="C4807" s="84"/>
      <c r="D4807" s="84"/>
      <c r="E4807" s="84"/>
      <c r="F4807" s="86"/>
      <c r="G4807" s="87"/>
      <c r="H4807" s="72"/>
      <c r="I4807" s="59"/>
      <c r="J4807" s="76"/>
      <c r="K4807" s="59"/>
      <c r="L4807" s="59"/>
      <c r="M4807" s="76"/>
      <c r="N4807" s="88"/>
      <c r="O4807" s="88"/>
      <c r="P4807" s="59"/>
      <c r="Q4807" s="77"/>
      <c r="R4807" s="59"/>
      <c r="S4807" s="59"/>
      <c r="T4807" s="59"/>
      <c r="U4807" s="59"/>
      <c r="W4807" s="59"/>
      <c r="X4807" s="59"/>
    </row>
    <row r="4808" ht="15.75" customHeight="1">
      <c r="C4808" s="84"/>
      <c r="D4808" s="84"/>
      <c r="E4808" s="84"/>
      <c r="F4808" s="86"/>
      <c r="G4808" s="87"/>
      <c r="H4808" s="72"/>
      <c r="I4808" s="59"/>
      <c r="J4808" s="76"/>
      <c r="K4808" s="59"/>
      <c r="L4808" s="59"/>
      <c r="M4808" s="76"/>
      <c r="N4808" s="88"/>
      <c r="O4808" s="88"/>
      <c r="P4808" s="59"/>
      <c r="Q4808" s="77"/>
      <c r="R4808" s="59"/>
      <c r="S4808" s="59"/>
      <c r="T4808" s="59"/>
      <c r="U4808" s="59"/>
      <c r="W4808" s="59"/>
      <c r="X4808" s="59"/>
    </row>
    <row r="4809" ht="15.75" customHeight="1">
      <c r="C4809" s="84"/>
      <c r="D4809" s="84"/>
      <c r="E4809" s="84"/>
      <c r="F4809" s="86"/>
      <c r="G4809" s="87"/>
      <c r="H4809" s="72"/>
      <c r="I4809" s="59"/>
      <c r="J4809" s="76"/>
      <c r="K4809" s="59"/>
      <c r="L4809" s="59"/>
      <c r="M4809" s="76"/>
      <c r="N4809" s="88"/>
      <c r="O4809" s="88"/>
      <c r="P4809" s="59"/>
      <c r="Q4809" s="77"/>
      <c r="R4809" s="59"/>
      <c r="S4809" s="59"/>
      <c r="T4809" s="59"/>
      <c r="U4809" s="59"/>
      <c r="W4809" s="59"/>
      <c r="X4809" s="59"/>
    </row>
    <row r="4810" ht="15.75" customHeight="1">
      <c r="C4810" s="84"/>
      <c r="D4810" s="84"/>
      <c r="E4810" s="84"/>
      <c r="F4810" s="86"/>
      <c r="G4810" s="87"/>
      <c r="H4810" s="72"/>
      <c r="I4810" s="59"/>
      <c r="J4810" s="76"/>
      <c r="K4810" s="59"/>
      <c r="L4810" s="59"/>
      <c r="M4810" s="76"/>
      <c r="N4810" s="88"/>
      <c r="O4810" s="88"/>
      <c r="P4810" s="59"/>
      <c r="Q4810" s="77"/>
      <c r="R4810" s="59"/>
      <c r="S4810" s="59"/>
      <c r="T4810" s="59"/>
      <c r="U4810" s="59"/>
      <c r="W4810" s="59"/>
      <c r="X4810" s="59"/>
    </row>
    <row r="4811" ht="15.75" customHeight="1">
      <c r="C4811" s="84"/>
      <c r="D4811" s="84"/>
      <c r="E4811" s="84"/>
      <c r="F4811" s="86"/>
      <c r="G4811" s="87"/>
      <c r="H4811" s="72"/>
      <c r="I4811" s="59"/>
      <c r="J4811" s="76"/>
      <c r="K4811" s="59"/>
      <c r="L4811" s="59"/>
      <c r="M4811" s="76"/>
      <c r="N4811" s="88"/>
      <c r="O4811" s="88"/>
      <c r="P4811" s="59"/>
      <c r="Q4811" s="77"/>
      <c r="R4811" s="59"/>
      <c r="S4811" s="59"/>
      <c r="T4811" s="59"/>
      <c r="U4811" s="59"/>
      <c r="W4811" s="59"/>
      <c r="X4811" s="59"/>
    </row>
    <row r="4812" ht="15.75" customHeight="1">
      <c r="C4812" s="84"/>
      <c r="D4812" s="84"/>
      <c r="E4812" s="84"/>
      <c r="F4812" s="86"/>
      <c r="G4812" s="87"/>
      <c r="H4812" s="72"/>
      <c r="I4812" s="59"/>
      <c r="J4812" s="76"/>
      <c r="K4812" s="59"/>
      <c r="L4812" s="59"/>
      <c r="M4812" s="76"/>
      <c r="N4812" s="88"/>
      <c r="O4812" s="88"/>
      <c r="P4812" s="59"/>
      <c r="Q4812" s="77"/>
      <c r="R4812" s="59"/>
      <c r="S4812" s="59"/>
      <c r="T4812" s="59"/>
      <c r="U4812" s="59"/>
      <c r="W4812" s="59"/>
      <c r="X4812" s="59"/>
    </row>
    <row r="4813" ht="15.75" customHeight="1">
      <c r="C4813" s="84"/>
      <c r="D4813" s="84"/>
      <c r="E4813" s="84"/>
      <c r="F4813" s="86"/>
      <c r="G4813" s="87"/>
      <c r="H4813" s="72"/>
      <c r="I4813" s="59"/>
      <c r="J4813" s="76"/>
      <c r="K4813" s="59"/>
      <c r="L4813" s="59"/>
      <c r="M4813" s="76"/>
      <c r="N4813" s="88"/>
      <c r="O4813" s="88"/>
      <c r="P4813" s="59"/>
      <c r="Q4813" s="77"/>
      <c r="R4813" s="59"/>
      <c r="S4813" s="59"/>
      <c r="T4813" s="59"/>
      <c r="U4813" s="59"/>
      <c r="W4813" s="59"/>
      <c r="X4813" s="59"/>
    </row>
    <row r="4814" ht="15.75" customHeight="1">
      <c r="C4814" s="84"/>
      <c r="D4814" s="84"/>
      <c r="E4814" s="84"/>
      <c r="F4814" s="86"/>
      <c r="G4814" s="87"/>
      <c r="H4814" s="72"/>
      <c r="I4814" s="59"/>
      <c r="J4814" s="76"/>
      <c r="K4814" s="59"/>
      <c r="L4814" s="59"/>
      <c r="M4814" s="76"/>
      <c r="N4814" s="88"/>
      <c r="O4814" s="88"/>
      <c r="P4814" s="59"/>
      <c r="Q4814" s="77"/>
      <c r="R4814" s="59"/>
      <c r="S4814" s="59"/>
      <c r="T4814" s="59"/>
      <c r="U4814" s="59"/>
      <c r="W4814" s="59"/>
      <c r="X4814" s="59"/>
    </row>
    <row r="4815" ht="15.75" customHeight="1">
      <c r="C4815" s="84"/>
      <c r="D4815" s="84"/>
      <c r="E4815" s="84"/>
      <c r="F4815" s="86"/>
      <c r="G4815" s="87"/>
      <c r="H4815" s="72"/>
      <c r="I4815" s="59"/>
      <c r="J4815" s="76"/>
      <c r="K4815" s="59"/>
      <c r="L4815" s="59"/>
      <c r="M4815" s="76"/>
      <c r="N4815" s="88"/>
      <c r="O4815" s="88"/>
      <c r="P4815" s="59"/>
      <c r="Q4815" s="77"/>
      <c r="R4815" s="59"/>
      <c r="S4815" s="59"/>
      <c r="T4815" s="59"/>
      <c r="U4815" s="59"/>
      <c r="W4815" s="59"/>
      <c r="X4815" s="59"/>
    </row>
    <row r="4816" ht="15.75" customHeight="1">
      <c r="C4816" s="84"/>
      <c r="D4816" s="84"/>
      <c r="E4816" s="84"/>
      <c r="F4816" s="86"/>
      <c r="G4816" s="87"/>
      <c r="H4816" s="72"/>
      <c r="I4816" s="59"/>
      <c r="J4816" s="76"/>
      <c r="K4816" s="59"/>
      <c r="L4816" s="59"/>
      <c r="M4816" s="76"/>
      <c r="N4816" s="88"/>
      <c r="O4816" s="88"/>
      <c r="P4816" s="59"/>
      <c r="Q4816" s="77"/>
      <c r="R4816" s="59"/>
      <c r="S4816" s="59"/>
      <c r="T4816" s="59"/>
      <c r="U4816" s="59"/>
      <c r="W4816" s="59"/>
      <c r="X4816" s="59"/>
    </row>
    <row r="4817" ht="15.75" customHeight="1">
      <c r="C4817" s="84"/>
      <c r="D4817" s="84"/>
      <c r="E4817" s="84"/>
      <c r="F4817" s="86"/>
      <c r="G4817" s="87"/>
      <c r="H4817" s="72"/>
      <c r="I4817" s="59"/>
      <c r="J4817" s="76"/>
      <c r="K4817" s="59"/>
      <c r="L4817" s="59"/>
      <c r="M4817" s="76"/>
      <c r="N4817" s="88"/>
      <c r="O4817" s="88"/>
      <c r="P4817" s="59"/>
      <c r="Q4817" s="77"/>
      <c r="R4817" s="59"/>
      <c r="S4817" s="59"/>
      <c r="T4817" s="59"/>
      <c r="U4817" s="59"/>
      <c r="W4817" s="59"/>
      <c r="X4817" s="59"/>
    </row>
    <row r="4818" ht="15.75" customHeight="1">
      <c r="C4818" s="84"/>
      <c r="D4818" s="84"/>
      <c r="E4818" s="84"/>
      <c r="F4818" s="86"/>
      <c r="G4818" s="87"/>
      <c r="H4818" s="72"/>
      <c r="I4818" s="59"/>
      <c r="J4818" s="76"/>
      <c r="K4818" s="59"/>
      <c r="L4818" s="59"/>
      <c r="M4818" s="76"/>
      <c r="N4818" s="88"/>
      <c r="O4818" s="88"/>
      <c r="P4818" s="59"/>
      <c r="Q4818" s="77"/>
      <c r="R4818" s="59"/>
      <c r="S4818" s="59"/>
      <c r="T4818" s="59"/>
      <c r="U4818" s="59"/>
      <c r="W4818" s="59"/>
      <c r="X4818" s="59"/>
    </row>
    <row r="4819" ht="15.75" customHeight="1">
      <c r="C4819" s="84"/>
      <c r="D4819" s="84"/>
      <c r="E4819" s="84"/>
      <c r="F4819" s="86"/>
      <c r="G4819" s="87"/>
      <c r="H4819" s="72"/>
      <c r="I4819" s="59"/>
      <c r="J4819" s="76"/>
      <c r="K4819" s="59"/>
      <c r="L4819" s="59"/>
      <c r="M4819" s="76"/>
      <c r="N4819" s="88"/>
      <c r="O4819" s="88"/>
      <c r="P4819" s="59"/>
      <c r="Q4819" s="77"/>
      <c r="R4819" s="59"/>
      <c r="S4819" s="59"/>
      <c r="T4819" s="59"/>
      <c r="U4819" s="59"/>
      <c r="W4819" s="59"/>
      <c r="X4819" s="59"/>
    </row>
    <row r="4820" ht="15.75" customHeight="1">
      <c r="C4820" s="84"/>
      <c r="D4820" s="84"/>
      <c r="E4820" s="84"/>
      <c r="F4820" s="86"/>
      <c r="G4820" s="87"/>
      <c r="H4820" s="72"/>
      <c r="I4820" s="59"/>
      <c r="J4820" s="76"/>
      <c r="K4820" s="59"/>
      <c r="L4820" s="59"/>
      <c r="M4820" s="76"/>
      <c r="N4820" s="88"/>
      <c r="O4820" s="88"/>
      <c r="P4820" s="59"/>
      <c r="Q4820" s="77"/>
      <c r="R4820" s="59"/>
      <c r="S4820" s="59"/>
      <c r="T4820" s="59"/>
      <c r="U4820" s="59"/>
      <c r="W4820" s="59"/>
      <c r="X4820" s="59"/>
    </row>
    <row r="4821" ht="15.75" customHeight="1">
      <c r="C4821" s="84"/>
      <c r="D4821" s="84"/>
      <c r="E4821" s="84"/>
      <c r="F4821" s="86"/>
      <c r="G4821" s="87"/>
      <c r="H4821" s="72"/>
      <c r="I4821" s="59"/>
      <c r="J4821" s="76"/>
      <c r="K4821" s="59"/>
      <c r="L4821" s="59"/>
      <c r="M4821" s="76"/>
      <c r="N4821" s="88"/>
      <c r="O4821" s="88"/>
      <c r="P4821" s="59"/>
      <c r="Q4821" s="77"/>
      <c r="R4821" s="59"/>
      <c r="S4821" s="59"/>
      <c r="T4821" s="59"/>
      <c r="U4821" s="59"/>
      <c r="W4821" s="59"/>
      <c r="X4821" s="59"/>
    </row>
    <row r="4822" ht="15.75" customHeight="1">
      <c r="C4822" s="84"/>
      <c r="D4822" s="84"/>
      <c r="E4822" s="84"/>
      <c r="F4822" s="86"/>
      <c r="G4822" s="87"/>
      <c r="H4822" s="72"/>
      <c r="I4822" s="59"/>
      <c r="J4822" s="76"/>
      <c r="K4822" s="59"/>
      <c r="L4822" s="59"/>
      <c r="M4822" s="76"/>
      <c r="N4822" s="88"/>
      <c r="O4822" s="88"/>
      <c r="P4822" s="59"/>
      <c r="Q4822" s="77"/>
      <c r="R4822" s="59"/>
      <c r="S4822" s="59"/>
      <c r="T4822" s="59"/>
      <c r="U4822" s="59"/>
      <c r="W4822" s="59"/>
      <c r="X4822" s="59"/>
    </row>
    <row r="4823" ht="15.75" customHeight="1">
      <c r="C4823" s="84"/>
      <c r="D4823" s="84"/>
      <c r="E4823" s="84"/>
      <c r="F4823" s="86"/>
      <c r="G4823" s="87"/>
      <c r="H4823" s="72"/>
      <c r="I4823" s="59"/>
      <c r="J4823" s="76"/>
      <c r="K4823" s="59"/>
      <c r="L4823" s="59"/>
      <c r="M4823" s="76"/>
      <c r="N4823" s="88"/>
      <c r="O4823" s="88"/>
      <c r="P4823" s="59"/>
      <c r="Q4823" s="77"/>
      <c r="R4823" s="59"/>
      <c r="S4823" s="59"/>
      <c r="T4823" s="59"/>
      <c r="U4823" s="59"/>
      <c r="W4823" s="59"/>
      <c r="X4823" s="59"/>
    </row>
    <row r="4824" ht="15.75" customHeight="1">
      <c r="C4824" s="84"/>
      <c r="D4824" s="84"/>
      <c r="E4824" s="84"/>
      <c r="F4824" s="86"/>
      <c r="G4824" s="87"/>
      <c r="H4824" s="72"/>
      <c r="I4824" s="59"/>
      <c r="J4824" s="76"/>
      <c r="K4824" s="59"/>
      <c r="L4824" s="59"/>
      <c r="M4824" s="76"/>
      <c r="N4824" s="88"/>
      <c r="O4824" s="88"/>
      <c r="P4824" s="59"/>
      <c r="Q4824" s="77"/>
      <c r="R4824" s="59"/>
      <c r="S4824" s="59"/>
      <c r="T4824" s="59"/>
      <c r="U4824" s="59"/>
      <c r="W4824" s="59"/>
      <c r="X4824" s="59"/>
    </row>
    <row r="4825" ht="15.75" customHeight="1">
      <c r="C4825" s="84"/>
      <c r="D4825" s="84"/>
      <c r="E4825" s="84"/>
      <c r="F4825" s="86"/>
      <c r="G4825" s="87"/>
      <c r="H4825" s="72"/>
      <c r="I4825" s="59"/>
      <c r="J4825" s="76"/>
      <c r="K4825" s="59"/>
      <c r="L4825" s="59"/>
      <c r="M4825" s="76"/>
      <c r="N4825" s="88"/>
      <c r="O4825" s="88"/>
      <c r="P4825" s="59"/>
      <c r="Q4825" s="77"/>
      <c r="R4825" s="59"/>
      <c r="S4825" s="59"/>
      <c r="T4825" s="59"/>
      <c r="U4825" s="59"/>
      <c r="W4825" s="59"/>
      <c r="X4825" s="59"/>
    </row>
    <row r="4826" ht="15.75" customHeight="1">
      <c r="C4826" s="84"/>
      <c r="D4826" s="84"/>
      <c r="E4826" s="84"/>
      <c r="F4826" s="86"/>
      <c r="G4826" s="87"/>
      <c r="H4826" s="72"/>
      <c r="I4826" s="59"/>
      <c r="J4826" s="76"/>
      <c r="K4826" s="59"/>
      <c r="L4826" s="59"/>
      <c r="M4826" s="76"/>
      <c r="N4826" s="88"/>
      <c r="O4826" s="88"/>
      <c r="P4826" s="59"/>
      <c r="Q4826" s="77"/>
      <c r="R4826" s="59"/>
      <c r="S4826" s="59"/>
      <c r="T4826" s="59"/>
      <c r="U4826" s="59"/>
      <c r="W4826" s="59"/>
      <c r="X4826" s="59"/>
    </row>
    <row r="4827" ht="15.75" customHeight="1">
      <c r="C4827" s="84"/>
      <c r="D4827" s="84"/>
      <c r="E4827" s="84"/>
      <c r="F4827" s="86"/>
      <c r="G4827" s="87"/>
      <c r="H4827" s="72"/>
      <c r="I4827" s="59"/>
      <c r="J4827" s="76"/>
      <c r="K4827" s="59"/>
      <c r="L4827" s="59"/>
      <c r="M4827" s="76"/>
      <c r="N4827" s="88"/>
      <c r="O4827" s="88"/>
      <c r="P4827" s="59"/>
      <c r="Q4827" s="77"/>
      <c r="R4827" s="59"/>
      <c r="S4827" s="59"/>
      <c r="T4827" s="59"/>
      <c r="U4827" s="59"/>
      <c r="W4827" s="59"/>
      <c r="X4827" s="59"/>
    </row>
    <row r="4828" ht="15.75" customHeight="1">
      <c r="C4828" s="84"/>
      <c r="D4828" s="84"/>
      <c r="E4828" s="84"/>
      <c r="F4828" s="86"/>
      <c r="G4828" s="87"/>
      <c r="H4828" s="72"/>
      <c r="I4828" s="59"/>
      <c r="J4828" s="76"/>
      <c r="K4828" s="59"/>
      <c r="L4828" s="59"/>
      <c r="M4828" s="76"/>
      <c r="N4828" s="88"/>
      <c r="O4828" s="88"/>
      <c r="P4828" s="59"/>
      <c r="Q4828" s="77"/>
      <c r="R4828" s="59"/>
      <c r="S4828" s="59"/>
      <c r="T4828" s="59"/>
      <c r="U4828" s="59"/>
      <c r="W4828" s="59"/>
      <c r="X4828" s="59"/>
    </row>
    <row r="4829" ht="15.75" customHeight="1">
      <c r="C4829" s="84"/>
      <c r="D4829" s="84"/>
      <c r="E4829" s="84"/>
      <c r="F4829" s="86"/>
      <c r="G4829" s="87"/>
      <c r="H4829" s="72"/>
      <c r="I4829" s="59"/>
      <c r="J4829" s="76"/>
      <c r="K4829" s="59"/>
      <c r="L4829" s="59"/>
      <c r="M4829" s="76"/>
      <c r="N4829" s="88"/>
      <c r="O4829" s="88"/>
      <c r="P4829" s="59"/>
      <c r="Q4829" s="77"/>
      <c r="R4829" s="59"/>
      <c r="S4829" s="59"/>
      <c r="T4829" s="59"/>
      <c r="U4829" s="59"/>
      <c r="W4829" s="59"/>
      <c r="X4829" s="59"/>
    </row>
    <row r="4830" ht="15.75" customHeight="1">
      <c r="C4830" s="84"/>
      <c r="D4830" s="84"/>
      <c r="E4830" s="84"/>
      <c r="F4830" s="86"/>
      <c r="G4830" s="87"/>
      <c r="H4830" s="72"/>
      <c r="I4830" s="59"/>
      <c r="J4830" s="76"/>
      <c r="K4830" s="59"/>
      <c r="L4830" s="59"/>
      <c r="M4830" s="76"/>
      <c r="N4830" s="88"/>
      <c r="O4830" s="88"/>
      <c r="P4830" s="59"/>
      <c r="Q4830" s="77"/>
      <c r="R4830" s="59"/>
      <c r="S4830" s="59"/>
      <c r="T4830" s="59"/>
      <c r="U4830" s="59"/>
      <c r="W4830" s="59"/>
      <c r="X4830" s="59"/>
    </row>
    <row r="4831" ht="15.75" customHeight="1">
      <c r="C4831" s="84"/>
      <c r="D4831" s="84"/>
      <c r="E4831" s="84"/>
      <c r="F4831" s="86"/>
      <c r="G4831" s="87"/>
      <c r="H4831" s="72"/>
      <c r="I4831" s="59"/>
      <c r="J4831" s="76"/>
      <c r="K4831" s="59"/>
      <c r="L4831" s="59"/>
      <c r="M4831" s="76"/>
      <c r="N4831" s="88"/>
      <c r="O4831" s="88"/>
      <c r="P4831" s="59"/>
      <c r="Q4831" s="77"/>
      <c r="R4831" s="59"/>
      <c r="S4831" s="59"/>
      <c r="T4831" s="59"/>
      <c r="U4831" s="59"/>
      <c r="W4831" s="59"/>
      <c r="X4831" s="59"/>
    </row>
    <row r="4832" ht="15.75" customHeight="1">
      <c r="C4832" s="84"/>
      <c r="D4832" s="84"/>
      <c r="E4832" s="84"/>
      <c r="F4832" s="86"/>
      <c r="G4832" s="87"/>
      <c r="H4832" s="72"/>
      <c r="I4832" s="59"/>
      <c r="J4832" s="76"/>
      <c r="K4832" s="59"/>
      <c r="L4832" s="59"/>
      <c r="M4832" s="76"/>
      <c r="N4832" s="88"/>
      <c r="O4832" s="88"/>
      <c r="P4832" s="59"/>
      <c r="Q4832" s="77"/>
      <c r="R4832" s="59"/>
      <c r="S4832" s="59"/>
      <c r="T4832" s="59"/>
      <c r="U4832" s="59"/>
      <c r="W4832" s="59"/>
      <c r="X4832" s="59"/>
    </row>
    <row r="4833" ht="15.75" customHeight="1">
      <c r="C4833" s="84"/>
      <c r="D4833" s="84"/>
      <c r="E4833" s="84"/>
      <c r="F4833" s="86"/>
      <c r="G4833" s="87"/>
      <c r="H4833" s="72"/>
      <c r="I4833" s="59"/>
      <c r="J4833" s="76"/>
      <c r="K4833" s="59"/>
      <c r="L4833" s="59"/>
      <c r="M4833" s="76"/>
      <c r="N4833" s="88"/>
      <c r="O4833" s="88"/>
      <c r="P4833" s="59"/>
      <c r="Q4833" s="77"/>
      <c r="R4833" s="59"/>
      <c r="S4833" s="59"/>
      <c r="T4833" s="59"/>
      <c r="U4833" s="59"/>
      <c r="W4833" s="59"/>
      <c r="X4833" s="59"/>
    </row>
    <row r="4834" ht="15.75" customHeight="1">
      <c r="C4834" s="84"/>
      <c r="D4834" s="84"/>
      <c r="E4834" s="84"/>
      <c r="F4834" s="86"/>
      <c r="G4834" s="87"/>
      <c r="H4834" s="72"/>
      <c r="I4834" s="59"/>
      <c r="J4834" s="76"/>
      <c r="K4834" s="59"/>
      <c r="L4834" s="59"/>
      <c r="M4834" s="76"/>
      <c r="N4834" s="88"/>
      <c r="O4834" s="88"/>
      <c r="P4834" s="59"/>
      <c r="Q4834" s="77"/>
      <c r="R4834" s="59"/>
      <c r="S4834" s="59"/>
      <c r="T4834" s="59"/>
      <c r="U4834" s="59"/>
      <c r="W4834" s="59"/>
      <c r="X4834" s="59"/>
    </row>
    <row r="4835" ht="15.75" customHeight="1">
      <c r="C4835" s="84"/>
      <c r="D4835" s="84"/>
      <c r="E4835" s="84"/>
      <c r="F4835" s="86"/>
      <c r="G4835" s="87"/>
      <c r="H4835" s="72"/>
      <c r="I4835" s="59"/>
      <c r="J4835" s="76"/>
      <c r="K4835" s="59"/>
      <c r="L4835" s="59"/>
      <c r="M4835" s="76"/>
      <c r="N4835" s="88"/>
      <c r="O4835" s="88"/>
      <c r="P4835" s="59"/>
      <c r="Q4835" s="77"/>
      <c r="R4835" s="59"/>
      <c r="S4835" s="59"/>
      <c r="T4835" s="59"/>
      <c r="U4835" s="59"/>
      <c r="W4835" s="59"/>
      <c r="X4835" s="59"/>
    </row>
    <row r="4836" ht="15.75" customHeight="1">
      <c r="C4836" s="84"/>
      <c r="D4836" s="84"/>
      <c r="E4836" s="84"/>
      <c r="F4836" s="86"/>
      <c r="G4836" s="87"/>
      <c r="H4836" s="72"/>
      <c r="I4836" s="59"/>
      <c r="J4836" s="76"/>
      <c r="K4836" s="59"/>
      <c r="L4836" s="59"/>
      <c r="M4836" s="76"/>
      <c r="N4836" s="88"/>
      <c r="O4836" s="88"/>
      <c r="P4836" s="59"/>
      <c r="Q4836" s="77"/>
      <c r="R4836" s="59"/>
      <c r="S4836" s="59"/>
      <c r="T4836" s="59"/>
      <c r="U4836" s="59"/>
      <c r="W4836" s="59"/>
      <c r="X4836" s="59"/>
    </row>
    <row r="4837" ht="15.75" customHeight="1">
      <c r="C4837" s="84"/>
      <c r="D4837" s="84"/>
      <c r="E4837" s="84"/>
      <c r="F4837" s="86"/>
      <c r="G4837" s="87"/>
      <c r="H4837" s="72"/>
      <c r="I4837" s="59"/>
      <c r="J4837" s="76"/>
      <c r="K4837" s="59"/>
      <c r="L4837" s="59"/>
      <c r="M4837" s="76"/>
      <c r="N4837" s="88"/>
      <c r="O4837" s="88"/>
      <c r="P4837" s="59"/>
      <c r="Q4837" s="77"/>
      <c r="R4837" s="59"/>
      <c r="S4837" s="59"/>
      <c r="T4837" s="59"/>
      <c r="U4837" s="59"/>
      <c r="W4837" s="59"/>
      <c r="X4837" s="59"/>
    </row>
    <row r="4838" ht="15.75" customHeight="1">
      <c r="C4838" s="84"/>
      <c r="D4838" s="84"/>
      <c r="E4838" s="84"/>
      <c r="F4838" s="86"/>
      <c r="G4838" s="87"/>
      <c r="H4838" s="72"/>
      <c r="I4838" s="59"/>
      <c r="J4838" s="76"/>
      <c r="K4838" s="59"/>
      <c r="L4838" s="59"/>
      <c r="M4838" s="76"/>
      <c r="N4838" s="88"/>
      <c r="O4838" s="88"/>
      <c r="P4838" s="59"/>
      <c r="Q4838" s="77"/>
      <c r="R4838" s="59"/>
      <c r="S4838" s="59"/>
      <c r="T4838" s="59"/>
      <c r="U4838" s="59"/>
      <c r="W4838" s="59"/>
      <c r="X4838" s="59"/>
    </row>
    <row r="4839" ht="15.75" customHeight="1">
      <c r="C4839" s="84"/>
      <c r="D4839" s="84"/>
      <c r="E4839" s="84"/>
      <c r="F4839" s="86"/>
      <c r="G4839" s="87"/>
      <c r="H4839" s="72"/>
      <c r="I4839" s="59"/>
      <c r="J4839" s="76"/>
      <c r="K4839" s="59"/>
      <c r="L4839" s="59"/>
      <c r="M4839" s="76"/>
      <c r="N4839" s="88"/>
      <c r="O4839" s="88"/>
      <c r="P4839" s="59"/>
      <c r="Q4839" s="77"/>
      <c r="R4839" s="59"/>
      <c r="S4839" s="59"/>
      <c r="T4839" s="59"/>
      <c r="U4839" s="59"/>
      <c r="W4839" s="59"/>
      <c r="X4839" s="59"/>
    </row>
    <row r="4840" ht="15.75" customHeight="1">
      <c r="C4840" s="84"/>
      <c r="D4840" s="84"/>
      <c r="E4840" s="84"/>
      <c r="F4840" s="86"/>
      <c r="G4840" s="87"/>
      <c r="H4840" s="72"/>
      <c r="I4840" s="59"/>
      <c r="J4840" s="76"/>
      <c r="K4840" s="59"/>
      <c r="L4840" s="59"/>
      <c r="M4840" s="76"/>
      <c r="N4840" s="88"/>
      <c r="O4840" s="88"/>
      <c r="P4840" s="59"/>
      <c r="Q4840" s="77"/>
      <c r="R4840" s="59"/>
      <c r="S4840" s="59"/>
      <c r="T4840" s="59"/>
      <c r="U4840" s="59"/>
      <c r="W4840" s="59"/>
      <c r="X4840" s="59"/>
    </row>
    <row r="4841" ht="15.75" customHeight="1">
      <c r="C4841" s="84"/>
      <c r="D4841" s="84"/>
      <c r="E4841" s="84"/>
      <c r="F4841" s="86"/>
      <c r="G4841" s="87"/>
      <c r="H4841" s="72"/>
      <c r="I4841" s="59"/>
      <c r="J4841" s="76"/>
      <c r="K4841" s="59"/>
      <c r="L4841" s="59"/>
      <c r="M4841" s="76"/>
      <c r="N4841" s="88"/>
      <c r="O4841" s="88"/>
      <c r="P4841" s="59"/>
      <c r="Q4841" s="77"/>
      <c r="R4841" s="59"/>
      <c r="S4841" s="59"/>
      <c r="T4841" s="59"/>
      <c r="U4841" s="59"/>
      <c r="W4841" s="59"/>
      <c r="X4841" s="59"/>
    </row>
    <row r="4842" ht="15.75" customHeight="1">
      <c r="C4842" s="84"/>
      <c r="D4842" s="84"/>
      <c r="E4842" s="84"/>
      <c r="F4842" s="86"/>
      <c r="G4842" s="87"/>
      <c r="H4842" s="72"/>
      <c r="I4842" s="59"/>
      <c r="J4842" s="76"/>
      <c r="K4842" s="59"/>
      <c r="L4842" s="59"/>
      <c r="M4842" s="76"/>
      <c r="N4842" s="88"/>
      <c r="O4842" s="88"/>
      <c r="P4842" s="59"/>
      <c r="Q4842" s="77"/>
      <c r="R4842" s="59"/>
      <c r="S4842" s="59"/>
      <c r="T4842" s="59"/>
      <c r="U4842" s="59"/>
      <c r="W4842" s="59"/>
      <c r="X4842" s="59"/>
    </row>
    <row r="4843" ht="15.75" customHeight="1">
      <c r="C4843" s="84"/>
      <c r="D4843" s="84"/>
      <c r="E4843" s="84"/>
      <c r="F4843" s="86"/>
      <c r="G4843" s="87"/>
      <c r="H4843" s="72"/>
      <c r="I4843" s="59"/>
      <c r="J4843" s="76"/>
      <c r="K4843" s="59"/>
      <c r="L4843" s="59"/>
      <c r="M4843" s="76"/>
      <c r="N4843" s="88"/>
      <c r="O4843" s="88"/>
      <c r="P4843" s="59"/>
      <c r="Q4843" s="77"/>
      <c r="R4843" s="59"/>
      <c r="S4843" s="59"/>
      <c r="T4843" s="59"/>
      <c r="U4843" s="59"/>
      <c r="W4843" s="59"/>
      <c r="X4843" s="59"/>
    </row>
    <row r="4844" ht="15.75" customHeight="1">
      <c r="C4844" s="84"/>
      <c r="D4844" s="84"/>
      <c r="E4844" s="84"/>
      <c r="F4844" s="86"/>
      <c r="G4844" s="87"/>
      <c r="H4844" s="72"/>
      <c r="I4844" s="59"/>
      <c r="J4844" s="76"/>
      <c r="K4844" s="59"/>
      <c r="L4844" s="59"/>
      <c r="M4844" s="76"/>
      <c r="N4844" s="88"/>
      <c r="O4844" s="88"/>
      <c r="P4844" s="59"/>
      <c r="Q4844" s="77"/>
      <c r="R4844" s="59"/>
      <c r="S4844" s="59"/>
      <c r="T4844" s="59"/>
      <c r="U4844" s="59"/>
      <c r="W4844" s="59"/>
      <c r="X4844" s="59"/>
    </row>
    <row r="4845" ht="15.75" customHeight="1">
      <c r="C4845" s="84"/>
      <c r="D4845" s="84"/>
      <c r="E4845" s="84"/>
      <c r="F4845" s="86"/>
      <c r="G4845" s="87"/>
      <c r="H4845" s="72"/>
      <c r="I4845" s="59"/>
      <c r="J4845" s="76"/>
      <c r="K4845" s="59"/>
      <c r="L4845" s="59"/>
      <c r="M4845" s="76"/>
      <c r="N4845" s="88"/>
      <c r="O4845" s="88"/>
      <c r="P4845" s="59"/>
      <c r="Q4845" s="77"/>
      <c r="R4845" s="59"/>
      <c r="S4845" s="59"/>
      <c r="T4845" s="59"/>
      <c r="U4845" s="59"/>
      <c r="W4845" s="59"/>
      <c r="X4845" s="59"/>
    </row>
    <row r="4846" ht="15.75" customHeight="1">
      <c r="C4846" s="84"/>
      <c r="D4846" s="84"/>
      <c r="E4846" s="84"/>
      <c r="F4846" s="86"/>
      <c r="G4846" s="87"/>
      <c r="H4846" s="72"/>
      <c r="I4846" s="59"/>
      <c r="J4846" s="76"/>
      <c r="K4846" s="59"/>
      <c r="L4846" s="59"/>
      <c r="M4846" s="76"/>
      <c r="N4846" s="88"/>
      <c r="O4846" s="88"/>
      <c r="P4846" s="59"/>
      <c r="Q4846" s="77"/>
      <c r="R4846" s="59"/>
      <c r="S4846" s="59"/>
      <c r="T4846" s="59"/>
      <c r="U4846" s="59"/>
      <c r="W4846" s="59"/>
      <c r="X4846" s="59"/>
    </row>
    <row r="4847" ht="15.75" customHeight="1">
      <c r="C4847" s="84"/>
      <c r="D4847" s="84"/>
      <c r="E4847" s="84"/>
      <c r="F4847" s="86"/>
      <c r="G4847" s="87"/>
      <c r="H4847" s="72"/>
      <c r="I4847" s="59"/>
      <c r="J4847" s="76"/>
      <c r="K4847" s="59"/>
      <c r="L4847" s="59"/>
      <c r="M4847" s="76"/>
      <c r="N4847" s="88"/>
      <c r="O4847" s="88"/>
      <c r="P4847" s="59"/>
      <c r="Q4847" s="77"/>
      <c r="R4847" s="59"/>
      <c r="S4847" s="59"/>
      <c r="T4847" s="59"/>
      <c r="U4847" s="59"/>
      <c r="W4847" s="59"/>
      <c r="X4847" s="59"/>
    </row>
    <row r="4848" ht="15.75" customHeight="1">
      <c r="C4848" s="84"/>
      <c r="D4848" s="84"/>
      <c r="E4848" s="84"/>
      <c r="F4848" s="86"/>
      <c r="G4848" s="87"/>
      <c r="H4848" s="72"/>
      <c r="I4848" s="59"/>
      <c r="J4848" s="76"/>
      <c r="K4848" s="59"/>
      <c r="L4848" s="59"/>
      <c r="M4848" s="76"/>
      <c r="N4848" s="88"/>
      <c r="O4848" s="88"/>
      <c r="P4848" s="59"/>
      <c r="Q4848" s="77"/>
      <c r="R4848" s="59"/>
      <c r="S4848" s="59"/>
      <c r="T4848" s="59"/>
      <c r="U4848" s="59"/>
      <c r="W4848" s="59"/>
      <c r="X4848" s="59"/>
    </row>
    <row r="4849" ht="15.75" customHeight="1">
      <c r="C4849" s="84"/>
      <c r="D4849" s="84"/>
      <c r="E4849" s="84"/>
      <c r="F4849" s="86"/>
      <c r="G4849" s="87"/>
      <c r="H4849" s="72"/>
      <c r="I4849" s="59"/>
      <c r="J4849" s="76"/>
      <c r="K4849" s="59"/>
      <c r="L4849" s="59"/>
      <c r="M4849" s="76"/>
      <c r="N4849" s="88"/>
      <c r="O4849" s="88"/>
      <c r="P4849" s="59"/>
      <c r="Q4849" s="77"/>
      <c r="R4849" s="59"/>
      <c r="S4849" s="59"/>
      <c r="T4849" s="59"/>
      <c r="U4849" s="59"/>
      <c r="W4849" s="59"/>
      <c r="X4849" s="59"/>
    </row>
    <row r="4850" ht="15.75" customHeight="1">
      <c r="C4850" s="84"/>
      <c r="D4850" s="84"/>
      <c r="E4850" s="84"/>
      <c r="F4850" s="86"/>
      <c r="G4850" s="87"/>
      <c r="H4850" s="72"/>
      <c r="I4850" s="59"/>
      <c r="J4850" s="76"/>
      <c r="K4850" s="59"/>
      <c r="L4850" s="59"/>
      <c r="M4850" s="76"/>
      <c r="N4850" s="88"/>
      <c r="O4850" s="88"/>
      <c r="P4850" s="59"/>
      <c r="Q4850" s="77"/>
      <c r="R4850" s="59"/>
      <c r="S4850" s="59"/>
      <c r="T4850" s="59"/>
      <c r="U4850" s="59"/>
      <c r="W4850" s="59"/>
      <c r="X4850" s="59"/>
    </row>
    <row r="4851" ht="15.75" customHeight="1">
      <c r="C4851" s="84"/>
      <c r="D4851" s="84"/>
      <c r="E4851" s="84"/>
      <c r="F4851" s="86"/>
      <c r="G4851" s="87"/>
      <c r="H4851" s="72"/>
      <c r="I4851" s="59"/>
      <c r="J4851" s="76"/>
      <c r="K4851" s="59"/>
      <c r="L4851" s="59"/>
      <c r="M4851" s="76"/>
      <c r="N4851" s="88"/>
      <c r="O4851" s="88"/>
      <c r="P4851" s="59"/>
      <c r="Q4851" s="77"/>
      <c r="R4851" s="59"/>
      <c r="S4851" s="59"/>
      <c r="T4851" s="59"/>
      <c r="U4851" s="59"/>
      <c r="W4851" s="59"/>
      <c r="X4851" s="59"/>
    </row>
    <row r="4852" ht="15.75" customHeight="1">
      <c r="C4852" s="84"/>
      <c r="D4852" s="84"/>
      <c r="E4852" s="84"/>
      <c r="F4852" s="86"/>
      <c r="G4852" s="87"/>
      <c r="H4852" s="72"/>
      <c r="I4852" s="59"/>
      <c r="J4852" s="76"/>
      <c r="K4852" s="59"/>
      <c r="L4852" s="59"/>
      <c r="M4852" s="76"/>
      <c r="N4852" s="88"/>
      <c r="O4852" s="88"/>
      <c r="P4852" s="59"/>
      <c r="Q4852" s="77"/>
      <c r="R4852" s="59"/>
      <c r="S4852" s="59"/>
      <c r="T4852" s="59"/>
      <c r="U4852" s="59"/>
      <c r="W4852" s="59"/>
      <c r="X4852" s="59"/>
    </row>
    <row r="4853" ht="15.75" customHeight="1">
      <c r="C4853" s="84"/>
      <c r="D4853" s="84"/>
      <c r="E4853" s="84"/>
      <c r="F4853" s="86"/>
      <c r="G4853" s="87"/>
      <c r="H4853" s="72"/>
      <c r="I4853" s="59"/>
      <c r="J4853" s="76"/>
      <c r="K4853" s="59"/>
      <c r="L4853" s="59"/>
      <c r="M4853" s="76"/>
      <c r="N4853" s="88"/>
      <c r="O4853" s="88"/>
      <c r="P4853" s="59"/>
      <c r="Q4853" s="77"/>
      <c r="R4853" s="59"/>
      <c r="S4853" s="59"/>
      <c r="T4853" s="59"/>
      <c r="U4853" s="59"/>
      <c r="W4853" s="59"/>
      <c r="X4853" s="59"/>
    </row>
    <row r="4854" ht="15.75" customHeight="1">
      <c r="C4854" s="84"/>
      <c r="D4854" s="84"/>
      <c r="E4854" s="84"/>
      <c r="F4854" s="86"/>
      <c r="G4854" s="87"/>
      <c r="H4854" s="72"/>
      <c r="I4854" s="59"/>
      <c r="J4854" s="76"/>
      <c r="K4854" s="59"/>
      <c r="L4854" s="59"/>
      <c r="M4854" s="76"/>
      <c r="N4854" s="88"/>
      <c r="O4854" s="88"/>
      <c r="P4854" s="59"/>
      <c r="Q4854" s="77"/>
      <c r="R4854" s="59"/>
      <c r="S4854" s="59"/>
      <c r="T4854" s="59"/>
      <c r="U4854" s="59"/>
      <c r="W4854" s="59"/>
      <c r="X4854" s="59"/>
    </row>
    <row r="4855" ht="15.75" customHeight="1">
      <c r="C4855" s="84"/>
      <c r="D4855" s="84"/>
      <c r="E4855" s="84"/>
      <c r="F4855" s="86"/>
      <c r="G4855" s="87"/>
      <c r="H4855" s="72"/>
      <c r="I4855" s="59"/>
      <c r="J4855" s="76"/>
      <c r="K4855" s="59"/>
      <c r="L4855" s="59"/>
      <c r="M4855" s="76"/>
      <c r="N4855" s="88"/>
      <c r="O4855" s="88"/>
      <c r="P4855" s="59"/>
      <c r="Q4855" s="77"/>
      <c r="R4855" s="59"/>
      <c r="S4855" s="59"/>
      <c r="T4855" s="59"/>
      <c r="U4855" s="59"/>
      <c r="W4855" s="59"/>
      <c r="X4855" s="59"/>
    </row>
    <row r="4856" ht="15.75" customHeight="1">
      <c r="C4856" s="84"/>
      <c r="D4856" s="84"/>
      <c r="E4856" s="84"/>
      <c r="F4856" s="86"/>
      <c r="G4856" s="87"/>
      <c r="H4856" s="72"/>
      <c r="I4856" s="59"/>
      <c r="J4856" s="76"/>
      <c r="K4856" s="59"/>
      <c r="L4856" s="59"/>
      <c r="M4856" s="76"/>
      <c r="N4856" s="88"/>
      <c r="O4856" s="88"/>
      <c r="P4856" s="59"/>
      <c r="Q4856" s="77"/>
      <c r="R4856" s="59"/>
      <c r="S4856" s="59"/>
      <c r="T4856" s="59"/>
      <c r="U4856" s="59"/>
      <c r="W4856" s="59"/>
      <c r="X4856" s="59"/>
    </row>
    <row r="4857" ht="15.75" customHeight="1">
      <c r="C4857" s="84"/>
      <c r="D4857" s="84"/>
      <c r="E4857" s="84"/>
      <c r="F4857" s="86"/>
      <c r="G4857" s="87"/>
      <c r="H4857" s="72"/>
      <c r="I4857" s="59"/>
      <c r="J4857" s="76"/>
      <c r="K4857" s="59"/>
      <c r="L4857" s="59"/>
      <c r="M4857" s="76"/>
      <c r="N4857" s="88"/>
      <c r="O4857" s="88"/>
      <c r="P4857" s="59"/>
      <c r="Q4857" s="77"/>
      <c r="R4857" s="59"/>
      <c r="S4857" s="59"/>
      <c r="T4857" s="59"/>
      <c r="U4857" s="59"/>
      <c r="W4857" s="59"/>
      <c r="X4857" s="59"/>
    </row>
    <row r="4858" ht="15.75" customHeight="1">
      <c r="C4858" s="84"/>
      <c r="D4858" s="84"/>
      <c r="E4858" s="84"/>
      <c r="F4858" s="86"/>
      <c r="G4858" s="87"/>
      <c r="H4858" s="72"/>
      <c r="I4858" s="59"/>
      <c r="J4858" s="76"/>
      <c r="K4858" s="59"/>
      <c r="L4858" s="59"/>
      <c r="M4858" s="76"/>
      <c r="N4858" s="88"/>
      <c r="O4858" s="88"/>
      <c r="P4858" s="59"/>
      <c r="Q4858" s="77"/>
      <c r="R4858" s="59"/>
      <c r="S4858" s="59"/>
      <c r="T4858" s="59"/>
      <c r="U4858" s="59"/>
      <c r="W4858" s="59"/>
      <c r="X4858" s="59"/>
    </row>
    <row r="4859" ht="15.75" customHeight="1">
      <c r="C4859" s="84"/>
      <c r="D4859" s="84"/>
      <c r="E4859" s="84"/>
      <c r="F4859" s="86"/>
      <c r="G4859" s="87"/>
      <c r="H4859" s="72"/>
      <c r="I4859" s="59"/>
      <c r="J4859" s="76"/>
      <c r="K4859" s="59"/>
      <c r="L4859" s="59"/>
      <c r="M4859" s="76"/>
      <c r="N4859" s="88"/>
      <c r="O4859" s="88"/>
      <c r="P4859" s="59"/>
      <c r="Q4859" s="77"/>
      <c r="R4859" s="59"/>
      <c r="S4859" s="59"/>
      <c r="T4859" s="59"/>
      <c r="U4859" s="59"/>
      <c r="W4859" s="59"/>
      <c r="X4859" s="59"/>
    </row>
    <row r="4860" ht="15.75" customHeight="1">
      <c r="C4860" s="84"/>
      <c r="D4860" s="84"/>
      <c r="E4860" s="84"/>
      <c r="F4860" s="86"/>
      <c r="G4860" s="87"/>
      <c r="H4860" s="72"/>
      <c r="I4860" s="59"/>
      <c r="J4860" s="76"/>
      <c r="K4860" s="59"/>
      <c r="L4860" s="59"/>
      <c r="M4860" s="76"/>
      <c r="N4860" s="88"/>
      <c r="O4860" s="88"/>
      <c r="P4860" s="59"/>
      <c r="Q4860" s="77"/>
      <c r="R4860" s="59"/>
      <c r="S4860" s="59"/>
      <c r="T4860" s="59"/>
      <c r="U4860" s="59"/>
      <c r="W4860" s="59"/>
      <c r="X4860" s="59"/>
    </row>
    <row r="4861" ht="15.75" customHeight="1">
      <c r="C4861" s="84"/>
      <c r="D4861" s="84"/>
      <c r="E4861" s="84"/>
      <c r="F4861" s="86"/>
      <c r="G4861" s="87"/>
      <c r="H4861" s="72"/>
      <c r="I4861" s="59"/>
      <c r="J4861" s="76"/>
      <c r="K4861" s="59"/>
      <c r="L4861" s="59"/>
      <c r="M4861" s="76"/>
      <c r="N4861" s="88"/>
      <c r="O4861" s="88"/>
      <c r="P4861" s="59"/>
      <c r="Q4861" s="77"/>
      <c r="R4861" s="59"/>
      <c r="S4861" s="59"/>
      <c r="T4861" s="59"/>
      <c r="U4861" s="59"/>
      <c r="W4861" s="59"/>
      <c r="X4861" s="59"/>
    </row>
    <row r="4862" ht="15.75" customHeight="1">
      <c r="C4862" s="84"/>
      <c r="D4862" s="84"/>
      <c r="E4862" s="84"/>
      <c r="F4862" s="86"/>
      <c r="G4862" s="87"/>
      <c r="H4862" s="72"/>
      <c r="I4862" s="59"/>
      <c r="J4862" s="76"/>
      <c r="K4862" s="59"/>
      <c r="L4862" s="59"/>
      <c r="M4862" s="76"/>
      <c r="N4862" s="88"/>
      <c r="O4862" s="88"/>
      <c r="P4862" s="59"/>
      <c r="Q4862" s="77"/>
      <c r="R4862" s="59"/>
      <c r="S4862" s="59"/>
      <c r="T4862" s="59"/>
      <c r="U4862" s="59"/>
      <c r="W4862" s="59"/>
      <c r="X4862" s="59"/>
    </row>
    <row r="4863" ht="15.75" customHeight="1">
      <c r="C4863" s="84"/>
      <c r="D4863" s="84"/>
      <c r="E4863" s="84"/>
      <c r="F4863" s="86"/>
      <c r="G4863" s="87"/>
      <c r="H4863" s="72"/>
      <c r="I4863" s="59"/>
      <c r="J4863" s="76"/>
      <c r="K4863" s="59"/>
      <c r="L4863" s="59"/>
      <c r="M4863" s="76"/>
      <c r="N4863" s="88"/>
      <c r="O4863" s="88"/>
      <c r="P4863" s="59"/>
      <c r="Q4863" s="77"/>
      <c r="R4863" s="59"/>
      <c r="S4863" s="59"/>
      <c r="T4863" s="59"/>
      <c r="U4863" s="59"/>
      <c r="W4863" s="59"/>
      <c r="X4863" s="59"/>
    </row>
    <row r="4864" ht="15.75" customHeight="1">
      <c r="C4864" s="84"/>
      <c r="D4864" s="84"/>
      <c r="E4864" s="84"/>
      <c r="F4864" s="86"/>
      <c r="G4864" s="87"/>
      <c r="H4864" s="72"/>
      <c r="I4864" s="59"/>
      <c r="J4864" s="76"/>
      <c r="K4864" s="59"/>
      <c r="L4864" s="59"/>
      <c r="M4864" s="76"/>
      <c r="N4864" s="88"/>
      <c r="O4864" s="88"/>
      <c r="P4864" s="59"/>
      <c r="Q4864" s="77"/>
      <c r="R4864" s="59"/>
      <c r="S4864" s="59"/>
      <c r="T4864" s="59"/>
      <c r="U4864" s="59"/>
      <c r="W4864" s="59"/>
      <c r="X4864" s="59"/>
    </row>
    <row r="4865" ht="15.75" customHeight="1">
      <c r="C4865" s="84"/>
      <c r="D4865" s="84"/>
      <c r="E4865" s="84"/>
      <c r="F4865" s="86"/>
      <c r="G4865" s="87"/>
      <c r="H4865" s="72"/>
      <c r="I4865" s="59"/>
      <c r="J4865" s="76"/>
      <c r="K4865" s="59"/>
      <c r="L4865" s="59"/>
      <c r="M4865" s="76"/>
      <c r="N4865" s="88"/>
      <c r="O4865" s="88"/>
      <c r="P4865" s="59"/>
      <c r="Q4865" s="77"/>
      <c r="R4865" s="59"/>
      <c r="S4865" s="59"/>
      <c r="T4865" s="59"/>
      <c r="U4865" s="59"/>
      <c r="W4865" s="59"/>
      <c r="X4865" s="59"/>
    </row>
    <row r="4866" ht="15.75" customHeight="1">
      <c r="C4866" s="84"/>
      <c r="D4866" s="84"/>
      <c r="E4866" s="84"/>
      <c r="F4866" s="86"/>
      <c r="G4866" s="87"/>
      <c r="H4866" s="72"/>
      <c r="I4866" s="59"/>
      <c r="J4866" s="76"/>
      <c r="K4866" s="59"/>
      <c r="L4866" s="59"/>
      <c r="M4866" s="76"/>
      <c r="N4866" s="88"/>
      <c r="O4866" s="88"/>
      <c r="P4866" s="59"/>
      <c r="Q4866" s="77"/>
      <c r="R4866" s="59"/>
      <c r="S4866" s="59"/>
      <c r="T4866" s="59"/>
      <c r="U4866" s="59"/>
      <c r="W4866" s="59"/>
      <c r="X4866" s="59"/>
    </row>
    <row r="4867" ht="15.75" customHeight="1">
      <c r="C4867" s="84"/>
      <c r="D4867" s="84"/>
      <c r="E4867" s="84"/>
      <c r="F4867" s="86"/>
      <c r="G4867" s="87"/>
      <c r="H4867" s="72"/>
      <c r="I4867" s="59"/>
      <c r="J4867" s="76"/>
      <c r="K4867" s="59"/>
      <c r="L4867" s="59"/>
      <c r="M4867" s="76"/>
      <c r="N4867" s="88"/>
      <c r="O4867" s="88"/>
      <c r="P4867" s="59"/>
      <c r="Q4867" s="77"/>
      <c r="R4867" s="59"/>
      <c r="S4867" s="59"/>
      <c r="T4867" s="59"/>
      <c r="U4867" s="59"/>
      <c r="W4867" s="59"/>
      <c r="X4867" s="59"/>
    </row>
    <row r="4868" ht="15.75" customHeight="1">
      <c r="C4868" s="84"/>
      <c r="D4868" s="84"/>
      <c r="E4868" s="84"/>
      <c r="F4868" s="86"/>
      <c r="G4868" s="87"/>
      <c r="H4868" s="72"/>
      <c r="I4868" s="59"/>
      <c r="J4868" s="76"/>
      <c r="K4868" s="59"/>
      <c r="L4868" s="59"/>
      <c r="M4868" s="76"/>
      <c r="N4868" s="88"/>
      <c r="O4868" s="88"/>
      <c r="P4868" s="59"/>
      <c r="Q4868" s="77"/>
      <c r="R4868" s="59"/>
      <c r="S4868" s="59"/>
      <c r="T4868" s="59"/>
      <c r="U4868" s="59"/>
      <c r="W4868" s="59"/>
      <c r="X4868" s="59"/>
    </row>
    <row r="4869" ht="15.75" customHeight="1">
      <c r="C4869" s="84"/>
      <c r="D4869" s="84"/>
      <c r="E4869" s="84"/>
      <c r="F4869" s="86"/>
      <c r="G4869" s="87"/>
      <c r="H4869" s="72"/>
      <c r="I4869" s="59"/>
      <c r="J4869" s="76"/>
      <c r="K4869" s="59"/>
      <c r="L4869" s="59"/>
      <c r="M4869" s="76"/>
      <c r="N4869" s="88"/>
      <c r="O4869" s="88"/>
      <c r="P4869" s="59"/>
      <c r="Q4869" s="77"/>
      <c r="R4869" s="59"/>
      <c r="S4869" s="59"/>
      <c r="T4869" s="59"/>
      <c r="U4869" s="59"/>
      <c r="W4869" s="59"/>
      <c r="X4869" s="59"/>
    </row>
    <row r="4870" ht="15.75" customHeight="1">
      <c r="C4870" s="84"/>
      <c r="D4870" s="84"/>
      <c r="E4870" s="84"/>
      <c r="F4870" s="86"/>
      <c r="G4870" s="87"/>
      <c r="H4870" s="72"/>
      <c r="I4870" s="59"/>
      <c r="J4870" s="76"/>
      <c r="K4870" s="59"/>
      <c r="L4870" s="59"/>
      <c r="M4870" s="76"/>
      <c r="N4870" s="88"/>
      <c r="O4870" s="88"/>
      <c r="P4870" s="59"/>
      <c r="Q4870" s="77"/>
      <c r="R4870" s="59"/>
      <c r="S4870" s="59"/>
      <c r="T4870" s="59"/>
      <c r="U4870" s="59"/>
      <c r="W4870" s="59"/>
      <c r="X4870" s="59"/>
    </row>
    <row r="4871" ht="15.75" customHeight="1">
      <c r="C4871" s="84"/>
      <c r="D4871" s="84"/>
      <c r="E4871" s="84"/>
      <c r="F4871" s="86"/>
      <c r="G4871" s="87"/>
      <c r="H4871" s="72"/>
      <c r="I4871" s="59"/>
      <c r="J4871" s="76"/>
      <c r="K4871" s="59"/>
      <c r="L4871" s="59"/>
      <c r="M4871" s="76"/>
      <c r="N4871" s="88"/>
      <c r="O4871" s="88"/>
      <c r="P4871" s="59"/>
      <c r="Q4871" s="77"/>
      <c r="R4871" s="59"/>
      <c r="S4871" s="59"/>
      <c r="T4871" s="59"/>
      <c r="U4871" s="59"/>
      <c r="W4871" s="59"/>
      <c r="X4871" s="59"/>
    </row>
    <row r="4872" ht="15.75" customHeight="1">
      <c r="C4872" s="84"/>
      <c r="D4872" s="84"/>
      <c r="E4872" s="84"/>
      <c r="F4872" s="86"/>
      <c r="G4872" s="87"/>
      <c r="H4872" s="72"/>
      <c r="I4872" s="59"/>
      <c r="J4872" s="76"/>
      <c r="K4872" s="59"/>
      <c r="L4872" s="59"/>
      <c r="M4872" s="76"/>
      <c r="N4872" s="88"/>
      <c r="O4872" s="88"/>
      <c r="P4872" s="59"/>
      <c r="Q4872" s="77"/>
      <c r="R4872" s="59"/>
      <c r="S4872" s="59"/>
      <c r="T4872" s="59"/>
      <c r="U4872" s="59"/>
      <c r="W4872" s="59"/>
      <c r="X4872" s="59"/>
    </row>
    <row r="4873" ht="15.75" customHeight="1">
      <c r="C4873" s="84"/>
      <c r="D4873" s="84"/>
      <c r="E4873" s="84"/>
      <c r="F4873" s="86"/>
      <c r="G4873" s="87"/>
      <c r="H4873" s="72"/>
      <c r="I4873" s="59"/>
      <c r="J4873" s="76"/>
      <c r="K4873" s="59"/>
      <c r="L4873" s="59"/>
      <c r="M4873" s="76"/>
      <c r="N4873" s="88"/>
      <c r="O4873" s="88"/>
      <c r="P4873" s="59"/>
      <c r="Q4873" s="77"/>
      <c r="R4873" s="59"/>
      <c r="S4873" s="59"/>
      <c r="T4873" s="59"/>
      <c r="U4873" s="59"/>
      <c r="W4873" s="59"/>
      <c r="X4873" s="59"/>
    </row>
    <row r="4874" ht="15.75" customHeight="1">
      <c r="C4874" s="84"/>
      <c r="D4874" s="84"/>
      <c r="E4874" s="84"/>
      <c r="F4874" s="86"/>
      <c r="G4874" s="87"/>
      <c r="H4874" s="72"/>
      <c r="I4874" s="59"/>
      <c r="J4874" s="76"/>
      <c r="K4874" s="59"/>
      <c r="L4874" s="59"/>
      <c r="M4874" s="76"/>
      <c r="N4874" s="88"/>
      <c r="O4874" s="88"/>
      <c r="P4874" s="59"/>
      <c r="Q4874" s="77"/>
      <c r="R4874" s="59"/>
      <c r="S4874" s="59"/>
      <c r="T4874" s="59"/>
      <c r="U4874" s="59"/>
      <c r="W4874" s="59"/>
      <c r="X4874" s="59"/>
    </row>
    <row r="4875" ht="15.75" customHeight="1">
      <c r="C4875" s="84"/>
      <c r="D4875" s="84"/>
      <c r="E4875" s="84"/>
      <c r="F4875" s="86"/>
      <c r="G4875" s="87"/>
      <c r="H4875" s="72"/>
      <c r="I4875" s="59"/>
      <c r="J4875" s="76"/>
      <c r="K4875" s="59"/>
      <c r="L4875" s="59"/>
      <c r="M4875" s="76"/>
      <c r="N4875" s="88"/>
      <c r="O4875" s="88"/>
      <c r="P4875" s="59"/>
      <c r="Q4875" s="77"/>
      <c r="R4875" s="59"/>
      <c r="S4875" s="59"/>
      <c r="T4875" s="59"/>
      <c r="U4875" s="59"/>
      <c r="W4875" s="59"/>
      <c r="X4875" s="59"/>
    </row>
    <row r="4876" ht="15.75" customHeight="1">
      <c r="C4876" s="84"/>
      <c r="D4876" s="84"/>
      <c r="E4876" s="84"/>
      <c r="F4876" s="86"/>
      <c r="G4876" s="87"/>
      <c r="H4876" s="72"/>
      <c r="I4876" s="59"/>
      <c r="J4876" s="76"/>
      <c r="K4876" s="59"/>
      <c r="L4876" s="59"/>
      <c r="M4876" s="76"/>
      <c r="N4876" s="88"/>
      <c r="O4876" s="88"/>
      <c r="P4876" s="59"/>
      <c r="Q4876" s="77"/>
      <c r="R4876" s="59"/>
      <c r="S4876" s="59"/>
      <c r="T4876" s="59"/>
      <c r="U4876" s="59"/>
      <c r="W4876" s="59"/>
      <c r="X4876" s="59"/>
    </row>
    <row r="4877" ht="15.75" customHeight="1">
      <c r="C4877" s="84"/>
      <c r="D4877" s="84"/>
      <c r="E4877" s="84"/>
      <c r="F4877" s="86"/>
      <c r="G4877" s="87"/>
      <c r="H4877" s="72"/>
      <c r="I4877" s="59"/>
      <c r="J4877" s="76"/>
      <c r="K4877" s="59"/>
      <c r="L4877" s="59"/>
      <c r="M4877" s="76"/>
      <c r="N4877" s="88"/>
      <c r="O4877" s="88"/>
      <c r="P4877" s="59"/>
      <c r="Q4877" s="77"/>
      <c r="R4877" s="59"/>
      <c r="S4877" s="59"/>
      <c r="T4877" s="59"/>
      <c r="U4877" s="59"/>
      <c r="W4877" s="59"/>
      <c r="X4877" s="59"/>
    </row>
    <row r="4878" ht="15.75" customHeight="1">
      <c r="C4878" s="84"/>
      <c r="D4878" s="84"/>
      <c r="E4878" s="84"/>
      <c r="F4878" s="86"/>
      <c r="G4878" s="87"/>
      <c r="H4878" s="72"/>
      <c r="I4878" s="59"/>
      <c r="J4878" s="76"/>
      <c r="K4878" s="59"/>
      <c r="L4878" s="59"/>
      <c r="M4878" s="76"/>
      <c r="N4878" s="88"/>
      <c r="O4878" s="88"/>
      <c r="P4878" s="59"/>
      <c r="Q4878" s="77"/>
      <c r="R4878" s="59"/>
      <c r="S4878" s="59"/>
      <c r="T4878" s="59"/>
      <c r="U4878" s="59"/>
      <c r="W4878" s="59"/>
      <c r="X4878" s="59"/>
    </row>
    <row r="4879" ht="15.75" customHeight="1">
      <c r="C4879" s="84"/>
      <c r="D4879" s="84"/>
      <c r="E4879" s="84"/>
      <c r="F4879" s="86"/>
      <c r="G4879" s="87"/>
      <c r="H4879" s="72"/>
      <c r="I4879" s="59"/>
      <c r="J4879" s="76"/>
      <c r="K4879" s="59"/>
      <c r="L4879" s="59"/>
      <c r="M4879" s="76"/>
      <c r="N4879" s="88"/>
      <c r="O4879" s="88"/>
      <c r="P4879" s="59"/>
      <c r="Q4879" s="77"/>
      <c r="R4879" s="59"/>
      <c r="S4879" s="59"/>
      <c r="T4879" s="59"/>
      <c r="U4879" s="59"/>
      <c r="W4879" s="59"/>
      <c r="X4879" s="59"/>
    </row>
    <row r="4880" ht="15.75" customHeight="1">
      <c r="C4880" s="84"/>
      <c r="D4880" s="84"/>
      <c r="E4880" s="84"/>
      <c r="F4880" s="86"/>
      <c r="G4880" s="87"/>
      <c r="H4880" s="72"/>
      <c r="I4880" s="59"/>
      <c r="J4880" s="76"/>
      <c r="K4880" s="59"/>
      <c r="L4880" s="59"/>
      <c r="M4880" s="76"/>
      <c r="N4880" s="88"/>
      <c r="O4880" s="88"/>
      <c r="P4880" s="59"/>
      <c r="Q4880" s="77"/>
      <c r="R4880" s="59"/>
      <c r="S4880" s="59"/>
      <c r="T4880" s="59"/>
      <c r="U4880" s="59"/>
      <c r="W4880" s="59"/>
      <c r="X4880" s="59"/>
    </row>
    <row r="4881" ht="15.75" customHeight="1">
      <c r="C4881" s="84"/>
      <c r="D4881" s="84"/>
      <c r="E4881" s="84"/>
      <c r="F4881" s="86"/>
      <c r="G4881" s="87"/>
      <c r="H4881" s="72"/>
      <c r="I4881" s="59"/>
      <c r="J4881" s="76"/>
      <c r="K4881" s="59"/>
      <c r="L4881" s="59"/>
      <c r="M4881" s="76"/>
      <c r="N4881" s="88"/>
      <c r="O4881" s="88"/>
      <c r="P4881" s="59"/>
      <c r="Q4881" s="77"/>
      <c r="R4881" s="59"/>
      <c r="S4881" s="59"/>
      <c r="T4881" s="59"/>
      <c r="U4881" s="59"/>
      <c r="W4881" s="59"/>
      <c r="X4881" s="59"/>
    </row>
    <row r="4882" ht="15.75" customHeight="1">
      <c r="C4882" s="84"/>
      <c r="D4882" s="84"/>
      <c r="E4882" s="84"/>
      <c r="F4882" s="86"/>
      <c r="G4882" s="87"/>
      <c r="H4882" s="72"/>
      <c r="I4882" s="59"/>
      <c r="J4882" s="76"/>
      <c r="K4882" s="59"/>
      <c r="L4882" s="59"/>
      <c r="M4882" s="76"/>
      <c r="N4882" s="88"/>
      <c r="O4882" s="88"/>
      <c r="P4882" s="59"/>
      <c r="Q4882" s="77"/>
      <c r="R4882" s="59"/>
      <c r="S4882" s="59"/>
      <c r="T4882" s="59"/>
      <c r="U4882" s="59"/>
      <c r="W4882" s="59"/>
      <c r="X4882" s="59"/>
    </row>
    <row r="4883" ht="15.75" customHeight="1">
      <c r="C4883" s="84"/>
      <c r="D4883" s="84"/>
      <c r="E4883" s="84"/>
      <c r="F4883" s="86"/>
      <c r="G4883" s="87"/>
      <c r="H4883" s="72"/>
      <c r="I4883" s="59"/>
      <c r="J4883" s="76"/>
      <c r="K4883" s="59"/>
      <c r="L4883" s="59"/>
      <c r="M4883" s="76"/>
      <c r="N4883" s="88"/>
      <c r="O4883" s="88"/>
      <c r="P4883" s="59"/>
      <c r="Q4883" s="77"/>
      <c r="R4883" s="59"/>
      <c r="S4883" s="59"/>
      <c r="T4883" s="59"/>
      <c r="U4883" s="59"/>
      <c r="W4883" s="59"/>
      <c r="X4883" s="59"/>
    </row>
    <row r="4884" ht="15.75" customHeight="1">
      <c r="C4884" s="84"/>
      <c r="D4884" s="84"/>
      <c r="E4884" s="84"/>
      <c r="F4884" s="86"/>
      <c r="G4884" s="87"/>
      <c r="H4884" s="72"/>
      <c r="I4884" s="59"/>
      <c r="J4884" s="76"/>
      <c r="K4884" s="59"/>
      <c r="L4884" s="59"/>
      <c r="M4884" s="76"/>
      <c r="N4884" s="88"/>
      <c r="O4884" s="88"/>
      <c r="P4884" s="59"/>
      <c r="Q4884" s="77"/>
      <c r="R4884" s="59"/>
      <c r="S4884" s="59"/>
      <c r="T4884" s="59"/>
      <c r="U4884" s="59"/>
      <c r="W4884" s="59"/>
      <c r="X4884" s="59"/>
    </row>
    <row r="4885" ht="15.75" customHeight="1">
      <c r="C4885" s="84"/>
      <c r="D4885" s="84"/>
      <c r="E4885" s="84"/>
      <c r="F4885" s="86"/>
      <c r="G4885" s="87"/>
      <c r="H4885" s="72"/>
      <c r="I4885" s="59"/>
      <c r="J4885" s="76"/>
      <c r="K4885" s="59"/>
      <c r="L4885" s="59"/>
      <c r="M4885" s="76"/>
      <c r="N4885" s="88"/>
      <c r="O4885" s="88"/>
      <c r="P4885" s="59"/>
      <c r="Q4885" s="77"/>
      <c r="R4885" s="59"/>
      <c r="S4885" s="59"/>
      <c r="T4885" s="59"/>
      <c r="U4885" s="59"/>
      <c r="W4885" s="59"/>
      <c r="X4885" s="59"/>
    </row>
    <row r="4886" ht="15.75" customHeight="1">
      <c r="C4886" s="84"/>
      <c r="D4886" s="84"/>
      <c r="E4886" s="84"/>
      <c r="F4886" s="86"/>
      <c r="G4886" s="87"/>
      <c r="H4886" s="72"/>
      <c r="I4886" s="59"/>
      <c r="J4886" s="76"/>
      <c r="K4886" s="59"/>
      <c r="L4886" s="59"/>
      <c r="M4886" s="76"/>
      <c r="N4886" s="88"/>
      <c r="O4886" s="88"/>
      <c r="P4886" s="59"/>
      <c r="Q4886" s="77"/>
      <c r="R4886" s="59"/>
      <c r="S4886" s="59"/>
      <c r="T4886" s="59"/>
      <c r="U4886" s="59"/>
      <c r="W4886" s="59"/>
      <c r="X4886" s="59"/>
    </row>
    <row r="4887" ht="15.75" customHeight="1">
      <c r="C4887" s="84"/>
      <c r="D4887" s="84"/>
      <c r="E4887" s="84"/>
      <c r="F4887" s="86"/>
      <c r="G4887" s="87"/>
      <c r="H4887" s="72"/>
      <c r="I4887" s="59"/>
      <c r="J4887" s="76"/>
      <c r="K4887" s="59"/>
      <c r="L4887" s="59"/>
      <c r="M4887" s="76"/>
      <c r="N4887" s="88"/>
      <c r="O4887" s="88"/>
      <c r="P4887" s="59"/>
      <c r="Q4887" s="77"/>
      <c r="R4887" s="59"/>
      <c r="S4887" s="59"/>
      <c r="T4887" s="59"/>
      <c r="U4887" s="59"/>
      <c r="W4887" s="59"/>
      <c r="X4887" s="59"/>
    </row>
    <row r="4888" ht="15.75" customHeight="1">
      <c r="C4888" s="84"/>
      <c r="D4888" s="84"/>
      <c r="E4888" s="84"/>
      <c r="F4888" s="86"/>
      <c r="G4888" s="87"/>
      <c r="H4888" s="72"/>
      <c r="I4888" s="59"/>
      <c r="J4888" s="76"/>
      <c r="K4888" s="59"/>
      <c r="L4888" s="59"/>
      <c r="M4888" s="76"/>
      <c r="N4888" s="88"/>
      <c r="O4888" s="88"/>
      <c r="P4888" s="59"/>
      <c r="Q4888" s="77"/>
      <c r="R4888" s="59"/>
      <c r="S4888" s="59"/>
      <c r="T4888" s="59"/>
      <c r="U4888" s="59"/>
      <c r="W4888" s="59"/>
      <c r="X4888" s="59"/>
    </row>
    <row r="4889" ht="15.75" customHeight="1">
      <c r="C4889" s="84"/>
      <c r="D4889" s="84"/>
      <c r="E4889" s="84"/>
      <c r="F4889" s="86"/>
      <c r="G4889" s="87"/>
      <c r="H4889" s="72"/>
      <c r="I4889" s="59"/>
      <c r="J4889" s="76"/>
      <c r="K4889" s="59"/>
      <c r="L4889" s="59"/>
      <c r="M4889" s="76"/>
      <c r="N4889" s="88"/>
      <c r="O4889" s="88"/>
      <c r="P4889" s="59"/>
      <c r="Q4889" s="77"/>
      <c r="R4889" s="59"/>
      <c r="S4889" s="59"/>
      <c r="T4889" s="59"/>
      <c r="U4889" s="59"/>
      <c r="W4889" s="59"/>
      <c r="X4889" s="59"/>
    </row>
    <row r="4890" ht="15.75" customHeight="1">
      <c r="C4890" s="84"/>
      <c r="D4890" s="84"/>
      <c r="E4890" s="84"/>
      <c r="F4890" s="86"/>
      <c r="G4890" s="87"/>
      <c r="H4890" s="72"/>
      <c r="I4890" s="59"/>
      <c r="J4890" s="76"/>
      <c r="K4890" s="59"/>
      <c r="L4890" s="59"/>
      <c r="M4890" s="76"/>
      <c r="N4890" s="88"/>
      <c r="O4890" s="88"/>
      <c r="P4890" s="59"/>
      <c r="Q4890" s="77"/>
      <c r="R4890" s="59"/>
      <c r="S4890" s="59"/>
      <c r="T4890" s="59"/>
      <c r="U4890" s="59"/>
      <c r="W4890" s="59"/>
      <c r="X4890" s="59"/>
    </row>
    <row r="4891" ht="15.75" customHeight="1">
      <c r="C4891" s="84"/>
      <c r="D4891" s="84"/>
      <c r="E4891" s="84"/>
      <c r="F4891" s="86"/>
      <c r="G4891" s="87"/>
      <c r="H4891" s="72"/>
      <c r="I4891" s="59"/>
      <c r="J4891" s="76"/>
      <c r="K4891" s="59"/>
      <c r="L4891" s="59"/>
      <c r="M4891" s="76"/>
      <c r="N4891" s="88"/>
      <c r="O4891" s="88"/>
      <c r="P4891" s="59"/>
      <c r="Q4891" s="77"/>
      <c r="R4891" s="59"/>
      <c r="S4891" s="59"/>
      <c r="T4891" s="59"/>
      <c r="U4891" s="59"/>
      <c r="W4891" s="59"/>
      <c r="X4891" s="59"/>
    </row>
    <row r="4892" ht="15.75" customHeight="1">
      <c r="C4892" s="84"/>
      <c r="D4892" s="84"/>
      <c r="E4892" s="84"/>
      <c r="F4892" s="86"/>
      <c r="G4892" s="87"/>
      <c r="H4892" s="72"/>
      <c r="I4892" s="59"/>
      <c r="J4892" s="76"/>
      <c r="K4892" s="59"/>
      <c r="L4892" s="59"/>
      <c r="M4892" s="76"/>
      <c r="N4892" s="88"/>
      <c r="O4892" s="88"/>
      <c r="P4892" s="59"/>
      <c r="Q4892" s="77"/>
      <c r="R4892" s="59"/>
      <c r="S4892" s="59"/>
      <c r="T4892" s="59"/>
      <c r="U4892" s="59"/>
      <c r="W4892" s="59"/>
      <c r="X4892" s="59"/>
    </row>
    <row r="4893" ht="15.75" customHeight="1">
      <c r="C4893" s="84"/>
      <c r="D4893" s="84"/>
      <c r="E4893" s="84"/>
      <c r="F4893" s="86"/>
      <c r="G4893" s="87"/>
      <c r="H4893" s="72"/>
      <c r="I4893" s="59"/>
      <c r="J4893" s="76"/>
      <c r="K4893" s="59"/>
      <c r="L4893" s="59"/>
      <c r="M4893" s="76"/>
      <c r="N4893" s="88"/>
      <c r="O4893" s="88"/>
      <c r="P4893" s="59"/>
      <c r="Q4893" s="77"/>
      <c r="R4893" s="59"/>
      <c r="S4893" s="59"/>
      <c r="T4893" s="59"/>
      <c r="U4893" s="59"/>
      <c r="W4893" s="59"/>
      <c r="X4893" s="59"/>
    </row>
    <row r="4894" ht="15.75" customHeight="1">
      <c r="C4894" s="84"/>
      <c r="D4894" s="84"/>
      <c r="E4894" s="84"/>
      <c r="F4894" s="86"/>
      <c r="G4894" s="87"/>
      <c r="H4894" s="72"/>
      <c r="I4894" s="59"/>
      <c r="J4894" s="76"/>
      <c r="K4894" s="59"/>
      <c r="L4894" s="59"/>
      <c r="M4894" s="76"/>
      <c r="N4894" s="88"/>
      <c r="O4894" s="88"/>
      <c r="P4894" s="59"/>
      <c r="Q4894" s="77"/>
      <c r="R4894" s="59"/>
      <c r="S4894" s="59"/>
      <c r="T4894" s="59"/>
      <c r="U4894" s="59"/>
      <c r="W4894" s="59"/>
      <c r="X4894" s="59"/>
    </row>
    <row r="4895" ht="15.75" customHeight="1">
      <c r="C4895" s="84"/>
      <c r="D4895" s="84"/>
      <c r="E4895" s="84"/>
      <c r="F4895" s="86"/>
      <c r="G4895" s="87"/>
      <c r="H4895" s="72"/>
      <c r="I4895" s="59"/>
      <c r="J4895" s="76"/>
      <c r="K4895" s="59"/>
      <c r="L4895" s="59"/>
      <c r="M4895" s="76"/>
      <c r="N4895" s="88"/>
      <c r="O4895" s="88"/>
      <c r="P4895" s="59"/>
      <c r="Q4895" s="77"/>
      <c r="R4895" s="59"/>
      <c r="S4895" s="59"/>
      <c r="T4895" s="59"/>
      <c r="U4895" s="59"/>
      <c r="W4895" s="59"/>
      <c r="X4895" s="59"/>
    </row>
    <row r="4896" ht="15.75" customHeight="1">
      <c r="C4896" s="84"/>
      <c r="D4896" s="84"/>
      <c r="E4896" s="84"/>
      <c r="F4896" s="86"/>
      <c r="G4896" s="87"/>
      <c r="H4896" s="72"/>
      <c r="I4896" s="59"/>
      <c r="J4896" s="76"/>
      <c r="K4896" s="59"/>
      <c r="L4896" s="59"/>
      <c r="M4896" s="76"/>
      <c r="N4896" s="88"/>
      <c r="O4896" s="88"/>
      <c r="P4896" s="59"/>
      <c r="Q4896" s="77"/>
      <c r="R4896" s="59"/>
      <c r="S4896" s="59"/>
      <c r="T4896" s="59"/>
      <c r="U4896" s="59"/>
      <c r="W4896" s="59"/>
      <c r="X4896" s="59"/>
    </row>
    <row r="4897" ht="15.75" customHeight="1">
      <c r="C4897" s="84"/>
      <c r="D4897" s="84"/>
      <c r="E4897" s="84"/>
      <c r="F4897" s="86"/>
      <c r="G4897" s="87"/>
      <c r="H4897" s="72"/>
      <c r="I4897" s="59"/>
      <c r="J4897" s="76"/>
      <c r="K4897" s="59"/>
      <c r="L4897" s="59"/>
      <c r="M4897" s="76"/>
      <c r="N4897" s="88"/>
      <c r="O4897" s="88"/>
      <c r="P4897" s="59"/>
      <c r="Q4897" s="77"/>
      <c r="R4897" s="59"/>
      <c r="S4897" s="59"/>
      <c r="T4897" s="59"/>
      <c r="U4897" s="59"/>
      <c r="W4897" s="59"/>
      <c r="X4897" s="59"/>
    </row>
    <row r="4898" ht="15.75" customHeight="1">
      <c r="C4898" s="84"/>
      <c r="D4898" s="84"/>
      <c r="E4898" s="84"/>
      <c r="F4898" s="86"/>
      <c r="G4898" s="87"/>
      <c r="H4898" s="72"/>
      <c r="I4898" s="59"/>
      <c r="J4898" s="76"/>
      <c r="K4898" s="59"/>
      <c r="L4898" s="59"/>
      <c r="M4898" s="76"/>
      <c r="N4898" s="88"/>
      <c r="O4898" s="88"/>
      <c r="P4898" s="59"/>
      <c r="Q4898" s="77"/>
      <c r="R4898" s="59"/>
      <c r="S4898" s="59"/>
      <c r="T4898" s="59"/>
      <c r="U4898" s="59"/>
      <c r="W4898" s="59"/>
      <c r="X4898" s="59"/>
    </row>
    <row r="4899" ht="15.75" customHeight="1">
      <c r="C4899" s="84"/>
      <c r="D4899" s="84"/>
      <c r="E4899" s="84"/>
      <c r="F4899" s="86"/>
      <c r="G4899" s="87"/>
      <c r="H4899" s="72"/>
      <c r="I4899" s="59"/>
      <c r="J4899" s="76"/>
      <c r="K4899" s="59"/>
      <c r="L4899" s="59"/>
      <c r="M4899" s="76"/>
      <c r="N4899" s="88"/>
      <c r="O4899" s="88"/>
      <c r="P4899" s="59"/>
      <c r="Q4899" s="77"/>
      <c r="R4899" s="59"/>
      <c r="S4899" s="59"/>
      <c r="T4899" s="59"/>
      <c r="U4899" s="59"/>
      <c r="W4899" s="59"/>
      <c r="X4899" s="59"/>
    </row>
    <row r="4900" ht="15.75" customHeight="1">
      <c r="C4900" s="84"/>
      <c r="D4900" s="84"/>
      <c r="E4900" s="84"/>
      <c r="F4900" s="86"/>
      <c r="G4900" s="87"/>
      <c r="H4900" s="72"/>
      <c r="I4900" s="59"/>
      <c r="J4900" s="76"/>
      <c r="K4900" s="59"/>
      <c r="L4900" s="59"/>
      <c r="M4900" s="76"/>
      <c r="N4900" s="88"/>
      <c r="O4900" s="88"/>
      <c r="P4900" s="59"/>
      <c r="Q4900" s="77"/>
      <c r="R4900" s="59"/>
      <c r="S4900" s="59"/>
      <c r="T4900" s="59"/>
      <c r="U4900" s="59"/>
      <c r="W4900" s="59"/>
      <c r="X4900" s="59"/>
    </row>
    <row r="4901" ht="15.75" customHeight="1">
      <c r="C4901" s="84"/>
      <c r="D4901" s="84"/>
      <c r="E4901" s="84"/>
      <c r="F4901" s="86"/>
      <c r="G4901" s="87"/>
      <c r="H4901" s="72"/>
      <c r="I4901" s="59"/>
      <c r="J4901" s="76"/>
      <c r="K4901" s="59"/>
      <c r="L4901" s="59"/>
      <c r="M4901" s="76"/>
      <c r="N4901" s="88"/>
      <c r="O4901" s="88"/>
      <c r="P4901" s="59"/>
      <c r="Q4901" s="77"/>
      <c r="R4901" s="59"/>
      <c r="S4901" s="59"/>
      <c r="T4901" s="59"/>
      <c r="U4901" s="59"/>
      <c r="W4901" s="59"/>
      <c r="X4901" s="59"/>
    </row>
    <row r="4902" ht="15.75" customHeight="1">
      <c r="C4902" s="84"/>
      <c r="D4902" s="84"/>
      <c r="E4902" s="84"/>
      <c r="F4902" s="86"/>
      <c r="G4902" s="87"/>
      <c r="H4902" s="72"/>
      <c r="I4902" s="59"/>
      <c r="J4902" s="76"/>
      <c r="K4902" s="59"/>
      <c r="L4902" s="59"/>
      <c r="M4902" s="76"/>
      <c r="N4902" s="88"/>
      <c r="O4902" s="88"/>
      <c r="P4902" s="59"/>
      <c r="Q4902" s="77"/>
      <c r="R4902" s="59"/>
      <c r="S4902" s="59"/>
      <c r="T4902" s="59"/>
      <c r="U4902" s="59"/>
      <c r="W4902" s="59"/>
      <c r="X4902" s="59"/>
    </row>
    <row r="4903" ht="15.75" customHeight="1">
      <c r="C4903" s="84"/>
      <c r="D4903" s="84"/>
      <c r="E4903" s="84"/>
      <c r="F4903" s="86"/>
      <c r="G4903" s="87"/>
      <c r="H4903" s="72"/>
      <c r="I4903" s="59"/>
      <c r="J4903" s="76"/>
      <c r="K4903" s="59"/>
      <c r="L4903" s="59"/>
      <c r="M4903" s="76"/>
      <c r="N4903" s="88"/>
      <c r="O4903" s="88"/>
      <c r="P4903" s="59"/>
      <c r="Q4903" s="77"/>
      <c r="R4903" s="59"/>
      <c r="S4903" s="59"/>
      <c r="T4903" s="59"/>
      <c r="U4903" s="59"/>
      <c r="W4903" s="59"/>
      <c r="X4903" s="59"/>
    </row>
    <row r="4904" ht="15.75" customHeight="1">
      <c r="C4904" s="84"/>
      <c r="D4904" s="84"/>
      <c r="E4904" s="84"/>
      <c r="F4904" s="86"/>
      <c r="G4904" s="87"/>
      <c r="H4904" s="72"/>
      <c r="I4904" s="59"/>
      <c r="J4904" s="76"/>
      <c r="K4904" s="59"/>
      <c r="L4904" s="59"/>
      <c r="M4904" s="76"/>
      <c r="N4904" s="88"/>
      <c r="O4904" s="88"/>
      <c r="P4904" s="59"/>
      <c r="Q4904" s="77"/>
      <c r="R4904" s="59"/>
      <c r="S4904" s="59"/>
      <c r="T4904" s="59"/>
      <c r="U4904" s="59"/>
      <c r="W4904" s="59"/>
      <c r="X4904" s="59"/>
    </row>
    <row r="4905" ht="15.75" customHeight="1">
      <c r="C4905" s="84"/>
      <c r="D4905" s="84"/>
      <c r="E4905" s="84"/>
      <c r="F4905" s="86"/>
      <c r="G4905" s="87"/>
      <c r="H4905" s="72"/>
      <c r="I4905" s="59"/>
      <c r="J4905" s="76"/>
      <c r="K4905" s="59"/>
      <c r="L4905" s="59"/>
      <c r="M4905" s="76"/>
      <c r="N4905" s="88"/>
      <c r="O4905" s="88"/>
      <c r="P4905" s="59"/>
      <c r="Q4905" s="77"/>
      <c r="R4905" s="59"/>
      <c r="S4905" s="59"/>
      <c r="T4905" s="59"/>
      <c r="U4905" s="59"/>
      <c r="W4905" s="59"/>
      <c r="X4905" s="59"/>
    </row>
    <row r="4906" ht="15.75" customHeight="1">
      <c r="C4906" s="84"/>
      <c r="D4906" s="84"/>
      <c r="E4906" s="84"/>
      <c r="F4906" s="86"/>
      <c r="G4906" s="87"/>
      <c r="H4906" s="72"/>
      <c r="I4906" s="59"/>
      <c r="J4906" s="76"/>
      <c r="K4906" s="59"/>
      <c r="L4906" s="59"/>
      <c r="M4906" s="76"/>
      <c r="N4906" s="88"/>
      <c r="O4906" s="88"/>
      <c r="P4906" s="59"/>
      <c r="Q4906" s="77"/>
      <c r="R4906" s="59"/>
      <c r="S4906" s="59"/>
      <c r="T4906" s="59"/>
      <c r="U4906" s="59"/>
      <c r="W4906" s="59"/>
      <c r="X4906" s="59"/>
    </row>
    <row r="4907" ht="15.75" customHeight="1">
      <c r="C4907" s="84"/>
      <c r="D4907" s="84"/>
      <c r="E4907" s="84"/>
      <c r="F4907" s="86"/>
      <c r="G4907" s="87"/>
      <c r="H4907" s="72"/>
      <c r="I4907" s="59"/>
      <c r="J4907" s="76"/>
      <c r="K4907" s="59"/>
      <c r="L4907" s="59"/>
      <c r="M4907" s="76"/>
      <c r="N4907" s="88"/>
      <c r="O4907" s="88"/>
      <c r="P4907" s="59"/>
      <c r="Q4907" s="77"/>
      <c r="R4907" s="59"/>
      <c r="S4907" s="59"/>
      <c r="T4907" s="59"/>
      <c r="U4907" s="59"/>
      <c r="W4907" s="59"/>
      <c r="X4907" s="59"/>
    </row>
    <row r="4908" ht="15.75" customHeight="1">
      <c r="C4908" s="84"/>
      <c r="D4908" s="84"/>
      <c r="E4908" s="84"/>
      <c r="F4908" s="86"/>
      <c r="G4908" s="87"/>
      <c r="H4908" s="72"/>
      <c r="I4908" s="59"/>
      <c r="J4908" s="76"/>
      <c r="K4908" s="59"/>
      <c r="L4908" s="59"/>
      <c r="M4908" s="76"/>
      <c r="N4908" s="88"/>
      <c r="O4908" s="88"/>
      <c r="P4908" s="59"/>
      <c r="Q4908" s="77"/>
      <c r="R4908" s="59"/>
      <c r="S4908" s="59"/>
      <c r="T4908" s="59"/>
      <c r="U4908" s="59"/>
      <c r="W4908" s="59"/>
      <c r="X4908" s="59"/>
    </row>
    <row r="4909" ht="15.75" customHeight="1">
      <c r="C4909" s="84"/>
      <c r="D4909" s="84"/>
      <c r="E4909" s="84"/>
      <c r="F4909" s="86"/>
      <c r="G4909" s="87"/>
      <c r="H4909" s="72"/>
      <c r="I4909" s="59"/>
      <c r="J4909" s="76"/>
      <c r="K4909" s="59"/>
      <c r="L4909" s="59"/>
      <c r="M4909" s="76"/>
      <c r="N4909" s="88"/>
      <c r="O4909" s="88"/>
      <c r="P4909" s="59"/>
      <c r="Q4909" s="77"/>
      <c r="R4909" s="59"/>
      <c r="S4909" s="59"/>
      <c r="T4909" s="59"/>
      <c r="U4909" s="59"/>
      <c r="W4909" s="59"/>
      <c r="X4909" s="59"/>
    </row>
    <row r="4910" ht="15.75" customHeight="1">
      <c r="C4910" s="84"/>
      <c r="D4910" s="84"/>
      <c r="E4910" s="84"/>
      <c r="F4910" s="86"/>
      <c r="G4910" s="87"/>
      <c r="H4910" s="72"/>
      <c r="I4910" s="59"/>
      <c r="J4910" s="76"/>
      <c r="K4910" s="59"/>
      <c r="L4910" s="59"/>
      <c r="M4910" s="76"/>
      <c r="N4910" s="88"/>
      <c r="O4910" s="88"/>
      <c r="P4910" s="59"/>
      <c r="Q4910" s="77"/>
      <c r="R4910" s="59"/>
      <c r="S4910" s="59"/>
      <c r="T4910" s="59"/>
      <c r="U4910" s="59"/>
      <c r="W4910" s="59"/>
      <c r="X4910" s="59"/>
    </row>
    <row r="4911" ht="15.75" customHeight="1">
      <c r="C4911" s="84"/>
      <c r="D4911" s="84"/>
      <c r="E4911" s="84"/>
      <c r="F4911" s="86"/>
      <c r="G4911" s="87"/>
      <c r="H4911" s="72"/>
      <c r="I4911" s="59"/>
      <c r="J4911" s="76"/>
      <c r="K4911" s="59"/>
      <c r="L4911" s="59"/>
      <c r="M4911" s="76"/>
      <c r="N4911" s="88"/>
      <c r="O4911" s="88"/>
      <c r="P4911" s="59"/>
      <c r="Q4911" s="77"/>
      <c r="R4911" s="59"/>
      <c r="S4911" s="59"/>
      <c r="T4911" s="59"/>
      <c r="U4911" s="59"/>
      <c r="W4911" s="59"/>
      <c r="X4911" s="59"/>
    </row>
    <row r="4912" ht="15.75" customHeight="1">
      <c r="C4912" s="84"/>
      <c r="D4912" s="84"/>
      <c r="E4912" s="84"/>
      <c r="F4912" s="86"/>
      <c r="G4912" s="87"/>
      <c r="H4912" s="72"/>
      <c r="I4912" s="59"/>
      <c r="J4912" s="76"/>
      <c r="K4912" s="59"/>
      <c r="L4912" s="59"/>
      <c r="M4912" s="76"/>
      <c r="N4912" s="88"/>
      <c r="O4912" s="88"/>
      <c r="P4912" s="59"/>
      <c r="Q4912" s="77"/>
      <c r="R4912" s="59"/>
      <c r="S4912" s="59"/>
      <c r="T4912" s="59"/>
      <c r="U4912" s="59"/>
      <c r="W4912" s="59"/>
      <c r="X4912" s="59"/>
    </row>
    <row r="4913" ht="15.75" customHeight="1">
      <c r="C4913" s="84"/>
      <c r="D4913" s="84"/>
      <c r="E4913" s="84"/>
      <c r="F4913" s="86"/>
      <c r="G4913" s="87"/>
      <c r="H4913" s="72"/>
      <c r="I4913" s="59"/>
      <c r="J4913" s="76"/>
      <c r="K4913" s="59"/>
      <c r="L4913" s="59"/>
      <c r="M4913" s="76"/>
      <c r="N4913" s="88"/>
      <c r="O4913" s="88"/>
      <c r="P4913" s="59"/>
      <c r="Q4913" s="77"/>
      <c r="R4913" s="59"/>
      <c r="S4913" s="59"/>
      <c r="T4913" s="59"/>
      <c r="U4913" s="59"/>
      <c r="W4913" s="59"/>
      <c r="X4913" s="59"/>
    </row>
    <row r="4914" ht="15.75" customHeight="1">
      <c r="C4914" s="84"/>
      <c r="D4914" s="84"/>
      <c r="E4914" s="84"/>
      <c r="F4914" s="86"/>
      <c r="G4914" s="87"/>
      <c r="H4914" s="72"/>
      <c r="I4914" s="59"/>
      <c r="J4914" s="76"/>
      <c r="K4914" s="59"/>
      <c r="L4914" s="59"/>
      <c r="M4914" s="76"/>
      <c r="N4914" s="88"/>
      <c r="O4914" s="88"/>
      <c r="P4914" s="59"/>
      <c r="Q4914" s="77"/>
      <c r="R4914" s="59"/>
      <c r="S4914" s="59"/>
      <c r="T4914" s="59"/>
      <c r="U4914" s="59"/>
      <c r="W4914" s="59"/>
      <c r="X4914" s="59"/>
    </row>
    <row r="4915" ht="15.75" customHeight="1">
      <c r="C4915" s="84"/>
      <c r="D4915" s="84"/>
      <c r="E4915" s="84"/>
      <c r="F4915" s="86"/>
      <c r="G4915" s="87"/>
      <c r="H4915" s="72"/>
      <c r="I4915" s="59"/>
      <c r="J4915" s="76"/>
      <c r="K4915" s="59"/>
      <c r="L4915" s="59"/>
      <c r="M4915" s="76"/>
      <c r="N4915" s="88"/>
      <c r="O4915" s="88"/>
      <c r="P4915" s="59"/>
      <c r="Q4915" s="77"/>
      <c r="R4915" s="59"/>
      <c r="S4915" s="59"/>
      <c r="T4915" s="59"/>
      <c r="U4915" s="59"/>
      <c r="W4915" s="59"/>
      <c r="X4915" s="59"/>
    </row>
    <row r="4916" ht="15.75" customHeight="1">
      <c r="C4916" s="84"/>
      <c r="D4916" s="84"/>
      <c r="E4916" s="84"/>
      <c r="F4916" s="86"/>
      <c r="G4916" s="87"/>
      <c r="H4916" s="72"/>
      <c r="I4916" s="59"/>
      <c r="J4916" s="76"/>
      <c r="K4916" s="59"/>
      <c r="L4916" s="59"/>
      <c r="M4916" s="76"/>
      <c r="N4916" s="88"/>
      <c r="O4916" s="88"/>
      <c r="P4916" s="59"/>
      <c r="Q4916" s="77"/>
      <c r="R4916" s="59"/>
      <c r="S4916" s="59"/>
      <c r="T4916" s="59"/>
      <c r="U4916" s="59"/>
      <c r="W4916" s="59"/>
      <c r="X4916" s="59"/>
    </row>
    <row r="4917" ht="15.75" customHeight="1">
      <c r="C4917" s="84"/>
      <c r="D4917" s="84"/>
      <c r="E4917" s="84"/>
      <c r="F4917" s="86"/>
      <c r="G4917" s="87"/>
      <c r="H4917" s="72"/>
      <c r="I4917" s="59"/>
      <c r="J4917" s="76"/>
      <c r="K4917" s="59"/>
      <c r="L4917" s="59"/>
      <c r="M4917" s="76"/>
      <c r="N4917" s="88"/>
      <c r="O4917" s="88"/>
      <c r="P4917" s="59"/>
      <c r="Q4917" s="77"/>
      <c r="R4917" s="59"/>
      <c r="S4917" s="59"/>
      <c r="T4917" s="59"/>
      <c r="U4917" s="59"/>
      <c r="W4917" s="59"/>
      <c r="X4917" s="59"/>
    </row>
    <row r="4918" ht="15.75" customHeight="1">
      <c r="C4918" s="84"/>
      <c r="D4918" s="84"/>
      <c r="E4918" s="84"/>
      <c r="F4918" s="86"/>
      <c r="G4918" s="87"/>
      <c r="H4918" s="72"/>
      <c r="I4918" s="59"/>
      <c r="J4918" s="76"/>
      <c r="K4918" s="59"/>
      <c r="L4918" s="59"/>
      <c r="M4918" s="76"/>
      <c r="N4918" s="88"/>
      <c r="O4918" s="88"/>
      <c r="P4918" s="59"/>
      <c r="Q4918" s="77"/>
      <c r="R4918" s="59"/>
      <c r="S4918" s="59"/>
      <c r="T4918" s="59"/>
      <c r="U4918" s="59"/>
      <c r="W4918" s="59"/>
      <c r="X4918" s="59"/>
    </row>
    <row r="4919" ht="15.75" customHeight="1">
      <c r="C4919" s="84"/>
      <c r="D4919" s="84"/>
      <c r="E4919" s="84"/>
      <c r="F4919" s="86"/>
      <c r="G4919" s="87"/>
      <c r="H4919" s="72"/>
      <c r="I4919" s="59"/>
      <c r="J4919" s="76"/>
      <c r="K4919" s="59"/>
      <c r="L4919" s="59"/>
      <c r="M4919" s="76"/>
      <c r="N4919" s="88"/>
      <c r="O4919" s="88"/>
      <c r="P4919" s="59"/>
      <c r="Q4919" s="77"/>
      <c r="R4919" s="59"/>
      <c r="S4919" s="59"/>
      <c r="T4919" s="59"/>
      <c r="U4919" s="59"/>
      <c r="W4919" s="59"/>
      <c r="X4919" s="59"/>
    </row>
    <row r="4920" ht="15.75" customHeight="1">
      <c r="C4920" s="84"/>
      <c r="D4920" s="84"/>
      <c r="E4920" s="84"/>
      <c r="F4920" s="86"/>
      <c r="G4920" s="87"/>
      <c r="H4920" s="72"/>
      <c r="I4920" s="59"/>
      <c r="J4920" s="76"/>
      <c r="K4920" s="59"/>
      <c r="L4920" s="59"/>
      <c r="M4920" s="76"/>
      <c r="N4920" s="88"/>
      <c r="O4920" s="88"/>
      <c r="P4920" s="59"/>
      <c r="Q4920" s="77"/>
      <c r="R4920" s="59"/>
      <c r="S4920" s="59"/>
      <c r="T4920" s="59"/>
      <c r="U4920" s="59"/>
      <c r="W4920" s="59"/>
      <c r="X4920" s="59"/>
    </row>
    <row r="4921" ht="15.75" customHeight="1">
      <c r="C4921" s="84"/>
      <c r="D4921" s="84"/>
      <c r="E4921" s="84"/>
      <c r="F4921" s="86"/>
      <c r="G4921" s="87"/>
      <c r="H4921" s="72"/>
      <c r="I4921" s="59"/>
      <c r="J4921" s="76"/>
      <c r="K4921" s="59"/>
      <c r="L4921" s="59"/>
      <c r="M4921" s="76"/>
      <c r="N4921" s="88"/>
      <c r="O4921" s="88"/>
      <c r="P4921" s="59"/>
      <c r="Q4921" s="77"/>
      <c r="R4921" s="59"/>
      <c r="S4921" s="59"/>
      <c r="T4921" s="59"/>
      <c r="U4921" s="59"/>
      <c r="W4921" s="59"/>
      <c r="X4921" s="59"/>
    </row>
    <row r="4922" ht="15.75" customHeight="1">
      <c r="C4922" s="84"/>
      <c r="D4922" s="84"/>
      <c r="E4922" s="84"/>
      <c r="F4922" s="86"/>
      <c r="G4922" s="87"/>
      <c r="H4922" s="72"/>
      <c r="I4922" s="59"/>
      <c r="J4922" s="76"/>
      <c r="K4922" s="59"/>
      <c r="L4922" s="59"/>
      <c r="M4922" s="76"/>
      <c r="N4922" s="88"/>
      <c r="O4922" s="88"/>
      <c r="P4922" s="59"/>
      <c r="Q4922" s="77"/>
      <c r="R4922" s="59"/>
      <c r="S4922" s="59"/>
      <c r="T4922" s="59"/>
      <c r="U4922" s="59"/>
      <c r="W4922" s="59"/>
      <c r="X4922" s="59"/>
    </row>
    <row r="4923" ht="15.75" customHeight="1">
      <c r="C4923" s="84"/>
      <c r="D4923" s="84"/>
      <c r="E4923" s="84"/>
      <c r="F4923" s="86"/>
      <c r="G4923" s="87"/>
      <c r="H4923" s="72"/>
      <c r="I4923" s="59"/>
      <c r="J4923" s="76"/>
      <c r="K4923" s="59"/>
      <c r="L4923" s="59"/>
      <c r="M4923" s="76"/>
      <c r="N4923" s="88"/>
      <c r="O4923" s="88"/>
      <c r="P4923" s="59"/>
      <c r="Q4923" s="77"/>
      <c r="R4923" s="59"/>
      <c r="S4923" s="59"/>
      <c r="T4923" s="59"/>
      <c r="U4923" s="59"/>
      <c r="W4923" s="59"/>
      <c r="X4923" s="59"/>
    </row>
    <row r="4924" ht="15.75" customHeight="1">
      <c r="C4924" s="84"/>
      <c r="D4924" s="84"/>
      <c r="E4924" s="84"/>
      <c r="F4924" s="86"/>
      <c r="G4924" s="87"/>
      <c r="H4924" s="72"/>
      <c r="I4924" s="59"/>
      <c r="J4924" s="76"/>
      <c r="K4924" s="59"/>
      <c r="L4924" s="59"/>
      <c r="M4924" s="76"/>
      <c r="N4924" s="88"/>
      <c r="O4924" s="88"/>
      <c r="P4924" s="59"/>
      <c r="Q4924" s="77"/>
      <c r="R4924" s="59"/>
      <c r="S4924" s="59"/>
      <c r="T4924" s="59"/>
      <c r="U4924" s="59"/>
      <c r="W4924" s="59"/>
      <c r="X4924" s="59"/>
    </row>
    <row r="4925" ht="15.75" customHeight="1">
      <c r="C4925" s="84"/>
      <c r="D4925" s="84"/>
      <c r="E4925" s="84"/>
      <c r="F4925" s="86"/>
      <c r="G4925" s="87"/>
      <c r="H4925" s="72"/>
      <c r="I4925" s="59"/>
      <c r="J4925" s="76"/>
      <c r="K4925" s="59"/>
      <c r="L4925" s="59"/>
      <c r="M4925" s="76"/>
      <c r="N4925" s="88"/>
      <c r="O4925" s="88"/>
      <c r="P4925" s="59"/>
      <c r="Q4925" s="77"/>
      <c r="R4925" s="59"/>
      <c r="S4925" s="59"/>
      <c r="T4925" s="59"/>
      <c r="U4925" s="59"/>
      <c r="W4925" s="59"/>
      <c r="X4925" s="59"/>
    </row>
    <row r="4926" ht="15.75" customHeight="1">
      <c r="C4926" s="84"/>
      <c r="D4926" s="84"/>
      <c r="E4926" s="84"/>
      <c r="F4926" s="86"/>
      <c r="G4926" s="87"/>
      <c r="H4926" s="72"/>
      <c r="I4926" s="59"/>
      <c r="J4926" s="76"/>
      <c r="K4926" s="59"/>
      <c r="L4926" s="59"/>
      <c r="M4926" s="76"/>
      <c r="N4926" s="88"/>
      <c r="O4926" s="88"/>
      <c r="P4926" s="59"/>
      <c r="Q4926" s="77"/>
      <c r="R4926" s="59"/>
      <c r="S4926" s="59"/>
      <c r="T4926" s="59"/>
      <c r="U4926" s="59"/>
      <c r="W4926" s="59"/>
      <c r="X4926" s="59"/>
    </row>
    <row r="4927" ht="15.75" customHeight="1">
      <c r="C4927" s="84"/>
      <c r="D4927" s="84"/>
      <c r="E4927" s="84"/>
      <c r="F4927" s="86"/>
      <c r="G4927" s="87"/>
      <c r="H4927" s="72"/>
      <c r="I4927" s="59"/>
      <c r="J4927" s="76"/>
      <c r="K4927" s="59"/>
      <c r="L4927" s="59"/>
      <c r="M4927" s="76"/>
      <c r="N4927" s="88"/>
      <c r="O4927" s="88"/>
      <c r="P4927" s="59"/>
      <c r="Q4927" s="77"/>
      <c r="R4927" s="59"/>
      <c r="S4927" s="59"/>
      <c r="T4927" s="59"/>
      <c r="U4927" s="59"/>
      <c r="W4927" s="59"/>
      <c r="X4927" s="59"/>
    </row>
    <row r="4928" ht="15.75" customHeight="1">
      <c r="C4928" s="84"/>
      <c r="D4928" s="84"/>
      <c r="E4928" s="84"/>
      <c r="F4928" s="86"/>
      <c r="G4928" s="87"/>
      <c r="H4928" s="72"/>
      <c r="I4928" s="59"/>
      <c r="J4928" s="76"/>
      <c r="K4928" s="59"/>
      <c r="L4928" s="59"/>
      <c r="M4928" s="76"/>
      <c r="N4928" s="88"/>
      <c r="O4928" s="88"/>
      <c r="P4928" s="59"/>
      <c r="Q4928" s="77"/>
      <c r="R4928" s="59"/>
      <c r="S4928" s="59"/>
      <c r="T4928" s="59"/>
      <c r="U4928" s="59"/>
      <c r="W4928" s="59"/>
      <c r="X4928" s="59"/>
    </row>
    <row r="4929" ht="15.75" customHeight="1">
      <c r="C4929" s="84"/>
      <c r="D4929" s="84"/>
      <c r="E4929" s="84"/>
      <c r="F4929" s="86"/>
      <c r="G4929" s="87"/>
      <c r="H4929" s="72"/>
      <c r="I4929" s="59"/>
      <c r="J4929" s="76"/>
      <c r="K4929" s="59"/>
      <c r="L4929" s="59"/>
      <c r="M4929" s="76"/>
      <c r="N4929" s="88"/>
      <c r="O4929" s="88"/>
      <c r="P4929" s="59"/>
      <c r="Q4929" s="77"/>
      <c r="R4929" s="59"/>
      <c r="S4929" s="59"/>
      <c r="T4929" s="59"/>
      <c r="U4929" s="59"/>
      <c r="W4929" s="59"/>
      <c r="X4929" s="59"/>
    </row>
    <row r="4930" ht="15.75" customHeight="1">
      <c r="C4930" s="84"/>
      <c r="D4930" s="84"/>
      <c r="E4930" s="84"/>
      <c r="F4930" s="86"/>
      <c r="G4930" s="87"/>
      <c r="H4930" s="72"/>
      <c r="I4930" s="59"/>
      <c r="J4930" s="76"/>
      <c r="K4930" s="59"/>
      <c r="L4930" s="59"/>
      <c r="M4930" s="76"/>
      <c r="N4930" s="88"/>
      <c r="O4930" s="88"/>
      <c r="P4930" s="59"/>
      <c r="Q4930" s="77"/>
      <c r="R4930" s="59"/>
      <c r="S4930" s="59"/>
      <c r="T4930" s="59"/>
      <c r="U4930" s="59"/>
      <c r="W4930" s="59"/>
      <c r="X4930" s="59"/>
    </row>
    <row r="4931" ht="15.75" customHeight="1">
      <c r="C4931" s="84"/>
      <c r="D4931" s="84"/>
      <c r="E4931" s="84"/>
      <c r="F4931" s="86"/>
      <c r="G4931" s="87"/>
      <c r="H4931" s="72"/>
      <c r="I4931" s="59"/>
      <c r="J4931" s="76"/>
      <c r="K4931" s="59"/>
      <c r="L4931" s="59"/>
      <c r="M4931" s="76"/>
      <c r="N4931" s="88"/>
      <c r="O4931" s="88"/>
      <c r="P4931" s="59"/>
      <c r="Q4931" s="77"/>
      <c r="R4931" s="59"/>
      <c r="S4931" s="59"/>
      <c r="T4931" s="59"/>
      <c r="U4931" s="59"/>
      <c r="W4931" s="59"/>
      <c r="X4931" s="59"/>
    </row>
    <row r="4932" ht="15.75" customHeight="1">
      <c r="C4932" s="84"/>
      <c r="D4932" s="84"/>
      <c r="E4932" s="84"/>
      <c r="F4932" s="86"/>
      <c r="G4932" s="87"/>
      <c r="H4932" s="72"/>
      <c r="I4932" s="59"/>
      <c r="J4932" s="76"/>
      <c r="K4932" s="59"/>
      <c r="L4932" s="59"/>
      <c r="M4932" s="76"/>
      <c r="N4932" s="88"/>
      <c r="O4932" s="88"/>
      <c r="P4932" s="59"/>
      <c r="Q4932" s="77"/>
      <c r="R4932" s="59"/>
      <c r="S4932" s="59"/>
      <c r="T4932" s="59"/>
      <c r="U4932" s="59"/>
      <c r="W4932" s="59"/>
      <c r="X4932" s="59"/>
    </row>
    <row r="4933" ht="15.75" customHeight="1">
      <c r="C4933" s="84"/>
      <c r="D4933" s="84"/>
      <c r="E4933" s="84"/>
      <c r="F4933" s="86"/>
      <c r="G4933" s="87"/>
      <c r="H4933" s="72"/>
      <c r="I4933" s="59"/>
      <c r="J4933" s="76"/>
      <c r="K4933" s="59"/>
      <c r="L4933" s="59"/>
      <c r="M4933" s="76"/>
      <c r="N4933" s="88"/>
      <c r="O4933" s="88"/>
      <c r="P4933" s="59"/>
      <c r="Q4933" s="77"/>
      <c r="R4933" s="59"/>
      <c r="S4933" s="59"/>
      <c r="T4933" s="59"/>
      <c r="U4933" s="59"/>
      <c r="W4933" s="59"/>
      <c r="X4933" s="59"/>
    </row>
    <row r="4934" ht="15.75" customHeight="1">
      <c r="C4934" s="84"/>
      <c r="D4934" s="84"/>
      <c r="E4934" s="84"/>
      <c r="F4934" s="86"/>
      <c r="G4934" s="87"/>
      <c r="H4934" s="72"/>
      <c r="I4934" s="59"/>
      <c r="J4934" s="76"/>
      <c r="K4934" s="59"/>
      <c r="L4934" s="59"/>
      <c r="M4934" s="76"/>
      <c r="N4934" s="88"/>
      <c r="O4934" s="88"/>
      <c r="P4934" s="59"/>
      <c r="Q4934" s="77"/>
      <c r="R4934" s="59"/>
      <c r="S4934" s="59"/>
      <c r="T4934" s="59"/>
      <c r="U4934" s="59"/>
      <c r="W4934" s="59"/>
      <c r="X4934" s="59"/>
    </row>
    <row r="4935" ht="15.75" customHeight="1">
      <c r="C4935" s="84"/>
      <c r="D4935" s="84"/>
      <c r="E4935" s="84"/>
      <c r="F4935" s="86"/>
      <c r="G4935" s="87"/>
      <c r="H4935" s="72"/>
      <c r="I4935" s="59"/>
      <c r="J4935" s="76"/>
      <c r="K4935" s="59"/>
      <c r="L4935" s="59"/>
      <c r="M4935" s="76"/>
      <c r="N4935" s="88"/>
      <c r="O4935" s="88"/>
      <c r="P4935" s="59"/>
      <c r="Q4935" s="77"/>
      <c r="R4935" s="59"/>
      <c r="S4935" s="59"/>
      <c r="T4935" s="59"/>
      <c r="U4935" s="59"/>
      <c r="W4935" s="59"/>
      <c r="X4935" s="59"/>
    </row>
    <row r="4936" ht="15.75" customHeight="1">
      <c r="C4936" s="84"/>
      <c r="D4936" s="84"/>
      <c r="E4936" s="84"/>
      <c r="F4936" s="86"/>
      <c r="G4936" s="87"/>
      <c r="H4936" s="72"/>
      <c r="I4936" s="59"/>
      <c r="J4936" s="76"/>
      <c r="K4936" s="59"/>
      <c r="L4936" s="59"/>
      <c r="M4936" s="76"/>
      <c r="N4936" s="88"/>
      <c r="O4936" s="88"/>
      <c r="P4936" s="59"/>
      <c r="Q4936" s="77"/>
      <c r="R4936" s="59"/>
      <c r="S4936" s="59"/>
      <c r="T4936" s="59"/>
      <c r="U4936" s="59"/>
      <c r="W4936" s="59"/>
      <c r="X4936" s="59"/>
    </row>
    <row r="4937" ht="15.75" customHeight="1">
      <c r="C4937" s="84"/>
      <c r="D4937" s="84"/>
      <c r="E4937" s="84"/>
      <c r="F4937" s="86"/>
      <c r="G4937" s="87"/>
      <c r="H4937" s="72"/>
      <c r="I4937" s="59"/>
      <c r="J4937" s="76"/>
      <c r="K4937" s="59"/>
      <c r="L4937" s="59"/>
      <c r="M4937" s="76"/>
      <c r="N4937" s="88"/>
      <c r="O4937" s="88"/>
      <c r="P4937" s="59"/>
      <c r="Q4937" s="77"/>
      <c r="R4937" s="59"/>
      <c r="S4937" s="59"/>
      <c r="T4937" s="59"/>
      <c r="U4937" s="59"/>
      <c r="W4937" s="59"/>
      <c r="X4937" s="59"/>
    </row>
    <row r="4938" ht="15.75" customHeight="1">
      <c r="C4938" s="84"/>
      <c r="D4938" s="84"/>
      <c r="E4938" s="84"/>
      <c r="F4938" s="86"/>
      <c r="G4938" s="87"/>
      <c r="H4938" s="72"/>
      <c r="I4938" s="59"/>
      <c r="J4938" s="76"/>
      <c r="K4938" s="59"/>
      <c r="L4938" s="59"/>
      <c r="M4938" s="76"/>
      <c r="N4938" s="88"/>
      <c r="O4938" s="88"/>
      <c r="P4938" s="59"/>
      <c r="Q4938" s="77"/>
      <c r="R4938" s="59"/>
      <c r="S4938" s="59"/>
      <c r="T4938" s="59"/>
      <c r="U4938" s="59"/>
      <c r="W4938" s="59"/>
      <c r="X4938" s="59"/>
    </row>
    <row r="4939" ht="15.75" customHeight="1">
      <c r="C4939" s="84"/>
      <c r="D4939" s="84"/>
      <c r="E4939" s="84"/>
      <c r="F4939" s="86"/>
      <c r="G4939" s="87"/>
      <c r="H4939" s="72"/>
      <c r="I4939" s="59"/>
      <c r="J4939" s="76"/>
      <c r="K4939" s="59"/>
      <c r="L4939" s="59"/>
      <c r="M4939" s="76"/>
      <c r="N4939" s="88"/>
      <c r="O4939" s="88"/>
      <c r="P4939" s="59"/>
      <c r="Q4939" s="77"/>
      <c r="R4939" s="59"/>
      <c r="S4939" s="59"/>
      <c r="T4939" s="59"/>
      <c r="U4939" s="59"/>
      <c r="W4939" s="59"/>
      <c r="X4939" s="59"/>
    </row>
    <row r="4940" ht="15.75" customHeight="1">
      <c r="C4940" s="84"/>
      <c r="D4940" s="84"/>
      <c r="E4940" s="84"/>
      <c r="F4940" s="86"/>
      <c r="G4940" s="87"/>
      <c r="H4940" s="72"/>
      <c r="I4940" s="59"/>
      <c r="J4940" s="76"/>
      <c r="K4940" s="59"/>
      <c r="L4940" s="59"/>
      <c r="M4940" s="76"/>
      <c r="N4940" s="88"/>
      <c r="O4940" s="88"/>
      <c r="P4940" s="59"/>
      <c r="Q4940" s="77"/>
      <c r="R4940" s="59"/>
      <c r="S4940" s="59"/>
      <c r="T4940" s="59"/>
      <c r="U4940" s="59"/>
      <c r="W4940" s="59"/>
      <c r="X4940" s="59"/>
    </row>
    <row r="4941" ht="15.75" customHeight="1">
      <c r="C4941" s="84"/>
      <c r="D4941" s="84"/>
      <c r="E4941" s="84"/>
      <c r="F4941" s="86"/>
      <c r="G4941" s="87"/>
      <c r="H4941" s="72"/>
      <c r="I4941" s="59"/>
      <c r="J4941" s="76"/>
      <c r="K4941" s="59"/>
      <c r="L4941" s="59"/>
      <c r="M4941" s="76"/>
      <c r="N4941" s="88"/>
      <c r="O4941" s="88"/>
      <c r="P4941" s="59"/>
      <c r="Q4941" s="77"/>
      <c r="R4941" s="59"/>
      <c r="S4941" s="59"/>
      <c r="T4941" s="59"/>
      <c r="U4941" s="59"/>
      <c r="W4941" s="59"/>
      <c r="X4941" s="59"/>
    </row>
    <row r="4942" ht="15.75" customHeight="1">
      <c r="C4942" s="84"/>
      <c r="D4942" s="84"/>
      <c r="E4942" s="84"/>
      <c r="F4942" s="86"/>
      <c r="G4942" s="87"/>
      <c r="H4942" s="72"/>
      <c r="I4942" s="59"/>
      <c r="J4942" s="76"/>
      <c r="K4942" s="59"/>
      <c r="L4942" s="59"/>
      <c r="M4942" s="76"/>
      <c r="N4942" s="88"/>
      <c r="O4942" s="88"/>
      <c r="P4942" s="59"/>
      <c r="Q4942" s="77"/>
      <c r="R4942" s="59"/>
      <c r="S4942" s="59"/>
      <c r="T4942" s="59"/>
      <c r="U4942" s="59"/>
      <c r="W4942" s="59"/>
      <c r="X4942" s="59"/>
    </row>
    <row r="4943" ht="15.75" customHeight="1">
      <c r="C4943" s="84"/>
      <c r="D4943" s="84"/>
      <c r="E4943" s="84"/>
      <c r="F4943" s="86"/>
      <c r="G4943" s="87"/>
      <c r="H4943" s="72"/>
      <c r="I4943" s="59"/>
      <c r="J4943" s="76"/>
      <c r="K4943" s="59"/>
      <c r="L4943" s="59"/>
      <c r="M4943" s="76"/>
      <c r="N4943" s="88"/>
      <c r="O4943" s="88"/>
      <c r="P4943" s="59"/>
      <c r="Q4943" s="77"/>
      <c r="R4943" s="59"/>
      <c r="S4943" s="59"/>
      <c r="T4943" s="59"/>
      <c r="U4943" s="59"/>
      <c r="W4943" s="59"/>
      <c r="X4943" s="59"/>
    </row>
    <row r="4944" ht="15.75" customHeight="1">
      <c r="C4944" s="84"/>
      <c r="D4944" s="84"/>
      <c r="E4944" s="84"/>
      <c r="F4944" s="86"/>
      <c r="G4944" s="87"/>
      <c r="H4944" s="72"/>
      <c r="I4944" s="59"/>
      <c r="J4944" s="76"/>
      <c r="K4944" s="59"/>
      <c r="L4944" s="59"/>
      <c r="M4944" s="76"/>
      <c r="N4944" s="88"/>
      <c r="O4944" s="88"/>
      <c r="P4944" s="59"/>
      <c r="Q4944" s="77"/>
      <c r="R4944" s="59"/>
      <c r="S4944" s="59"/>
      <c r="T4944" s="59"/>
      <c r="U4944" s="59"/>
      <c r="W4944" s="59"/>
      <c r="X4944" s="59"/>
    </row>
    <row r="4945" ht="15.75" customHeight="1">
      <c r="C4945" s="84"/>
      <c r="D4945" s="84"/>
      <c r="E4945" s="84"/>
      <c r="F4945" s="86"/>
      <c r="G4945" s="87"/>
      <c r="H4945" s="72"/>
      <c r="I4945" s="59"/>
      <c r="J4945" s="76"/>
      <c r="K4945" s="59"/>
      <c r="L4945" s="59"/>
      <c r="M4945" s="76"/>
      <c r="N4945" s="88"/>
      <c r="O4945" s="88"/>
      <c r="P4945" s="59"/>
      <c r="Q4945" s="77"/>
      <c r="R4945" s="59"/>
      <c r="S4945" s="59"/>
      <c r="T4945" s="59"/>
      <c r="U4945" s="59"/>
      <c r="W4945" s="59"/>
      <c r="X4945" s="59"/>
    </row>
    <row r="4946" ht="15.75" customHeight="1">
      <c r="C4946" s="84"/>
      <c r="D4946" s="84"/>
      <c r="E4946" s="84"/>
      <c r="F4946" s="86"/>
      <c r="G4946" s="87"/>
      <c r="H4946" s="72"/>
      <c r="I4946" s="59"/>
      <c r="J4946" s="76"/>
      <c r="K4946" s="59"/>
      <c r="L4946" s="59"/>
      <c r="M4946" s="76"/>
      <c r="N4946" s="88"/>
      <c r="O4946" s="88"/>
      <c r="P4946" s="59"/>
      <c r="Q4946" s="77"/>
      <c r="R4946" s="59"/>
      <c r="S4946" s="59"/>
      <c r="T4946" s="59"/>
      <c r="U4946" s="59"/>
      <c r="W4946" s="59"/>
      <c r="X4946" s="59"/>
    </row>
    <row r="4947" ht="15.75" customHeight="1">
      <c r="C4947" s="84"/>
      <c r="D4947" s="84"/>
      <c r="E4947" s="84"/>
      <c r="F4947" s="86"/>
      <c r="G4947" s="87"/>
      <c r="H4947" s="72"/>
      <c r="I4947" s="59"/>
      <c r="J4947" s="76"/>
      <c r="K4947" s="59"/>
      <c r="L4947" s="59"/>
      <c r="M4947" s="76"/>
      <c r="N4947" s="88"/>
      <c r="O4947" s="88"/>
      <c r="P4947" s="59"/>
      <c r="Q4947" s="77"/>
      <c r="R4947" s="59"/>
      <c r="S4947" s="59"/>
      <c r="T4947" s="59"/>
      <c r="U4947" s="59"/>
      <c r="W4947" s="59"/>
      <c r="X4947" s="59"/>
    </row>
    <row r="4948" ht="15.75" customHeight="1">
      <c r="C4948" s="84"/>
      <c r="D4948" s="84"/>
      <c r="E4948" s="84"/>
      <c r="F4948" s="86"/>
      <c r="G4948" s="87"/>
      <c r="H4948" s="72"/>
      <c r="I4948" s="59"/>
      <c r="J4948" s="76"/>
      <c r="K4948" s="59"/>
      <c r="L4948" s="59"/>
      <c r="M4948" s="76"/>
      <c r="N4948" s="88"/>
      <c r="O4948" s="88"/>
      <c r="P4948" s="59"/>
      <c r="Q4948" s="77"/>
      <c r="R4948" s="59"/>
      <c r="S4948" s="59"/>
      <c r="T4948" s="59"/>
      <c r="U4948" s="59"/>
      <c r="W4948" s="59"/>
      <c r="X4948" s="59"/>
    </row>
    <row r="4949" ht="15.75" customHeight="1">
      <c r="C4949" s="84"/>
      <c r="D4949" s="84"/>
      <c r="E4949" s="84"/>
      <c r="F4949" s="86"/>
      <c r="G4949" s="87"/>
      <c r="H4949" s="72"/>
      <c r="I4949" s="59"/>
      <c r="J4949" s="76"/>
      <c r="K4949" s="59"/>
      <c r="L4949" s="59"/>
      <c r="M4949" s="76"/>
      <c r="N4949" s="88"/>
      <c r="O4949" s="88"/>
      <c r="P4949" s="59"/>
      <c r="Q4949" s="77"/>
      <c r="R4949" s="59"/>
      <c r="S4949" s="59"/>
      <c r="T4949" s="59"/>
      <c r="U4949" s="59"/>
      <c r="W4949" s="59"/>
      <c r="X4949" s="59"/>
    </row>
    <row r="4950" ht="15.75" customHeight="1">
      <c r="C4950" s="84"/>
      <c r="D4950" s="84"/>
      <c r="E4950" s="84"/>
      <c r="F4950" s="86"/>
      <c r="G4950" s="87"/>
      <c r="H4950" s="72"/>
      <c r="I4950" s="59"/>
      <c r="J4950" s="76"/>
      <c r="K4950" s="59"/>
      <c r="L4950" s="59"/>
      <c r="M4950" s="76"/>
      <c r="N4950" s="88"/>
      <c r="O4950" s="88"/>
      <c r="P4950" s="59"/>
      <c r="Q4950" s="77"/>
      <c r="R4950" s="59"/>
      <c r="S4950" s="59"/>
      <c r="T4950" s="59"/>
      <c r="U4950" s="59"/>
      <c r="W4950" s="59"/>
      <c r="X4950" s="59"/>
    </row>
    <row r="4951" ht="15.75" customHeight="1">
      <c r="C4951" s="84"/>
      <c r="D4951" s="84"/>
      <c r="E4951" s="84"/>
      <c r="F4951" s="86"/>
      <c r="G4951" s="87"/>
      <c r="H4951" s="72"/>
      <c r="I4951" s="59"/>
      <c r="J4951" s="76"/>
      <c r="K4951" s="59"/>
      <c r="L4951" s="59"/>
      <c r="M4951" s="76"/>
      <c r="N4951" s="88"/>
      <c r="O4951" s="88"/>
      <c r="P4951" s="59"/>
      <c r="Q4951" s="77"/>
      <c r="R4951" s="59"/>
      <c r="S4951" s="59"/>
      <c r="T4951" s="59"/>
      <c r="U4951" s="59"/>
      <c r="W4951" s="59"/>
      <c r="X4951" s="59"/>
    </row>
    <row r="4952" ht="15.75" customHeight="1">
      <c r="C4952" s="84"/>
      <c r="D4952" s="84"/>
      <c r="E4952" s="84"/>
      <c r="F4952" s="86"/>
      <c r="G4952" s="87"/>
      <c r="H4952" s="72"/>
      <c r="I4952" s="59"/>
      <c r="J4952" s="76"/>
      <c r="K4952" s="59"/>
      <c r="L4952" s="59"/>
      <c r="M4952" s="76"/>
      <c r="N4952" s="88"/>
      <c r="O4952" s="88"/>
      <c r="P4952" s="59"/>
      <c r="Q4952" s="77"/>
      <c r="R4952" s="59"/>
      <c r="S4952" s="59"/>
      <c r="T4952" s="59"/>
      <c r="U4952" s="59"/>
      <c r="W4952" s="59"/>
      <c r="X4952" s="59"/>
    </row>
    <row r="4953" ht="15.75" customHeight="1">
      <c r="C4953" s="84"/>
      <c r="D4953" s="84"/>
      <c r="E4953" s="84"/>
      <c r="F4953" s="86"/>
      <c r="G4953" s="87"/>
      <c r="H4953" s="72"/>
      <c r="I4953" s="59"/>
      <c r="J4953" s="76"/>
      <c r="K4953" s="59"/>
      <c r="L4953" s="59"/>
      <c r="M4953" s="76"/>
      <c r="N4953" s="88"/>
      <c r="O4953" s="88"/>
      <c r="P4953" s="59"/>
      <c r="Q4953" s="77"/>
      <c r="R4953" s="59"/>
      <c r="S4953" s="59"/>
      <c r="T4953" s="59"/>
      <c r="U4953" s="59"/>
      <c r="W4953" s="59"/>
      <c r="X4953" s="59"/>
    </row>
    <row r="4954" ht="15.75" customHeight="1">
      <c r="C4954" s="84"/>
      <c r="D4954" s="84"/>
      <c r="E4954" s="84"/>
      <c r="F4954" s="86"/>
      <c r="G4954" s="87"/>
      <c r="H4954" s="72"/>
      <c r="I4954" s="59"/>
      <c r="J4954" s="76"/>
      <c r="K4954" s="59"/>
      <c r="L4954" s="59"/>
      <c r="M4954" s="76"/>
      <c r="N4954" s="88"/>
      <c r="O4954" s="88"/>
      <c r="P4954" s="59"/>
      <c r="Q4954" s="77"/>
      <c r="R4954" s="59"/>
      <c r="S4954" s="59"/>
      <c r="T4954" s="59"/>
      <c r="U4954" s="59"/>
      <c r="W4954" s="59"/>
      <c r="X4954" s="59"/>
    </row>
    <row r="4955" ht="15.75" customHeight="1">
      <c r="C4955" s="84"/>
      <c r="D4955" s="84"/>
      <c r="E4955" s="84"/>
      <c r="F4955" s="86"/>
      <c r="G4955" s="87"/>
      <c r="H4955" s="72"/>
      <c r="I4955" s="59"/>
      <c r="J4955" s="76"/>
      <c r="K4955" s="59"/>
      <c r="L4955" s="59"/>
      <c r="M4955" s="76"/>
      <c r="N4955" s="88"/>
      <c r="O4955" s="88"/>
      <c r="P4955" s="59"/>
      <c r="Q4955" s="77"/>
      <c r="R4955" s="59"/>
      <c r="S4955" s="59"/>
      <c r="T4955" s="59"/>
      <c r="U4955" s="59"/>
      <c r="W4955" s="59"/>
      <c r="X4955" s="59"/>
    </row>
    <row r="4956" ht="15.75" customHeight="1">
      <c r="C4956" s="84"/>
      <c r="D4956" s="84"/>
      <c r="E4956" s="84"/>
      <c r="F4956" s="86"/>
      <c r="G4956" s="87"/>
      <c r="H4956" s="72"/>
      <c r="I4956" s="59"/>
      <c r="J4956" s="76"/>
      <c r="K4956" s="59"/>
      <c r="L4956" s="59"/>
      <c r="M4956" s="76"/>
      <c r="N4956" s="88"/>
      <c r="O4956" s="88"/>
      <c r="P4956" s="59"/>
      <c r="Q4956" s="77"/>
      <c r="R4956" s="59"/>
      <c r="S4956" s="59"/>
      <c r="T4956" s="59"/>
      <c r="U4956" s="59"/>
      <c r="W4956" s="59"/>
      <c r="X4956" s="59"/>
    </row>
    <row r="4957" ht="15.75" customHeight="1">
      <c r="C4957" s="84"/>
      <c r="D4957" s="84"/>
      <c r="E4957" s="84"/>
      <c r="F4957" s="86"/>
      <c r="G4957" s="87"/>
      <c r="H4957" s="72"/>
      <c r="I4957" s="59"/>
      <c r="J4957" s="76"/>
      <c r="K4957" s="59"/>
      <c r="L4957" s="59"/>
      <c r="M4957" s="76"/>
      <c r="N4957" s="88"/>
      <c r="O4957" s="88"/>
      <c r="P4957" s="59"/>
      <c r="Q4957" s="77"/>
      <c r="R4957" s="59"/>
      <c r="S4957" s="59"/>
      <c r="T4957" s="59"/>
      <c r="U4957" s="59"/>
      <c r="W4957" s="59"/>
      <c r="X4957" s="59"/>
    </row>
    <row r="4958" ht="15.75" customHeight="1">
      <c r="C4958" s="84"/>
      <c r="D4958" s="84"/>
      <c r="E4958" s="84"/>
      <c r="F4958" s="86"/>
      <c r="G4958" s="87"/>
      <c r="H4958" s="72"/>
      <c r="I4958" s="59"/>
      <c r="J4958" s="76"/>
      <c r="K4958" s="59"/>
      <c r="L4958" s="59"/>
      <c r="M4958" s="76"/>
      <c r="N4958" s="88"/>
      <c r="O4958" s="88"/>
      <c r="P4958" s="59"/>
      <c r="Q4958" s="77"/>
      <c r="R4958" s="59"/>
      <c r="S4958" s="59"/>
      <c r="T4958" s="59"/>
      <c r="U4958" s="59"/>
      <c r="W4958" s="59"/>
      <c r="X4958" s="59"/>
    </row>
    <row r="4959" ht="15.75" customHeight="1">
      <c r="C4959" s="84"/>
      <c r="D4959" s="84"/>
      <c r="E4959" s="84"/>
      <c r="F4959" s="86"/>
      <c r="G4959" s="87"/>
      <c r="H4959" s="72"/>
      <c r="I4959" s="59"/>
      <c r="J4959" s="76"/>
      <c r="K4959" s="59"/>
      <c r="L4959" s="59"/>
      <c r="M4959" s="76"/>
      <c r="N4959" s="88"/>
      <c r="O4959" s="88"/>
      <c r="P4959" s="59"/>
      <c r="Q4959" s="77"/>
      <c r="R4959" s="59"/>
      <c r="S4959" s="59"/>
      <c r="T4959" s="59"/>
      <c r="U4959" s="59"/>
      <c r="W4959" s="59"/>
      <c r="X4959" s="59"/>
    </row>
    <row r="4960" ht="15.75" customHeight="1">
      <c r="C4960" s="84"/>
      <c r="D4960" s="84"/>
      <c r="E4960" s="84"/>
      <c r="F4960" s="86"/>
      <c r="G4960" s="87"/>
      <c r="H4960" s="72"/>
      <c r="I4960" s="59"/>
      <c r="J4960" s="76"/>
      <c r="K4960" s="59"/>
      <c r="L4960" s="59"/>
      <c r="M4960" s="76"/>
      <c r="N4960" s="88"/>
      <c r="O4960" s="88"/>
      <c r="P4960" s="59"/>
      <c r="Q4960" s="77"/>
      <c r="R4960" s="59"/>
      <c r="S4960" s="59"/>
      <c r="T4960" s="59"/>
      <c r="U4960" s="59"/>
      <c r="W4960" s="59"/>
      <c r="X4960" s="59"/>
    </row>
    <row r="4961" ht="15.75" customHeight="1">
      <c r="C4961" s="84"/>
      <c r="D4961" s="84"/>
      <c r="E4961" s="84"/>
      <c r="F4961" s="86"/>
      <c r="G4961" s="87"/>
      <c r="H4961" s="72"/>
      <c r="I4961" s="59"/>
      <c r="J4961" s="76"/>
      <c r="K4961" s="59"/>
      <c r="L4961" s="59"/>
      <c r="M4961" s="76"/>
      <c r="N4961" s="88"/>
      <c r="O4961" s="88"/>
      <c r="P4961" s="59"/>
      <c r="Q4961" s="77"/>
      <c r="R4961" s="59"/>
      <c r="S4961" s="59"/>
      <c r="T4961" s="59"/>
      <c r="U4961" s="59"/>
      <c r="W4961" s="59"/>
      <c r="X4961" s="59"/>
    </row>
    <row r="4962" ht="15.75" customHeight="1">
      <c r="C4962" s="84"/>
      <c r="D4962" s="84"/>
      <c r="E4962" s="84"/>
      <c r="F4962" s="86"/>
      <c r="G4962" s="87"/>
      <c r="H4962" s="72"/>
      <c r="I4962" s="59"/>
      <c r="J4962" s="76"/>
      <c r="K4962" s="59"/>
      <c r="L4962" s="59"/>
      <c r="M4962" s="76"/>
      <c r="N4962" s="88"/>
      <c r="O4962" s="88"/>
      <c r="P4962" s="59"/>
      <c r="Q4962" s="77"/>
      <c r="R4962" s="59"/>
      <c r="S4962" s="59"/>
      <c r="T4962" s="59"/>
      <c r="U4962" s="59"/>
      <c r="W4962" s="59"/>
      <c r="X4962" s="59"/>
    </row>
    <row r="4963" ht="15.75" customHeight="1">
      <c r="C4963" s="84"/>
      <c r="D4963" s="84"/>
      <c r="E4963" s="84"/>
      <c r="F4963" s="86"/>
      <c r="G4963" s="87"/>
      <c r="H4963" s="72"/>
      <c r="I4963" s="59"/>
      <c r="J4963" s="76"/>
      <c r="K4963" s="59"/>
      <c r="L4963" s="59"/>
      <c r="M4963" s="76"/>
      <c r="N4963" s="88"/>
      <c r="O4963" s="88"/>
      <c r="P4963" s="59"/>
      <c r="Q4963" s="77"/>
      <c r="R4963" s="59"/>
      <c r="S4963" s="59"/>
      <c r="T4963" s="59"/>
      <c r="U4963" s="59"/>
      <c r="W4963" s="59"/>
      <c r="X4963" s="59"/>
    </row>
    <row r="4964" ht="15.75" customHeight="1">
      <c r="C4964" s="84"/>
      <c r="D4964" s="84"/>
      <c r="E4964" s="84"/>
      <c r="F4964" s="86"/>
      <c r="G4964" s="87"/>
      <c r="H4964" s="72"/>
      <c r="I4964" s="59"/>
      <c r="J4964" s="76"/>
      <c r="K4964" s="59"/>
      <c r="L4964" s="59"/>
      <c r="M4964" s="76"/>
      <c r="N4964" s="88"/>
      <c r="O4964" s="88"/>
      <c r="P4964" s="59"/>
      <c r="Q4964" s="77"/>
      <c r="R4964" s="59"/>
      <c r="S4964" s="59"/>
      <c r="T4964" s="59"/>
      <c r="U4964" s="59"/>
      <c r="W4964" s="59"/>
      <c r="X4964" s="59"/>
    </row>
    <row r="4965" ht="15.75" customHeight="1">
      <c r="C4965" s="84"/>
      <c r="D4965" s="84"/>
      <c r="E4965" s="84"/>
      <c r="F4965" s="86"/>
      <c r="G4965" s="87"/>
      <c r="H4965" s="72"/>
      <c r="I4965" s="59"/>
      <c r="J4965" s="76"/>
      <c r="K4965" s="59"/>
      <c r="L4965" s="59"/>
      <c r="M4965" s="76"/>
      <c r="N4965" s="88"/>
      <c r="O4965" s="88"/>
      <c r="P4965" s="59"/>
      <c r="Q4965" s="77"/>
      <c r="R4965" s="59"/>
      <c r="S4965" s="59"/>
      <c r="T4965" s="59"/>
      <c r="U4965" s="59"/>
      <c r="W4965" s="59"/>
      <c r="X4965" s="59"/>
    </row>
    <row r="4966" ht="15.75" customHeight="1">
      <c r="C4966" s="84"/>
      <c r="D4966" s="84"/>
      <c r="E4966" s="84"/>
      <c r="F4966" s="86"/>
      <c r="G4966" s="87"/>
      <c r="H4966" s="72"/>
      <c r="I4966" s="59"/>
      <c r="J4966" s="76"/>
      <c r="K4966" s="59"/>
      <c r="L4966" s="59"/>
      <c r="M4966" s="76"/>
      <c r="N4966" s="88"/>
      <c r="O4966" s="88"/>
      <c r="P4966" s="59"/>
      <c r="Q4966" s="77"/>
      <c r="R4966" s="59"/>
      <c r="S4966" s="59"/>
      <c r="T4966" s="59"/>
      <c r="U4966" s="59"/>
      <c r="W4966" s="59"/>
      <c r="X4966" s="59"/>
    </row>
    <row r="4967" ht="15.75" customHeight="1">
      <c r="C4967" s="84"/>
      <c r="D4967" s="84"/>
      <c r="E4967" s="84"/>
      <c r="F4967" s="86"/>
      <c r="G4967" s="87"/>
      <c r="H4967" s="72"/>
      <c r="I4967" s="59"/>
      <c r="J4967" s="76"/>
      <c r="K4967" s="59"/>
      <c r="L4967" s="59"/>
      <c r="M4967" s="76"/>
      <c r="N4967" s="88"/>
      <c r="O4967" s="88"/>
      <c r="P4967" s="59"/>
      <c r="Q4967" s="77"/>
      <c r="R4967" s="59"/>
      <c r="S4967" s="59"/>
      <c r="T4967" s="59"/>
      <c r="U4967" s="59"/>
      <c r="W4967" s="59"/>
      <c r="X4967" s="59"/>
    </row>
    <row r="4968" ht="15.75" customHeight="1">
      <c r="C4968" s="84"/>
      <c r="D4968" s="84"/>
      <c r="E4968" s="84"/>
      <c r="F4968" s="86"/>
      <c r="G4968" s="87"/>
      <c r="H4968" s="72"/>
      <c r="I4968" s="59"/>
      <c r="J4968" s="76"/>
      <c r="K4968" s="59"/>
      <c r="L4968" s="59"/>
      <c r="M4968" s="76"/>
      <c r="N4968" s="88"/>
      <c r="O4968" s="88"/>
      <c r="P4968" s="59"/>
      <c r="Q4968" s="77"/>
      <c r="R4968" s="59"/>
      <c r="S4968" s="59"/>
      <c r="T4968" s="59"/>
      <c r="U4968" s="59"/>
      <c r="W4968" s="59"/>
      <c r="X4968" s="59"/>
    </row>
    <row r="4969" ht="15.75" customHeight="1">
      <c r="C4969" s="84"/>
      <c r="D4969" s="84"/>
      <c r="E4969" s="84"/>
      <c r="F4969" s="86"/>
      <c r="G4969" s="87"/>
      <c r="H4969" s="72"/>
      <c r="I4969" s="59"/>
      <c r="J4969" s="76"/>
      <c r="K4969" s="59"/>
      <c r="L4969" s="59"/>
      <c r="M4969" s="76"/>
      <c r="N4969" s="88"/>
      <c r="O4969" s="88"/>
      <c r="P4969" s="59"/>
      <c r="Q4969" s="77"/>
      <c r="R4969" s="59"/>
      <c r="S4969" s="59"/>
      <c r="T4969" s="59"/>
      <c r="U4969" s="59"/>
      <c r="W4969" s="59"/>
      <c r="X4969" s="59"/>
    </row>
    <row r="4970" ht="15.75" customHeight="1">
      <c r="C4970" s="84"/>
      <c r="D4970" s="84"/>
      <c r="E4970" s="84"/>
      <c r="F4970" s="86"/>
      <c r="G4970" s="87"/>
      <c r="H4970" s="72"/>
      <c r="I4970" s="59"/>
      <c r="J4970" s="76"/>
      <c r="K4970" s="59"/>
      <c r="L4970" s="59"/>
      <c r="M4970" s="76"/>
      <c r="N4970" s="88"/>
      <c r="O4970" s="88"/>
      <c r="P4970" s="59"/>
      <c r="Q4970" s="77"/>
      <c r="R4970" s="59"/>
      <c r="S4970" s="59"/>
      <c r="T4970" s="59"/>
      <c r="U4970" s="59"/>
      <c r="W4970" s="59"/>
      <c r="X4970" s="59"/>
    </row>
    <row r="4971" ht="15.75" customHeight="1">
      <c r="C4971" s="84"/>
      <c r="D4971" s="84"/>
      <c r="E4971" s="84"/>
      <c r="F4971" s="86"/>
      <c r="G4971" s="87"/>
      <c r="H4971" s="72"/>
      <c r="I4971" s="59"/>
      <c r="J4971" s="76"/>
      <c r="K4971" s="59"/>
      <c r="L4971" s="59"/>
      <c r="M4971" s="76"/>
      <c r="N4971" s="88"/>
      <c r="O4971" s="88"/>
      <c r="P4971" s="59"/>
      <c r="Q4971" s="77"/>
      <c r="R4971" s="59"/>
      <c r="S4971" s="59"/>
      <c r="T4971" s="59"/>
      <c r="U4971" s="59"/>
      <c r="W4971" s="59"/>
      <c r="X4971" s="59"/>
    </row>
    <row r="4972" ht="15.75" customHeight="1">
      <c r="C4972" s="84"/>
      <c r="D4972" s="84"/>
      <c r="E4972" s="84"/>
      <c r="F4972" s="86"/>
      <c r="G4972" s="87"/>
      <c r="H4972" s="72"/>
      <c r="I4972" s="59"/>
      <c r="J4972" s="76"/>
      <c r="K4972" s="59"/>
      <c r="L4972" s="59"/>
      <c r="M4972" s="76"/>
      <c r="N4972" s="88"/>
      <c r="O4972" s="88"/>
      <c r="P4972" s="59"/>
      <c r="Q4972" s="77"/>
      <c r="R4972" s="59"/>
      <c r="S4972" s="59"/>
      <c r="T4972" s="59"/>
      <c r="U4972" s="59"/>
      <c r="W4972" s="59"/>
      <c r="X4972" s="59"/>
    </row>
    <row r="4973" ht="15.75" customHeight="1">
      <c r="C4973" s="84"/>
      <c r="D4973" s="84"/>
      <c r="E4973" s="84"/>
      <c r="F4973" s="86"/>
      <c r="G4973" s="87"/>
      <c r="H4973" s="72"/>
      <c r="I4973" s="59"/>
      <c r="J4973" s="76"/>
      <c r="K4973" s="59"/>
      <c r="L4973" s="59"/>
      <c r="M4973" s="76"/>
      <c r="N4973" s="88"/>
      <c r="O4973" s="88"/>
      <c r="P4973" s="59"/>
      <c r="Q4973" s="77"/>
      <c r="R4973" s="59"/>
      <c r="S4973" s="59"/>
      <c r="T4973" s="59"/>
      <c r="U4973" s="59"/>
      <c r="W4973" s="59"/>
      <c r="X4973" s="59"/>
    </row>
    <row r="4974" ht="15.75" customHeight="1">
      <c r="C4974" s="84"/>
      <c r="D4974" s="84"/>
      <c r="E4974" s="84"/>
      <c r="F4974" s="86"/>
      <c r="G4974" s="87"/>
      <c r="H4974" s="72"/>
      <c r="I4974" s="59"/>
      <c r="J4974" s="76"/>
      <c r="K4974" s="59"/>
      <c r="L4974" s="59"/>
      <c r="M4974" s="76"/>
      <c r="N4974" s="88"/>
      <c r="O4974" s="88"/>
      <c r="P4974" s="59"/>
      <c r="Q4974" s="77"/>
      <c r="R4974" s="59"/>
      <c r="S4974" s="59"/>
      <c r="T4974" s="59"/>
      <c r="U4974" s="59"/>
      <c r="W4974" s="59"/>
      <c r="X4974" s="59"/>
    </row>
    <row r="4975" ht="15.75" customHeight="1">
      <c r="C4975" s="84"/>
      <c r="D4975" s="84"/>
      <c r="E4975" s="84"/>
      <c r="F4975" s="86"/>
      <c r="G4975" s="87"/>
      <c r="H4975" s="72"/>
      <c r="I4975" s="59"/>
      <c r="J4975" s="76"/>
      <c r="K4975" s="59"/>
      <c r="L4975" s="59"/>
      <c r="M4975" s="76"/>
      <c r="N4975" s="88"/>
      <c r="O4975" s="88"/>
      <c r="P4975" s="59"/>
      <c r="Q4975" s="77"/>
      <c r="R4975" s="59"/>
      <c r="S4975" s="59"/>
      <c r="T4975" s="59"/>
      <c r="U4975" s="59"/>
      <c r="W4975" s="59"/>
      <c r="X4975" s="59"/>
    </row>
    <row r="4976" ht="15.75" customHeight="1">
      <c r="C4976" s="84"/>
      <c r="D4976" s="84"/>
      <c r="E4976" s="84"/>
      <c r="F4976" s="86"/>
      <c r="G4976" s="87"/>
      <c r="H4976" s="72"/>
      <c r="I4976" s="59"/>
      <c r="J4976" s="76"/>
      <c r="K4976" s="59"/>
      <c r="L4976" s="59"/>
      <c r="M4976" s="76"/>
      <c r="N4976" s="88"/>
      <c r="O4976" s="88"/>
      <c r="P4976" s="59"/>
      <c r="Q4976" s="77"/>
      <c r="R4976" s="59"/>
      <c r="S4976" s="59"/>
      <c r="T4976" s="59"/>
      <c r="U4976" s="59"/>
      <c r="W4976" s="59"/>
      <c r="X4976" s="59"/>
    </row>
    <row r="4977" ht="15.75" customHeight="1">
      <c r="C4977" s="84"/>
      <c r="D4977" s="84"/>
      <c r="E4977" s="84"/>
      <c r="F4977" s="86"/>
      <c r="G4977" s="87"/>
      <c r="H4977" s="72"/>
      <c r="I4977" s="59"/>
      <c r="J4977" s="76"/>
      <c r="K4977" s="59"/>
      <c r="L4977" s="59"/>
      <c r="M4977" s="76"/>
      <c r="N4977" s="88"/>
      <c r="O4977" s="88"/>
      <c r="P4977" s="59"/>
      <c r="Q4977" s="77"/>
      <c r="R4977" s="59"/>
      <c r="S4977" s="59"/>
      <c r="T4977" s="59"/>
      <c r="U4977" s="59"/>
      <c r="W4977" s="59"/>
      <c r="X4977" s="59"/>
    </row>
    <row r="4978" ht="15.75" customHeight="1">
      <c r="C4978" s="84"/>
      <c r="D4978" s="84"/>
      <c r="E4978" s="84"/>
      <c r="F4978" s="86"/>
      <c r="G4978" s="87"/>
      <c r="H4978" s="72"/>
      <c r="I4978" s="59"/>
      <c r="J4978" s="76"/>
      <c r="K4978" s="59"/>
      <c r="L4978" s="59"/>
      <c r="M4978" s="76"/>
      <c r="N4978" s="88"/>
      <c r="O4978" s="88"/>
      <c r="P4978" s="59"/>
      <c r="Q4978" s="77"/>
      <c r="R4978" s="59"/>
      <c r="S4978" s="59"/>
      <c r="T4978" s="59"/>
      <c r="U4978" s="59"/>
      <c r="W4978" s="59"/>
      <c r="X4978" s="59"/>
    </row>
    <row r="4979" ht="15.75" customHeight="1">
      <c r="C4979" s="84"/>
      <c r="D4979" s="84"/>
      <c r="E4979" s="84"/>
      <c r="F4979" s="86"/>
      <c r="G4979" s="87"/>
      <c r="H4979" s="72"/>
      <c r="I4979" s="59"/>
      <c r="J4979" s="76"/>
      <c r="K4979" s="59"/>
      <c r="L4979" s="59"/>
      <c r="M4979" s="76"/>
      <c r="N4979" s="88"/>
      <c r="O4979" s="88"/>
      <c r="P4979" s="59"/>
      <c r="Q4979" s="77"/>
      <c r="R4979" s="59"/>
      <c r="S4979" s="59"/>
      <c r="T4979" s="59"/>
      <c r="U4979" s="59"/>
      <c r="W4979" s="59"/>
      <c r="X4979" s="59"/>
    </row>
    <row r="4980" ht="15.75" customHeight="1">
      <c r="C4980" s="84"/>
      <c r="D4980" s="84"/>
      <c r="E4980" s="84"/>
      <c r="F4980" s="86"/>
      <c r="G4980" s="87"/>
      <c r="H4980" s="72"/>
      <c r="I4980" s="59"/>
      <c r="J4980" s="76"/>
      <c r="K4980" s="59"/>
      <c r="L4980" s="59"/>
      <c r="M4980" s="76"/>
      <c r="N4980" s="88"/>
      <c r="O4980" s="88"/>
      <c r="P4980" s="59"/>
      <c r="Q4980" s="77"/>
      <c r="R4980" s="59"/>
      <c r="S4980" s="59"/>
      <c r="T4980" s="59"/>
      <c r="U4980" s="59"/>
      <c r="W4980" s="59"/>
      <c r="X4980" s="59"/>
    </row>
    <row r="4981" ht="15.75" customHeight="1">
      <c r="C4981" s="84"/>
      <c r="D4981" s="84"/>
      <c r="E4981" s="84"/>
      <c r="F4981" s="86"/>
      <c r="G4981" s="87"/>
      <c r="H4981" s="72"/>
      <c r="I4981" s="59"/>
      <c r="J4981" s="76"/>
      <c r="K4981" s="59"/>
      <c r="L4981" s="59"/>
      <c r="M4981" s="76"/>
      <c r="N4981" s="88"/>
      <c r="O4981" s="88"/>
      <c r="P4981" s="59"/>
      <c r="Q4981" s="77"/>
      <c r="R4981" s="59"/>
      <c r="S4981" s="59"/>
      <c r="T4981" s="59"/>
      <c r="U4981" s="59"/>
      <c r="W4981" s="59"/>
      <c r="X4981" s="59"/>
    </row>
    <row r="4982" ht="15.75" customHeight="1">
      <c r="C4982" s="84"/>
      <c r="D4982" s="84"/>
      <c r="E4982" s="84"/>
      <c r="F4982" s="86"/>
      <c r="G4982" s="87"/>
      <c r="H4982" s="72"/>
      <c r="I4982" s="59"/>
      <c r="J4982" s="76"/>
      <c r="K4982" s="59"/>
      <c r="L4982" s="59"/>
      <c r="M4982" s="76"/>
      <c r="N4982" s="88"/>
      <c r="O4982" s="88"/>
      <c r="P4982" s="59"/>
      <c r="Q4982" s="77"/>
      <c r="R4982" s="59"/>
      <c r="S4982" s="59"/>
      <c r="T4982" s="59"/>
      <c r="U4982" s="59"/>
      <c r="W4982" s="59"/>
      <c r="X4982" s="59"/>
    </row>
    <row r="4983" ht="15.75" customHeight="1">
      <c r="C4983" s="84"/>
      <c r="D4983" s="84"/>
      <c r="E4983" s="84"/>
      <c r="F4983" s="86"/>
      <c r="G4983" s="87"/>
      <c r="H4983" s="72"/>
      <c r="I4983" s="59"/>
      <c r="J4983" s="76"/>
      <c r="K4983" s="59"/>
      <c r="L4983" s="59"/>
      <c r="M4983" s="76"/>
      <c r="N4983" s="88"/>
      <c r="O4983" s="88"/>
      <c r="P4983" s="59"/>
      <c r="Q4983" s="77"/>
      <c r="R4983" s="59"/>
      <c r="S4983" s="59"/>
      <c r="T4983" s="59"/>
      <c r="U4983" s="59"/>
      <c r="W4983" s="59"/>
      <c r="X4983" s="59"/>
    </row>
    <row r="4984" ht="15.75" customHeight="1">
      <c r="C4984" s="84"/>
      <c r="D4984" s="84"/>
      <c r="E4984" s="84"/>
      <c r="F4984" s="86"/>
      <c r="G4984" s="87"/>
      <c r="H4984" s="72"/>
      <c r="I4984" s="59"/>
      <c r="J4984" s="76"/>
      <c r="K4984" s="59"/>
      <c r="L4984" s="59"/>
      <c r="M4984" s="76"/>
      <c r="N4984" s="88"/>
      <c r="O4984" s="88"/>
      <c r="P4984" s="59"/>
      <c r="Q4984" s="77"/>
      <c r="R4984" s="59"/>
      <c r="S4984" s="59"/>
      <c r="T4984" s="59"/>
      <c r="U4984" s="59"/>
      <c r="W4984" s="59"/>
      <c r="X4984" s="59"/>
    </row>
    <row r="4985" ht="15.75" customHeight="1">
      <c r="C4985" s="84"/>
      <c r="D4985" s="84"/>
      <c r="E4985" s="84"/>
      <c r="F4985" s="86"/>
      <c r="G4985" s="87"/>
      <c r="H4985" s="72"/>
      <c r="I4985" s="59"/>
      <c r="J4985" s="76"/>
      <c r="K4985" s="59"/>
      <c r="L4985" s="59"/>
      <c r="M4985" s="76"/>
      <c r="N4985" s="88"/>
      <c r="O4985" s="88"/>
      <c r="P4985" s="59"/>
      <c r="Q4985" s="77"/>
      <c r="R4985" s="59"/>
      <c r="S4985" s="59"/>
      <c r="T4985" s="59"/>
      <c r="U4985" s="59"/>
      <c r="W4985" s="59"/>
      <c r="X4985" s="59"/>
    </row>
    <row r="4986" ht="15.75" customHeight="1">
      <c r="C4986" s="84"/>
      <c r="D4986" s="84"/>
      <c r="E4986" s="84"/>
      <c r="F4986" s="86"/>
      <c r="G4986" s="87"/>
      <c r="H4986" s="72"/>
      <c r="I4986" s="59"/>
      <c r="J4986" s="76"/>
      <c r="K4986" s="59"/>
      <c r="L4986" s="59"/>
      <c r="M4986" s="76"/>
      <c r="N4986" s="88"/>
      <c r="O4986" s="88"/>
      <c r="P4986" s="59"/>
      <c r="Q4986" s="77"/>
      <c r="R4986" s="59"/>
      <c r="S4986" s="59"/>
      <c r="T4986" s="59"/>
      <c r="U4986" s="59"/>
      <c r="W4986" s="59"/>
      <c r="X4986" s="59"/>
    </row>
    <row r="4987" ht="15.75" customHeight="1">
      <c r="C4987" s="84"/>
      <c r="D4987" s="84"/>
      <c r="E4987" s="84"/>
      <c r="F4987" s="86"/>
      <c r="G4987" s="87"/>
      <c r="H4987" s="72"/>
      <c r="I4987" s="59"/>
      <c r="J4987" s="76"/>
      <c r="K4987" s="59"/>
      <c r="L4987" s="59"/>
      <c r="M4987" s="76"/>
      <c r="N4987" s="88"/>
      <c r="O4987" s="88"/>
      <c r="P4987" s="59"/>
      <c r="Q4987" s="77"/>
      <c r="R4987" s="59"/>
      <c r="S4987" s="59"/>
      <c r="T4987" s="59"/>
      <c r="U4987" s="59"/>
      <c r="W4987" s="59"/>
      <c r="X4987" s="59"/>
    </row>
    <row r="4988" ht="15.75" customHeight="1">
      <c r="C4988" s="84"/>
      <c r="D4988" s="84"/>
      <c r="E4988" s="84"/>
      <c r="F4988" s="86"/>
      <c r="G4988" s="87"/>
      <c r="H4988" s="72"/>
      <c r="I4988" s="59"/>
      <c r="J4988" s="76"/>
      <c r="K4988" s="59"/>
      <c r="L4988" s="59"/>
      <c r="M4988" s="76"/>
      <c r="N4988" s="88"/>
      <c r="O4988" s="88"/>
      <c r="P4988" s="59"/>
      <c r="Q4988" s="77"/>
      <c r="R4988" s="59"/>
      <c r="S4988" s="59"/>
      <c r="T4988" s="59"/>
      <c r="U4988" s="59"/>
      <c r="W4988" s="59"/>
      <c r="X4988" s="59"/>
    </row>
    <row r="4989" ht="15.75" customHeight="1">
      <c r="C4989" s="84"/>
      <c r="D4989" s="84"/>
      <c r="E4989" s="84"/>
      <c r="F4989" s="86"/>
      <c r="G4989" s="87"/>
      <c r="H4989" s="72"/>
      <c r="I4989" s="59"/>
      <c r="J4989" s="76"/>
      <c r="K4989" s="59"/>
      <c r="L4989" s="59"/>
      <c r="M4989" s="76"/>
      <c r="N4989" s="88"/>
      <c r="O4989" s="88"/>
      <c r="P4989" s="59"/>
      <c r="Q4989" s="77"/>
      <c r="R4989" s="59"/>
      <c r="S4989" s="59"/>
      <c r="T4989" s="59"/>
      <c r="U4989" s="59"/>
      <c r="W4989" s="59"/>
      <c r="X4989" s="59"/>
    </row>
    <row r="4990" ht="15.75" customHeight="1">
      <c r="C4990" s="84"/>
      <c r="D4990" s="84"/>
      <c r="E4990" s="84"/>
      <c r="F4990" s="86"/>
      <c r="G4990" s="87"/>
      <c r="H4990" s="72"/>
      <c r="I4990" s="59"/>
      <c r="J4990" s="76"/>
      <c r="K4990" s="59"/>
      <c r="L4990" s="59"/>
      <c r="M4990" s="76"/>
      <c r="N4990" s="88"/>
      <c r="O4990" s="88"/>
      <c r="P4990" s="59"/>
      <c r="Q4990" s="77"/>
      <c r="R4990" s="59"/>
      <c r="S4990" s="59"/>
      <c r="T4990" s="59"/>
      <c r="U4990" s="59"/>
      <c r="W4990" s="59"/>
      <c r="X4990" s="59"/>
    </row>
    <row r="4991" ht="15.75" customHeight="1">
      <c r="C4991" s="84"/>
      <c r="D4991" s="84"/>
      <c r="E4991" s="84"/>
      <c r="F4991" s="86"/>
      <c r="G4991" s="87"/>
      <c r="H4991" s="72"/>
      <c r="I4991" s="59"/>
      <c r="J4991" s="76"/>
      <c r="K4991" s="59"/>
      <c r="L4991" s="59"/>
      <c r="M4991" s="76"/>
      <c r="N4991" s="88"/>
      <c r="O4991" s="88"/>
      <c r="P4991" s="59"/>
      <c r="Q4991" s="77"/>
      <c r="R4991" s="59"/>
      <c r="S4991" s="59"/>
      <c r="T4991" s="59"/>
      <c r="U4991" s="59"/>
      <c r="W4991" s="59"/>
      <c r="X4991" s="59"/>
    </row>
    <row r="4992" ht="15.75" customHeight="1">
      <c r="C4992" s="84"/>
      <c r="D4992" s="84"/>
      <c r="E4992" s="84"/>
      <c r="F4992" s="86"/>
      <c r="G4992" s="87"/>
      <c r="H4992" s="72"/>
      <c r="I4992" s="59"/>
      <c r="J4992" s="76"/>
      <c r="K4992" s="59"/>
      <c r="L4992" s="59"/>
      <c r="M4992" s="76"/>
      <c r="N4992" s="88"/>
      <c r="O4992" s="88"/>
      <c r="P4992" s="59"/>
      <c r="Q4992" s="77"/>
      <c r="R4992" s="59"/>
      <c r="S4992" s="59"/>
      <c r="T4992" s="59"/>
      <c r="U4992" s="59"/>
      <c r="W4992" s="59"/>
      <c r="X4992" s="59"/>
    </row>
    <row r="4993" ht="15.75" customHeight="1">
      <c r="C4993" s="84"/>
      <c r="D4993" s="84"/>
      <c r="E4993" s="84"/>
      <c r="F4993" s="86"/>
      <c r="G4993" s="87"/>
      <c r="H4993" s="72"/>
      <c r="I4993" s="59"/>
      <c r="J4993" s="76"/>
      <c r="K4993" s="59"/>
      <c r="L4993" s="59"/>
      <c r="M4993" s="76"/>
      <c r="N4993" s="88"/>
      <c r="O4993" s="88"/>
      <c r="P4993" s="59"/>
      <c r="Q4993" s="77"/>
      <c r="R4993" s="59"/>
      <c r="S4993" s="59"/>
      <c r="T4993" s="59"/>
      <c r="U4993" s="59"/>
      <c r="W4993" s="59"/>
      <c r="X4993" s="59"/>
    </row>
    <row r="4994" ht="15.75" customHeight="1">
      <c r="C4994" s="84"/>
      <c r="D4994" s="84"/>
      <c r="E4994" s="84"/>
      <c r="F4994" s="86"/>
      <c r="G4994" s="87"/>
      <c r="H4994" s="72"/>
      <c r="I4994" s="59"/>
      <c r="J4994" s="76"/>
      <c r="K4994" s="59"/>
      <c r="L4994" s="59"/>
      <c r="M4994" s="76"/>
      <c r="N4994" s="88"/>
      <c r="O4994" s="88"/>
      <c r="P4994" s="59"/>
      <c r="Q4994" s="77"/>
      <c r="R4994" s="59"/>
      <c r="S4994" s="59"/>
      <c r="T4994" s="59"/>
      <c r="U4994" s="59"/>
      <c r="W4994" s="59"/>
      <c r="X4994" s="59"/>
    </row>
    <row r="4995" ht="15.75" customHeight="1">
      <c r="C4995" s="84"/>
      <c r="D4995" s="84"/>
      <c r="E4995" s="84"/>
      <c r="F4995" s="86"/>
      <c r="G4995" s="87"/>
      <c r="H4995" s="72"/>
      <c r="I4995" s="59"/>
      <c r="J4995" s="76"/>
      <c r="K4995" s="59"/>
      <c r="L4995" s="59"/>
      <c r="M4995" s="76"/>
      <c r="N4995" s="88"/>
      <c r="O4995" s="88"/>
      <c r="P4995" s="59"/>
      <c r="Q4995" s="77"/>
      <c r="R4995" s="59"/>
      <c r="S4995" s="59"/>
      <c r="T4995" s="59"/>
      <c r="U4995" s="59"/>
      <c r="W4995" s="59"/>
      <c r="X4995" s="59"/>
    </row>
    <row r="4996" ht="15.75" customHeight="1">
      <c r="C4996" s="84"/>
      <c r="D4996" s="84"/>
      <c r="E4996" s="84"/>
      <c r="F4996" s="86"/>
      <c r="G4996" s="87"/>
      <c r="H4996" s="72"/>
      <c r="I4996" s="59"/>
      <c r="J4996" s="76"/>
      <c r="K4996" s="59"/>
      <c r="L4996" s="59"/>
      <c r="M4996" s="76"/>
      <c r="N4996" s="88"/>
      <c r="O4996" s="88"/>
      <c r="P4996" s="59"/>
      <c r="Q4996" s="77"/>
      <c r="R4996" s="59"/>
      <c r="S4996" s="59"/>
      <c r="T4996" s="59"/>
      <c r="U4996" s="59"/>
      <c r="W4996" s="59"/>
      <c r="X4996" s="59"/>
    </row>
    <row r="4997" ht="15.75" customHeight="1">
      <c r="C4997" s="84"/>
      <c r="D4997" s="84"/>
      <c r="E4997" s="84"/>
      <c r="F4997" s="86"/>
      <c r="G4997" s="87"/>
      <c r="H4997" s="72"/>
      <c r="I4997" s="59"/>
      <c r="J4997" s="76"/>
      <c r="K4997" s="59"/>
      <c r="L4997" s="59"/>
      <c r="M4997" s="76"/>
      <c r="N4997" s="88"/>
      <c r="O4997" s="88"/>
      <c r="P4997" s="59"/>
      <c r="Q4997" s="77"/>
      <c r="R4997" s="59"/>
      <c r="S4997" s="59"/>
      <c r="T4997" s="59"/>
      <c r="U4997" s="59"/>
      <c r="W4997" s="59"/>
      <c r="X4997" s="59"/>
    </row>
    <row r="4998" ht="15.75" customHeight="1">
      <c r="C4998" s="84"/>
      <c r="D4998" s="84"/>
      <c r="E4998" s="84"/>
      <c r="F4998" s="86"/>
      <c r="G4998" s="87"/>
      <c r="H4998" s="72"/>
      <c r="I4998" s="59"/>
      <c r="J4998" s="76"/>
      <c r="K4998" s="59"/>
      <c r="L4998" s="59"/>
      <c r="M4998" s="76"/>
      <c r="N4998" s="88"/>
      <c r="O4998" s="88"/>
      <c r="P4998" s="59"/>
      <c r="Q4998" s="77"/>
      <c r="R4998" s="59"/>
      <c r="S4998" s="59"/>
      <c r="T4998" s="59"/>
      <c r="U4998" s="59"/>
      <c r="W4998" s="59"/>
      <c r="X4998" s="59"/>
    </row>
    <row r="4999" ht="15.75" customHeight="1">
      <c r="C4999" s="84"/>
      <c r="D4999" s="84"/>
      <c r="E4999" s="84"/>
      <c r="F4999" s="86"/>
      <c r="G4999" s="87"/>
      <c r="H4999" s="72"/>
      <c r="I4999" s="59"/>
      <c r="J4999" s="76"/>
      <c r="K4999" s="59"/>
      <c r="L4999" s="59"/>
      <c r="M4999" s="76"/>
      <c r="N4999" s="88"/>
      <c r="O4999" s="88"/>
      <c r="P4999" s="59"/>
      <c r="Q4999" s="77"/>
      <c r="R4999" s="59"/>
      <c r="S4999" s="59"/>
      <c r="T4999" s="59"/>
      <c r="U4999" s="59"/>
      <c r="W4999" s="59"/>
      <c r="X4999" s="59"/>
    </row>
    <row r="5000" ht="15.75" customHeight="1">
      <c r="C5000" s="84"/>
      <c r="D5000" s="84"/>
      <c r="E5000" s="84"/>
      <c r="F5000" s="86"/>
      <c r="G5000" s="87"/>
      <c r="H5000" s="72"/>
      <c r="I5000" s="59"/>
      <c r="J5000" s="76"/>
      <c r="K5000" s="59"/>
      <c r="L5000" s="59"/>
      <c r="M5000" s="76"/>
      <c r="N5000" s="88"/>
      <c r="O5000" s="88"/>
      <c r="P5000" s="59"/>
      <c r="Q5000" s="77"/>
      <c r="R5000" s="59"/>
      <c r="S5000" s="59"/>
      <c r="T5000" s="59"/>
      <c r="U5000" s="59"/>
      <c r="W5000" s="59"/>
      <c r="X5000" s="59"/>
    </row>
    <row r="5001" ht="15.75" customHeight="1">
      <c r="C5001" s="84"/>
      <c r="D5001" s="84"/>
      <c r="E5001" s="84"/>
      <c r="F5001" s="86"/>
      <c r="G5001" s="87"/>
      <c r="H5001" s="72"/>
      <c r="I5001" s="59"/>
      <c r="J5001" s="76"/>
      <c r="K5001" s="59"/>
      <c r="L5001" s="59"/>
      <c r="M5001" s="76"/>
      <c r="N5001" s="88"/>
      <c r="O5001" s="88"/>
      <c r="P5001" s="59"/>
      <c r="Q5001" s="77"/>
      <c r="R5001" s="59"/>
      <c r="S5001" s="59"/>
      <c r="T5001" s="59"/>
      <c r="U5001" s="59"/>
      <c r="W5001" s="59"/>
      <c r="X5001" s="59"/>
    </row>
    <row r="5002" ht="15.75" customHeight="1">
      <c r="C5002" s="84"/>
      <c r="D5002" s="84"/>
      <c r="E5002" s="84"/>
      <c r="F5002" s="86"/>
      <c r="G5002" s="87"/>
      <c r="H5002" s="72"/>
      <c r="I5002" s="59"/>
      <c r="J5002" s="76"/>
      <c r="K5002" s="59"/>
      <c r="L5002" s="59"/>
      <c r="M5002" s="76"/>
      <c r="N5002" s="88"/>
      <c r="O5002" s="88"/>
      <c r="P5002" s="59"/>
      <c r="Q5002" s="77"/>
      <c r="R5002" s="59"/>
      <c r="S5002" s="59"/>
      <c r="T5002" s="59"/>
      <c r="U5002" s="59"/>
      <c r="W5002" s="59"/>
      <c r="X5002" s="59"/>
    </row>
    <row r="5003" ht="15.75" customHeight="1">
      <c r="C5003" s="84"/>
      <c r="D5003" s="84"/>
      <c r="E5003" s="84"/>
      <c r="F5003" s="86"/>
      <c r="G5003" s="87"/>
      <c r="H5003" s="72"/>
      <c r="I5003" s="59"/>
      <c r="J5003" s="76"/>
      <c r="K5003" s="59"/>
      <c r="L5003" s="59"/>
      <c r="M5003" s="76"/>
      <c r="N5003" s="88"/>
      <c r="O5003" s="88"/>
      <c r="P5003" s="59"/>
      <c r="Q5003" s="77"/>
      <c r="R5003" s="59"/>
      <c r="S5003" s="59"/>
      <c r="T5003" s="59"/>
      <c r="U5003" s="59"/>
      <c r="W5003" s="59"/>
      <c r="X5003" s="59"/>
    </row>
    <row r="5004" ht="15.75" customHeight="1">
      <c r="C5004" s="84"/>
      <c r="D5004" s="84"/>
      <c r="E5004" s="84"/>
      <c r="F5004" s="86"/>
      <c r="G5004" s="87"/>
      <c r="H5004" s="72"/>
      <c r="I5004" s="59"/>
      <c r="J5004" s="76"/>
      <c r="K5004" s="59"/>
      <c r="L5004" s="59"/>
      <c r="M5004" s="76"/>
      <c r="N5004" s="88"/>
      <c r="O5004" s="88"/>
      <c r="P5004" s="59"/>
      <c r="Q5004" s="77"/>
      <c r="R5004" s="59"/>
      <c r="S5004" s="59"/>
      <c r="T5004" s="59"/>
      <c r="U5004" s="59"/>
      <c r="W5004" s="59"/>
      <c r="X5004" s="59"/>
    </row>
    <row r="5005" ht="15.75" customHeight="1">
      <c r="C5005" s="84"/>
      <c r="D5005" s="84"/>
      <c r="E5005" s="84"/>
      <c r="F5005" s="86"/>
      <c r="G5005" s="87"/>
      <c r="H5005" s="72"/>
      <c r="I5005" s="59"/>
      <c r="J5005" s="76"/>
      <c r="K5005" s="59"/>
      <c r="L5005" s="59"/>
      <c r="M5005" s="76"/>
      <c r="N5005" s="88"/>
      <c r="O5005" s="88"/>
      <c r="P5005" s="59"/>
      <c r="Q5005" s="77"/>
      <c r="R5005" s="59"/>
      <c r="S5005" s="59"/>
      <c r="T5005" s="59"/>
      <c r="U5005" s="59"/>
      <c r="W5005" s="59"/>
      <c r="X5005" s="59"/>
    </row>
    <row r="5006" ht="15.75" customHeight="1">
      <c r="C5006" s="84"/>
      <c r="D5006" s="84"/>
      <c r="E5006" s="84"/>
      <c r="F5006" s="86"/>
      <c r="G5006" s="87"/>
      <c r="H5006" s="72"/>
      <c r="I5006" s="59"/>
      <c r="J5006" s="76"/>
      <c r="K5006" s="59"/>
      <c r="L5006" s="59"/>
      <c r="M5006" s="76"/>
      <c r="N5006" s="88"/>
      <c r="O5006" s="88"/>
      <c r="P5006" s="59"/>
      <c r="Q5006" s="77"/>
      <c r="R5006" s="59"/>
      <c r="S5006" s="59"/>
      <c r="T5006" s="59"/>
      <c r="U5006" s="59"/>
      <c r="W5006" s="59"/>
      <c r="X5006" s="59"/>
    </row>
    <row r="5007" ht="15.75" customHeight="1">
      <c r="C5007" s="84"/>
      <c r="D5007" s="84"/>
      <c r="E5007" s="84"/>
      <c r="F5007" s="86"/>
      <c r="G5007" s="87"/>
      <c r="H5007" s="72"/>
      <c r="I5007" s="59"/>
      <c r="J5007" s="76"/>
      <c r="K5007" s="59"/>
      <c r="L5007" s="59"/>
      <c r="M5007" s="76"/>
      <c r="N5007" s="88"/>
      <c r="O5007" s="88"/>
      <c r="P5007" s="59"/>
      <c r="Q5007" s="77"/>
      <c r="R5007" s="59"/>
      <c r="S5007" s="59"/>
      <c r="T5007" s="59"/>
      <c r="U5007" s="59"/>
      <c r="W5007" s="59"/>
      <c r="X5007" s="59"/>
    </row>
    <row r="5008" ht="15.75" customHeight="1">
      <c r="C5008" s="84"/>
      <c r="D5008" s="84"/>
      <c r="E5008" s="84"/>
      <c r="F5008" s="86"/>
      <c r="G5008" s="87"/>
      <c r="H5008" s="72"/>
      <c r="I5008" s="59"/>
      <c r="J5008" s="76"/>
      <c r="K5008" s="59"/>
      <c r="L5008" s="59"/>
      <c r="M5008" s="76"/>
      <c r="N5008" s="88"/>
      <c r="O5008" s="88"/>
      <c r="P5008" s="59"/>
      <c r="Q5008" s="77"/>
      <c r="R5008" s="59"/>
      <c r="S5008" s="59"/>
      <c r="T5008" s="59"/>
      <c r="U5008" s="59"/>
      <c r="W5008" s="59"/>
      <c r="X5008" s="59"/>
    </row>
    <row r="5009" ht="15.75" customHeight="1">
      <c r="C5009" s="84"/>
      <c r="D5009" s="84"/>
      <c r="E5009" s="84"/>
      <c r="F5009" s="86"/>
      <c r="G5009" s="87"/>
      <c r="H5009" s="72"/>
      <c r="I5009" s="59"/>
      <c r="J5009" s="76"/>
      <c r="K5009" s="59"/>
      <c r="L5009" s="59"/>
      <c r="M5009" s="76"/>
      <c r="N5009" s="88"/>
      <c r="O5009" s="88"/>
      <c r="P5009" s="59"/>
      <c r="Q5009" s="77"/>
      <c r="R5009" s="59"/>
      <c r="S5009" s="59"/>
      <c r="T5009" s="59"/>
      <c r="U5009" s="59"/>
      <c r="W5009" s="59"/>
      <c r="X5009" s="59"/>
    </row>
    <row r="5010" ht="15.75" customHeight="1">
      <c r="C5010" s="84"/>
      <c r="D5010" s="84"/>
      <c r="E5010" s="84"/>
      <c r="F5010" s="86"/>
      <c r="G5010" s="87"/>
      <c r="H5010" s="72"/>
      <c r="I5010" s="59"/>
      <c r="J5010" s="76"/>
      <c r="K5010" s="59"/>
      <c r="L5010" s="59"/>
      <c r="M5010" s="76"/>
      <c r="N5010" s="88"/>
      <c r="O5010" s="88"/>
      <c r="P5010" s="59"/>
      <c r="Q5010" s="77"/>
      <c r="R5010" s="59"/>
      <c r="S5010" s="59"/>
      <c r="T5010" s="59"/>
      <c r="U5010" s="59"/>
      <c r="W5010" s="59"/>
      <c r="X5010" s="59"/>
    </row>
    <row r="5011" ht="15.75" customHeight="1">
      <c r="C5011" s="84"/>
      <c r="D5011" s="84"/>
      <c r="E5011" s="84"/>
      <c r="F5011" s="86"/>
      <c r="G5011" s="87"/>
      <c r="H5011" s="72"/>
      <c r="I5011" s="59"/>
      <c r="J5011" s="76"/>
      <c r="K5011" s="59"/>
      <c r="L5011" s="59"/>
      <c r="M5011" s="76"/>
      <c r="N5011" s="88"/>
      <c r="O5011" s="88"/>
      <c r="P5011" s="59"/>
      <c r="Q5011" s="77"/>
      <c r="R5011" s="59"/>
      <c r="S5011" s="59"/>
      <c r="T5011" s="59"/>
      <c r="U5011" s="59"/>
      <c r="W5011" s="59"/>
      <c r="X5011" s="59"/>
    </row>
    <row r="5012" ht="15.75" customHeight="1">
      <c r="C5012" s="84"/>
      <c r="D5012" s="84"/>
      <c r="E5012" s="84"/>
      <c r="F5012" s="86"/>
      <c r="G5012" s="87"/>
      <c r="H5012" s="72"/>
      <c r="I5012" s="59"/>
      <c r="J5012" s="76"/>
      <c r="K5012" s="59"/>
      <c r="L5012" s="59"/>
      <c r="M5012" s="76"/>
      <c r="N5012" s="88"/>
      <c r="O5012" s="88"/>
      <c r="P5012" s="59"/>
      <c r="Q5012" s="77"/>
      <c r="R5012" s="59"/>
      <c r="S5012" s="59"/>
      <c r="T5012" s="59"/>
      <c r="U5012" s="59"/>
      <c r="W5012" s="59"/>
      <c r="X5012" s="59"/>
    </row>
    <row r="5013" ht="15.75" customHeight="1">
      <c r="C5013" s="84"/>
      <c r="D5013" s="84"/>
      <c r="E5013" s="84"/>
      <c r="F5013" s="86"/>
      <c r="G5013" s="87"/>
      <c r="H5013" s="72"/>
      <c r="I5013" s="59"/>
      <c r="J5013" s="76"/>
      <c r="K5013" s="59"/>
      <c r="L5013" s="59"/>
      <c r="M5013" s="76"/>
      <c r="N5013" s="88"/>
      <c r="O5013" s="88"/>
      <c r="P5013" s="59"/>
      <c r="Q5013" s="77"/>
      <c r="R5013" s="59"/>
      <c r="S5013" s="59"/>
      <c r="T5013" s="59"/>
      <c r="U5013" s="59"/>
      <c r="W5013" s="59"/>
      <c r="X5013" s="59"/>
    </row>
    <row r="5014" ht="15.75" customHeight="1">
      <c r="C5014" s="84"/>
      <c r="D5014" s="84"/>
      <c r="E5014" s="84"/>
      <c r="F5014" s="86"/>
      <c r="G5014" s="87"/>
      <c r="H5014" s="72"/>
      <c r="I5014" s="59"/>
      <c r="J5014" s="76"/>
      <c r="K5014" s="59"/>
      <c r="L5014" s="59"/>
      <c r="M5014" s="76"/>
      <c r="N5014" s="88"/>
      <c r="O5014" s="88"/>
      <c r="P5014" s="59"/>
      <c r="Q5014" s="77"/>
      <c r="R5014" s="59"/>
      <c r="S5014" s="59"/>
      <c r="T5014" s="59"/>
      <c r="U5014" s="59"/>
      <c r="W5014" s="59"/>
      <c r="X5014" s="59"/>
    </row>
    <row r="5015" ht="15.75" customHeight="1">
      <c r="C5015" s="84"/>
      <c r="D5015" s="84"/>
      <c r="E5015" s="84"/>
      <c r="F5015" s="86"/>
      <c r="G5015" s="87"/>
      <c r="H5015" s="72"/>
      <c r="I5015" s="59"/>
      <c r="J5015" s="76"/>
      <c r="K5015" s="59"/>
      <c r="L5015" s="59"/>
      <c r="M5015" s="76"/>
      <c r="N5015" s="88"/>
      <c r="O5015" s="88"/>
      <c r="P5015" s="59"/>
      <c r="Q5015" s="77"/>
      <c r="R5015" s="59"/>
      <c r="S5015" s="59"/>
      <c r="T5015" s="59"/>
      <c r="U5015" s="59"/>
      <c r="W5015" s="59"/>
      <c r="X5015" s="59"/>
    </row>
    <row r="5016" ht="15.75" customHeight="1">
      <c r="C5016" s="84"/>
      <c r="D5016" s="84"/>
      <c r="E5016" s="84"/>
      <c r="F5016" s="86"/>
      <c r="G5016" s="87"/>
      <c r="H5016" s="72"/>
      <c r="I5016" s="59"/>
      <c r="J5016" s="76"/>
      <c r="K5016" s="59"/>
      <c r="L5016" s="59"/>
      <c r="M5016" s="76"/>
      <c r="N5016" s="88"/>
      <c r="O5016" s="88"/>
      <c r="P5016" s="59"/>
      <c r="Q5016" s="77"/>
      <c r="R5016" s="59"/>
      <c r="S5016" s="59"/>
      <c r="T5016" s="59"/>
      <c r="U5016" s="59"/>
      <c r="W5016" s="59"/>
      <c r="X5016" s="59"/>
    </row>
    <row r="5017" ht="15.75" customHeight="1">
      <c r="C5017" s="84"/>
      <c r="D5017" s="84"/>
      <c r="E5017" s="84"/>
      <c r="F5017" s="86"/>
      <c r="G5017" s="87"/>
      <c r="H5017" s="72"/>
      <c r="I5017" s="59"/>
      <c r="J5017" s="76"/>
      <c r="K5017" s="59"/>
      <c r="L5017" s="59"/>
      <c r="M5017" s="76"/>
      <c r="N5017" s="88"/>
      <c r="O5017" s="88"/>
      <c r="P5017" s="59"/>
      <c r="Q5017" s="77"/>
      <c r="R5017" s="59"/>
      <c r="S5017" s="59"/>
      <c r="T5017" s="59"/>
      <c r="U5017" s="59"/>
      <c r="W5017" s="59"/>
      <c r="X5017" s="59"/>
    </row>
    <row r="5018" ht="15.75" customHeight="1">
      <c r="C5018" s="84"/>
      <c r="D5018" s="84"/>
      <c r="E5018" s="84"/>
      <c r="F5018" s="86"/>
      <c r="G5018" s="87"/>
      <c r="H5018" s="72"/>
      <c r="I5018" s="59"/>
      <c r="J5018" s="76"/>
      <c r="K5018" s="59"/>
      <c r="L5018" s="59"/>
      <c r="M5018" s="76"/>
      <c r="N5018" s="88"/>
      <c r="O5018" s="88"/>
      <c r="P5018" s="59"/>
      <c r="Q5018" s="77"/>
      <c r="R5018" s="59"/>
      <c r="S5018" s="59"/>
      <c r="T5018" s="59"/>
      <c r="U5018" s="59"/>
      <c r="W5018" s="59"/>
      <c r="X5018" s="59"/>
    </row>
    <row r="5019" ht="15.75" customHeight="1">
      <c r="C5019" s="84"/>
      <c r="D5019" s="84"/>
      <c r="E5019" s="84"/>
      <c r="F5019" s="86"/>
      <c r="G5019" s="87"/>
      <c r="H5019" s="72"/>
      <c r="I5019" s="59"/>
      <c r="J5019" s="76"/>
      <c r="K5019" s="59"/>
      <c r="L5019" s="59"/>
      <c r="M5019" s="76"/>
      <c r="N5019" s="88"/>
      <c r="O5019" s="88"/>
      <c r="P5019" s="59"/>
      <c r="Q5019" s="77"/>
      <c r="R5019" s="59"/>
      <c r="S5019" s="59"/>
      <c r="T5019" s="59"/>
      <c r="U5019" s="59"/>
      <c r="W5019" s="59"/>
      <c r="X5019" s="59"/>
    </row>
    <row r="5020" ht="15.75" customHeight="1">
      <c r="C5020" s="84"/>
      <c r="D5020" s="84"/>
      <c r="E5020" s="84"/>
      <c r="F5020" s="86"/>
      <c r="G5020" s="87"/>
      <c r="H5020" s="72"/>
      <c r="I5020" s="59"/>
      <c r="J5020" s="76"/>
      <c r="K5020" s="59"/>
      <c r="L5020" s="59"/>
      <c r="M5020" s="76"/>
      <c r="N5020" s="88"/>
      <c r="O5020" s="88"/>
      <c r="P5020" s="59"/>
      <c r="Q5020" s="77"/>
      <c r="R5020" s="59"/>
      <c r="S5020" s="59"/>
      <c r="T5020" s="59"/>
      <c r="U5020" s="59"/>
      <c r="W5020" s="59"/>
      <c r="X5020" s="59"/>
    </row>
    <row r="5021" ht="15.75" customHeight="1">
      <c r="C5021" s="84"/>
      <c r="D5021" s="84"/>
      <c r="E5021" s="84"/>
      <c r="F5021" s="86"/>
      <c r="G5021" s="87"/>
      <c r="H5021" s="72"/>
      <c r="I5021" s="59"/>
      <c r="J5021" s="76"/>
      <c r="K5021" s="59"/>
      <c r="L5021" s="59"/>
      <c r="M5021" s="76"/>
      <c r="N5021" s="88"/>
      <c r="O5021" s="88"/>
      <c r="P5021" s="59"/>
      <c r="Q5021" s="77"/>
      <c r="R5021" s="59"/>
      <c r="S5021" s="59"/>
      <c r="T5021" s="59"/>
      <c r="U5021" s="59"/>
      <c r="W5021" s="59"/>
      <c r="X5021" s="59"/>
    </row>
    <row r="5022" ht="15.75" customHeight="1">
      <c r="C5022" s="84"/>
      <c r="D5022" s="84"/>
      <c r="E5022" s="84"/>
      <c r="F5022" s="86"/>
      <c r="G5022" s="87"/>
      <c r="H5022" s="72"/>
      <c r="I5022" s="59"/>
      <c r="J5022" s="76"/>
      <c r="K5022" s="59"/>
      <c r="L5022" s="59"/>
      <c r="M5022" s="76"/>
      <c r="N5022" s="88"/>
      <c r="O5022" s="88"/>
      <c r="P5022" s="59"/>
      <c r="Q5022" s="77"/>
      <c r="R5022" s="59"/>
      <c r="S5022" s="59"/>
      <c r="T5022" s="59"/>
      <c r="U5022" s="59"/>
      <c r="W5022" s="59"/>
      <c r="X5022" s="59"/>
    </row>
    <row r="5023" ht="15.75" customHeight="1">
      <c r="C5023" s="84"/>
      <c r="D5023" s="84"/>
      <c r="E5023" s="84"/>
      <c r="F5023" s="86"/>
      <c r="G5023" s="87"/>
      <c r="H5023" s="72"/>
      <c r="I5023" s="59"/>
      <c r="J5023" s="76"/>
      <c r="K5023" s="59"/>
      <c r="L5023" s="59"/>
      <c r="M5023" s="76"/>
      <c r="N5023" s="88"/>
      <c r="O5023" s="88"/>
      <c r="P5023" s="59"/>
      <c r="Q5023" s="77"/>
      <c r="R5023" s="59"/>
      <c r="S5023" s="59"/>
      <c r="T5023" s="59"/>
      <c r="U5023" s="59"/>
      <c r="W5023" s="59"/>
      <c r="X5023" s="59"/>
    </row>
    <row r="5024" ht="15.75" customHeight="1">
      <c r="C5024" s="84"/>
      <c r="D5024" s="84"/>
      <c r="E5024" s="84"/>
      <c r="F5024" s="86"/>
      <c r="G5024" s="87"/>
      <c r="H5024" s="72"/>
      <c r="I5024" s="59"/>
      <c r="J5024" s="76"/>
      <c r="K5024" s="59"/>
      <c r="L5024" s="59"/>
      <c r="M5024" s="76"/>
      <c r="N5024" s="88"/>
      <c r="O5024" s="88"/>
      <c r="P5024" s="59"/>
      <c r="Q5024" s="77"/>
      <c r="R5024" s="59"/>
      <c r="S5024" s="59"/>
      <c r="T5024" s="59"/>
      <c r="U5024" s="59"/>
      <c r="W5024" s="59"/>
      <c r="X5024" s="59"/>
    </row>
    <row r="5025" ht="15.75" customHeight="1">
      <c r="C5025" s="84"/>
      <c r="D5025" s="84"/>
      <c r="E5025" s="84"/>
      <c r="F5025" s="86"/>
      <c r="G5025" s="87"/>
      <c r="H5025" s="72"/>
      <c r="I5025" s="59"/>
      <c r="J5025" s="76"/>
      <c r="K5025" s="59"/>
      <c r="L5025" s="59"/>
      <c r="M5025" s="76"/>
      <c r="N5025" s="88"/>
      <c r="O5025" s="88"/>
      <c r="P5025" s="59"/>
      <c r="Q5025" s="77"/>
      <c r="R5025" s="59"/>
      <c r="S5025" s="59"/>
      <c r="T5025" s="59"/>
      <c r="U5025" s="59"/>
      <c r="W5025" s="59"/>
      <c r="X5025" s="59"/>
    </row>
    <row r="5026" ht="15.75" customHeight="1">
      <c r="C5026" s="84"/>
      <c r="D5026" s="84"/>
      <c r="E5026" s="84"/>
      <c r="F5026" s="86"/>
      <c r="G5026" s="87"/>
      <c r="H5026" s="72"/>
      <c r="I5026" s="59"/>
      <c r="J5026" s="76"/>
      <c r="K5026" s="59"/>
      <c r="L5026" s="59"/>
      <c r="M5026" s="76"/>
      <c r="N5026" s="88"/>
      <c r="O5026" s="88"/>
      <c r="P5026" s="59"/>
      <c r="Q5026" s="77"/>
      <c r="R5026" s="59"/>
      <c r="S5026" s="59"/>
      <c r="T5026" s="59"/>
      <c r="U5026" s="59"/>
      <c r="W5026" s="59"/>
      <c r="X5026" s="59"/>
    </row>
    <row r="5027" ht="15.75" customHeight="1">
      <c r="C5027" s="84"/>
      <c r="D5027" s="84"/>
      <c r="E5027" s="84"/>
      <c r="F5027" s="86"/>
      <c r="G5027" s="87"/>
      <c r="H5027" s="72"/>
      <c r="I5027" s="59"/>
      <c r="J5027" s="76"/>
      <c r="K5027" s="59"/>
      <c r="L5027" s="59"/>
      <c r="M5027" s="76"/>
      <c r="N5027" s="88"/>
      <c r="O5027" s="88"/>
      <c r="P5027" s="59"/>
      <c r="Q5027" s="77"/>
      <c r="R5027" s="59"/>
      <c r="S5027" s="59"/>
      <c r="T5027" s="59"/>
      <c r="U5027" s="59"/>
      <c r="W5027" s="59"/>
      <c r="X5027" s="59"/>
    </row>
    <row r="5028" ht="15.75" customHeight="1">
      <c r="C5028" s="84"/>
      <c r="D5028" s="84"/>
      <c r="E5028" s="84"/>
      <c r="F5028" s="86"/>
      <c r="G5028" s="87"/>
      <c r="H5028" s="72"/>
      <c r="I5028" s="59"/>
      <c r="J5028" s="76"/>
      <c r="K5028" s="59"/>
      <c r="L5028" s="59"/>
      <c r="M5028" s="76"/>
      <c r="N5028" s="88"/>
      <c r="O5028" s="88"/>
      <c r="P5028" s="59"/>
      <c r="Q5028" s="77"/>
      <c r="R5028" s="59"/>
      <c r="S5028" s="59"/>
      <c r="T5028" s="59"/>
      <c r="U5028" s="59"/>
      <c r="W5028" s="59"/>
      <c r="X5028" s="59"/>
    </row>
    <row r="5029" ht="15.75" customHeight="1">
      <c r="C5029" s="84"/>
      <c r="D5029" s="84"/>
      <c r="E5029" s="84"/>
      <c r="F5029" s="86"/>
      <c r="G5029" s="87"/>
      <c r="H5029" s="72"/>
      <c r="I5029" s="59"/>
      <c r="J5029" s="76"/>
      <c r="K5029" s="59"/>
      <c r="L5029" s="59"/>
      <c r="M5029" s="76"/>
      <c r="N5029" s="88"/>
      <c r="O5029" s="88"/>
      <c r="P5029" s="59"/>
      <c r="Q5029" s="77"/>
      <c r="R5029" s="59"/>
      <c r="S5029" s="59"/>
      <c r="T5029" s="59"/>
      <c r="U5029" s="59"/>
      <c r="W5029" s="59"/>
      <c r="X5029" s="59"/>
    </row>
    <row r="5030" ht="15.75" customHeight="1">
      <c r="C5030" s="84"/>
      <c r="D5030" s="84"/>
      <c r="E5030" s="84"/>
      <c r="F5030" s="86"/>
      <c r="G5030" s="87"/>
      <c r="H5030" s="72"/>
      <c r="I5030" s="59"/>
      <c r="J5030" s="76"/>
      <c r="K5030" s="59"/>
      <c r="L5030" s="59"/>
      <c r="M5030" s="76"/>
      <c r="N5030" s="88"/>
      <c r="O5030" s="88"/>
      <c r="P5030" s="59"/>
      <c r="Q5030" s="77"/>
      <c r="R5030" s="59"/>
      <c r="S5030" s="59"/>
      <c r="T5030" s="59"/>
      <c r="U5030" s="59"/>
      <c r="W5030" s="59"/>
      <c r="X5030" s="59"/>
    </row>
    <row r="5031" ht="15.75" customHeight="1">
      <c r="C5031" s="84"/>
      <c r="D5031" s="84"/>
      <c r="E5031" s="84"/>
      <c r="F5031" s="86"/>
      <c r="G5031" s="87"/>
      <c r="H5031" s="72"/>
      <c r="I5031" s="59"/>
      <c r="J5031" s="76"/>
      <c r="K5031" s="59"/>
      <c r="L5031" s="59"/>
      <c r="M5031" s="76"/>
      <c r="N5031" s="88"/>
      <c r="O5031" s="88"/>
      <c r="P5031" s="59"/>
      <c r="Q5031" s="77"/>
      <c r="R5031" s="59"/>
      <c r="S5031" s="59"/>
      <c r="T5031" s="59"/>
      <c r="U5031" s="59"/>
      <c r="W5031" s="59"/>
      <c r="X5031" s="59"/>
    </row>
    <row r="5032" ht="15.75" customHeight="1">
      <c r="C5032" s="84"/>
      <c r="D5032" s="84"/>
      <c r="E5032" s="84"/>
      <c r="F5032" s="86"/>
      <c r="G5032" s="87"/>
      <c r="H5032" s="72"/>
      <c r="I5032" s="59"/>
      <c r="J5032" s="76"/>
      <c r="K5032" s="59"/>
      <c r="L5032" s="59"/>
      <c r="M5032" s="76"/>
      <c r="N5032" s="88"/>
      <c r="O5032" s="88"/>
      <c r="P5032" s="59"/>
      <c r="Q5032" s="77"/>
      <c r="R5032" s="59"/>
      <c r="S5032" s="59"/>
      <c r="T5032" s="59"/>
      <c r="U5032" s="59"/>
      <c r="W5032" s="59"/>
      <c r="X5032" s="59"/>
    </row>
    <row r="5033" ht="15.75" customHeight="1">
      <c r="C5033" s="84"/>
      <c r="D5033" s="84"/>
      <c r="E5033" s="84"/>
      <c r="F5033" s="86"/>
      <c r="G5033" s="87"/>
      <c r="H5033" s="72"/>
      <c r="I5033" s="59"/>
      <c r="J5033" s="76"/>
      <c r="K5033" s="59"/>
      <c r="L5033" s="59"/>
      <c r="M5033" s="76"/>
      <c r="N5033" s="88"/>
      <c r="O5033" s="88"/>
      <c r="P5033" s="59"/>
      <c r="Q5033" s="77"/>
      <c r="R5033" s="59"/>
      <c r="S5033" s="59"/>
      <c r="T5033" s="59"/>
      <c r="U5033" s="59"/>
      <c r="W5033" s="59"/>
      <c r="X5033" s="59"/>
    </row>
    <row r="5034" ht="15.75" customHeight="1">
      <c r="C5034" s="84"/>
      <c r="D5034" s="84"/>
      <c r="E5034" s="84"/>
      <c r="F5034" s="86"/>
      <c r="G5034" s="87"/>
      <c r="H5034" s="72"/>
      <c r="I5034" s="59"/>
      <c r="J5034" s="76"/>
      <c r="K5034" s="59"/>
      <c r="L5034" s="59"/>
      <c r="M5034" s="76"/>
      <c r="N5034" s="88"/>
      <c r="O5034" s="88"/>
      <c r="P5034" s="59"/>
      <c r="Q5034" s="77"/>
      <c r="R5034" s="59"/>
      <c r="S5034" s="59"/>
      <c r="T5034" s="59"/>
      <c r="U5034" s="59"/>
      <c r="W5034" s="59"/>
      <c r="X5034" s="59"/>
    </row>
    <row r="5035" ht="15.75" customHeight="1">
      <c r="C5035" s="84"/>
      <c r="D5035" s="84"/>
      <c r="E5035" s="84"/>
      <c r="F5035" s="86"/>
      <c r="G5035" s="87"/>
      <c r="H5035" s="72"/>
      <c r="I5035" s="59"/>
      <c r="J5035" s="76"/>
      <c r="K5035" s="59"/>
      <c r="L5035" s="59"/>
      <c r="M5035" s="76"/>
      <c r="N5035" s="88"/>
      <c r="O5035" s="88"/>
      <c r="P5035" s="59"/>
      <c r="Q5035" s="77"/>
      <c r="R5035" s="59"/>
      <c r="S5035" s="59"/>
      <c r="T5035" s="59"/>
      <c r="U5035" s="59"/>
      <c r="W5035" s="59"/>
      <c r="X5035" s="59"/>
    </row>
    <row r="5036" ht="15.75" customHeight="1">
      <c r="C5036" s="84"/>
      <c r="D5036" s="84"/>
      <c r="E5036" s="84"/>
      <c r="F5036" s="86"/>
      <c r="G5036" s="87"/>
      <c r="H5036" s="72"/>
      <c r="I5036" s="59"/>
      <c r="J5036" s="76"/>
      <c r="K5036" s="59"/>
      <c r="L5036" s="59"/>
      <c r="M5036" s="76"/>
      <c r="N5036" s="88"/>
      <c r="O5036" s="88"/>
      <c r="P5036" s="59"/>
      <c r="Q5036" s="77"/>
      <c r="R5036" s="59"/>
      <c r="S5036" s="59"/>
      <c r="T5036" s="59"/>
      <c r="U5036" s="59"/>
      <c r="W5036" s="59"/>
      <c r="X5036" s="59"/>
    </row>
    <row r="5037" ht="15.75" customHeight="1">
      <c r="C5037" s="84"/>
      <c r="D5037" s="84"/>
      <c r="E5037" s="84"/>
      <c r="F5037" s="86"/>
      <c r="G5037" s="87"/>
      <c r="H5037" s="72"/>
      <c r="I5037" s="59"/>
      <c r="J5037" s="76"/>
      <c r="K5037" s="59"/>
      <c r="L5037" s="59"/>
      <c r="M5037" s="76"/>
      <c r="N5037" s="88"/>
      <c r="O5037" s="88"/>
      <c r="P5037" s="59"/>
      <c r="Q5037" s="77"/>
      <c r="R5037" s="59"/>
      <c r="S5037" s="59"/>
      <c r="T5037" s="59"/>
      <c r="U5037" s="59"/>
      <c r="W5037" s="59"/>
      <c r="X5037" s="59"/>
    </row>
    <row r="5038" ht="15.75" customHeight="1">
      <c r="C5038" s="84"/>
      <c r="D5038" s="84"/>
      <c r="E5038" s="84"/>
      <c r="F5038" s="86"/>
      <c r="G5038" s="87"/>
      <c r="H5038" s="72"/>
      <c r="I5038" s="59"/>
      <c r="J5038" s="76"/>
      <c r="K5038" s="59"/>
      <c r="L5038" s="59"/>
      <c r="M5038" s="76"/>
      <c r="N5038" s="88"/>
      <c r="O5038" s="88"/>
      <c r="P5038" s="59"/>
      <c r="Q5038" s="77"/>
      <c r="R5038" s="59"/>
      <c r="S5038" s="59"/>
      <c r="T5038" s="59"/>
      <c r="U5038" s="59"/>
      <c r="W5038" s="59"/>
      <c r="X5038" s="59"/>
    </row>
    <row r="5039" ht="15.75" customHeight="1">
      <c r="C5039" s="84"/>
      <c r="D5039" s="84"/>
      <c r="E5039" s="84"/>
      <c r="F5039" s="86"/>
      <c r="G5039" s="87"/>
      <c r="H5039" s="72"/>
      <c r="I5039" s="59"/>
      <c r="J5039" s="76"/>
      <c r="K5039" s="59"/>
      <c r="L5039" s="59"/>
      <c r="M5039" s="76"/>
      <c r="N5039" s="88"/>
      <c r="O5039" s="88"/>
      <c r="P5039" s="59"/>
      <c r="Q5039" s="77"/>
      <c r="R5039" s="59"/>
      <c r="S5039" s="59"/>
      <c r="T5039" s="59"/>
      <c r="U5039" s="59"/>
      <c r="W5039" s="59"/>
      <c r="X5039" s="59"/>
    </row>
    <row r="5040" ht="15.75" customHeight="1">
      <c r="C5040" s="84"/>
      <c r="D5040" s="84"/>
      <c r="E5040" s="84"/>
      <c r="F5040" s="86"/>
      <c r="G5040" s="87"/>
      <c r="H5040" s="72"/>
      <c r="I5040" s="59"/>
      <c r="J5040" s="76"/>
      <c r="K5040" s="59"/>
      <c r="L5040" s="59"/>
      <c r="M5040" s="76"/>
      <c r="N5040" s="88"/>
      <c r="O5040" s="88"/>
      <c r="P5040" s="59"/>
      <c r="Q5040" s="77"/>
      <c r="R5040" s="59"/>
      <c r="S5040" s="59"/>
      <c r="T5040" s="59"/>
      <c r="U5040" s="59"/>
      <c r="W5040" s="59"/>
      <c r="X5040" s="59"/>
    </row>
    <row r="5041" ht="15.75" customHeight="1">
      <c r="C5041" s="84"/>
      <c r="D5041" s="84"/>
      <c r="E5041" s="84"/>
      <c r="F5041" s="86"/>
      <c r="G5041" s="87"/>
      <c r="H5041" s="72"/>
      <c r="I5041" s="59"/>
      <c r="J5041" s="76"/>
      <c r="K5041" s="59"/>
      <c r="L5041" s="59"/>
      <c r="M5041" s="76"/>
      <c r="N5041" s="88"/>
      <c r="O5041" s="88"/>
      <c r="P5041" s="59"/>
      <c r="Q5041" s="77"/>
      <c r="R5041" s="59"/>
      <c r="S5041" s="59"/>
      <c r="T5041" s="59"/>
      <c r="U5041" s="59"/>
      <c r="W5041" s="59"/>
      <c r="X5041" s="59"/>
    </row>
    <row r="5042" ht="15.75" customHeight="1">
      <c r="C5042" s="84"/>
      <c r="D5042" s="84"/>
      <c r="E5042" s="84"/>
      <c r="F5042" s="86"/>
      <c r="G5042" s="87"/>
      <c r="H5042" s="72"/>
      <c r="I5042" s="59"/>
      <c r="J5042" s="76"/>
      <c r="K5042" s="59"/>
      <c r="L5042" s="59"/>
      <c r="M5042" s="76"/>
      <c r="N5042" s="88"/>
      <c r="O5042" s="88"/>
      <c r="P5042" s="59"/>
      <c r="Q5042" s="77"/>
      <c r="R5042" s="59"/>
      <c r="S5042" s="59"/>
      <c r="T5042" s="59"/>
      <c r="U5042" s="59"/>
      <c r="W5042" s="59"/>
      <c r="X5042" s="59"/>
    </row>
    <row r="5043" ht="15.75" customHeight="1">
      <c r="C5043" s="84"/>
      <c r="D5043" s="84"/>
      <c r="E5043" s="84"/>
      <c r="F5043" s="86"/>
      <c r="G5043" s="87"/>
      <c r="H5043" s="72"/>
      <c r="I5043" s="59"/>
      <c r="J5043" s="76"/>
      <c r="K5043" s="59"/>
      <c r="L5043" s="59"/>
      <c r="M5043" s="76"/>
      <c r="N5043" s="88"/>
      <c r="O5043" s="88"/>
      <c r="P5043" s="59"/>
      <c r="Q5043" s="77"/>
      <c r="R5043" s="59"/>
      <c r="S5043" s="59"/>
      <c r="T5043" s="59"/>
      <c r="U5043" s="59"/>
      <c r="W5043" s="59"/>
      <c r="X5043" s="59"/>
    </row>
    <row r="5044" ht="15.75" customHeight="1">
      <c r="C5044" s="84"/>
      <c r="D5044" s="84"/>
      <c r="E5044" s="84"/>
      <c r="F5044" s="86"/>
      <c r="G5044" s="87"/>
      <c r="H5044" s="72"/>
      <c r="I5044" s="59"/>
      <c r="J5044" s="76"/>
      <c r="K5044" s="59"/>
      <c r="L5044" s="59"/>
      <c r="M5044" s="76"/>
      <c r="N5044" s="88"/>
      <c r="O5044" s="88"/>
      <c r="P5044" s="59"/>
      <c r="Q5044" s="77"/>
      <c r="R5044" s="59"/>
      <c r="S5044" s="59"/>
      <c r="T5044" s="59"/>
      <c r="U5044" s="59"/>
      <c r="W5044" s="59"/>
      <c r="X5044" s="59"/>
    </row>
    <row r="5045" ht="15.75" customHeight="1">
      <c r="C5045" s="84"/>
      <c r="D5045" s="84"/>
      <c r="E5045" s="84"/>
      <c r="F5045" s="86"/>
      <c r="G5045" s="87"/>
      <c r="H5045" s="72"/>
      <c r="I5045" s="59"/>
      <c r="J5045" s="76"/>
      <c r="K5045" s="59"/>
      <c r="L5045" s="59"/>
      <c r="M5045" s="76"/>
      <c r="N5045" s="88"/>
      <c r="O5045" s="88"/>
      <c r="P5045" s="59"/>
      <c r="Q5045" s="77"/>
      <c r="R5045" s="59"/>
      <c r="S5045" s="59"/>
      <c r="T5045" s="59"/>
      <c r="U5045" s="59"/>
      <c r="W5045" s="59"/>
      <c r="X5045" s="59"/>
    </row>
    <row r="5046" ht="15.75" customHeight="1">
      <c r="C5046" s="84"/>
      <c r="D5046" s="84"/>
      <c r="E5046" s="84"/>
      <c r="F5046" s="86"/>
      <c r="G5046" s="87"/>
      <c r="H5046" s="72"/>
      <c r="I5046" s="59"/>
      <c r="J5046" s="76"/>
      <c r="K5046" s="59"/>
      <c r="L5046" s="59"/>
      <c r="M5046" s="76"/>
      <c r="N5046" s="88"/>
      <c r="O5046" s="88"/>
      <c r="P5046" s="59"/>
      <c r="Q5046" s="77"/>
      <c r="R5046" s="59"/>
      <c r="S5046" s="59"/>
      <c r="T5046" s="59"/>
      <c r="U5046" s="59"/>
      <c r="W5046" s="59"/>
      <c r="X5046" s="59"/>
    </row>
    <row r="5047" ht="15.75" customHeight="1">
      <c r="C5047" s="84"/>
      <c r="D5047" s="84"/>
      <c r="E5047" s="84"/>
      <c r="F5047" s="86"/>
      <c r="G5047" s="87"/>
      <c r="H5047" s="72"/>
      <c r="I5047" s="59"/>
      <c r="J5047" s="76"/>
      <c r="K5047" s="59"/>
      <c r="L5047" s="59"/>
      <c r="M5047" s="76"/>
      <c r="N5047" s="88"/>
      <c r="O5047" s="88"/>
      <c r="P5047" s="59"/>
      <c r="Q5047" s="77"/>
      <c r="R5047" s="59"/>
      <c r="S5047" s="59"/>
      <c r="T5047" s="59"/>
      <c r="U5047" s="59"/>
      <c r="W5047" s="59"/>
      <c r="X5047" s="59"/>
    </row>
    <row r="5048" ht="15.75" customHeight="1">
      <c r="C5048" s="84"/>
      <c r="D5048" s="84"/>
      <c r="E5048" s="84"/>
      <c r="F5048" s="86"/>
      <c r="G5048" s="87"/>
      <c r="H5048" s="72"/>
      <c r="I5048" s="59"/>
      <c r="J5048" s="76"/>
      <c r="K5048" s="59"/>
      <c r="L5048" s="59"/>
      <c r="M5048" s="76"/>
      <c r="N5048" s="88"/>
      <c r="O5048" s="88"/>
      <c r="P5048" s="59"/>
      <c r="Q5048" s="77"/>
      <c r="R5048" s="59"/>
      <c r="S5048" s="59"/>
      <c r="T5048" s="59"/>
      <c r="U5048" s="59"/>
      <c r="W5048" s="59"/>
      <c r="X5048" s="59"/>
    </row>
    <row r="5049" ht="15.75" customHeight="1">
      <c r="C5049" s="84"/>
      <c r="D5049" s="84"/>
      <c r="E5049" s="84"/>
      <c r="F5049" s="86"/>
      <c r="G5049" s="87"/>
      <c r="H5049" s="72"/>
      <c r="I5049" s="59"/>
      <c r="J5049" s="76"/>
      <c r="K5049" s="59"/>
      <c r="L5049" s="59"/>
      <c r="M5049" s="76"/>
      <c r="N5049" s="88"/>
      <c r="O5049" s="88"/>
      <c r="P5049" s="59"/>
      <c r="Q5049" s="77"/>
      <c r="R5049" s="59"/>
      <c r="S5049" s="59"/>
      <c r="T5049" s="59"/>
      <c r="U5049" s="59"/>
      <c r="W5049" s="59"/>
      <c r="X5049" s="59"/>
    </row>
    <row r="5050" ht="15.75" customHeight="1">
      <c r="C5050" s="84"/>
      <c r="D5050" s="84"/>
      <c r="E5050" s="84"/>
      <c r="F5050" s="86"/>
      <c r="G5050" s="87"/>
      <c r="H5050" s="72"/>
      <c r="I5050" s="59"/>
      <c r="J5050" s="76"/>
      <c r="K5050" s="59"/>
      <c r="L5050" s="59"/>
      <c r="M5050" s="76"/>
      <c r="N5050" s="88"/>
      <c r="O5050" s="88"/>
      <c r="P5050" s="59"/>
      <c r="Q5050" s="77"/>
      <c r="R5050" s="59"/>
      <c r="S5050" s="59"/>
      <c r="T5050" s="59"/>
      <c r="U5050" s="59"/>
      <c r="W5050" s="59"/>
      <c r="X5050" s="59"/>
    </row>
    <row r="5051" ht="15.75" customHeight="1">
      <c r="C5051" s="84"/>
      <c r="D5051" s="84"/>
      <c r="E5051" s="84"/>
      <c r="F5051" s="86"/>
      <c r="G5051" s="87"/>
      <c r="H5051" s="72"/>
      <c r="I5051" s="59"/>
      <c r="J5051" s="76"/>
      <c r="K5051" s="59"/>
      <c r="L5051" s="59"/>
      <c r="M5051" s="76"/>
      <c r="N5051" s="88"/>
      <c r="O5051" s="88"/>
      <c r="P5051" s="59"/>
      <c r="Q5051" s="77"/>
      <c r="R5051" s="59"/>
      <c r="S5051" s="59"/>
      <c r="T5051" s="59"/>
      <c r="U5051" s="59"/>
      <c r="W5051" s="59"/>
      <c r="X5051" s="59"/>
    </row>
    <row r="5052" ht="15.75" customHeight="1">
      <c r="C5052" s="84"/>
      <c r="D5052" s="84"/>
      <c r="E5052" s="84"/>
      <c r="F5052" s="86"/>
      <c r="G5052" s="87"/>
      <c r="H5052" s="72"/>
      <c r="I5052" s="59"/>
      <c r="J5052" s="76"/>
      <c r="K5052" s="59"/>
      <c r="L5052" s="59"/>
      <c r="M5052" s="76"/>
      <c r="N5052" s="88"/>
      <c r="O5052" s="88"/>
      <c r="P5052" s="59"/>
      <c r="Q5052" s="77"/>
      <c r="R5052" s="59"/>
      <c r="S5052" s="59"/>
      <c r="T5052" s="59"/>
      <c r="U5052" s="59"/>
      <c r="W5052" s="59"/>
      <c r="X5052" s="59"/>
    </row>
    <row r="5053" ht="15.75" customHeight="1">
      <c r="C5053" s="84"/>
      <c r="D5053" s="84"/>
      <c r="E5053" s="84"/>
      <c r="F5053" s="86"/>
      <c r="G5053" s="87"/>
      <c r="H5053" s="72"/>
      <c r="I5053" s="59"/>
      <c r="J5053" s="76"/>
      <c r="K5053" s="59"/>
      <c r="L5053" s="59"/>
      <c r="M5053" s="76"/>
      <c r="N5053" s="88"/>
      <c r="O5053" s="88"/>
      <c r="P5053" s="59"/>
      <c r="Q5053" s="77"/>
      <c r="R5053" s="59"/>
      <c r="S5053" s="59"/>
      <c r="T5053" s="59"/>
      <c r="U5053" s="59"/>
      <c r="W5053" s="59"/>
      <c r="X5053" s="59"/>
    </row>
    <row r="5054" ht="15.75" customHeight="1">
      <c r="C5054" s="84"/>
      <c r="D5054" s="84"/>
      <c r="E5054" s="84"/>
      <c r="F5054" s="86"/>
      <c r="G5054" s="87"/>
      <c r="H5054" s="72"/>
      <c r="I5054" s="59"/>
      <c r="J5054" s="76"/>
      <c r="K5054" s="59"/>
      <c r="L5054" s="59"/>
      <c r="M5054" s="76"/>
      <c r="N5054" s="88"/>
      <c r="O5054" s="88"/>
      <c r="P5054" s="59"/>
      <c r="Q5054" s="77"/>
      <c r="R5054" s="59"/>
      <c r="S5054" s="59"/>
      <c r="T5054" s="59"/>
      <c r="U5054" s="59"/>
      <c r="W5054" s="59"/>
      <c r="X5054" s="59"/>
    </row>
    <row r="5055" ht="15.75" customHeight="1">
      <c r="C5055" s="84"/>
      <c r="D5055" s="84"/>
      <c r="E5055" s="84"/>
      <c r="F5055" s="86"/>
      <c r="G5055" s="87"/>
      <c r="H5055" s="72"/>
      <c r="I5055" s="59"/>
      <c r="J5055" s="76"/>
      <c r="K5055" s="59"/>
      <c r="L5055" s="59"/>
      <c r="M5055" s="76"/>
      <c r="N5055" s="88"/>
      <c r="O5055" s="88"/>
      <c r="P5055" s="59"/>
      <c r="Q5055" s="77"/>
      <c r="R5055" s="59"/>
      <c r="S5055" s="59"/>
      <c r="T5055" s="59"/>
      <c r="U5055" s="59"/>
      <c r="W5055" s="59"/>
      <c r="X5055" s="59"/>
    </row>
    <row r="5056" ht="15.75" customHeight="1">
      <c r="C5056" s="84"/>
      <c r="D5056" s="84"/>
      <c r="E5056" s="84"/>
      <c r="F5056" s="86"/>
      <c r="G5056" s="87"/>
      <c r="H5056" s="72"/>
      <c r="I5056" s="59"/>
      <c r="J5056" s="76"/>
      <c r="K5056" s="59"/>
      <c r="L5056" s="59"/>
      <c r="M5056" s="76"/>
      <c r="N5056" s="88"/>
      <c r="O5056" s="88"/>
      <c r="P5056" s="59"/>
      <c r="Q5056" s="77"/>
      <c r="R5056" s="59"/>
      <c r="S5056" s="59"/>
      <c r="T5056" s="59"/>
      <c r="U5056" s="59"/>
      <c r="W5056" s="59"/>
      <c r="X5056" s="59"/>
    </row>
    <row r="5057" ht="15.75" customHeight="1">
      <c r="C5057" s="84"/>
      <c r="D5057" s="84"/>
      <c r="E5057" s="84"/>
      <c r="F5057" s="86"/>
      <c r="G5057" s="87"/>
      <c r="H5057" s="72"/>
      <c r="I5057" s="59"/>
      <c r="J5057" s="76"/>
      <c r="K5057" s="59"/>
      <c r="L5057" s="59"/>
      <c r="M5057" s="76"/>
      <c r="N5057" s="88"/>
      <c r="O5057" s="88"/>
      <c r="P5057" s="59"/>
      <c r="Q5057" s="77"/>
      <c r="R5057" s="59"/>
      <c r="S5057" s="59"/>
      <c r="T5057" s="59"/>
      <c r="U5057" s="59"/>
      <c r="W5057" s="59"/>
      <c r="X5057" s="59"/>
    </row>
    <row r="5058" ht="15.75" customHeight="1">
      <c r="C5058" s="84"/>
      <c r="D5058" s="84"/>
      <c r="E5058" s="84"/>
      <c r="F5058" s="86"/>
      <c r="G5058" s="87"/>
      <c r="H5058" s="72"/>
      <c r="I5058" s="59"/>
      <c r="J5058" s="76"/>
      <c r="K5058" s="59"/>
      <c r="L5058" s="59"/>
      <c r="M5058" s="76"/>
      <c r="N5058" s="88"/>
      <c r="O5058" s="88"/>
      <c r="P5058" s="59"/>
      <c r="Q5058" s="77"/>
      <c r="R5058" s="59"/>
      <c r="S5058" s="59"/>
      <c r="T5058" s="59"/>
      <c r="U5058" s="59"/>
      <c r="W5058" s="59"/>
      <c r="X5058" s="59"/>
    </row>
    <row r="5059" ht="15.75" customHeight="1">
      <c r="C5059" s="84"/>
      <c r="D5059" s="84"/>
      <c r="E5059" s="84"/>
      <c r="F5059" s="86"/>
      <c r="G5059" s="87"/>
      <c r="H5059" s="72"/>
      <c r="I5059" s="59"/>
      <c r="J5059" s="76"/>
      <c r="K5059" s="59"/>
      <c r="L5059" s="59"/>
      <c r="M5059" s="76"/>
      <c r="N5059" s="88"/>
      <c r="O5059" s="88"/>
      <c r="P5059" s="59"/>
      <c r="Q5059" s="77"/>
      <c r="R5059" s="59"/>
      <c r="S5059" s="59"/>
      <c r="T5059" s="59"/>
      <c r="U5059" s="59"/>
      <c r="W5059" s="59"/>
      <c r="X5059" s="59"/>
    </row>
    <row r="5060" ht="15.75" customHeight="1">
      <c r="C5060" s="84"/>
      <c r="D5060" s="84"/>
      <c r="E5060" s="84"/>
      <c r="F5060" s="86"/>
      <c r="G5060" s="87"/>
      <c r="H5060" s="72"/>
      <c r="I5060" s="59"/>
      <c r="J5060" s="76"/>
      <c r="K5060" s="59"/>
      <c r="L5060" s="59"/>
      <c r="M5060" s="76"/>
      <c r="N5060" s="88"/>
      <c r="O5060" s="88"/>
      <c r="P5060" s="59"/>
      <c r="Q5060" s="77"/>
      <c r="R5060" s="59"/>
      <c r="S5060" s="59"/>
      <c r="T5060" s="59"/>
      <c r="U5060" s="59"/>
      <c r="W5060" s="59"/>
      <c r="X5060" s="59"/>
    </row>
    <row r="5061" ht="15.75" customHeight="1">
      <c r="C5061" s="84"/>
      <c r="D5061" s="84"/>
      <c r="E5061" s="84"/>
      <c r="F5061" s="86"/>
      <c r="G5061" s="87"/>
      <c r="H5061" s="72"/>
      <c r="I5061" s="59"/>
      <c r="J5061" s="76"/>
      <c r="K5061" s="59"/>
      <c r="L5061" s="59"/>
      <c r="M5061" s="76"/>
      <c r="N5061" s="88"/>
      <c r="O5061" s="88"/>
      <c r="P5061" s="59"/>
      <c r="Q5061" s="77"/>
      <c r="R5061" s="59"/>
      <c r="S5061" s="59"/>
      <c r="T5061" s="59"/>
      <c r="U5061" s="59"/>
      <c r="W5061" s="59"/>
      <c r="X5061" s="59"/>
    </row>
    <row r="5062" ht="15.75" customHeight="1">
      <c r="C5062" s="84"/>
      <c r="D5062" s="84"/>
      <c r="E5062" s="84"/>
      <c r="F5062" s="86"/>
      <c r="G5062" s="87"/>
      <c r="H5062" s="72"/>
      <c r="I5062" s="59"/>
      <c r="J5062" s="76"/>
      <c r="K5062" s="59"/>
      <c r="L5062" s="59"/>
      <c r="M5062" s="76"/>
      <c r="N5062" s="88"/>
      <c r="O5062" s="88"/>
      <c r="P5062" s="59"/>
      <c r="Q5062" s="77"/>
      <c r="R5062" s="59"/>
      <c r="S5062" s="59"/>
      <c r="T5062" s="59"/>
      <c r="U5062" s="59"/>
      <c r="W5062" s="59"/>
      <c r="X5062" s="59"/>
    </row>
    <row r="5063" ht="15.75" customHeight="1">
      <c r="C5063" s="84"/>
      <c r="D5063" s="84"/>
      <c r="E5063" s="84"/>
      <c r="F5063" s="86"/>
      <c r="G5063" s="87"/>
      <c r="H5063" s="72"/>
      <c r="I5063" s="59"/>
      <c r="J5063" s="76"/>
      <c r="K5063" s="59"/>
      <c r="L5063" s="59"/>
      <c r="M5063" s="76"/>
      <c r="N5063" s="88"/>
      <c r="O5063" s="88"/>
      <c r="P5063" s="59"/>
      <c r="Q5063" s="77"/>
      <c r="R5063" s="59"/>
      <c r="S5063" s="59"/>
      <c r="T5063" s="59"/>
      <c r="U5063" s="59"/>
      <c r="W5063" s="59"/>
      <c r="X5063" s="59"/>
    </row>
    <row r="5064" ht="15.75" customHeight="1">
      <c r="C5064" s="84"/>
      <c r="D5064" s="84"/>
      <c r="E5064" s="84"/>
      <c r="F5064" s="86"/>
      <c r="G5064" s="87"/>
      <c r="H5064" s="72"/>
      <c r="I5064" s="59"/>
      <c r="J5064" s="76"/>
      <c r="K5064" s="59"/>
      <c r="L5064" s="59"/>
      <c r="M5064" s="76"/>
      <c r="N5064" s="88"/>
      <c r="O5064" s="88"/>
      <c r="P5064" s="59"/>
      <c r="Q5064" s="77"/>
      <c r="R5064" s="59"/>
      <c r="S5064" s="59"/>
      <c r="T5064" s="59"/>
      <c r="U5064" s="59"/>
      <c r="W5064" s="59"/>
      <c r="X5064" s="59"/>
    </row>
    <row r="5065" ht="15.75" customHeight="1">
      <c r="C5065" s="84"/>
      <c r="D5065" s="84"/>
      <c r="E5065" s="84"/>
      <c r="F5065" s="86"/>
      <c r="G5065" s="87"/>
      <c r="H5065" s="72"/>
      <c r="I5065" s="59"/>
      <c r="J5065" s="76"/>
      <c r="K5065" s="59"/>
      <c r="L5065" s="59"/>
      <c r="M5065" s="76"/>
      <c r="N5065" s="88"/>
      <c r="O5065" s="88"/>
      <c r="P5065" s="59"/>
      <c r="Q5065" s="77"/>
      <c r="R5065" s="59"/>
      <c r="S5065" s="59"/>
      <c r="T5065" s="59"/>
      <c r="U5065" s="59"/>
      <c r="W5065" s="59"/>
      <c r="X5065" s="59"/>
    </row>
    <row r="5066" ht="15.75" customHeight="1">
      <c r="C5066" s="84"/>
      <c r="D5066" s="84"/>
      <c r="E5066" s="84"/>
      <c r="F5066" s="86"/>
      <c r="G5066" s="87"/>
      <c r="H5066" s="72"/>
      <c r="I5066" s="59"/>
      <c r="J5066" s="76"/>
      <c r="K5066" s="59"/>
      <c r="L5066" s="59"/>
      <c r="M5066" s="76"/>
      <c r="N5066" s="88"/>
      <c r="O5066" s="88"/>
      <c r="P5066" s="59"/>
      <c r="Q5066" s="77"/>
      <c r="R5066" s="59"/>
      <c r="S5066" s="59"/>
      <c r="T5066" s="59"/>
      <c r="U5066" s="59"/>
      <c r="W5066" s="59"/>
      <c r="X5066" s="59"/>
    </row>
    <row r="5067" ht="15.75" customHeight="1">
      <c r="C5067" s="84"/>
      <c r="D5067" s="84"/>
      <c r="E5067" s="84"/>
      <c r="F5067" s="86"/>
      <c r="G5067" s="87"/>
      <c r="H5067" s="72"/>
      <c r="I5067" s="59"/>
      <c r="J5067" s="76"/>
      <c r="K5067" s="59"/>
      <c r="L5067" s="59"/>
      <c r="M5067" s="76"/>
      <c r="N5067" s="88"/>
      <c r="O5067" s="88"/>
      <c r="P5067" s="59"/>
      <c r="Q5067" s="77"/>
      <c r="R5067" s="59"/>
      <c r="S5067" s="59"/>
      <c r="T5067" s="59"/>
      <c r="U5067" s="59"/>
      <c r="W5067" s="59"/>
      <c r="X5067" s="59"/>
    </row>
    <row r="5068" ht="15.75" customHeight="1">
      <c r="C5068" s="84"/>
      <c r="D5068" s="84"/>
      <c r="E5068" s="84"/>
      <c r="F5068" s="86"/>
      <c r="G5068" s="87"/>
      <c r="H5068" s="72"/>
      <c r="I5068" s="59"/>
      <c r="J5068" s="76"/>
      <c r="K5068" s="59"/>
      <c r="L5068" s="59"/>
      <c r="M5068" s="76"/>
      <c r="N5068" s="88"/>
      <c r="O5068" s="88"/>
      <c r="P5068" s="59"/>
      <c r="Q5068" s="77"/>
      <c r="R5068" s="59"/>
      <c r="S5068" s="59"/>
      <c r="T5068" s="59"/>
      <c r="U5068" s="59"/>
      <c r="W5068" s="59"/>
      <c r="X5068" s="59"/>
    </row>
    <row r="5069" ht="15.75" customHeight="1">
      <c r="C5069" s="84"/>
      <c r="D5069" s="84"/>
      <c r="E5069" s="84"/>
      <c r="F5069" s="86"/>
      <c r="G5069" s="87"/>
      <c r="H5069" s="72"/>
      <c r="I5069" s="59"/>
      <c r="J5069" s="76"/>
      <c r="K5069" s="59"/>
      <c r="L5069" s="59"/>
      <c r="M5069" s="76"/>
      <c r="N5069" s="88"/>
      <c r="O5069" s="88"/>
      <c r="P5069" s="59"/>
      <c r="Q5069" s="77"/>
      <c r="R5069" s="59"/>
      <c r="S5069" s="59"/>
      <c r="T5069" s="59"/>
      <c r="U5069" s="59"/>
      <c r="W5069" s="59"/>
      <c r="X5069" s="59"/>
    </row>
    <row r="5070" ht="15.75" customHeight="1">
      <c r="C5070" s="84"/>
      <c r="D5070" s="84"/>
      <c r="E5070" s="84"/>
      <c r="F5070" s="86"/>
      <c r="G5070" s="87"/>
      <c r="H5070" s="72"/>
      <c r="I5070" s="59"/>
      <c r="J5070" s="76"/>
      <c r="K5070" s="59"/>
      <c r="L5070" s="59"/>
      <c r="M5070" s="76"/>
      <c r="N5070" s="88"/>
      <c r="O5070" s="88"/>
      <c r="P5070" s="59"/>
      <c r="Q5070" s="77"/>
      <c r="R5070" s="59"/>
      <c r="S5070" s="59"/>
      <c r="T5070" s="59"/>
      <c r="U5070" s="59"/>
      <c r="W5070" s="59"/>
      <c r="X5070" s="59"/>
    </row>
    <row r="5071" ht="15.75" customHeight="1">
      <c r="C5071" s="84"/>
      <c r="D5071" s="84"/>
      <c r="E5071" s="84"/>
      <c r="F5071" s="86"/>
      <c r="G5071" s="87"/>
      <c r="H5071" s="72"/>
      <c r="I5071" s="59"/>
      <c r="J5071" s="76"/>
      <c r="K5071" s="59"/>
      <c r="L5071" s="59"/>
      <c r="M5071" s="76"/>
      <c r="N5071" s="88"/>
      <c r="O5071" s="88"/>
      <c r="P5071" s="59"/>
      <c r="Q5071" s="77"/>
      <c r="R5071" s="59"/>
      <c r="S5071" s="59"/>
      <c r="T5071" s="59"/>
      <c r="U5071" s="59"/>
      <c r="W5071" s="59"/>
      <c r="X5071" s="59"/>
    </row>
    <row r="5072" ht="15.75" customHeight="1">
      <c r="C5072" s="84"/>
      <c r="D5072" s="84"/>
      <c r="E5072" s="84"/>
      <c r="F5072" s="86"/>
      <c r="G5072" s="87"/>
      <c r="H5072" s="72"/>
      <c r="I5072" s="59"/>
      <c r="J5072" s="76"/>
      <c r="K5072" s="59"/>
      <c r="L5072" s="59"/>
      <c r="M5072" s="76"/>
      <c r="N5072" s="88"/>
      <c r="O5072" s="88"/>
      <c r="P5072" s="59"/>
      <c r="Q5072" s="77"/>
      <c r="R5072" s="59"/>
      <c r="S5072" s="59"/>
      <c r="T5072" s="59"/>
      <c r="U5072" s="59"/>
      <c r="W5072" s="59"/>
      <c r="X5072" s="59"/>
    </row>
    <row r="5073" ht="15.75" customHeight="1">
      <c r="C5073" s="84"/>
      <c r="D5073" s="84"/>
      <c r="E5073" s="84"/>
      <c r="F5073" s="86"/>
      <c r="G5073" s="87"/>
      <c r="H5073" s="72"/>
      <c r="I5073" s="59"/>
      <c r="J5073" s="76"/>
      <c r="K5073" s="59"/>
      <c r="L5073" s="59"/>
      <c r="M5073" s="76"/>
      <c r="N5073" s="88"/>
      <c r="O5073" s="88"/>
      <c r="P5073" s="59"/>
      <c r="Q5073" s="77"/>
      <c r="R5073" s="59"/>
      <c r="S5073" s="59"/>
      <c r="T5073" s="59"/>
      <c r="U5073" s="59"/>
      <c r="W5073" s="59"/>
      <c r="X5073" s="59"/>
    </row>
    <row r="5074" ht="15.75" customHeight="1">
      <c r="C5074" s="84"/>
      <c r="D5074" s="84"/>
      <c r="E5074" s="84"/>
      <c r="F5074" s="86"/>
      <c r="G5074" s="87"/>
      <c r="H5074" s="72"/>
      <c r="I5074" s="59"/>
      <c r="J5074" s="76"/>
      <c r="K5074" s="59"/>
      <c r="L5074" s="59"/>
      <c r="M5074" s="76"/>
      <c r="N5074" s="88"/>
      <c r="O5074" s="88"/>
      <c r="P5074" s="59"/>
      <c r="Q5074" s="77"/>
      <c r="R5074" s="59"/>
      <c r="S5074" s="59"/>
      <c r="T5074" s="59"/>
      <c r="U5074" s="59"/>
      <c r="W5074" s="59"/>
      <c r="X5074" s="59"/>
    </row>
    <row r="5075" ht="15.75" customHeight="1">
      <c r="C5075" s="84"/>
      <c r="D5075" s="84"/>
      <c r="E5075" s="84"/>
      <c r="F5075" s="86"/>
      <c r="G5075" s="87"/>
      <c r="H5075" s="72"/>
      <c r="I5075" s="59"/>
      <c r="J5075" s="76"/>
      <c r="K5075" s="59"/>
      <c r="L5075" s="59"/>
      <c r="M5075" s="76"/>
      <c r="N5075" s="88"/>
      <c r="O5075" s="88"/>
      <c r="P5075" s="59"/>
      <c r="Q5075" s="77"/>
      <c r="R5075" s="59"/>
      <c r="S5075" s="59"/>
      <c r="T5075" s="59"/>
      <c r="U5075" s="59"/>
      <c r="W5075" s="59"/>
      <c r="X5075" s="59"/>
    </row>
    <row r="5076" ht="15.75" customHeight="1">
      <c r="C5076" s="84"/>
      <c r="D5076" s="84"/>
      <c r="E5076" s="84"/>
      <c r="F5076" s="86"/>
      <c r="G5076" s="87"/>
      <c r="H5076" s="72"/>
      <c r="I5076" s="59"/>
      <c r="J5076" s="76"/>
      <c r="K5076" s="59"/>
      <c r="L5076" s="59"/>
      <c r="M5076" s="76"/>
      <c r="N5076" s="88"/>
      <c r="O5076" s="88"/>
      <c r="P5076" s="59"/>
      <c r="Q5076" s="77"/>
      <c r="R5076" s="59"/>
      <c r="S5076" s="59"/>
      <c r="T5076" s="59"/>
      <c r="U5076" s="59"/>
      <c r="W5076" s="59"/>
      <c r="X5076" s="59"/>
    </row>
    <row r="5077" ht="15.75" customHeight="1">
      <c r="C5077" s="84"/>
      <c r="D5077" s="84"/>
      <c r="E5077" s="84"/>
      <c r="F5077" s="86"/>
      <c r="G5077" s="87"/>
      <c r="H5077" s="72"/>
      <c r="I5077" s="59"/>
      <c r="J5077" s="76"/>
      <c r="K5077" s="59"/>
      <c r="L5077" s="59"/>
      <c r="M5077" s="76"/>
      <c r="N5077" s="88"/>
      <c r="O5077" s="88"/>
      <c r="P5077" s="59"/>
      <c r="Q5077" s="77"/>
      <c r="R5077" s="59"/>
      <c r="S5077" s="59"/>
      <c r="T5077" s="59"/>
      <c r="U5077" s="59"/>
      <c r="W5077" s="59"/>
      <c r="X5077" s="59"/>
    </row>
    <row r="5078" ht="15.75" customHeight="1">
      <c r="C5078" s="84"/>
      <c r="D5078" s="84"/>
      <c r="E5078" s="84"/>
      <c r="F5078" s="86"/>
      <c r="G5078" s="87"/>
      <c r="H5078" s="72"/>
      <c r="I5078" s="59"/>
      <c r="J5078" s="76"/>
      <c r="K5078" s="59"/>
      <c r="L5078" s="59"/>
      <c r="M5078" s="76"/>
      <c r="N5078" s="88"/>
      <c r="O5078" s="88"/>
      <c r="P5078" s="59"/>
      <c r="Q5078" s="77"/>
      <c r="R5078" s="59"/>
      <c r="S5078" s="59"/>
      <c r="T5078" s="59"/>
      <c r="U5078" s="59"/>
      <c r="W5078" s="59"/>
      <c r="X5078" s="59"/>
    </row>
    <row r="5079" ht="15.75" customHeight="1">
      <c r="C5079" s="84"/>
      <c r="D5079" s="84"/>
      <c r="E5079" s="84"/>
      <c r="F5079" s="86"/>
      <c r="G5079" s="87"/>
      <c r="H5079" s="72"/>
      <c r="I5079" s="59"/>
      <c r="J5079" s="76"/>
      <c r="K5079" s="59"/>
      <c r="L5079" s="59"/>
      <c r="M5079" s="76"/>
      <c r="N5079" s="88"/>
      <c r="O5079" s="88"/>
      <c r="P5079" s="59"/>
      <c r="Q5079" s="77"/>
      <c r="R5079" s="59"/>
      <c r="S5079" s="59"/>
      <c r="T5079" s="59"/>
      <c r="U5079" s="59"/>
      <c r="W5079" s="59"/>
      <c r="X5079" s="59"/>
    </row>
    <row r="5080" ht="15.75" customHeight="1">
      <c r="C5080" s="84"/>
      <c r="D5080" s="84"/>
      <c r="E5080" s="84"/>
      <c r="F5080" s="86"/>
      <c r="G5080" s="87"/>
      <c r="H5080" s="72"/>
      <c r="I5080" s="59"/>
      <c r="J5080" s="76"/>
      <c r="K5080" s="59"/>
      <c r="L5080" s="59"/>
      <c r="M5080" s="76"/>
      <c r="N5080" s="88"/>
      <c r="O5080" s="88"/>
      <c r="P5080" s="59"/>
      <c r="Q5080" s="77"/>
      <c r="R5080" s="59"/>
      <c r="S5080" s="59"/>
      <c r="T5080" s="59"/>
      <c r="U5080" s="59"/>
      <c r="W5080" s="59"/>
      <c r="X5080" s="59"/>
    </row>
    <row r="5081" ht="15.75" customHeight="1">
      <c r="C5081" s="84"/>
      <c r="D5081" s="84"/>
      <c r="E5081" s="84"/>
      <c r="F5081" s="86"/>
      <c r="G5081" s="87"/>
      <c r="H5081" s="72"/>
      <c r="I5081" s="59"/>
      <c r="J5081" s="76"/>
      <c r="K5081" s="59"/>
      <c r="L5081" s="59"/>
      <c r="M5081" s="76"/>
      <c r="N5081" s="88"/>
      <c r="O5081" s="88"/>
      <c r="P5081" s="59"/>
      <c r="Q5081" s="77"/>
      <c r="R5081" s="59"/>
      <c r="S5081" s="59"/>
      <c r="T5081" s="59"/>
      <c r="U5081" s="59"/>
      <c r="W5081" s="59"/>
      <c r="X5081" s="59"/>
    </row>
    <row r="5082" ht="15.75" customHeight="1">
      <c r="C5082" s="84"/>
      <c r="D5082" s="84"/>
      <c r="E5082" s="84"/>
      <c r="F5082" s="86"/>
      <c r="G5082" s="87"/>
      <c r="H5082" s="72"/>
      <c r="I5082" s="59"/>
      <c r="J5082" s="76"/>
      <c r="K5082" s="59"/>
      <c r="L5082" s="59"/>
      <c r="M5082" s="76"/>
      <c r="N5082" s="88"/>
      <c r="O5082" s="88"/>
      <c r="P5082" s="59"/>
      <c r="Q5082" s="77"/>
      <c r="R5082" s="59"/>
      <c r="S5082" s="59"/>
      <c r="T5082" s="59"/>
      <c r="U5082" s="59"/>
      <c r="W5082" s="59"/>
      <c r="X5082" s="59"/>
    </row>
    <row r="5083" ht="15.75" customHeight="1">
      <c r="C5083" s="84"/>
      <c r="D5083" s="84"/>
      <c r="E5083" s="84"/>
      <c r="F5083" s="86"/>
      <c r="G5083" s="87"/>
      <c r="H5083" s="72"/>
      <c r="I5083" s="59"/>
      <c r="J5083" s="76"/>
      <c r="K5083" s="59"/>
      <c r="L5083" s="59"/>
      <c r="M5083" s="76"/>
      <c r="N5083" s="88"/>
      <c r="O5083" s="88"/>
      <c r="P5083" s="59"/>
      <c r="Q5083" s="77"/>
      <c r="R5083" s="59"/>
      <c r="S5083" s="59"/>
      <c r="T5083" s="59"/>
      <c r="U5083" s="59"/>
      <c r="W5083" s="59"/>
      <c r="X5083" s="59"/>
    </row>
    <row r="5084" ht="15.75" customHeight="1">
      <c r="C5084" s="84"/>
      <c r="D5084" s="84"/>
      <c r="E5084" s="84"/>
      <c r="F5084" s="86"/>
      <c r="G5084" s="87"/>
      <c r="H5084" s="72"/>
      <c r="I5084" s="59"/>
      <c r="J5084" s="76"/>
      <c r="K5084" s="59"/>
      <c r="L5084" s="59"/>
      <c r="M5084" s="76"/>
      <c r="N5084" s="88"/>
      <c r="O5084" s="88"/>
      <c r="P5084" s="59"/>
      <c r="Q5084" s="77"/>
      <c r="R5084" s="59"/>
      <c r="S5084" s="59"/>
      <c r="T5084" s="59"/>
      <c r="U5084" s="59"/>
      <c r="W5084" s="59"/>
      <c r="X5084" s="59"/>
    </row>
    <row r="5085" ht="15.75" customHeight="1">
      <c r="C5085" s="84"/>
      <c r="D5085" s="84"/>
      <c r="E5085" s="84"/>
      <c r="F5085" s="86"/>
      <c r="G5085" s="87"/>
      <c r="H5085" s="72"/>
      <c r="I5085" s="59"/>
      <c r="J5085" s="76"/>
      <c r="K5085" s="59"/>
      <c r="L5085" s="59"/>
      <c r="M5085" s="76"/>
      <c r="N5085" s="88"/>
      <c r="O5085" s="88"/>
      <c r="P5085" s="59"/>
      <c r="Q5085" s="77"/>
      <c r="R5085" s="59"/>
      <c r="S5085" s="59"/>
      <c r="T5085" s="59"/>
      <c r="U5085" s="59"/>
      <c r="W5085" s="59"/>
      <c r="X5085" s="59"/>
    </row>
    <row r="5086" ht="15.75" customHeight="1">
      <c r="C5086" s="84"/>
      <c r="D5086" s="84"/>
      <c r="E5086" s="84"/>
      <c r="F5086" s="86"/>
      <c r="G5086" s="87"/>
      <c r="H5086" s="72"/>
      <c r="I5086" s="59"/>
      <c r="J5086" s="76"/>
      <c r="K5086" s="59"/>
      <c r="L5086" s="59"/>
      <c r="M5086" s="76"/>
      <c r="N5086" s="88"/>
      <c r="O5086" s="88"/>
      <c r="P5086" s="59"/>
      <c r="Q5086" s="77"/>
      <c r="R5086" s="59"/>
      <c r="S5086" s="59"/>
      <c r="T5086" s="59"/>
      <c r="U5086" s="59"/>
      <c r="W5086" s="59"/>
      <c r="X5086" s="59"/>
    </row>
    <row r="5087" ht="15.75" customHeight="1">
      <c r="C5087" s="84"/>
      <c r="D5087" s="84"/>
      <c r="E5087" s="84"/>
      <c r="F5087" s="86"/>
      <c r="G5087" s="87"/>
      <c r="H5087" s="72"/>
      <c r="I5087" s="59"/>
      <c r="J5087" s="76"/>
      <c r="K5087" s="59"/>
      <c r="L5087" s="59"/>
      <c r="M5087" s="76"/>
      <c r="N5087" s="88"/>
      <c r="O5087" s="88"/>
      <c r="P5087" s="59"/>
      <c r="Q5087" s="77"/>
      <c r="R5087" s="59"/>
      <c r="S5087" s="59"/>
      <c r="T5087" s="59"/>
      <c r="U5087" s="59"/>
      <c r="W5087" s="59"/>
      <c r="X5087" s="59"/>
    </row>
    <row r="5088" ht="15.75" customHeight="1">
      <c r="C5088" s="84"/>
      <c r="D5088" s="84"/>
      <c r="E5088" s="84"/>
      <c r="F5088" s="86"/>
      <c r="G5088" s="87"/>
      <c r="H5088" s="72"/>
      <c r="I5088" s="59"/>
      <c r="J5088" s="76"/>
      <c r="K5088" s="59"/>
      <c r="L5088" s="59"/>
      <c r="M5088" s="76"/>
      <c r="N5088" s="88"/>
      <c r="O5088" s="88"/>
      <c r="P5088" s="59"/>
      <c r="Q5088" s="77"/>
      <c r="R5088" s="59"/>
      <c r="S5088" s="59"/>
      <c r="T5088" s="59"/>
      <c r="U5088" s="59"/>
      <c r="W5088" s="59"/>
      <c r="X5088" s="59"/>
    </row>
    <row r="5089" ht="15.75" customHeight="1">
      <c r="C5089" s="84"/>
      <c r="D5089" s="84"/>
      <c r="E5089" s="84"/>
      <c r="F5089" s="86"/>
      <c r="G5089" s="87"/>
      <c r="H5089" s="72"/>
      <c r="I5089" s="59"/>
      <c r="J5089" s="76"/>
      <c r="K5089" s="59"/>
      <c r="L5089" s="59"/>
      <c r="M5089" s="76"/>
      <c r="N5089" s="88"/>
      <c r="O5089" s="88"/>
      <c r="P5089" s="59"/>
      <c r="Q5089" s="77"/>
      <c r="R5089" s="59"/>
      <c r="S5089" s="59"/>
      <c r="T5089" s="59"/>
      <c r="U5089" s="59"/>
      <c r="W5089" s="59"/>
      <c r="X5089" s="59"/>
    </row>
    <row r="5090" ht="15.75" customHeight="1">
      <c r="C5090" s="84"/>
      <c r="D5090" s="84"/>
      <c r="E5090" s="84"/>
      <c r="F5090" s="86"/>
      <c r="G5090" s="87"/>
      <c r="H5090" s="72"/>
      <c r="I5090" s="59"/>
      <c r="J5090" s="76"/>
      <c r="K5090" s="59"/>
      <c r="L5090" s="59"/>
      <c r="M5090" s="76"/>
      <c r="N5090" s="88"/>
      <c r="O5090" s="88"/>
      <c r="P5090" s="59"/>
      <c r="Q5090" s="77"/>
      <c r="R5090" s="59"/>
      <c r="S5090" s="59"/>
      <c r="T5090" s="59"/>
      <c r="U5090" s="59"/>
      <c r="W5090" s="59"/>
      <c r="X5090" s="59"/>
    </row>
    <row r="5091" ht="15.75" customHeight="1">
      <c r="C5091" s="84"/>
      <c r="D5091" s="84"/>
      <c r="E5091" s="84"/>
      <c r="F5091" s="86"/>
      <c r="G5091" s="87"/>
      <c r="H5091" s="72"/>
      <c r="I5091" s="59"/>
      <c r="J5091" s="76"/>
      <c r="K5091" s="59"/>
      <c r="L5091" s="59"/>
      <c r="M5091" s="76"/>
      <c r="N5091" s="88"/>
      <c r="O5091" s="88"/>
      <c r="P5091" s="59"/>
      <c r="Q5091" s="77"/>
      <c r="R5091" s="59"/>
      <c r="S5091" s="59"/>
      <c r="T5091" s="59"/>
      <c r="U5091" s="59"/>
      <c r="W5091" s="59"/>
      <c r="X5091" s="59"/>
    </row>
    <row r="5092" ht="15.75" customHeight="1">
      <c r="C5092" s="84"/>
      <c r="D5092" s="84"/>
      <c r="E5092" s="84"/>
      <c r="F5092" s="86"/>
      <c r="G5092" s="87"/>
      <c r="H5092" s="72"/>
      <c r="I5092" s="59"/>
      <c r="J5092" s="76"/>
      <c r="K5092" s="59"/>
      <c r="L5092" s="59"/>
      <c r="M5092" s="76"/>
      <c r="N5092" s="88"/>
      <c r="O5092" s="88"/>
      <c r="P5092" s="59"/>
      <c r="Q5092" s="77"/>
      <c r="R5092" s="59"/>
      <c r="S5092" s="59"/>
      <c r="T5092" s="59"/>
      <c r="U5092" s="59"/>
      <c r="W5092" s="59"/>
      <c r="X5092" s="59"/>
    </row>
    <row r="5093" ht="15.75" customHeight="1">
      <c r="C5093" s="84"/>
      <c r="D5093" s="84"/>
      <c r="E5093" s="84"/>
      <c r="F5093" s="86"/>
      <c r="G5093" s="87"/>
      <c r="H5093" s="72"/>
      <c r="I5093" s="59"/>
      <c r="J5093" s="76"/>
      <c r="K5093" s="59"/>
      <c r="L5093" s="59"/>
      <c r="M5093" s="76"/>
      <c r="N5093" s="88"/>
      <c r="O5093" s="88"/>
      <c r="P5093" s="59"/>
      <c r="Q5093" s="77"/>
      <c r="R5093" s="59"/>
      <c r="S5093" s="59"/>
      <c r="T5093" s="59"/>
      <c r="U5093" s="59"/>
      <c r="W5093" s="59"/>
      <c r="X5093" s="59"/>
    </row>
    <row r="5094" ht="15.75" customHeight="1">
      <c r="C5094" s="84"/>
      <c r="D5094" s="84"/>
      <c r="E5094" s="84"/>
      <c r="F5094" s="86"/>
      <c r="G5094" s="87"/>
      <c r="H5094" s="72"/>
      <c r="I5094" s="59"/>
      <c r="J5094" s="76"/>
      <c r="K5094" s="59"/>
      <c r="L5094" s="59"/>
      <c r="M5094" s="76"/>
      <c r="N5094" s="88"/>
      <c r="O5094" s="88"/>
      <c r="P5094" s="59"/>
      <c r="Q5094" s="77"/>
      <c r="R5094" s="59"/>
      <c r="S5094" s="59"/>
      <c r="T5094" s="59"/>
      <c r="U5094" s="59"/>
      <c r="W5094" s="59"/>
      <c r="X5094" s="59"/>
    </row>
    <row r="5095" ht="15.75" customHeight="1">
      <c r="C5095" s="84"/>
      <c r="D5095" s="84"/>
      <c r="E5095" s="84"/>
      <c r="F5095" s="86"/>
      <c r="G5095" s="87"/>
      <c r="H5095" s="72"/>
      <c r="I5095" s="59"/>
      <c r="J5095" s="76"/>
      <c r="K5095" s="59"/>
      <c r="L5095" s="59"/>
      <c r="M5095" s="76"/>
      <c r="N5095" s="88"/>
      <c r="O5095" s="88"/>
      <c r="P5095" s="59"/>
      <c r="Q5095" s="77"/>
      <c r="R5095" s="59"/>
      <c r="S5095" s="59"/>
      <c r="T5095" s="59"/>
      <c r="U5095" s="59"/>
      <c r="W5095" s="59"/>
      <c r="X5095" s="59"/>
    </row>
    <row r="5096" ht="15.75" customHeight="1">
      <c r="C5096" s="84"/>
      <c r="D5096" s="84"/>
      <c r="E5096" s="84"/>
      <c r="F5096" s="86"/>
      <c r="G5096" s="87"/>
      <c r="H5096" s="72"/>
      <c r="I5096" s="59"/>
      <c r="J5096" s="76"/>
      <c r="K5096" s="59"/>
      <c r="L5096" s="59"/>
      <c r="M5096" s="76"/>
      <c r="N5096" s="88"/>
      <c r="O5096" s="88"/>
      <c r="P5096" s="59"/>
      <c r="Q5096" s="77"/>
      <c r="R5096" s="59"/>
      <c r="S5096" s="59"/>
      <c r="T5096" s="59"/>
      <c r="U5096" s="59"/>
      <c r="W5096" s="59"/>
      <c r="X5096" s="59"/>
    </row>
    <row r="5097" ht="15.75" customHeight="1">
      <c r="C5097" s="84"/>
      <c r="D5097" s="84"/>
      <c r="E5097" s="84"/>
      <c r="F5097" s="86"/>
      <c r="G5097" s="87"/>
      <c r="H5097" s="72"/>
      <c r="I5097" s="59"/>
      <c r="J5097" s="76"/>
      <c r="K5097" s="59"/>
      <c r="L5097" s="59"/>
      <c r="M5097" s="76"/>
      <c r="N5097" s="88"/>
      <c r="O5097" s="88"/>
      <c r="P5097" s="59"/>
      <c r="Q5097" s="77"/>
      <c r="R5097" s="59"/>
      <c r="S5097" s="59"/>
      <c r="T5097" s="59"/>
      <c r="U5097" s="59"/>
      <c r="W5097" s="59"/>
      <c r="X5097" s="59"/>
    </row>
    <row r="5098" ht="15.75" customHeight="1">
      <c r="C5098" s="84"/>
      <c r="D5098" s="84"/>
      <c r="E5098" s="84"/>
      <c r="F5098" s="86"/>
      <c r="G5098" s="87"/>
      <c r="H5098" s="72"/>
      <c r="I5098" s="59"/>
      <c r="J5098" s="76"/>
      <c r="K5098" s="59"/>
      <c r="L5098" s="59"/>
      <c r="M5098" s="76"/>
      <c r="N5098" s="88"/>
      <c r="O5098" s="88"/>
      <c r="P5098" s="59"/>
      <c r="Q5098" s="77"/>
      <c r="R5098" s="59"/>
      <c r="S5098" s="59"/>
      <c r="T5098" s="59"/>
      <c r="U5098" s="59"/>
      <c r="W5098" s="59"/>
      <c r="X5098" s="59"/>
    </row>
    <row r="5099" ht="15.75" customHeight="1">
      <c r="C5099" s="84"/>
      <c r="D5099" s="84"/>
      <c r="E5099" s="84"/>
      <c r="F5099" s="86"/>
      <c r="G5099" s="87"/>
      <c r="H5099" s="72"/>
      <c r="I5099" s="59"/>
      <c r="J5099" s="76"/>
      <c r="K5099" s="59"/>
      <c r="L5099" s="59"/>
      <c r="M5099" s="76"/>
      <c r="N5099" s="88"/>
      <c r="O5099" s="88"/>
      <c r="P5099" s="59"/>
      <c r="Q5099" s="77"/>
      <c r="R5099" s="59"/>
      <c r="S5099" s="59"/>
      <c r="T5099" s="59"/>
      <c r="U5099" s="59"/>
      <c r="W5099" s="59"/>
      <c r="X5099" s="59"/>
    </row>
    <row r="5100" ht="15.75" customHeight="1">
      <c r="C5100" s="84"/>
      <c r="D5100" s="84"/>
      <c r="E5100" s="84"/>
      <c r="F5100" s="86"/>
      <c r="G5100" s="87"/>
      <c r="H5100" s="72"/>
      <c r="I5100" s="59"/>
      <c r="J5100" s="76"/>
      <c r="K5100" s="59"/>
      <c r="L5100" s="59"/>
      <c r="M5100" s="76"/>
      <c r="N5100" s="88"/>
      <c r="O5100" s="88"/>
      <c r="P5100" s="59"/>
      <c r="Q5100" s="77"/>
      <c r="R5100" s="59"/>
      <c r="S5100" s="59"/>
      <c r="T5100" s="59"/>
      <c r="U5100" s="59"/>
      <c r="W5100" s="59"/>
      <c r="X5100" s="59"/>
    </row>
    <row r="5101" ht="15.75" customHeight="1">
      <c r="C5101" s="84"/>
      <c r="D5101" s="84"/>
      <c r="E5101" s="84"/>
      <c r="F5101" s="86"/>
      <c r="G5101" s="87"/>
      <c r="H5101" s="72"/>
      <c r="I5101" s="59"/>
      <c r="J5101" s="76"/>
      <c r="K5101" s="59"/>
      <c r="L5101" s="59"/>
      <c r="M5101" s="76"/>
      <c r="N5101" s="88"/>
      <c r="O5101" s="88"/>
      <c r="P5101" s="59"/>
      <c r="Q5101" s="77"/>
      <c r="R5101" s="59"/>
      <c r="S5101" s="59"/>
      <c r="T5101" s="59"/>
      <c r="U5101" s="59"/>
      <c r="W5101" s="59"/>
      <c r="X5101" s="59"/>
    </row>
    <row r="5102" ht="15.75" customHeight="1">
      <c r="C5102" s="84"/>
      <c r="D5102" s="84"/>
      <c r="E5102" s="84"/>
      <c r="F5102" s="86"/>
      <c r="G5102" s="87"/>
      <c r="H5102" s="72"/>
      <c r="I5102" s="59"/>
      <c r="J5102" s="76"/>
      <c r="K5102" s="59"/>
      <c r="L5102" s="59"/>
      <c r="M5102" s="76"/>
      <c r="N5102" s="88"/>
      <c r="O5102" s="88"/>
      <c r="P5102" s="59"/>
      <c r="Q5102" s="77"/>
      <c r="R5102" s="59"/>
      <c r="S5102" s="59"/>
      <c r="T5102" s="59"/>
      <c r="U5102" s="59"/>
      <c r="W5102" s="59"/>
      <c r="X5102" s="59"/>
    </row>
    <row r="5103" ht="15.75" customHeight="1">
      <c r="C5103" s="84"/>
      <c r="D5103" s="84"/>
      <c r="E5103" s="84"/>
      <c r="F5103" s="86"/>
      <c r="G5103" s="87"/>
      <c r="H5103" s="72"/>
      <c r="I5103" s="59"/>
      <c r="J5103" s="76"/>
      <c r="K5103" s="59"/>
      <c r="L5103" s="59"/>
      <c r="M5103" s="76"/>
      <c r="N5103" s="88"/>
      <c r="O5103" s="88"/>
      <c r="P5103" s="59"/>
      <c r="Q5103" s="77"/>
      <c r="R5103" s="59"/>
      <c r="S5103" s="59"/>
      <c r="T5103" s="59"/>
      <c r="U5103" s="59"/>
      <c r="W5103" s="59"/>
      <c r="X5103" s="59"/>
    </row>
    <row r="5104" ht="15.75" customHeight="1">
      <c r="C5104" s="84"/>
      <c r="D5104" s="84"/>
      <c r="E5104" s="84"/>
      <c r="F5104" s="86"/>
      <c r="G5104" s="87"/>
      <c r="H5104" s="72"/>
      <c r="I5104" s="59"/>
      <c r="J5104" s="76"/>
      <c r="K5104" s="59"/>
      <c r="L5104" s="59"/>
      <c r="M5104" s="76"/>
      <c r="N5104" s="88"/>
      <c r="O5104" s="88"/>
      <c r="P5104" s="59"/>
      <c r="Q5104" s="77"/>
      <c r="R5104" s="59"/>
      <c r="S5104" s="59"/>
      <c r="T5104" s="59"/>
      <c r="U5104" s="59"/>
      <c r="W5104" s="59"/>
      <c r="X5104" s="59"/>
    </row>
    <row r="5105" ht="15.75" customHeight="1">
      <c r="C5105" s="84"/>
      <c r="D5105" s="84"/>
      <c r="E5105" s="84"/>
      <c r="F5105" s="86"/>
      <c r="G5105" s="87"/>
      <c r="H5105" s="72"/>
      <c r="I5105" s="59"/>
      <c r="J5105" s="76"/>
      <c r="K5105" s="59"/>
      <c r="L5105" s="59"/>
      <c r="M5105" s="76"/>
      <c r="N5105" s="88"/>
      <c r="O5105" s="88"/>
      <c r="P5105" s="59"/>
      <c r="Q5105" s="77"/>
      <c r="R5105" s="59"/>
      <c r="S5105" s="59"/>
      <c r="T5105" s="59"/>
      <c r="U5105" s="59"/>
      <c r="W5105" s="59"/>
      <c r="X5105" s="59"/>
    </row>
    <row r="5106" ht="15.75" customHeight="1">
      <c r="C5106" s="84"/>
      <c r="D5106" s="84"/>
      <c r="E5106" s="84"/>
      <c r="F5106" s="86"/>
      <c r="G5106" s="87"/>
      <c r="H5106" s="72"/>
      <c r="I5106" s="59"/>
      <c r="J5106" s="76"/>
      <c r="K5106" s="59"/>
      <c r="L5106" s="59"/>
      <c r="M5106" s="76"/>
      <c r="N5106" s="88"/>
      <c r="O5106" s="88"/>
      <c r="P5106" s="59"/>
      <c r="Q5106" s="77"/>
      <c r="R5106" s="59"/>
      <c r="S5106" s="59"/>
      <c r="T5106" s="59"/>
      <c r="U5106" s="59"/>
      <c r="W5106" s="59"/>
      <c r="X5106" s="59"/>
    </row>
    <row r="5107" ht="15.75" customHeight="1">
      <c r="C5107" s="84"/>
      <c r="D5107" s="84"/>
      <c r="E5107" s="84"/>
      <c r="F5107" s="86"/>
      <c r="G5107" s="87"/>
      <c r="H5107" s="72"/>
      <c r="I5107" s="59"/>
      <c r="J5107" s="76"/>
      <c r="K5107" s="59"/>
      <c r="L5107" s="59"/>
      <c r="M5107" s="76"/>
      <c r="N5107" s="88"/>
      <c r="O5107" s="88"/>
      <c r="P5107" s="59"/>
      <c r="Q5107" s="77"/>
      <c r="R5107" s="59"/>
      <c r="S5107" s="59"/>
      <c r="T5107" s="59"/>
      <c r="U5107" s="59"/>
      <c r="W5107" s="59"/>
      <c r="X5107" s="59"/>
    </row>
    <row r="5108" ht="15.75" customHeight="1">
      <c r="C5108" s="84"/>
      <c r="D5108" s="84"/>
      <c r="E5108" s="84"/>
      <c r="F5108" s="86"/>
      <c r="G5108" s="87"/>
      <c r="H5108" s="72"/>
      <c r="I5108" s="59"/>
      <c r="J5108" s="76"/>
      <c r="K5108" s="59"/>
      <c r="L5108" s="59"/>
      <c r="M5108" s="76"/>
      <c r="N5108" s="88"/>
      <c r="O5108" s="88"/>
      <c r="P5108" s="59"/>
      <c r="Q5108" s="77"/>
      <c r="R5108" s="59"/>
      <c r="S5108" s="59"/>
      <c r="T5108" s="59"/>
      <c r="U5108" s="59"/>
      <c r="W5108" s="59"/>
      <c r="X5108" s="59"/>
    </row>
    <row r="5109" ht="15.75" customHeight="1">
      <c r="C5109" s="84"/>
      <c r="D5109" s="84"/>
      <c r="E5109" s="84"/>
      <c r="F5109" s="86"/>
      <c r="G5109" s="87"/>
      <c r="H5109" s="72"/>
      <c r="I5109" s="59"/>
      <c r="J5109" s="76"/>
      <c r="K5109" s="59"/>
      <c r="L5109" s="59"/>
      <c r="M5109" s="76"/>
      <c r="N5109" s="88"/>
      <c r="O5109" s="88"/>
      <c r="P5109" s="59"/>
      <c r="Q5109" s="77"/>
      <c r="R5109" s="59"/>
      <c r="S5109" s="59"/>
      <c r="T5109" s="59"/>
      <c r="U5109" s="59"/>
      <c r="W5109" s="59"/>
      <c r="X5109" s="59"/>
    </row>
    <row r="5110" ht="15.75" customHeight="1">
      <c r="C5110" s="84"/>
      <c r="D5110" s="84"/>
      <c r="E5110" s="84"/>
      <c r="F5110" s="86"/>
      <c r="G5110" s="87"/>
      <c r="H5110" s="72"/>
      <c r="I5110" s="59"/>
      <c r="J5110" s="76"/>
      <c r="K5110" s="59"/>
      <c r="L5110" s="59"/>
      <c r="M5110" s="76"/>
      <c r="N5110" s="88"/>
      <c r="O5110" s="88"/>
      <c r="P5110" s="59"/>
      <c r="Q5110" s="77"/>
      <c r="R5110" s="59"/>
      <c r="S5110" s="59"/>
      <c r="T5110" s="59"/>
      <c r="U5110" s="59"/>
      <c r="W5110" s="59"/>
      <c r="X5110" s="59"/>
    </row>
    <row r="5111" ht="15.75" customHeight="1">
      <c r="C5111" s="84"/>
      <c r="D5111" s="84"/>
      <c r="E5111" s="84"/>
      <c r="F5111" s="86"/>
      <c r="G5111" s="87"/>
      <c r="H5111" s="72"/>
      <c r="I5111" s="59"/>
      <c r="J5111" s="76"/>
      <c r="K5111" s="59"/>
      <c r="L5111" s="59"/>
      <c r="M5111" s="76"/>
      <c r="N5111" s="88"/>
      <c r="O5111" s="88"/>
      <c r="P5111" s="59"/>
      <c r="Q5111" s="77"/>
      <c r="R5111" s="59"/>
      <c r="S5111" s="59"/>
      <c r="T5111" s="59"/>
      <c r="U5111" s="59"/>
      <c r="W5111" s="59"/>
      <c r="X5111" s="59"/>
    </row>
    <row r="5112" ht="15.75" customHeight="1">
      <c r="C5112" s="84"/>
      <c r="D5112" s="84"/>
      <c r="E5112" s="84"/>
      <c r="F5112" s="86"/>
      <c r="G5112" s="87"/>
      <c r="H5112" s="72"/>
      <c r="I5112" s="59"/>
      <c r="J5112" s="76"/>
      <c r="K5112" s="59"/>
      <c r="L5112" s="59"/>
      <c r="M5112" s="76"/>
      <c r="N5112" s="88"/>
      <c r="O5112" s="88"/>
      <c r="P5112" s="59"/>
      <c r="Q5112" s="77"/>
      <c r="R5112" s="59"/>
      <c r="S5112" s="59"/>
      <c r="T5112" s="59"/>
      <c r="U5112" s="59"/>
      <c r="W5112" s="59"/>
      <c r="X5112" s="59"/>
    </row>
    <row r="5113" ht="15.75" customHeight="1">
      <c r="C5113" s="84"/>
      <c r="D5113" s="84"/>
      <c r="E5113" s="84"/>
      <c r="F5113" s="86"/>
      <c r="G5113" s="87"/>
      <c r="H5113" s="72"/>
      <c r="I5113" s="59"/>
      <c r="J5113" s="76"/>
      <c r="K5113" s="59"/>
      <c r="L5113" s="59"/>
      <c r="M5113" s="76"/>
      <c r="N5113" s="88"/>
      <c r="O5113" s="88"/>
      <c r="P5113" s="59"/>
      <c r="Q5113" s="77"/>
      <c r="R5113" s="59"/>
      <c r="S5113" s="59"/>
      <c r="T5113" s="59"/>
      <c r="U5113" s="59"/>
      <c r="W5113" s="59"/>
      <c r="X5113" s="59"/>
    </row>
    <row r="5114" ht="15.75" customHeight="1">
      <c r="C5114" s="84"/>
      <c r="D5114" s="84"/>
      <c r="E5114" s="84"/>
      <c r="F5114" s="86"/>
      <c r="G5114" s="87"/>
      <c r="H5114" s="72"/>
      <c r="I5114" s="59"/>
      <c r="J5114" s="76"/>
      <c r="K5114" s="59"/>
      <c r="L5114" s="59"/>
      <c r="M5114" s="76"/>
      <c r="N5114" s="88"/>
      <c r="O5114" s="88"/>
      <c r="P5114" s="59"/>
      <c r="Q5114" s="77"/>
      <c r="R5114" s="59"/>
      <c r="S5114" s="59"/>
      <c r="T5114" s="59"/>
      <c r="U5114" s="59"/>
      <c r="W5114" s="59"/>
      <c r="X5114" s="59"/>
    </row>
    <row r="5115" ht="15.75" customHeight="1">
      <c r="C5115" s="84"/>
      <c r="D5115" s="84"/>
      <c r="E5115" s="84"/>
      <c r="F5115" s="86"/>
      <c r="G5115" s="87"/>
      <c r="H5115" s="72"/>
      <c r="I5115" s="59"/>
      <c r="J5115" s="76"/>
      <c r="K5115" s="59"/>
      <c r="L5115" s="59"/>
      <c r="M5115" s="76"/>
      <c r="N5115" s="88"/>
      <c r="O5115" s="88"/>
      <c r="P5115" s="59"/>
      <c r="Q5115" s="77"/>
      <c r="R5115" s="59"/>
      <c r="S5115" s="59"/>
      <c r="T5115" s="59"/>
      <c r="U5115" s="59"/>
      <c r="W5115" s="59"/>
      <c r="X5115" s="59"/>
    </row>
    <row r="5116" ht="15.75" customHeight="1">
      <c r="C5116" s="84"/>
      <c r="D5116" s="84"/>
      <c r="E5116" s="84"/>
      <c r="F5116" s="86"/>
      <c r="G5116" s="87"/>
      <c r="H5116" s="72"/>
      <c r="I5116" s="59"/>
      <c r="J5116" s="76"/>
      <c r="K5116" s="59"/>
      <c r="L5116" s="59"/>
      <c r="M5116" s="76"/>
      <c r="N5116" s="88"/>
      <c r="O5116" s="88"/>
      <c r="P5116" s="59"/>
      <c r="Q5116" s="77"/>
      <c r="R5116" s="59"/>
      <c r="S5116" s="59"/>
      <c r="T5116" s="59"/>
      <c r="U5116" s="59"/>
      <c r="W5116" s="59"/>
      <c r="X5116" s="59"/>
    </row>
    <row r="5117" ht="15.75" customHeight="1">
      <c r="C5117" s="84"/>
      <c r="D5117" s="84"/>
      <c r="E5117" s="84"/>
      <c r="F5117" s="86"/>
      <c r="G5117" s="87"/>
      <c r="H5117" s="72"/>
      <c r="I5117" s="59"/>
      <c r="J5117" s="76"/>
      <c r="K5117" s="59"/>
      <c r="L5117" s="59"/>
      <c r="M5117" s="76"/>
      <c r="N5117" s="88"/>
      <c r="O5117" s="88"/>
      <c r="P5117" s="59"/>
      <c r="Q5117" s="77"/>
      <c r="R5117" s="59"/>
      <c r="S5117" s="59"/>
      <c r="T5117" s="59"/>
      <c r="U5117" s="59"/>
      <c r="W5117" s="59"/>
      <c r="X5117" s="59"/>
    </row>
    <row r="5118" ht="15.75" customHeight="1">
      <c r="C5118" s="84"/>
      <c r="D5118" s="84"/>
      <c r="E5118" s="84"/>
      <c r="F5118" s="86"/>
      <c r="G5118" s="87"/>
      <c r="H5118" s="72"/>
      <c r="I5118" s="59"/>
      <c r="J5118" s="76"/>
      <c r="K5118" s="59"/>
      <c r="L5118" s="59"/>
      <c r="M5118" s="76"/>
      <c r="N5118" s="88"/>
      <c r="O5118" s="88"/>
      <c r="P5118" s="59"/>
      <c r="Q5118" s="77"/>
      <c r="R5118" s="59"/>
      <c r="S5118" s="59"/>
      <c r="T5118" s="59"/>
      <c r="U5118" s="59"/>
      <c r="W5118" s="59"/>
      <c r="X5118" s="59"/>
    </row>
    <row r="5119" ht="15.75" customHeight="1">
      <c r="C5119" s="84"/>
      <c r="D5119" s="84"/>
      <c r="E5119" s="84"/>
      <c r="F5119" s="86"/>
      <c r="G5119" s="87"/>
      <c r="H5119" s="72"/>
      <c r="I5119" s="59"/>
      <c r="J5119" s="76"/>
      <c r="K5119" s="59"/>
      <c r="L5119" s="59"/>
      <c r="M5119" s="76"/>
      <c r="N5119" s="88"/>
      <c r="O5119" s="88"/>
      <c r="P5119" s="59"/>
      <c r="Q5119" s="77"/>
      <c r="R5119" s="59"/>
      <c r="S5119" s="59"/>
      <c r="T5119" s="59"/>
      <c r="U5119" s="59"/>
      <c r="W5119" s="59"/>
      <c r="X5119" s="59"/>
    </row>
    <row r="5120" ht="15.75" customHeight="1">
      <c r="C5120" s="84"/>
      <c r="D5120" s="84"/>
      <c r="E5120" s="84"/>
      <c r="F5120" s="86"/>
      <c r="G5120" s="87"/>
      <c r="H5120" s="72"/>
      <c r="I5120" s="59"/>
      <c r="J5120" s="76"/>
      <c r="K5120" s="59"/>
      <c r="L5120" s="59"/>
      <c r="M5120" s="76"/>
      <c r="N5120" s="88"/>
      <c r="O5120" s="88"/>
      <c r="P5120" s="59"/>
      <c r="Q5120" s="77"/>
      <c r="R5120" s="59"/>
      <c r="S5120" s="59"/>
      <c r="T5120" s="59"/>
      <c r="U5120" s="59"/>
      <c r="W5120" s="59"/>
      <c r="X5120" s="59"/>
    </row>
    <row r="5121" ht="15.75" customHeight="1">
      <c r="C5121" s="84"/>
      <c r="D5121" s="84"/>
      <c r="E5121" s="84"/>
      <c r="F5121" s="86"/>
      <c r="G5121" s="87"/>
      <c r="H5121" s="72"/>
      <c r="I5121" s="59"/>
      <c r="J5121" s="76"/>
      <c r="K5121" s="59"/>
      <c r="L5121" s="59"/>
      <c r="M5121" s="76"/>
      <c r="N5121" s="88"/>
      <c r="O5121" s="88"/>
      <c r="P5121" s="59"/>
      <c r="Q5121" s="77"/>
      <c r="R5121" s="59"/>
      <c r="S5121" s="59"/>
      <c r="T5121" s="59"/>
      <c r="U5121" s="59"/>
      <c r="W5121" s="59"/>
      <c r="X5121" s="59"/>
    </row>
    <row r="5122" ht="15.75" customHeight="1">
      <c r="C5122" s="84"/>
      <c r="D5122" s="84"/>
      <c r="E5122" s="84"/>
      <c r="F5122" s="86"/>
      <c r="G5122" s="87"/>
      <c r="H5122" s="72"/>
      <c r="I5122" s="59"/>
      <c r="J5122" s="76"/>
      <c r="K5122" s="59"/>
      <c r="L5122" s="59"/>
      <c r="M5122" s="76"/>
      <c r="N5122" s="88"/>
      <c r="O5122" s="88"/>
      <c r="P5122" s="59"/>
      <c r="Q5122" s="77"/>
      <c r="R5122" s="59"/>
      <c r="S5122" s="59"/>
      <c r="T5122" s="59"/>
      <c r="U5122" s="59"/>
      <c r="W5122" s="59"/>
      <c r="X5122" s="59"/>
    </row>
    <row r="5123" ht="15.75" customHeight="1">
      <c r="C5123" s="84"/>
      <c r="D5123" s="84"/>
      <c r="E5123" s="84"/>
      <c r="F5123" s="86"/>
      <c r="G5123" s="87"/>
      <c r="H5123" s="72"/>
      <c r="I5123" s="59"/>
      <c r="J5123" s="76"/>
      <c r="K5123" s="59"/>
      <c r="L5123" s="59"/>
      <c r="M5123" s="76"/>
      <c r="N5123" s="88"/>
      <c r="O5123" s="88"/>
      <c r="P5123" s="59"/>
      <c r="Q5123" s="77"/>
      <c r="R5123" s="59"/>
      <c r="S5123" s="59"/>
      <c r="T5123" s="59"/>
      <c r="U5123" s="59"/>
      <c r="W5123" s="59"/>
      <c r="X5123" s="59"/>
    </row>
    <row r="5124" ht="15.75" customHeight="1">
      <c r="C5124" s="84"/>
      <c r="D5124" s="84"/>
      <c r="E5124" s="84"/>
      <c r="F5124" s="86"/>
      <c r="G5124" s="87"/>
      <c r="H5124" s="72"/>
      <c r="I5124" s="59"/>
      <c r="J5124" s="76"/>
      <c r="K5124" s="59"/>
      <c r="L5124" s="59"/>
      <c r="M5124" s="76"/>
      <c r="N5124" s="88"/>
      <c r="O5124" s="88"/>
      <c r="P5124" s="59"/>
      <c r="Q5124" s="77"/>
      <c r="R5124" s="59"/>
      <c r="S5124" s="59"/>
      <c r="T5124" s="59"/>
      <c r="U5124" s="59"/>
      <c r="W5124" s="59"/>
      <c r="X5124" s="59"/>
    </row>
    <row r="5125" ht="15.75" customHeight="1">
      <c r="C5125" s="84"/>
      <c r="D5125" s="84"/>
      <c r="E5125" s="84"/>
      <c r="F5125" s="86"/>
      <c r="G5125" s="87"/>
      <c r="H5125" s="72"/>
      <c r="I5125" s="59"/>
      <c r="J5125" s="76"/>
      <c r="K5125" s="59"/>
      <c r="L5125" s="59"/>
      <c r="M5125" s="76"/>
      <c r="N5125" s="88"/>
      <c r="O5125" s="88"/>
      <c r="P5125" s="59"/>
      <c r="Q5125" s="77"/>
      <c r="R5125" s="59"/>
      <c r="S5125" s="59"/>
      <c r="T5125" s="59"/>
      <c r="U5125" s="59"/>
      <c r="W5125" s="59"/>
      <c r="X5125" s="59"/>
    </row>
    <row r="5126" ht="15.75" customHeight="1">
      <c r="C5126" s="84"/>
      <c r="D5126" s="84"/>
      <c r="E5126" s="84"/>
      <c r="F5126" s="86"/>
      <c r="G5126" s="87"/>
      <c r="H5126" s="72"/>
      <c r="I5126" s="59"/>
      <c r="J5126" s="76"/>
      <c r="K5126" s="59"/>
      <c r="L5126" s="59"/>
      <c r="M5126" s="76"/>
      <c r="N5126" s="88"/>
      <c r="O5126" s="88"/>
      <c r="P5126" s="59"/>
      <c r="Q5126" s="77"/>
      <c r="R5126" s="59"/>
      <c r="S5126" s="59"/>
      <c r="T5126" s="59"/>
      <c r="U5126" s="59"/>
      <c r="W5126" s="59"/>
      <c r="X5126" s="59"/>
    </row>
    <row r="5127" ht="15.75" customHeight="1">
      <c r="C5127" s="84"/>
      <c r="D5127" s="84"/>
      <c r="E5127" s="84"/>
      <c r="F5127" s="86"/>
      <c r="G5127" s="87"/>
      <c r="H5127" s="72"/>
      <c r="I5127" s="59"/>
      <c r="J5127" s="76"/>
      <c r="K5127" s="59"/>
      <c r="L5127" s="59"/>
      <c r="M5127" s="76"/>
      <c r="N5127" s="88"/>
      <c r="O5127" s="88"/>
      <c r="P5127" s="59"/>
      <c r="Q5127" s="77"/>
      <c r="R5127" s="59"/>
      <c r="S5127" s="59"/>
      <c r="T5127" s="59"/>
      <c r="U5127" s="59"/>
      <c r="W5127" s="59"/>
      <c r="X5127" s="59"/>
    </row>
    <row r="5128" ht="15.75" customHeight="1">
      <c r="C5128" s="84"/>
      <c r="D5128" s="84"/>
      <c r="E5128" s="84"/>
      <c r="F5128" s="86"/>
      <c r="G5128" s="87"/>
      <c r="H5128" s="72"/>
      <c r="I5128" s="59"/>
      <c r="J5128" s="76"/>
      <c r="K5128" s="59"/>
      <c r="L5128" s="59"/>
      <c r="M5128" s="76"/>
      <c r="N5128" s="88"/>
      <c r="O5128" s="88"/>
      <c r="P5128" s="59"/>
      <c r="Q5128" s="77"/>
      <c r="R5128" s="59"/>
      <c r="S5128" s="59"/>
      <c r="T5128" s="59"/>
      <c r="U5128" s="59"/>
      <c r="W5128" s="59"/>
      <c r="X5128" s="59"/>
    </row>
    <row r="5129" ht="15.75" customHeight="1">
      <c r="C5129" s="84"/>
      <c r="D5129" s="84"/>
      <c r="E5129" s="84"/>
      <c r="F5129" s="86"/>
      <c r="G5129" s="87"/>
      <c r="H5129" s="72"/>
      <c r="I5129" s="59"/>
      <c r="J5129" s="76"/>
      <c r="K5129" s="59"/>
      <c r="L5129" s="59"/>
      <c r="M5129" s="76"/>
      <c r="N5129" s="88"/>
      <c r="O5129" s="88"/>
      <c r="P5129" s="59"/>
      <c r="Q5129" s="77"/>
      <c r="R5129" s="59"/>
      <c r="S5129" s="59"/>
      <c r="T5129" s="59"/>
      <c r="U5129" s="59"/>
      <c r="W5129" s="59"/>
      <c r="X5129" s="59"/>
    </row>
    <row r="5130" ht="15.75" customHeight="1">
      <c r="C5130" s="84"/>
      <c r="D5130" s="84"/>
      <c r="E5130" s="84"/>
      <c r="F5130" s="86"/>
      <c r="G5130" s="87"/>
      <c r="H5130" s="72"/>
      <c r="I5130" s="59"/>
      <c r="J5130" s="76"/>
      <c r="K5130" s="59"/>
      <c r="L5130" s="59"/>
      <c r="M5130" s="76"/>
      <c r="N5130" s="88"/>
      <c r="O5130" s="88"/>
      <c r="P5130" s="59"/>
      <c r="Q5130" s="77"/>
      <c r="R5130" s="59"/>
      <c r="S5130" s="59"/>
      <c r="T5130" s="59"/>
      <c r="U5130" s="59"/>
      <c r="W5130" s="59"/>
      <c r="X5130" s="59"/>
    </row>
    <row r="5131" ht="15.75" customHeight="1">
      <c r="C5131" s="84"/>
      <c r="D5131" s="84"/>
      <c r="E5131" s="84"/>
      <c r="F5131" s="86"/>
      <c r="G5131" s="87"/>
      <c r="H5131" s="72"/>
      <c r="I5131" s="59"/>
      <c r="J5131" s="76"/>
      <c r="K5131" s="59"/>
      <c r="L5131" s="59"/>
      <c r="M5131" s="76"/>
      <c r="N5131" s="88"/>
      <c r="O5131" s="88"/>
      <c r="P5131" s="59"/>
      <c r="Q5131" s="77"/>
      <c r="R5131" s="59"/>
      <c r="S5131" s="59"/>
      <c r="T5131" s="59"/>
      <c r="U5131" s="59"/>
      <c r="W5131" s="59"/>
      <c r="X5131" s="59"/>
    </row>
    <row r="5132" ht="15.75" customHeight="1">
      <c r="C5132" s="84"/>
      <c r="D5132" s="84"/>
      <c r="E5132" s="84"/>
      <c r="F5132" s="86"/>
      <c r="G5132" s="87"/>
      <c r="H5132" s="72"/>
      <c r="I5132" s="59"/>
      <c r="J5132" s="76"/>
      <c r="K5132" s="59"/>
      <c r="L5132" s="59"/>
      <c r="M5132" s="76"/>
      <c r="N5132" s="88"/>
      <c r="O5132" s="88"/>
      <c r="P5132" s="59"/>
      <c r="Q5132" s="77"/>
      <c r="R5132" s="59"/>
      <c r="S5132" s="59"/>
      <c r="T5132" s="59"/>
      <c r="U5132" s="59"/>
      <c r="W5132" s="59"/>
      <c r="X5132" s="59"/>
    </row>
    <row r="5133" ht="15.75" customHeight="1">
      <c r="C5133" s="84"/>
      <c r="D5133" s="84"/>
      <c r="E5133" s="84"/>
      <c r="F5133" s="86"/>
      <c r="G5133" s="87"/>
      <c r="H5133" s="72"/>
      <c r="I5133" s="59"/>
      <c r="J5133" s="76"/>
      <c r="K5133" s="59"/>
      <c r="L5133" s="59"/>
      <c r="M5133" s="76"/>
      <c r="N5133" s="88"/>
      <c r="O5133" s="88"/>
      <c r="P5133" s="59"/>
      <c r="Q5133" s="77"/>
      <c r="R5133" s="59"/>
      <c r="S5133" s="59"/>
      <c r="T5133" s="59"/>
      <c r="U5133" s="59"/>
      <c r="W5133" s="59"/>
      <c r="X5133" s="59"/>
    </row>
    <row r="5134" ht="15.75" customHeight="1">
      <c r="C5134" s="84"/>
      <c r="D5134" s="84"/>
      <c r="E5134" s="84"/>
      <c r="F5134" s="86"/>
      <c r="G5134" s="87"/>
      <c r="H5134" s="72"/>
      <c r="I5134" s="59"/>
      <c r="J5134" s="76"/>
      <c r="K5134" s="59"/>
      <c r="L5134" s="59"/>
      <c r="M5134" s="76"/>
      <c r="N5134" s="88"/>
      <c r="O5134" s="88"/>
      <c r="P5134" s="59"/>
      <c r="Q5134" s="77"/>
      <c r="R5134" s="59"/>
      <c r="S5134" s="59"/>
      <c r="T5134" s="59"/>
      <c r="U5134" s="59"/>
      <c r="W5134" s="59"/>
      <c r="X5134" s="59"/>
    </row>
    <row r="5135" ht="15.75" customHeight="1">
      <c r="C5135" s="84"/>
      <c r="D5135" s="84"/>
      <c r="E5135" s="84"/>
      <c r="F5135" s="86"/>
      <c r="G5135" s="87"/>
      <c r="H5135" s="72"/>
      <c r="I5135" s="59"/>
      <c r="J5135" s="76"/>
      <c r="K5135" s="59"/>
      <c r="L5135" s="59"/>
      <c r="M5135" s="76"/>
      <c r="N5135" s="88"/>
      <c r="O5135" s="88"/>
      <c r="P5135" s="59"/>
      <c r="Q5135" s="77"/>
      <c r="R5135" s="59"/>
      <c r="S5135" s="59"/>
      <c r="T5135" s="59"/>
      <c r="U5135" s="59"/>
      <c r="W5135" s="59"/>
      <c r="X5135" s="59"/>
    </row>
    <row r="5136" ht="15.75" customHeight="1">
      <c r="C5136" s="84"/>
      <c r="D5136" s="84"/>
      <c r="E5136" s="84"/>
      <c r="F5136" s="86"/>
      <c r="G5136" s="87"/>
      <c r="H5136" s="72"/>
      <c r="I5136" s="59"/>
      <c r="J5136" s="76"/>
      <c r="K5136" s="59"/>
      <c r="L5136" s="59"/>
      <c r="M5136" s="76"/>
      <c r="N5136" s="88"/>
      <c r="O5136" s="88"/>
      <c r="P5136" s="59"/>
      <c r="Q5136" s="77"/>
      <c r="R5136" s="59"/>
      <c r="S5136" s="59"/>
      <c r="T5136" s="59"/>
      <c r="U5136" s="59"/>
      <c r="W5136" s="59"/>
      <c r="X5136" s="59"/>
    </row>
    <row r="5137" ht="15.75" customHeight="1">
      <c r="C5137" s="84"/>
      <c r="D5137" s="84"/>
      <c r="E5137" s="84"/>
      <c r="F5137" s="86"/>
      <c r="G5137" s="87"/>
      <c r="H5137" s="72"/>
      <c r="I5137" s="59"/>
      <c r="J5137" s="76"/>
      <c r="K5137" s="59"/>
      <c r="L5137" s="59"/>
      <c r="M5137" s="76"/>
      <c r="N5137" s="88"/>
      <c r="O5137" s="88"/>
      <c r="P5137" s="59"/>
      <c r="Q5137" s="77"/>
      <c r="R5137" s="59"/>
      <c r="S5137" s="59"/>
      <c r="T5137" s="59"/>
      <c r="U5137" s="59"/>
      <c r="W5137" s="59"/>
      <c r="X5137" s="59"/>
    </row>
    <row r="5138" ht="15.75" customHeight="1">
      <c r="C5138" s="84"/>
      <c r="D5138" s="84"/>
      <c r="E5138" s="84"/>
      <c r="F5138" s="86"/>
      <c r="G5138" s="87"/>
      <c r="H5138" s="72"/>
      <c r="I5138" s="59"/>
      <c r="J5138" s="76"/>
      <c r="K5138" s="59"/>
      <c r="L5138" s="59"/>
      <c r="M5138" s="76"/>
      <c r="N5138" s="88"/>
      <c r="O5138" s="88"/>
      <c r="P5138" s="59"/>
      <c r="Q5138" s="77"/>
      <c r="R5138" s="59"/>
      <c r="S5138" s="59"/>
      <c r="T5138" s="59"/>
      <c r="U5138" s="59"/>
      <c r="W5138" s="59"/>
      <c r="X5138" s="59"/>
    </row>
    <row r="5139" ht="15.75" customHeight="1">
      <c r="C5139" s="84"/>
      <c r="D5139" s="84"/>
      <c r="E5139" s="84"/>
      <c r="F5139" s="86"/>
      <c r="G5139" s="87"/>
      <c r="H5139" s="72"/>
      <c r="I5139" s="59"/>
      <c r="J5139" s="76"/>
      <c r="K5139" s="59"/>
      <c r="L5139" s="59"/>
      <c r="M5139" s="76"/>
      <c r="N5139" s="88"/>
      <c r="O5139" s="88"/>
      <c r="P5139" s="59"/>
      <c r="Q5139" s="77"/>
      <c r="R5139" s="59"/>
      <c r="S5139" s="59"/>
      <c r="T5139" s="59"/>
      <c r="U5139" s="59"/>
      <c r="W5139" s="59"/>
      <c r="X5139" s="59"/>
    </row>
    <row r="5140" ht="15.75" customHeight="1">
      <c r="C5140" s="84"/>
      <c r="D5140" s="84"/>
      <c r="E5140" s="84"/>
      <c r="F5140" s="86"/>
      <c r="G5140" s="87"/>
      <c r="H5140" s="72"/>
      <c r="I5140" s="59"/>
      <c r="J5140" s="76"/>
      <c r="K5140" s="59"/>
      <c r="L5140" s="59"/>
      <c r="M5140" s="76"/>
      <c r="N5140" s="88"/>
      <c r="O5140" s="88"/>
      <c r="P5140" s="59"/>
      <c r="Q5140" s="77"/>
      <c r="R5140" s="59"/>
      <c r="S5140" s="59"/>
      <c r="T5140" s="59"/>
      <c r="U5140" s="59"/>
      <c r="W5140" s="59"/>
      <c r="X5140" s="59"/>
    </row>
    <row r="5141" ht="15.75" customHeight="1">
      <c r="C5141" s="84"/>
      <c r="D5141" s="84"/>
      <c r="E5141" s="84"/>
      <c r="F5141" s="86"/>
      <c r="G5141" s="87"/>
      <c r="H5141" s="72"/>
      <c r="I5141" s="59"/>
      <c r="J5141" s="76"/>
      <c r="K5141" s="59"/>
      <c r="L5141" s="59"/>
      <c r="M5141" s="76"/>
      <c r="N5141" s="88"/>
      <c r="O5141" s="88"/>
      <c r="P5141" s="59"/>
      <c r="Q5141" s="77"/>
      <c r="R5141" s="59"/>
      <c r="S5141" s="59"/>
      <c r="T5141" s="59"/>
      <c r="U5141" s="59"/>
      <c r="W5141" s="59"/>
      <c r="X5141" s="59"/>
    </row>
    <row r="5142" ht="15.75" customHeight="1">
      <c r="C5142" s="84"/>
      <c r="D5142" s="84"/>
      <c r="E5142" s="84"/>
      <c r="F5142" s="86"/>
      <c r="G5142" s="87"/>
      <c r="H5142" s="72"/>
      <c r="I5142" s="59"/>
      <c r="J5142" s="76"/>
      <c r="K5142" s="59"/>
      <c r="L5142" s="59"/>
      <c r="M5142" s="76"/>
      <c r="N5142" s="88"/>
      <c r="O5142" s="88"/>
      <c r="P5142" s="59"/>
      <c r="Q5142" s="77"/>
      <c r="R5142" s="59"/>
      <c r="S5142" s="59"/>
      <c r="T5142" s="59"/>
      <c r="U5142" s="59"/>
      <c r="W5142" s="59"/>
      <c r="X5142" s="59"/>
    </row>
    <row r="5143" ht="15.75" customHeight="1">
      <c r="C5143" s="84"/>
      <c r="D5143" s="84"/>
      <c r="E5143" s="84"/>
      <c r="F5143" s="86"/>
      <c r="G5143" s="87"/>
      <c r="H5143" s="72"/>
      <c r="I5143" s="59"/>
      <c r="J5143" s="76"/>
      <c r="K5143" s="59"/>
      <c r="L5143" s="59"/>
      <c r="M5143" s="76"/>
      <c r="N5143" s="88"/>
      <c r="O5143" s="88"/>
      <c r="P5143" s="59"/>
      <c r="Q5143" s="77"/>
      <c r="R5143" s="59"/>
      <c r="S5143" s="59"/>
      <c r="T5143" s="59"/>
      <c r="U5143" s="59"/>
      <c r="W5143" s="59"/>
      <c r="X5143" s="59"/>
    </row>
    <row r="5144" ht="15.75" customHeight="1">
      <c r="C5144" s="84"/>
      <c r="D5144" s="84"/>
      <c r="E5144" s="84"/>
      <c r="F5144" s="86"/>
      <c r="G5144" s="87"/>
      <c r="H5144" s="72"/>
      <c r="I5144" s="59"/>
      <c r="J5144" s="76"/>
      <c r="K5144" s="59"/>
      <c r="L5144" s="59"/>
      <c r="M5144" s="76"/>
      <c r="N5144" s="88"/>
      <c r="O5144" s="88"/>
      <c r="P5144" s="59"/>
      <c r="Q5144" s="77"/>
      <c r="R5144" s="59"/>
      <c r="S5144" s="59"/>
      <c r="T5144" s="59"/>
      <c r="U5144" s="59"/>
      <c r="W5144" s="59"/>
      <c r="X5144" s="59"/>
    </row>
    <row r="5145" ht="15.75" customHeight="1">
      <c r="C5145" s="84"/>
      <c r="D5145" s="84"/>
      <c r="E5145" s="84"/>
      <c r="F5145" s="86"/>
      <c r="G5145" s="87"/>
      <c r="H5145" s="72"/>
      <c r="I5145" s="59"/>
      <c r="J5145" s="76"/>
      <c r="K5145" s="59"/>
      <c r="L5145" s="59"/>
      <c r="M5145" s="76"/>
      <c r="N5145" s="88"/>
      <c r="O5145" s="88"/>
      <c r="P5145" s="59"/>
      <c r="Q5145" s="77"/>
      <c r="R5145" s="59"/>
      <c r="S5145" s="59"/>
      <c r="T5145" s="59"/>
      <c r="U5145" s="59"/>
      <c r="W5145" s="59"/>
      <c r="X5145" s="59"/>
    </row>
    <row r="5146" ht="15.75" customHeight="1">
      <c r="C5146" s="84"/>
      <c r="D5146" s="84"/>
      <c r="E5146" s="84"/>
      <c r="F5146" s="86"/>
      <c r="G5146" s="87"/>
      <c r="H5146" s="72"/>
      <c r="I5146" s="59"/>
      <c r="J5146" s="76"/>
      <c r="K5146" s="59"/>
      <c r="L5146" s="59"/>
      <c r="M5146" s="76"/>
      <c r="N5146" s="88"/>
      <c r="O5146" s="88"/>
      <c r="P5146" s="59"/>
      <c r="Q5146" s="77"/>
      <c r="R5146" s="59"/>
      <c r="S5146" s="59"/>
      <c r="T5146" s="59"/>
      <c r="U5146" s="59"/>
      <c r="W5146" s="59"/>
      <c r="X5146" s="59"/>
    </row>
    <row r="5147" ht="15.75" customHeight="1">
      <c r="C5147" s="84"/>
      <c r="D5147" s="84"/>
      <c r="E5147" s="84"/>
      <c r="F5147" s="86"/>
      <c r="G5147" s="87"/>
      <c r="H5147" s="72"/>
      <c r="I5147" s="59"/>
      <c r="J5147" s="76"/>
      <c r="K5147" s="59"/>
      <c r="L5147" s="59"/>
      <c r="M5147" s="76"/>
      <c r="N5147" s="88"/>
      <c r="O5147" s="88"/>
      <c r="P5147" s="59"/>
      <c r="Q5147" s="77"/>
      <c r="R5147" s="59"/>
      <c r="S5147" s="59"/>
      <c r="T5147" s="59"/>
      <c r="U5147" s="59"/>
      <c r="W5147" s="59"/>
      <c r="X5147" s="59"/>
    </row>
    <row r="5148" ht="15.75" customHeight="1">
      <c r="C5148" s="84"/>
      <c r="D5148" s="84"/>
      <c r="E5148" s="84"/>
      <c r="F5148" s="86"/>
      <c r="G5148" s="87"/>
      <c r="H5148" s="72"/>
      <c r="I5148" s="59"/>
      <c r="J5148" s="76"/>
      <c r="K5148" s="59"/>
      <c r="L5148" s="59"/>
      <c r="M5148" s="76"/>
      <c r="N5148" s="88"/>
      <c r="O5148" s="88"/>
      <c r="P5148" s="59"/>
      <c r="Q5148" s="77"/>
      <c r="R5148" s="59"/>
      <c r="S5148" s="59"/>
      <c r="T5148" s="59"/>
      <c r="U5148" s="59"/>
      <c r="W5148" s="59"/>
      <c r="X5148" s="59"/>
    </row>
    <row r="5149" ht="15.75" customHeight="1">
      <c r="C5149" s="84"/>
      <c r="D5149" s="84"/>
      <c r="E5149" s="84"/>
      <c r="F5149" s="86"/>
      <c r="G5149" s="87"/>
      <c r="H5149" s="72"/>
      <c r="I5149" s="59"/>
      <c r="J5149" s="76"/>
      <c r="K5149" s="59"/>
      <c r="L5149" s="59"/>
      <c r="M5149" s="76"/>
      <c r="N5149" s="88"/>
      <c r="O5149" s="88"/>
      <c r="P5149" s="59"/>
      <c r="Q5149" s="77"/>
      <c r="R5149" s="59"/>
      <c r="S5149" s="59"/>
      <c r="T5149" s="59"/>
      <c r="U5149" s="59"/>
      <c r="W5149" s="59"/>
      <c r="X5149" s="59"/>
    </row>
    <row r="5150" ht="15.75" customHeight="1">
      <c r="C5150" s="84"/>
      <c r="D5150" s="84"/>
      <c r="E5150" s="84"/>
      <c r="F5150" s="86"/>
      <c r="G5150" s="87"/>
      <c r="H5150" s="72"/>
      <c r="I5150" s="59"/>
      <c r="J5150" s="76"/>
      <c r="K5150" s="59"/>
      <c r="L5150" s="59"/>
      <c r="M5150" s="76"/>
      <c r="N5150" s="88"/>
      <c r="O5150" s="88"/>
      <c r="P5150" s="59"/>
      <c r="Q5150" s="77"/>
      <c r="R5150" s="59"/>
      <c r="S5150" s="59"/>
      <c r="T5150" s="59"/>
      <c r="U5150" s="59"/>
      <c r="W5150" s="59"/>
      <c r="X5150" s="59"/>
    </row>
    <row r="5151" ht="15.75" customHeight="1">
      <c r="C5151" s="84"/>
      <c r="D5151" s="84"/>
      <c r="E5151" s="84"/>
      <c r="F5151" s="86"/>
      <c r="G5151" s="87"/>
      <c r="H5151" s="72"/>
      <c r="I5151" s="59"/>
      <c r="J5151" s="76"/>
      <c r="K5151" s="59"/>
      <c r="L5151" s="59"/>
      <c r="M5151" s="76"/>
      <c r="N5151" s="88"/>
      <c r="O5151" s="88"/>
      <c r="P5151" s="59"/>
      <c r="Q5151" s="77"/>
      <c r="R5151" s="59"/>
      <c r="S5151" s="59"/>
      <c r="T5151" s="59"/>
      <c r="U5151" s="59"/>
      <c r="W5151" s="59"/>
      <c r="X5151" s="59"/>
    </row>
    <row r="5152" ht="15.75" customHeight="1">
      <c r="C5152" s="84"/>
      <c r="D5152" s="84"/>
      <c r="E5152" s="84"/>
      <c r="F5152" s="86"/>
      <c r="G5152" s="87"/>
      <c r="H5152" s="72"/>
      <c r="I5152" s="59"/>
      <c r="J5152" s="76"/>
      <c r="K5152" s="59"/>
      <c r="L5152" s="59"/>
      <c r="M5152" s="76"/>
      <c r="N5152" s="88"/>
      <c r="O5152" s="88"/>
      <c r="P5152" s="59"/>
      <c r="Q5152" s="77"/>
      <c r="R5152" s="59"/>
      <c r="S5152" s="59"/>
      <c r="T5152" s="59"/>
      <c r="U5152" s="59"/>
      <c r="W5152" s="59"/>
      <c r="X5152" s="59"/>
    </row>
    <row r="5153" ht="15.75" customHeight="1">
      <c r="C5153" s="84"/>
      <c r="D5153" s="84"/>
      <c r="E5153" s="84"/>
      <c r="F5153" s="86"/>
      <c r="G5153" s="87"/>
      <c r="H5153" s="72"/>
      <c r="I5153" s="59"/>
      <c r="J5153" s="76"/>
      <c r="K5153" s="59"/>
      <c r="L5153" s="59"/>
      <c r="M5153" s="76"/>
      <c r="N5153" s="88"/>
      <c r="O5153" s="88"/>
      <c r="P5153" s="59"/>
      <c r="Q5153" s="77"/>
      <c r="R5153" s="59"/>
      <c r="S5153" s="59"/>
      <c r="T5153" s="59"/>
      <c r="U5153" s="59"/>
      <c r="W5153" s="59"/>
      <c r="X5153" s="59"/>
    </row>
    <row r="5154" ht="15.75" customHeight="1">
      <c r="C5154" s="84"/>
      <c r="D5154" s="84"/>
      <c r="E5154" s="84"/>
      <c r="F5154" s="86"/>
      <c r="G5154" s="87"/>
      <c r="H5154" s="72"/>
      <c r="I5154" s="59"/>
      <c r="J5154" s="76"/>
      <c r="K5154" s="59"/>
      <c r="L5154" s="59"/>
      <c r="M5154" s="76"/>
      <c r="N5154" s="88"/>
      <c r="O5154" s="88"/>
      <c r="P5154" s="59"/>
      <c r="Q5154" s="77"/>
      <c r="R5154" s="59"/>
      <c r="S5154" s="59"/>
      <c r="T5154" s="59"/>
      <c r="U5154" s="59"/>
      <c r="W5154" s="59"/>
      <c r="X5154" s="59"/>
    </row>
    <row r="5155" ht="15.75" customHeight="1">
      <c r="C5155" s="84"/>
      <c r="D5155" s="84"/>
      <c r="E5155" s="84"/>
      <c r="F5155" s="86"/>
      <c r="G5155" s="87"/>
      <c r="H5155" s="72"/>
      <c r="I5155" s="59"/>
      <c r="J5155" s="76"/>
      <c r="K5155" s="59"/>
      <c r="L5155" s="59"/>
      <c r="M5155" s="76"/>
      <c r="N5155" s="88"/>
      <c r="O5155" s="88"/>
      <c r="P5155" s="59"/>
      <c r="Q5155" s="77"/>
      <c r="R5155" s="59"/>
      <c r="S5155" s="59"/>
      <c r="T5155" s="59"/>
      <c r="U5155" s="59"/>
      <c r="W5155" s="59"/>
      <c r="X5155" s="59"/>
    </row>
    <row r="5156" ht="15.75" customHeight="1">
      <c r="C5156" s="84"/>
      <c r="D5156" s="84"/>
      <c r="E5156" s="84"/>
      <c r="F5156" s="86"/>
      <c r="G5156" s="87"/>
      <c r="H5156" s="72"/>
      <c r="I5156" s="59"/>
      <c r="J5156" s="76"/>
      <c r="K5156" s="59"/>
      <c r="L5156" s="59"/>
      <c r="M5156" s="76"/>
      <c r="N5156" s="88"/>
      <c r="O5156" s="88"/>
      <c r="P5156" s="59"/>
      <c r="Q5156" s="77"/>
      <c r="R5156" s="59"/>
      <c r="S5156" s="59"/>
      <c r="T5156" s="59"/>
      <c r="U5156" s="59"/>
      <c r="W5156" s="59"/>
      <c r="X5156" s="59"/>
    </row>
    <row r="5157" ht="15.75" customHeight="1">
      <c r="C5157" s="84"/>
      <c r="D5157" s="84"/>
      <c r="E5157" s="84"/>
      <c r="F5157" s="86"/>
      <c r="G5157" s="87"/>
      <c r="H5157" s="72"/>
      <c r="I5157" s="59"/>
      <c r="J5157" s="76"/>
      <c r="K5157" s="59"/>
      <c r="L5157" s="59"/>
      <c r="M5157" s="76"/>
      <c r="N5157" s="88"/>
      <c r="O5157" s="88"/>
      <c r="P5157" s="59"/>
      <c r="Q5157" s="77"/>
      <c r="R5157" s="59"/>
      <c r="S5157" s="59"/>
      <c r="T5157" s="59"/>
      <c r="U5157" s="59"/>
      <c r="W5157" s="59"/>
      <c r="X5157" s="59"/>
    </row>
    <row r="5158" ht="15.75" customHeight="1">
      <c r="C5158" s="84"/>
      <c r="D5158" s="84"/>
      <c r="E5158" s="84"/>
      <c r="F5158" s="86"/>
      <c r="G5158" s="87"/>
      <c r="H5158" s="72"/>
      <c r="I5158" s="59"/>
      <c r="J5158" s="76"/>
      <c r="K5158" s="59"/>
      <c r="L5158" s="59"/>
      <c r="M5158" s="76"/>
      <c r="N5158" s="88"/>
      <c r="O5158" s="88"/>
      <c r="P5158" s="59"/>
      <c r="Q5158" s="77"/>
      <c r="R5158" s="59"/>
      <c r="S5158" s="59"/>
      <c r="T5158" s="59"/>
      <c r="U5158" s="59"/>
      <c r="W5158" s="59"/>
      <c r="X5158" s="59"/>
    </row>
    <row r="5159" ht="15.75" customHeight="1">
      <c r="C5159" s="84"/>
      <c r="D5159" s="84"/>
      <c r="E5159" s="84"/>
      <c r="F5159" s="86"/>
      <c r="G5159" s="87"/>
      <c r="H5159" s="72"/>
      <c r="I5159" s="59"/>
      <c r="J5159" s="76"/>
      <c r="K5159" s="59"/>
      <c r="L5159" s="59"/>
      <c r="M5159" s="76"/>
      <c r="N5159" s="88"/>
      <c r="O5159" s="88"/>
      <c r="P5159" s="59"/>
      <c r="Q5159" s="77"/>
      <c r="R5159" s="59"/>
      <c r="S5159" s="59"/>
      <c r="T5159" s="59"/>
      <c r="U5159" s="59"/>
      <c r="W5159" s="59"/>
      <c r="X5159" s="59"/>
    </row>
    <row r="5160" ht="15.75" customHeight="1">
      <c r="C5160" s="84"/>
      <c r="D5160" s="84"/>
      <c r="E5160" s="84"/>
      <c r="F5160" s="86"/>
      <c r="G5160" s="87"/>
      <c r="H5160" s="72"/>
      <c r="I5160" s="59"/>
      <c r="J5160" s="76"/>
      <c r="K5160" s="59"/>
      <c r="L5160" s="59"/>
      <c r="M5160" s="76"/>
      <c r="N5160" s="88"/>
      <c r="O5160" s="88"/>
      <c r="P5160" s="59"/>
      <c r="Q5160" s="77"/>
      <c r="R5160" s="59"/>
      <c r="S5160" s="59"/>
      <c r="T5160" s="59"/>
      <c r="U5160" s="59"/>
      <c r="W5160" s="59"/>
      <c r="X5160" s="59"/>
    </row>
    <row r="5161" ht="15.75" customHeight="1">
      <c r="C5161" s="84"/>
      <c r="D5161" s="84"/>
      <c r="E5161" s="84"/>
      <c r="F5161" s="86"/>
      <c r="G5161" s="87"/>
      <c r="H5161" s="72"/>
      <c r="I5161" s="59"/>
      <c r="J5161" s="76"/>
      <c r="K5161" s="59"/>
      <c r="L5161" s="59"/>
      <c r="M5161" s="76"/>
      <c r="N5161" s="88"/>
      <c r="O5161" s="88"/>
      <c r="P5161" s="59"/>
      <c r="Q5161" s="77"/>
      <c r="R5161" s="59"/>
      <c r="S5161" s="59"/>
      <c r="T5161" s="59"/>
      <c r="U5161" s="59"/>
      <c r="W5161" s="59"/>
      <c r="X5161" s="59"/>
    </row>
    <row r="5162" ht="15.75" customHeight="1">
      <c r="C5162" s="84"/>
      <c r="D5162" s="84"/>
      <c r="E5162" s="84"/>
      <c r="F5162" s="86"/>
      <c r="G5162" s="87"/>
      <c r="H5162" s="72"/>
      <c r="I5162" s="59"/>
      <c r="J5162" s="76"/>
      <c r="K5162" s="59"/>
      <c r="L5162" s="59"/>
      <c r="M5162" s="76"/>
      <c r="N5162" s="88"/>
      <c r="O5162" s="88"/>
      <c r="P5162" s="59"/>
      <c r="Q5162" s="77"/>
      <c r="R5162" s="59"/>
      <c r="S5162" s="59"/>
      <c r="T5162" s="59"/>
      <c r="U5162" s="59"/>
      <c r="W5162" s="59"/>
      <c r="X5162" s="59"/>
    </row>
    <row r="5163" ht="15.75" customHeight="1">
      <c r="C5163" s="84"/>
      <c r="D5163" s="84"/>
      <c r="E5163" s="84"/>
      <c r="F5163" s="86"/>
      <c r="G5163" s="87"/>
      <c r="H5163" s="72"/>
      <c r="I5163" s="59"/>
      <c r="J5163" s="76"/>
      <c r="K5163" s="59"/>
      <c r="L5163" s="59"/>
      <c r="M5163" s="76"/>
      <c r="N5163" s="88"/>
      <c r="O5163" s="88"/>
      <c r="P5163" s="59"/>
      <c r="Q5163" s="77"/>
      <c r="R5163" s="59"/>
      <c r="S5163" s="59"/>
      <c r="T5163" s="59"/>
      <c r="U5163" s="59"/>
      <c r="W5163" s="59"/>
      <c r="X5163" s="59"/>
    </row>
    <row r="5164" ht="15.75" customHeight="1">
      <c r="C5164" s="84"/>
      <c r="D5164" s="84"/>
      <c r="E5164" s="84"/>
      <c r="F5164" s="86"/>
      <c r="G5164" s="87"/>
      <c r="H5164" s="72"/>
      <c r="I5164" s="59"/>
      <c r="J5164" s="76"/>
      <c r="K5164" s="59"/>
      <c r="L5164" s="59"/>
      <c r="M5164" s="76"/>
      <c r="N5164" s="88"/>
      <c r="O5164" s="88"/>
      <c r="P5164" s="59"/>
      <c r="Q5164" s="77"/>
      <c r="R5164" s="59"/>
      <c r="S5164" s="59"/>
      <c r="T5164" s="59"/>
      <c r="U5164" s="59"/>
      <c r="W5164" s="59"/>
      <c r="X5164" s="59"/>
    </row>
    <row r="5165" ht="15.75" customHeight="1">
      <c r="C5165" s="84"/>
      <c r="D5165" s="84"/>
      <c r="E5165" s="84"/>
      <c r="F5165" s="86"/>
      <c r="G5165" s="87"/>
      <c r="H5165" s="72"/>
      <c r="I5165" s="59"/>
      <c r="J5165" s="76"/>
      <c r="K5165" s="59"/>
      <c r="L5165" s="59"/>
      <c r="M5165" s="76"/>
      <c r="N5165" s="88"/>
      <c r="O5165" s="88"/>
      <c r="P5165" s="59"/>
      <c r="Q5165" s="77"/>
      <c r="R5165" s="59"/>
      <c r="S5165" s="59"/>
      <c r="T5165" s="59"/>
      <c r="U5165" s="59"/>
      <c r="W5165" s="59"/>
      <c r="X5165" s="59"/>
    </row>
    <row r="5166" ht="15.75" customHeight="1">
      <c r="C5166" s="84"/>
      <c r="D5166" s="84"/>
      <c r="E5166" s="84"/>
      <c r="F5166" s="86"/>
      <c r="G5166" s="87"/>
      <c r="H5166" s="72"/>
      <c r="I5166" s="59"/>
      <c r="J5166" s="76"/>
      <c r="K5166" s="59"/>
      <c r="L5166" s="59"/>
      <c r="M5166" s="76"/>
      <c r="N5166" s="88"/>
      <c r="O5166" s="88"/>
      <c r="P5166" s="59"/>
      <c r="Q5166" s="77"/>
      <c r="R5166" s="59"/>
      <c r="S5166" s="59"/>
      <c r="T5166" s="59"/>
      <c r="U5166" s="59"/>
      <c r="W5166" s="59"/>
      <c r="X5166" s="59"/>
    </row>
    <row r="5167" ht="15.75" customHeight="1">
      <c r="C5167" s="84"/>
      <c r="D5167" s="84"/>
      <c r="E5167" s="84"/>
      <c r="F5167" s="86"/>
      <c r="G5167" s="87"/>
      <c r="H5167" s="72"/>
      <c r="I5167" s="59"/>
      <c r="J5167" s="76"/>
      <c r="K5167" s="59"/>
      <c r="L5167" s="59"/>
      <c r="M5167" s="76"/>
      <c r="N5167" s="88"/>
      <c r="O5167" s="88"/>
      <c r="P5167" s="59"/>
      <c r="Q5167" s="77"/>
      <c r="R5167" s="59"/>
      <c r="S5167" s="59"/>
      <c r="T5167" s="59"/>
      <c r="U5167" s="59"/>
      <c r="W5167" s="59"/>
      <c r="X5167" s="59"/>
    </row>
    <row r="5168" ht="15.75" customHeight="1">
      <c r="C5168" s="84"/>
      <c r="D5168" s="84"/>
      <c r="E5168" s="84"/>
      <c r="F5168" s="86"/>
      <c r="G5168" s="87"/>
      <c r="H5168" s="72"/>
      <c r="I5168" s="59"/>
      <c r="J5168" s="76"/>
      <c r="K5168" s="59"/>
      <c r="L5168" s="59"/>
      <c r="M5168" s="76"/>
      <c r="N5168" s="88"/>
      <c r="O5168" s="88"/>
      <c r="P5168" s="59"/>
      <c r="Q5168" s="77"/>
      <c r="R5168" s="59"/>
      <c r="S5168" s="59"/>
      <c r="T5168" s="59"/>
      <c r="U5168" s="59"/>
      <c r="W5168" s="59"/>
      <c r="X5168" s="59"/>
    </row>
    <row r="5169" ht="15.75" customHeight="1">
      <c r="C5169" s="84"/>
      <c r="D5169" s="84"/>
      <c r="E5169" s="84"/>
      <c r="F5169" s="86"/>
      <c r="G5169" s="87"/>
      <c r="H5169" s="72"/>
      <c r="I5169" s="59"/>
      <c r="J5169" s="76"/>
      <c r="K5169" s="59"/>
      <c r="L5169" s="59"/>
      <c r="M5169" s="76"/>
      <c r="N5169" s="88"/>
      <c r="O5169" s="88"/>
      <c r="P5169" s="59"/>
      <c r="Q5169" s="77"/>
      <c r="R5169" s="59"/>
      <c r="S5169" s="59"/>
      <c r="T5169" s="59"/>
      <c r="U5169" s="59"/>
      <c r="W5169" s="59"/>
      <c r="X5169" s="59"/>
    </row>
    <row r="5170" ht="15.75" customHeight="1">
      <c r="C5170" s="84"/>
      <c r="D5170" s="84"/>
      <c r="E5170" s="84"/>
      <c r="F5170" s="86"/>
      <c r="G5170" s="87"/>
      <c r="H5170" s="72"/>
      <c r="I5170" s="59"/>
      <c r="J5170" s="76"/>
      <c r="K5170" s="59"/>
      <c r="L5170" s="59"/>
      <c r="M5170" s="76"/>
      <c r="N5170" s="88"/>
      <c r="O5170" s="88"/>
      <c r="P5170" s="59"/>
      <c r="Q5170" s="77"/>
      <c r="R5170" s="59"/>
      <c r="S5170" s="59"/>
      <c r="T5170" s="59"/>
      <c r="U5170" s="59"/>
      <c r="W5170" s="59"/>
      <c r="X5170" s="59"/>
    </row>
    <row r="5171" ht="15.75" customHeight="1">
      <c r="C5171" s="84"/>
      <c r="D5171" s="84"/>
      <c r="E5171" s="84"/>
      <c r="F5171" s="86"/>
      <c r="G5171" s="87"/>
      <c r="H5171" s="72"/>
      <c r="I5171" s="59"/>
      <c r="J5171" s="76"/>
      <c r="K5171" s="59"/>
      <c r="L5171" s="59"/>
      <c r="M5171" s="76"/>
      <c r="N5171" s="88"/>
      <c r="O5171" s="88"/>
      <c r="P5171" s="59"/>
      <c r="Q5171" s="77"/>
      <c r="R5171" s="59"/>
      <c r="S5171" s="59"/>
      <c r="T5171" s="59"/>
      <c r="U5171" s="59"/>
      <c r="W5171" s="59"/>
      <c r="X5171" s="59"/>
    </row>
    <row r="5172" ht="15.75" customHeight="1">
      <c r="C5172" s="84"/>
      <c r="D5172" s="84"/>
      <c r="E5172" s="84"/>
      <c r="F5172" s="86"/>
      <c r="G5172" s="87"/>
      <c r="H5172" s="72"/>
      <c r="I5172" s="59"/>
      <c r="J5172" s="76"/>
      <c r="K5172" s="59"/>
      <c r="L5172" s="59"/>
      <c r="M5172" s="76"/>
      <c r="N5172" s="88"/>
      <c r="O5172" s="88"/>
      <c r="P5172" s="59"/>
      <c r="Q5172" s="77"/>
      <c r="R5172" s="59"/>
      <c r="S5172" s="59"/>
      <c r="T5172" s="59"/>
      <c r="U5172" s="59"/>
      <c r="W5172" s="59"/>
      <c r="X5172" s="59"/>
    </row>
    <row r="5173" ht="15.75" customHeight="1">
      <c r="C5173" s="84"/>
      <c r="D5173" s="84"/>
      <c r="E5173" s="84"/>
      <c r="F5173" s="86"/>
      <c r="G5173" s="87"/>
      <c r="H5173" s="72"/>
      <c r="I5173" s="59"/>
      <c r="J5173" s="76"/>
      <c r="K5173" s="59"/>
      <c r="L5173" s="59"/>
      <c r="M5173" s="76"/>
      <c r="N5173" s="88"/>
      <c r="O5173" s="88"/>
      <c r="P5173" s="59"/>
      <c r="Q5173" s="77"/>
      <c r="R5173" s="59"/>
      <c r="S5173" s="59"/>
      <c r="T5173" s="59"/>
      <c r="U5173" s="59"/>
      <c r="W5173" s="59"/>
      <c r="X5173" s="59"/>
    </row>
    <row r="5174" ht="15.75" customHeight="1">
      <c r="C5174" s="84"/>
      <c r="D5174" s="84"/>
      <c r="E5174" s="84"/>
      <c r="F5174" s="86"/>
      <c r="G5174" s="87"/>
      <c r="H5174" s="72"/>
      <c r="I5174" s="59"/>
      <c r="J5174" s="76"/>
      <c r="K5174" s="59"/>
      <c r="L5174" s="59"/>
      <c r="M5174" s="76"/>
      <c r="N5174" s="88"/>
      <c r="O5174" s="88"/>
      <c r="P5174" s="59"/>
      <c r="Q5174" s="77"/>
      <c r="R5174" s="59"/>
      <c r="S5174" s="59"/>
      <c r="T5174" s="59"/>
      <c r="U5174" s="59"/>
      <c r="W5174" s="59"/>
      <c r="X5174" s="59"/>
    </row>
    <row r="5175" ht="15.75" customHeight="1">
      <c r="C5175" s="84"/>
      <c r="D5175" s="84"/>
      <c r="E5175" s="84"/>
      <c r="F5175" s="86"/>
      <c r="G5175" s="87"/>
      <c r="H5175" s="72"/>
      <c r="I5175" s="59"/>
      <c r="J5175" s="76"/>
      <c r="K5175" s="59"/>
      <c r="L5175" s="59"/>
      <c r="M5175" s="76"/>
      <c r="N5175" s="88"/>
      <c r="O5175" s="88"/>
      <c r="P5175" s="59"/>
      <c r="Q5175" s="77"/>
      <c r="R5175" s="59"/>
      <c r="S5175" s="59"/>
      <c r="T5175" s="59"/>
      <c r="U5175" s="59"/>
      <c r="W5175" s="59"/>
      <c r="X5175" s="59"/>
    </row>
    <row r="5176" ht="15.75" customHeight="1">
      <c r="C5176" s="84"/>
      <c r="D5176" s="84"/>
      <c r="E5176" s="84"/>
      <c r="F5176" s="86"/>
      <c r="G5176" s="87"/>
      <c r="H5176" s="72"/>
      <c r="I5176" s="59"/>
      <c r="J5176" s="76"/>
      <c r="K5176" s="59"/>
      <c r="L5176" s="59"/>
      <c r="M5176" s="76"/>
      <c r="N5176" s="88"/>
      <c r="O5176" s="88"/>
      <c r="P5176" s="59"/>
      <c r="Q5176" s="77"/>
      <c r="R5176" s="59"/>
      <c r="S5176" s="59"/>
      <c r="T5176" s="59"/>
      <c r="U5176" s="59"/>
      <c r="W5176" s="59"/>
      <c r="X5176" s="59"/>
    </row>
    <row r="5177" ht="15.75" customHeight="1">
      <c r="C5177" s="84"/>
      <c r="D5177" s="84"/>
      <c r="E5177" s="84"/>
      <c r="F5177" s="86"/>
      <c r="G5177" s="87"/>
      <c r="H5177" s="72"/>
      <c r="I5177" s="59"/>
      <c r="J5177" s="76"/>
      <c r="K5177" s="59"/>
      <c r="L5177" s="59"/>
      <c r="M5177" s="76"/>
      <c r="N5177" s="88"/>
      <c r="O5177" s="88"/>
      <c r="P5177" s="59"/>
      <c r="Q5177" s="77"/>
      <c r="R5177" s="59"/>
      <c r="S5177" s="59"/>
      <c r="T5177" s="59"/>
      <c r="U5177" s="59"/>
      <c r="W5177" s="59"/>
      <c r="X5177" s="59"/>
    </row>
    <row r="5178" ht="15.75" customHeight="1">
      <c r="C5178" s="84"/>
      <c r="D5178" s="84"/>
      <c r="E5178" s="84"/>
      <c r="F5178" s="86"/>
      <c r="G5178" s="87"/>
      <c r="H5178" s="72"/>
      <c r="I5178" s="59"/>
      <c r="J5178" s="76"/>
      <c r="K5178" s="59"/>
      <c r="L5178" s="59"/>
      <c r="M5178" s="76"/>
      <c r="N5178" s="88"/>
      <c r="O5178" s="88"/>
      <c r="P5178" s="59"/>
      <c r="Q5178" s="77"/>
      <c r="R5178" s="59"/>
      <c r="S5178" s="59"/>
      <c r="T5178" s="59"/>
      <c r="U5178" s="59"/>
      <c r="W5178" s="59"/>
      <c r="X5178" s="59"/>
    </row>
    <row r="5179" ht="15.75" customHeight="1">
      <c r="C5179" s="84"/>
      <c r="D5179" s="84"/>
      <c r="E5179" s="84"/>
      <c r="F5179" s="86"/>
      <c r="G5179" s="87"/>
      <c r="H5179" s="72"/>
      <c r="I5179" s="59"/>
      <c r="J5179" s="76"/>
      <c r="K5179" s="59"/>
      <c r="L5179" s="59"/>
      <c r="M5179" s="76"/>
      <c r="N5179" s="88"/>
      <c r="O5179" s="88"/>
      <c r="P5179" s="59"/>
      <c r="Q5179" s="77"/>
      <c r="R5179" s="59"/>
      <c r="S5179" s="59"/>
      <c r="T5179" s="59"/>
      <c r="U5179" s="59"/>
      <c r="W5179" s="59"/>
      <c r="X5179" s="59"/>
    </row>
    <row r="5180" ht="15.75" customHeight="1">
      <c r="C5180" s="84"/>
      <c r="D5180" s="84"/>
      <c r="E5180" s="84"/>
      <c r="F5180" s="86"/>
      <c r="G5180" s="87"/>
      <c r="H5180" s="72"/>
      <c r="I5180" s="59"/>
      <c r="J5180" s="76"/>
      <c r="K5180" s="59"/>
      <c r="L5180" s="59"/>
      <c r="M5180" s="76"/>
      <c r="N5180" s="88"/>
      <c r="O5180" s="88"/>
      <c r="P5180" s="59"/>
      <c r="Q5180" s="77"/>
      <c r="R5180" s="59"/>
      <c r="S5180" s="59"/>
      <c r="T5180" s="59"/>
      <c r="U5180" s="59"/>
      <c r="W5180" s="59"/>
      <c r="X5180" s="59"/>
    </row>
    <row r="5181" ht="15.75" customHeight="1">
      <c r="C5181" s="84"/>
      <c r="D5181" s="84"/>
      <c r="E5181" s="84"/>
      <c r="F5181" s="86"/>
      <c r="G5181" s="87"/>
      <c r="H5181" s="72"/>
      <c r="I5181" s="59"/>
      <c r="J5181" s="76"/>
      <c r="K5181" s="59"/>
      <c r="L5181" s="59"/>
      <c r="M5181" s="76"/>
      <c r="N5181" s="88"/>
      <c r="O5181" s="88"/>
      <c r="P5181" s="59"/>
      <c r="Q5181" s="77"/>
      <c r="R5181" s="59"/>
      <c r="S5181" s="59"/>
      <c r="T5181" s="59"/>
      <c r="U5181" s="59"/>
      <c r="W5181" s="59"/>
      <c r="X5181" s="59"/>
    </row>
    <row r="5182" ht="15.75" customHeight="1">
      <c r="C5182" s="84"/>
      <c r="D5182" s="84"/>
      <c r="E5182" s="84"/>
      <c r="F5182" s="86"/>
      <c r="G5182" s="87"/>
      <c r="H5182" s="72"/>
      <c r="I5182" s="59"/>
      <c r="J5182" s="76"/>
      <c r="K5182" s="59"/>
      <c r="L5182" s="59"/>
      <c r="M5182" s="76"/>
      <c r="N5182" s="88"/>
      <c r="O5182" s="88"/>
      <c r="P5182" s="59"/>
      <c r="Q5182" s="77"/>
      <c r="R5182" s="59"/>
      <c r="S5182" s="59"/>
      <c r="T5182" s="59"/>
      <c r="U5182" s="59"/>
      <c r="W5182" s="59"/>
      <c r="X5182" s="59"/>
    </row>
    <row r="5183" ht="15.75" customHeight="1">
      <c r="C5183" s="84"/>
      <c r="D5183" s="84"/>
      <c r="E5183" s="84"/>
      <c r="F5183" s="86"/>
      <c r="G5183" s="87"/>
      <c r="H5183" s="72"/>
      <c r="I5183" s="59"/>
      <c r="J5183" s="76"/>
      <c r="K5183" s="59"/>
      <c r="L5183" s="59"/>
      <c r="M5183" s="76"/>
      <c r="N5183" s="88"/>
      <c r="O5183" s="88"/>
      <c r="P5183" s="59"/>
      <c r="Q5183" s="77"/>
      <c r="R5183" s="59"/>
      <c r="S5183" s="59"/>
      <c r="T5183" s="59"/>
      <c r="U5183" s="59"/>
      <c r="W5183" s="59"/>
      <c r="X5183" s="59"/>
    </row>
    <row r="5184" ht="15.75" customHeight="1">
      <c r="C5184" s="84"/>
      <c r="D5184" s="84"/>
      <c r="E5184" s="84"/>
      <c r="F5184" s="86"/>
      <c r="G5184" s="87"/>
      <c r="H5184" s="72"/>
      <c r="I5184" s="59"/>
      <c r="J5184" s="76"/>
      <c r="K5184" s="59"/>
      <c r="L5184" s="59"/>
      <c r="M5184" s="76"/>
      <c r="N5184" s="88"/>
      <c r="O5184" s="88"/>
      <c r="P5184" s="59"/>
      <c r="Q5184" s="77"/>
      <c r="R5184" s="59"/>
      <c r="S5184" s="59"/>
      <c r="T5184" s="59"/>
      <c r="U5184" s="59"/>
      <c r="W5184" s="59"/>
      <c r="X5184" s="59"/>
    </row>
    <row r="5185" ht="15.75" customHeight="1">
      <c r="C5185" s="84"/>
      <c r="D5185" s="84"/>
      <c r="E5185" s="84"/>
      <c r="F5185" s="86"/>
      <c r="G5185" s="87"/>
      <c r="H5185" s="72"/>
      <c r="I5185" s="59"/>
      <c r="J5185" s="76"/>
      <c r="K5185" s="59"/>
      <c r="L5185" s="59"/>
      <c r="M5185" s="76"/>
      <c r="N5185" s="88"/>
      <c r="O5185" s="88"/>
      <c r="P5185" s="59"/>
      <c r="Q5185" s="77"/>
      <c r="R5185" s="59"/>
      <c r="S5185" s="59"/>
      <c r="T5185" s="59"/>
      <c r="U5185" s="59"/>
      <c r="W5185" s="59"/>
      <c r="X5185" s="59"/>
    </row>
    <row r="5186" ht="15.75" customHeight="1">
      <c r="C5186" s="84"/>
      <c r="D5186" s="84"/>
      <c r="E5186" s="84"/>
      <c r="F5186" s="86"/>
      <c r="G5186" s="87"/>
      <c r="H5186" s="72"/>
      <c r="I5186" s="59"/>
      <c r="J5186" s="76"/>
      <c r="K5186" s="59"/>
      <c r="L5186" s="59"/>
      <c r="M5186" s="76"/>
      <c r="N5186" s="88"/>
      <c r="O5186" s="88"/>
      <c r="P5186" s="59"/>
      <c r="Q5186" s="77"/>
      <c r="R5186" s="59"/>
      <c r="S5186" s="59"/>
      <c r="T5186" s="59"/>
      <c r="U5186" s="59"/>
      <c r="W5186" s="59"/>
      <c r="X5186" s="59"/>
    </row>
    <row r="5187" ht="15.75" customHeight="1">
      <c r="C5187" s="84"/>
      <c r="D5187" s="84"/>
      <c r="E5187" s="84"/>
      <c r="F5187" s="86"/>
      <c r="G5187" s="87"/>
      <c r="H5187" s="72"/>
      <c r="I5187" s="59"/>
      <c r="J5187" s="76"/>
      <c r="K5187" s="59"/>
      <c r="L5187" s="59"/>
      <c r="M5187" s="76"/>
      <c r="N5187" s="88"/>
      <c r="O5187" s="88"/>
      <c r="P5187" s="59"/>
      <c r="Q5187" s="77"/>
      <c r="R5187" s="59"/>
      <c r="S5187" s="59"/>
      <c r="T5187" s="59"/>
      <c r="U5187" s="59"/>
      <c r="W5187" s="59"/>
      <c r="X5187" s="59"/>
    </row>
    <row r="5188" ht="15.75" customHeight="1">
      <c r="C5188" s="84"/>
      <c r="D5188" s="84"/>
      <c r="E5188" s="84"/>
      <c r="F5188" s="86"/>
      <c r="G5188" s="87"/>
      <c r="H5188" s="72"/>
      <c r="I5188" s="59"/>
      <c r="J5188" s="76"/>
      <c r="K5188" s="59"/>
      <c r="L5188" s="59"/>
      <c r="M5188" s="76"/>
      <c r="N5188" s="88"/>
      <c r="O5188" s="88"/>
      <c r="P5188" s="59"/>
      <c r="Q5188" s="77"/>
      <c r="R5188" s="59"/>
      <c r="S5188" s="59"/>
      <c r="T5188" s="59"/>
      <c r="U5188" s="59"/>
      <c r="W5188" s="59"/>
      <c r="X5188" s="59"/>
    </row>
    <row r="5189" ht="15.75" customHeight="1">
      <c r="C5189" s="84"/>
      <c r="D5189" s="84"/>
      <c r="E5189" s="84"/>
      <c r="F5189" s="86"/>
      <c r="G5189" s="87"/>
      <c r="H5189" s="72"/>
      <c r="I5189" s="59"/>
      <c r="J5189" s="76"/>
      <c r="K5189" s="59"/>
      <c r="L5189" s="59"/>
      <c r="M5189" s="76"/>
      <c r="N5189" s="88"/>
      <c r="O5189" s="88"/>
      <c r="P5189" s="59"/>
      <c r="Q5189" s="77"/>
      <c r="R5189" s="59"/>
      <c r="S5189" s="59"/>
      <c r="T5189" s="59"/>
      <c r="U5189" s="59"/>
      <c r="W5189" s="59"/>
      <c r="X5189" s="59"/>
    </row>
    <row r="5190" ht="15.75" customHeight="1">
      <c r="C5190" s="84"/>
      <c r="D5190" s="84"/>
      <c r="E5190" s="84"/>
      <c r="F5190" s="86"/>
      <c r="G5190" s="87"/>
      <c r="H5190" s="72"/>
      <c r="I5190" s="59"/>
      <c r="J5190" s="76"/>
      <c r="K5190" s="59"/>
      <c r="L5190" s="59"/>
      <c r="M5190" s="76"/>
      <c r="N5190" s="88"/>
      <c r="O5190" s="88"/>
      <c r="P5190" s="59"/>
      <c r="Q5190" s="77"/>
      <c r="R5190" s="59"/>
      <c r="S5190" s="59"/>
      <c r="T5190" s="59"/>
      <c r="U5190" s="59"/>
      <c r="W5190" s="59"/>
      <c r="X5190" s="59"/>
    </row>
    <row r="5191" ht="15.75" customHeight="1">
      <c r="C5191" s="84"/>
      <c r="D5191" s="84"/>
      <c r="E5191" s="84"/>
      <c r="F5191" s="86"/>
      <c r="G5191" s="87"/>
      <c r="H5191" s="72"/>
      <c r="I5191" s="59"/>
      <c r="J5191" s="76"/>
      <c r="K5191" s="59"/>
      <c r="L5191" s="59"/>
      <c r="M5191" s="76"/>
      <c r="N5191" s="88"/>
      <c r="O5191" s="88"/>
      <c r="P5191" s="59"/>
      <c r="Q5191" s="77"/>
      <c r="R5191" s="59"/>
      <c r="S5191" s="59"/>
      <c r="T5191" s="59"/>
      <c r="U5191" s="59"/>
      <c r="W5191" s="59"/>
      <c r="X5191" s="59"/>
    </row>
    <row r="5192" ht="15.75" customHeight="1">
      <c r="C5192" s="84"/>
      <c r="D5192" s="84"/>
      <c r="E5192" s="84"/>
      <c r="F5192" s="86"/>
      <c r="G5192" s="87"/>
      <c r="H5192" s="72"/>
      <c r="I5192" s="59"/>
      <c r="J5192" s="76"/>
      <c r="K5192" s="59"/>
      <c r="L5192" s="59"/>
      <c r="M5192" s="76"/>
      <c r="N5192" s="88"/>
      <c r="O5192" s="88"/>
      <c r="P5192" s="59"/>
      <c r="Q5192" s="77"/>
      <c r="R5192" s="59"/>
      <c r="S5192" s="59"/>
      <c r="T5192" s="59"/>
      <c r="U5192" s="59"/>
      <c r="W5192" s="59"/>
      <c r="X5192" s="59"/>
    </row>
    <row r="5193" ht="15.75" customHeight="1">
      <c r="C5193" s="84"/>
      <c r="D5193" s="84"/>
      <c r="E5193" s="84"/>
      <c r="F5193" s="86"/>
      <c r="G5193" s="87"/>
      <c r="H5193" s="72"/>
      <c r="I5193" s="59"/>
      <c r="J5193" s="76"/>
      <c r="K5193" s="59"/>
      <c r="L5193" s="59"/>
      <c r="M5193" s="76"/>
      <c r="N5193" s="88"/>
      <c r="O5193" s="88"/>
      <c r="P5193" s="59"/>
      <c r="Q5193" s="77"/>
      <c r="R5193" s="59"/>
      <c r="S5193" s="59"/>
      <c r="T5193" s="59"/>
      <c r="U5193" s="59"/>
      <c r="W5193" s="59"/>
      <c r="X5193" s="59"/>
    </row>
    <row r="5194" ht="15.75" customHeight="1">
      <c r="C5194" s="84"/>
      <c r="D5194" s="84"/>
      <c r="E5194" s="84"/>
      <c r="F5194" s="86"/>
      <c r="G5194" s="87"/>
      <c r="H5194" s="72"/>
      <c r="I5194" s="59"/>
      <c r="J5194" s="76"/>
      <c r="K5194" s="59"/>
      <c r="L5194" s="59"/>
      <c r="M5194" s="76"/>
      <c r="N5194" s="88"/>
      <c r="O5194" s="88"/>
      <c r="P5194" s="59"/>
      <c r="Q5194" s="77"/>
      <c r="R5194" s="59"/>
      <c r="S5194" s="59"/>
      <c r="T5194" s="59"/>
      <c r="U5194" s="59"/>
      <c r="W5194" s="59"/>
      <c r="X5194" s="59"/>
    </row>
    <row r="5195" ht="15.75" customHeight="1">
      <c r="C5195" s="84"/>
      <c r="D5195" s="84"/>
      <c r="E5195" s="84"/>
      <c r="F5195" s="86"/>
      <c r="G5195" s="87"/>
      <c r="H5195" s="72"/>
      <c r="I5195" s="59"/>
      <c r="J5195" s="76"/>
      <c r="K5195" s="59"/>
      <c r="L5195" s="59"/>
      <c r="M5195" s="76"/>
      <c r="N5195" s="88"/>
      <c r="O5195" s="88"/>
      <c r="P5195" s="59"/>
      <c r="Q5195" s="77"/>
      <c r="R5195" s="59"/>
      <c r="S5195" s="59"/>
      <c r="T5195" s="59"/>
      <c r="U5195" s="59"/>
      <c r="W5195" s="59"/>
      <c r="X5195" s="59"/>
    </row>
    <row r="5196" ht="15.75" customHeight="1">
      <c r="C5196" s="84"/>
      <c r="D5196" s="84"/>
      <c r="E5196" s="84"/>
      <c r="F5196" s="86"/>
      <c r="G5196" s="87"/>
      <c r="H5196" s="72"/>
      <c r="I5196" s="59"/>
      <c r="J5196" s="76"/>
      <c r="K5196" s="59"/>
      <c r="L5196" s="59"/>
      <c r="M5196" s="76"/>
      <c r="N5196" s="88"/>
      <c r="O5196" s="88"/>
      <c r="P5196" s="59"/>
      <c r="Q5196" s="77"/>
      <c r="R5196" s="59"/>
      <c r="S5196" s="59"/>
      <c r="T5196" s="59"/>
      <c r="U5196" s="59"/>
      <c r="W5196" s="59"/>
      <c r="X5196" s="59"/>
    </row>
    <row r="5197" ht="15.75" customHeight="1">
      <c r="C5197" s="84"/>
      <c r="D5197" s="84"/>
      <c r="E5197" s="84"/>
      <c r="F5197" s="86"/>
      <c r="G5197" s="87"/>
      <c r="H5197" s="72"/>
      <c r="I5197" s="59"/>
      <c r="J5197" s="76"/>
      <c r="K5197" s="59"/>
      <c r="L5197" s="59"/>
      <c r="M5197" s="76"/>
      <c r="N5197" s="88"/>
      <c r="O5197" s="88"/>
      <c r="P5197" s="59"/>
      <c r="Q5197" s="77"/>
      <c r="R5197" s="59"/>
      <c r="S5197" s="59"/>
      <c r="T5197" s="59"/>
      <c r="U5197" s="59"/>
      <c r="W5197" s="59"/>
      <c r="X5197" s="59"/>
    </row>
    <row r="5198" ht="15.75" customHeight="1">
      <c r="C5198" s="84"/>
      <c r="D5198" s="84"/>
      <c r="E5198" s="84"/>
      <c r="F5198" s="86"/>
      <c r="G5198" s="87"/>
      <c r="H5198" s="72"/>
      <c r="I5198" s="59"/>
      <c r="J5198" s="76"/>
      <c r="K5198" s="59"/>
      <c r="L5198" s="59"/>
      <c r="M5198" s="76"/>
      <c r="N5198" s="88"/>
      <c r="O5198" s="88"/>
      <c r="P5198" s="59"/>
      <c r="Q5198" s="77"/>
      <c r="R5198" s="59"/>
      <c r="S5198" s="59"/>
      <c r="T5198" s="59"/>
      <c r="U5198" s="59"/>
      <c r="W5198" s="59"/>
      <c r="X5198" s="59"/>
    </row>
    <row r="5199" ht="15.75" customHeight="1">
      <c r="C5199" s="84"/>
      <c r="D5199" s="84"/>
      <c r="E5199" s="84"/>
      <c r="F5199" s="86"/>
      <c r="G5199" s="87"/>
      <c r="H5199" s="72"/>
      <c r="I5199" s="59"/>
      <c r="J5199" s="76"/>
      <c r="K5199" s="59"/>
      <c r="L5199" s="59"/>
      <c r="M5199" s="76"/>
      <c r="N5199" s="88"/>
      <c r="O5199" s="88"/>
      <c r="P5199" s="59"/>
      <c r="Q5199" s="77"/>
      <c r="R5199" s="59"/>
      <c r="S5199" s="59"/>
      <c r="T5199" s="59"/>
      <c r="U5199" s="59"/>
      <c r="W5199" s="59"/>
      <c r="X5199" s="59"/>
    </row>
    <row r="5200" ht="15.75" customHeight="1">
      <c r="C5200" s="84"/>
      <c r="D5200" s="84"/>
      <c r="E5200" s="84"/>
      <c r="F5200" s="86"/>
      <c r="G5200" s="87"/>
      <c r="H5200" s="72"/>
      <c r="I5200" s="59"/>
      <c r="J5200" s="76"/>
      <c r="K5200" s="59"/>
      <c r="L5200" s="59"/>
      <c r="M5200" s="76"/>
      <c r="N5200" s="88"/>
      <c r="O5200" s="88"/>
      <c r="P5200" s="59"/>
      <c r="Q5200" s="77"/>
      <c r="R5200" s="59"/>
      <c r="S5200" s="59"/>
      <c r="T5200" s="59"/>
      <c r="U5200" s="59"/>
      <c r="W5200" s="59"/>
      <c r="X5200" s="59"/>
    </row>
    <row r="5201" ht="15.75" customHeight="1">
      <c r="C5201" s="84"/>
      <c r="D5201" s="84"/>
      <c r="E5201" s="84"/>
      <c r="F5201" s="86"/>
      <c r="G5201" s="87"/>
      <c r="H5201" s="72"/>
      <c r="I5201" s="59"/>
      <c r="J5201" s="76"/>
      <c r="K5201" s="59"/>
      <c r="L5201" s="59"/>
      <c r="M5201" s="76"/>
      <c r="N5201" s="88"/>
      <c r="O5201" s="88"/>
      <c r="P5201" s="59"/>
      <c r="Q5201" s="77"/>
      <c r="R5201" s="59"/>
      <c r="S5201" s="59"/>
      <c r="T5201" s="59"/>
      <c r="U5201" s="59"/>
      <c r="W5201" s="59"/>
      <c r="X5201" s="59"/>
    </row>
    <row r="5202" ht="15.75" customHeight="1">
      <c r="C5202" s="84"/>
      <c r="D5202" s="84"/>
      <c r="E5202" s="84"/>
      <c r="F5202" s="86"/>
      <c r="G5202" s="87"/>
      <c r="H5202" s="72"/>
      <c r="I5202" s="59"/>
      <c r="J5202" s="76"/>
      <c r="K5202" s="59"/>
      <c r="L5202" s="59"/>
      <c r="M5202" s="76"/>
      <c r="N5202" s="88"/>
      <c r="O5202" s="88"/>
      <c r="P5202" s="59"/>
      <c r="Q5202" s="77"/>
      <c r="R5202" s="59"/>
      <c r="S5202" s="59"/>
      <c r="T5202" s="59"/>
      <c r="U5202" s="59"/>
      <c r="W5202" s="59"/>
      <c r="X5202" s="59"/>
    </row>
    <row r="5203" ht="15.75" customHeight="1">
      <c r="C5203" s="84"/>
      <c r="D5203" s="84"/>
      <c r="E5203" s="84"/>
      <c r="F5203" s="86"/>
      <c r="G5203" s="87"/>
      <c r="H5203" s="72"/>
      <c r="I5203" s="59"/>
      <c r="J5203" s="76"/>
      <c r="K5203" s="59"/>
      <c r="L5203" s="59"/>
      <c r="M5203" s="76"/>
      <c r="N5203" s="88"/>
      <c r="O5203" s="88"/>
      <c r="P5203" s="59"/>
      <c r="Q5203" s="77"/>
      <c r="R5203" s="59"/>
      <c r="S5203" s="59"/>
      <c r="T5203" s="59"/>
      <c r="U5203" s="59"/>
      <c r="W5203" s="59"/>
      <c r="X5203" s="59"/>
    </row>
    <row r="5204" ht="15.75" customHeight="1">
      <c r="C5204" s="84"/>
      <c r="D5204" s="84"/>
      <c r="E5204" s="84"/>
      <c r="F5204" s="86"/>
      <c r="G5204" s="87"/>
      <c r="H5204" s="72"/>
      <c r="I5204" s="59"/>
      <c r="J5204" s="76"/>
      <c r="K5204" s="59"/>
      <c r="L5204" s="59"/>
      <c r="M5204" s="76"/>
      <c r="N5204" s="88"/>
      <c r="O5204" s="88"/>
      <c r="P5204" s="59"/>
      <c r="Q5204" s="77"/>
      <c r="R5204" s="59"/>
      <c r="S5204" s="59"/>
      <c r="T5204" s="59"/>
      <c r="U5204" s="59"/>
      <c r="W5204" s="59"/>
      <c r="X5204" s="59"/>
    </row>
    <row r="5205" ht="15.75" customHeight="1">
      <c r="C5205" s="84"/>
      <c r="D5205" s="84"/>
      <c r="E5205" s="84"/>
      <c r="F5205" s="86"/>
      <c r="G5205" s="87"/>
      <c r="H5205" s="72"/>
      <c r="I5205" s="59"/>
      <c r="J5205" s="76"/>
      <c r="K5205" s="59"/>
      <c r="L5205" s="59"/>
      <c r="M5205" s="76"/>
      <c r="N5205" s="88"/>
      <c r="O5205" s="88"/>
      <c r="P5205" s="59"/>
      <c r="Q5205" s="77"/>
      <c r="R5205" s="59"/>
      <c r="S5205" s="59"/>
      <c r="T5205" s="59"/>
      <c r="U5205" s="59"/>
      <c r="W5205" s="59"/>
      <c r="X5205" s="59"/>
    </row>
    <row r="5206" ht="15.75" customHeight="1">
      <c r="C5206" s="84"/>
      <c r="D5206" s="84"/>
      <c r="E5206" s="84"/>
      <c r="F5206" s="86"/>
      <c r="G5206" s="87"/>
      <c r="H5206" s="72"/>
      <c r="I5206" s="59"/>
      <c r="J5206" s="76"/>
      <c r="K5206" s="59"/>
      <c r="L5206" s="59"/>
      <c r="M5206" s="76"/>
      <c r="N5206" s="88"/>
      <c r="O5206" s="88"/>
      <c r="P5206" s="59"/>
      <c r="Q5206" s="77"/>
      <c r="R5206" s="59"/>
      <c r="S5206" s="59"/>
      <c r="T5206" s="59"/>
      <c r="U5206" s="59"/>
      <c r="W5206" s="59"/>
      <c r="X5206" s="59"/>
    </row>
    <row r="5207" ht="15.75" customHeight="1">
      <c r="C5207" s="84"/>
      <c r="D5207" s="84"/>
      <c r="E5207" s="84"/>
      <c r="F5207" s="86"/>
      <c r="G5207" s="87"/>
      <c r="H5207" s="72"/>
      <c r="I5207" s="59"/>
      <c r="J5207" s="76"/>
      <c r="K5207" s="59"/>
      <c r="L5207" s="59"/>
      <c r="M5207" s="76"/>
      <c r="N5207" s="88"/>
      <c r="O5207" s="88"/>
      <c r="P5207" s="59"/>
      <c r="Q5207" s="77"/>
      <c r="R5207" s="59"/>
      <c r="S5207" s="59"/>
      <c r="T5207" s="59"/>
      <c r="U5207" s="59"/>
      <c r="W5207" s="59"/>
      <c r="X5207" s="59"/>
    </row>
    <row r="5208" ht="15.75" customHeight="1">
      <c r="C5208" s="84"/>
      <c r="D5208" s="84"/>
      <c r="E5208" s="84"/>
      <c r="F5208" s="86"/>
      <c r="G5208" s="87"/>
      <c r="H5208" s="72"/>
      <c r="I5208" s="59"/>
      <c r="J5208" s="76"/>
      <c r="K5208" s="59"/>
      <c r="L5208" s="59"/>
      <c r="M5208" s="76"/>
      <c r="N5208" s="88"/>
      <c r="O5208" s="88"/>
      <c r="P5208" s="59"/>
      <c r="Q5208" s="77"/>
      <c r="R5208" s="59"/>
      <c r="S5208" s="59"/>
      <c r="T5208" s="59"/>
      <c r="U5208" s="59"/>
      <c r="W5208" s="59"/>
      <c r="X5208" s="59"/>
    </row>
    <row r="5209" ht="15.75" customHeight="1">
      <c r="C5209" s="84"/>
      <c r="D5209" s="84"/>
      <c r="E5209" s="84"/>
      <c r="F5209" s="86"/>
      <c r="G5209" s="87"/>
      <c r="H5209" s="72"/>
      <c r="I5209" s="59"/>
      <c r="J5209" s="76"/>
      <c r="K5209" s="59"/>
      <c r="L5209" s="59"/>
      <c r="M5209" s="76"/>
      <c r="N5209" s="88"/>
      <c r="O5209" s="88"/>
      <c r="P5209" s="59"/>
      <c r="Q5209" s="77"/>
      <c r="R5209" s="59"/>
      <c r="S5209" s="59"/>
      <c r="T5209" s="59"/>
      <c r="U5209" s="59"/>
      <c r="W5209" s="59"/>
      <c r="X5209" s="59"/>
    </row>
    <row r="5210" ht="15.75" customHeight="1">
      <c r="C5210" s="84"/>
      <c r="D5210" s="84"/>
      <c r="E5210" s="84"/>
      <c r="F5210" s="86"/>
      <c r="G5210" s="87"/>
      <c r="H5210" s="72"/>
      <c r="I5210" s="59"/>
      <c r="J5210" s="76"/>
      <c r="K5210" s="59"/>
      <c r="L5210" s="59"/>
      <c r="M5210" s="76"/>
      <c r="N5210" s="88"/>
      <c r="O5210" s="88"/>
      <c r="P5210" s="59"/>
      <c r="Q5210" s="77"/>
      <c r="R5210" s="59"/>
      <c r="S5210" s="59"/>
      <c r="T5210" s="59"/>
      <c r="U5210" s="59"/>
      <c r="W5210" s="59"/>
      <c r="X5210" s="59"/>
    </row>
    <row r="5211" ht="15.75" customHeight="1">
      <c r="C5211" s="84"/>
      <c r="D5211" s="84"/>
      <c r="E5211" s="84"/>
      <c r="F5211" s="86"/>
      <c r="G5211" s="87"/>
      <c r="H5211" s="72"/>
      <c r="I5211" s="59"/>
      <c r="J5211" s="76"/>
      <c r="K5211" s="59"/>
      <c r="L5211" s="59"/>
      <c r="M5211" s="76"/>
      <c r="N5211" s="88"/>
      <c r="O5211" s="88"/>
      <c r="P5211" s="59"/>
      <c r="Q5211" s="77"/>
      <c r="R5211" s="59"/>
      <c r="S5211" s="59"/>
      <c r="T5211" s="59"/>
      <c r="U5211" s="59"/>
      <c r="W5211" s="59"/>
      <c r="X5211" s="59"/>
    </row>
    <row r="5212" ht="15.75" customHeight="1">
      <c r="C5212" s="84"/>
      <c r="D5212" s="84"/>
      <c r="E5212" s="84"/>
      <c r="F5212" s="86"/>
      <c r="G5212" s="87"/>
      <c r="H5212" s="72"/>
      <c r="I5212" s="59"/>
      <c r="J5212" s="76"/>
      <c r="K5212" s="59"/>
      <c r="L5212" s="59"/>
      <c r="M5212" s="76"/>
      <c r="N5212" s="88"/>
      <c r="O5212" s="88"/>
      <c r="P5212" s="59"/>
      <c r="Q5212" s="77"/>
      <c r="R5212" s="59"/>
      <c r="S5212" s="59"/>
      <c r="T5212" s="59"/>
      <c r="U5212" s="59"/>
      <c r="W5212" s="59"/>
      <c r="X5212" s="59"/>
    </row>
    <row r="5213" ht="15.75" customHeight="1">
      <c r="C5213" s="84"/>
      <c r="D5213" s="84"/>
      <c r="E5213" s="84"/>
      <c r="F5213" s="86"/>
      <c r="G5213" s="87"/>
      <c r="H5213" s="72"/>
      <c r="I5213" s="59"/>
      <c r="J5213" s="76"/>
      <c r="K5213" s="59"/>
      <c r="L5213" s="59"/>
      <c r="M5213" s="76"/>
      <c r="N5213" s="88"/>
      <c r="O5213" s="88"/>
      <c r="P5213" s="59"/>
      <c r="Q5213" s="77"/>
      <c r="R5213" s="59"/>
      <c r="S5213" s="59"/>
      <c r="T5213" s="59"/>
      <c r="U5213" s="59"/>
      <c r="W5213" s="59"/>
      <c r="X5213" s="59"/>
    </row>
    <row r="5214" ht="15.75" customHeight="1">
      <c r="C5214" s="84"/>
      <c r="D5214" s="84"/>
      <c r="E5214" s="84"/>
      <c r="F5214" s="86"/>
      <c r="G5214" s="87"/>
      <c r="H5214" s="72"/>
      <c r="I5214" s="59"/>
      <c r="J5214" s="76"/>
      <c r="K5214" s="59"/>
      <c r="L5214" s="59"/>
      <c r="M5214" s="76"/>
      <c r="N5214" s="88"/>
      <c r="O5214" s="88"/>
      <c r="P5214" s="59"/>
      <c r="Q5214" s="77"/>
      <c r="R5214" s="59"/>
      <c r="S5214" s="59"/>
      <c r="T5214" s="59"/>
      <c r="U5214" s="59"/>
      <c r="W5214" s="59"/>
      <c r="X5214" s="59"/>
    </row>
    <row r="5215" ht="15.75" customHeight="1">
      <c r="C5215" s="84"/>
      <c r="D5215" s="84"/>
      <c r="E5215" s="84"/>
      <c r="F5215" s="86"/>
      <c r="G5215" s="87"/>
      <c r="H5215" s="72"/>
      <c r="I5215" s="59"/>
      <c r="J5215" s="76"/>
      <c r="K5215" s="59"/>
      <c r="L5215" s="59"/>
      <c r="M5215" s="76"/>
      <c r="N5215" s="88"/>
      <c r="O5215" s="88"/>
      <c r="P5215" s="59"/>
      <c r="Q5215" s="77"/>
      <c r="R5215" s="59"/>
      <c r="S5215" s="59"/>
      <c r="T5215" s="59"/>
      <c r="U5215" s="59"/>
      <c r="W5215" s="59"/>
      <c r="X5215" s="59"/>
    </row>
    <row r="5216" ht="15.75" customHeight="1">
      <c r="C5216" s="84"/>
      <c r="D5216" s="84"/>
      <c r="E5216" s="84"/>
      <c r="F5216" s="86"/>
      <c r="G5216" s="87"/>
      <c r="H5216" s="72"/>
      <c r="I5216" s="59"/>
      <c r="J5216" s="76"/>
      <c r="K5216" s="59"/>
      <c r="L5216" s="59"/>
      <c r="M5216" s="76"/>
      <c r="N5216" s="88"/>
      <c r="O5216" s="88"/>
      <c r="P5216" s="59"/>
      <c r="Q5216" s="77"/>
      <c r="R5216" s="59"/>
      <c r="S5216" s="59"/>
      <c r="T5216" s="59"/>
      <c r="U5216" s="59"/>
      <c r="W5216" s="59"/>
      <c r="X5216" s="59"/>
    </row>
    <row r="5217" ht="15.75" customHeight="1">
      <c r="C5217" s="84"/>
      <c r="D5217" s="84"/>
      <c r="E5217" s="84"/>
      <c r="F5217" s="86"/>
      <c r="G5217" s="87"/>
      <c r="H5217" s="72"/>
      <c r="I5217" s="59"/>
      <c r="J5217" s="76"/>
      <c r="K5217" s="59"/>
      <c r="L5217" s="59"/>
      <c r="M5217" s="76"/>
      <c r="N5217" s="88"/>
      <c r="O5217" s="88"/>
      <c r="P5217" s="59"/>
      <c r="Q5217" s="77"/>
      <c r="R5217" s="59"/>
      <c r="S5217" s="59"/>
      <c r="T5217" s="59"/>
      <c r="U5217" s="59"/>
      <c r="W5217" s="59"/>
      <c r="X5217" s="59"/>
    </row>
    <row r="5218" ht="15.75" customHeight="1">
      <c r="C5218" s="84"/>
      <c r="D5218" s="84"/>
      <c r="E5218" s="84"/>
      <c r="F5218" s="86"/>
      <c r="G5218" s="87"/>
      <c r="H5218" s="72"/>
      <c r="I5218" s="59"/>
      <c r="J5218" s="76"/>
      <c r="K5218" s="59"/>
      <c r="L5218" s="59"/>
      <c r="M5218" s="76"/>
      <c r="N5218" s="88"/>
      <c r="O5218" s="88"/>
      <c r="P5218" s="59"/>
      <c r="Q5218" s="77"/>
      <c r="R5218" s="59"/>
      <c r="S5218" s="59"/>
      <c r="T5218" s="59"/>
      <c r="U5218" s="59"/>
      <c r="W5218" s="59"/>
      <c r="X5218" s="59"/>
    </row>
    <row r="5219" ht="15.75" customHeight="1">
      <c r="C5219" s="84"/>
      <c r="D5219" s="84"/>
      <c r="E5219" s="84"/>
      <c r="F5219" s="86"/>
      <c r="G5219" s="87"/>
      <c r="H5219" s="72"/>
      <c r="I5219" s="59"/>
      <c r="J5219" s="76"/>
      <c r="K5219" s="59"/>
      <c r="L5219" s="59"/>
      <c r="M5219" s="76"/>
      <c r="N5219" s="88"/>
      <c r="O5219" s="88"/>
      <c r="P5219" s="59"/>
      <c r="Q5219" s="77"/>
      <c r="R5219" s="59"/>
      <c r="S5219" s="59"/>
      <c r="T5219" s="59"/>
      <c r="U5219" s="59"/>
      <c r="W5219" s="59"/>
      <c r="X5219" s="59"/>
    </row>
    <row r="5220" ht="15.75" customHeight="1">
      <c r="C5220" s="84"/>
      <c r="D5220" s="84"/>
      <c r="E5220" s="84"/>
      <c r="F5220" s="86"/>
      <c r="G5220" s="87"/>
      <c r="H5220" s="72"/>
      <c r="I5220" s="59"/>
      <c r="J5220" s="76"/>
      <c r="K5220" s="59"/>
      <c r="L5220" s="59"/>
      <c r="M5220" s="76"/>
      <c r="N5220" s="88"/>
      <c r="O5220" s="88"/>
      <c r="P5220" s="59"/>
      <c r="Q5220" s="77"/>
      <c r="R5220" s="59"/>
      <c r="S5220" s="59"/>
      <c r="T5220" s="59"/>
      <c r="U5220" s="59"/>
      <c r="W5220" s="59"/>
      <c r="X5220" s="59"/>
    </row>
    <row r="5221" ht="15.75" customHeight="1">
      <c r="C5221" s="84"/>
      <c r="D5221" s="84"/>
      <c r="E5221" s="84"/>
      <c r="F5221" s="86"/>
      <c r="G5221" s="87"/>
      <c r="H5221" s="72"/>
      <c r="I5221" s="59"/>
      <c r="J5221" s="76"/>
      <c r="K5221" s="59"/>
      <c r="L5221" s="59"/>
      <c r="M5221" s="76"/>
      <c r="N5221" s="88"/>
      <c r="O5221" s="88"/>
      <c r="P5221" s="59"/>
      <c r="Q5221" s="77"/>
      <c r="R5221" s="59"/>
      <c r="S5221" s="59"/>
      <c r="T5221" s="59"/>
      <c r="U5221" s="59"/>
      <c r="W5221" s="59"/>
      <c r="X5221" s="59"/>
    </row>
    <row r="5222" ht="15.75" customHeight="1">
      <c r="C5222" s="84"/>
      <c r="D5222" s="84"/>
      <c r="E5222" s="84"/>
      <c r="F5222" s="86"/>
      <c r="G5222" s="87"/>
      <c r="H5222" s="72"/>
      <c r="I5222" s="59"/>
      <c r="J5222" s="76"/>
      <c r="K5222" s="59"/>
      <c r="L5222" s="59"/>
      <c r="M5222" s="76"/>
      <c r="N5222" s="88"/>
      <c r="O5222" s="88"/>
      <c r="P5222" s="59"/>
      <c r="Q5222" s="77"/>
      <c r="R5222" s="59"/>
      <c r="S5222" s="59"/>
      <c r="T5222" s="59"/>
      <c r="U5222" s="59"/>
      <c r="W5222" s="59"/>
      <c r="X5222" s="59"/>
    </row>
    <row r="5223" ht="15.75" customHeight="1">
      <c r="C5223" s="84"/>
      <c r="D5223" s="84"/>
      <c r="E5223" s="84"/>
      <c r="F5223" s="86"/>
      <c r="G5223" s="87"/>
      <c r="H5223" s="72"/>
      <c r="I5223" s="59"/>
      <c r="J5223" s="76"/>
      <c r="K5223" s="59"/>
      <c r="L5223" s="59"/>
      <c r="M5223" s="76"/>
      <c r="N5223" s="88"/>
      <c r="O5223" s="88"/>
      <c r="P5223" s="59"/>
      <c r="Q5223" s="77"/>
      <c r="R5223" s="59"/>
      <c r="S5223" s="59"/>
      <c r="T5223" s="59"/>
      <c r="U5223" s="59"/>
      <c r="W5223" s="59"/>
      <c r="X5223" s="59"/>
    </row>
    <row r="5224" ht="15.75" customHeight="1">
      <c r="C5224" s="84"/>
      <c r="D5224" s="84"/>
      <c r="E5224" s="84"/>
      <c r="F5224" s="86"/>
      <c r="G5224" s="87"/>
      <c r="H5224" s="72"/>
      <c r="I5224" s="59"/>
      <c r="J5224" s="76"/>
      <c r="K5224" s="59"/>
      <c r="L5224" s="59"/>
      <c r="M5224" s="76"/>
      <c r="N5224" s="88"/>
      <c r="O5224" s="88"/>
      <c r="P5224" s="59"/>
      <c r="Q5224" s="77"/>
      <c r="R5224" s="59"/>
      <c r="S5224" s="59"/>
      <c r="T5224" s="59"/>
      <c r="U5224" s="59"/>
      <c r="W5224" s="59"/>
      <c r="X5224" s="59"/>
    </row>
    <row r="5225" ht="15.75" customHeight="1">
      <c r="C5225" s="84"/>
      <c r="D5225" s="84"/>
      <c r="E5225" s="84"/>
      <c r="F5225" s="86"/>
      <c r="G5225" s="87"/>
      <c r="H5225" s="72"/>
      <c r="I5225" s="59"/>
      <c r="J5225" s="76"/>
      <c r="K5225" s="59"/>
      <c r="L5225" s="59"/>
      <c r="M5225" s="76"/>
      <c r="N5225" s="88"/>
      <c r="O5225" s="88"/>
      <c r="P5225" s="59"/>
      <c r="Q5225" s="77"/>
      <c r="R5225" s="59"/>
      <c r="S5225" s="59"/>
      <c r="T5225" s="59"/>
      <c r="U5225" s="59"/>
      <c r="W5225" s="59"/>
      <c r="X5225" s="59"/>
    </row>
    <row r="5226" ht="15.75" customHeight="1">
      <c r="C5226" s="84"/>
      <c r="D5226" s="84"/>
      <c r="E5226" s="84"/>
      <c r="F5226" s="86"/>
      <c r="G5226" s="87"/>
      <c r="H5226" s="72"/>
      <c r="I5226" s="59"/>
      <c r="J5226" s="76"/>
      <c r="K5226" s="59"/>
      <c r="L5226" s="59"/>
      <c r="M5226" s="76"/>
      <c r="N5226" s="88"/>
      <c r="O5226" s="88"/>
      <c r="P5226" s="59"/>
      <c r="Q5226" s="77"/>
      <c r="R5226" s="59"/>
      <c r="S5226" s="59"/>
      <c r="T5226" s="59"/>
      <c r="U5226" s="59"/>
      <c r="W5226" s="59"/>
      <c r="X5226" s="59"/>
    </row>
    <row r="5227" ht="15.75" customHeight="1">
      <c r="C5227" s="84"/>
      <c r="D5227" s="84"/>
      <c r="E5227" s="84"/>
      <c r="F5227" s="86"/>
      <c r="G5227" s="87"/>
      <c r="H5227" s="72"/>
      <c r="I5227" s="59"/>
      <c r="J5227" s="76"/>
      <c r="K5227" s="59"/>
      <c r="L5227" s="59"/>
      <c r="M5227" s="76"/>
      <c r="N5227" s="88"/>
      <c r="O5227" s="88"/>
      <c r="P5227" s="59"/>
      <c r="Q5227" s="77"/>
      <c r="R5227" s="59"/>
      <c r="S5227" s="59"/>
      <c r="T5227" s="59"/>
      <c r="U5227" s="59"/>
      <c r="W5227" s="59"/>
      <c r="X5227" s="59"/>
    </row>
    <row r="5228" ht="15.75" customHeight="1">
      <c r="C5228" s="84"/>
      <c r="D5228" s="84"/>
      <c r="E5228" s="84"/>
      <c r="F5228" s="86"/>
      <c r="G5228" s="87"/>
      <c r="H5228" s="72"/>
      <c r="I5228" s="59"/>
      <c r="J5228" s="76"/>
      <c r="K5228" s="59"/>
      <c r="L5228" s="59"/>
      <c r="M5228" s="76"/>
      <c r="N5228" s="88"/>
      <c r="O5228" s="88"/>
      <c r="P5228" s="59"/>
      <c r="Q5228" s="77"/>
      <c r="R5228" s="59"/>
      <c r="S5228" s="59"/>
      <c r="T5228" s="59"/>
      <c r="U5228" s="59"/>
      <c r="W5228" s="59"/>
      <c r="X5228" s="59"/>
    </row>
    <row r="5229" ht="15.75" customHeight="1">
      <c r="C5229" s="84"/>
      <c r="D5229" s="84"/>
      <c r="E5229" s="84"/>
      <c r="F5229" s="86"/>
      <c r="G5229" s="87"/>
      <c r="H5229" s="72"/>
      <c r="I5229" s="59"/>
      <c r="J5229" s="76"/>
      <c r="K5229" s="59"/>
      <c r="L5229" s="59"/>
      <c r="M5229" s="76"/>
      <c r="N5229" s="88"/>
      <c r="O5229" s="88"/>
      <c r="P5229" s="59"/>
      <c r="Q5229" s="77"/>
      <c r="R5229" s="59"/>
      <c r="S5229" s="59"/>
      <c r="T5229" s="59"/>
      <c r="U5229" s="59"/>
      <c r="W5229" s="59"/>
      <c r="X5229" s="59"/>
    </row>
    <row r="5230" ht="15.75" customHeight="1">
      <c r="C5230" s="84"/>
      <c r="D5230" s="84"/>
      <c r="E5230" s="84"/>
      <c r="F5230" s="86"/>
      <c r="G5230" s="87"/>
      <c r="H5230" s="72"/>
      <c r="I5230" s="59"/>
      <c r="J5230" s="76"/>
      <c r="K5230" s="59"/>
      <c r="L5230" s="59"/>
      <c r="M5230" s="76"/>
      <c r="N5230" s="88"/>
      <c r="O5230" s="88"/>
      <c r="P5230" s="59"/>
      <c r="Q5230" s="77"/>
      <c r="R5230" s="59"/>
      <c r="S5230" s="59"/>
      <c r="T5230" s="59"/>
      <c r="U5230" s="59"/>
      <c r="W5230" s="59"/>
      <c r="X5230" s="59"/>
    </row>
    <row r="5231" ht="15.75" customHeight="1">
      <c r="C5231" s="84"/>
      <c r="D5231" s="84"/>
      <c r="E5231" s="84"/>
      <c r="F5231" s="86"/>
      <c r="G5231" s="87"/>
      <c r="H5231" s="72"/>
      <c r="I5231" s="59"/>
      <c r="J5231" s="76"/>
      <c r="K5231" s="59"/>
      <c r="L5231" s="59"/>
      <c r="M5231" s="76"/>
      <c r="N5231" s="88"/>
      <c r="O5231" s="88"/>
      <c r="P5231" s="59"/>
      <c r="Q5231" s="77"/>
      <c r="R5231" s="59"/>
      <c r="S5231" s="59"/>
      <c r="T5231" s="59"/>
      <c r="U5231" s="59"/>
      <c r="W5231" s="59"/>
      <c r="X5231" s="59"/>
    </row>
    <row r="5232" ht="15.75" customHeight="1">
      <c r="C5232" s="84"/>
      <c r="D5232" s="84"/>
      <c r="E5232" s="84"/>
      <c r="F5232" s="86"/>
      <c r="G5232" s="87"/>
      <c r="H5232" s="72"/>
      <c r="I5232" s="59"/>
      <c r="J5232" s="76"/>
      <c r="K5232" s="59"/>
      <c r="L5232" s="59"/>
      <c r="M5232" s="76"/>
      <c r="N5232" s="88"/>
      <c r="O5232" s="88"/>
      <c r="P5232" s="59"/>
      <c r="Q5232" s="77"/>
      <c r="R5232" s="59"/>
      <c r="S5232" s="59"/>
      <c r="T5232" s="59"/>
      <c r="U5232" s="59"/>
      <c r="W5232" s="59"/>
      <c r="X5232" s="59"/>
    </row>
    <row r="5233" ht="15.75" customHeight="1">
      <c r="C5233" s="84"/>
      <c r="D5233" s="84"/>
      <c r="E5233" s="84"/>
      <c r="F5233" s="86"/>
      <c r="G5233" s="87"/>
      <c r="H5233" s="72"/>
      <c r="I5233" s="59"/>
      <c r="J5233" s="76"/>
      <c r="K5233" s="59"/>
      <c r="L5233" s="59"/>
      <c r="M5233" s="76"/>
      <c r="N5233" s="88"/>
      <c r="O5233" s="88"/>
      <c r="P5233" s="59"/>
      <c r="Q5233" s="77"/>
      <c r="R5233" s="59"/>
      <c r="S5233" s="59"/>
      <c r="T5233" s="59"/>
      <c r="U5233" s="59"/>
      <c r="W5233" s="59"/>
      <c r="X5233" s="59"/>
    </row>
    <row r="5234" ht="15.75" customHeight="1">
      <c r="C5234" s="84"/>
      <c r="D5234" s="84"/>
      <c r="E5234" s="84"/>
      <c r="F5234" s="86"/>
      <c r="G5234" s="87"/>
      <c r="H5234" s="72"/>
      <c r="I5234" s="59"/>
      <c r="J5234" s="76"/>
      <c r="K5234" s="59"/>
      <c r="L5234" s="59"/>
      <c r="M5234" s="76"/>
      <c r="N5234" s="88"/>
      <c r="O5234" s="88"/>
      <c r="P5234" s="59"/>
      <c r="Q5234" s="77"/>
      <c r="R5234" s="59"/>
      <c r="S5234" s="59"/>
      <c r="T5234" s="59"/>
      <c r="U5234" s="59"/>
      <c r="W5234" s="59"/>
      <c r="X5234" s="59"/>
    </row>
    <row r="5235" ht="15.75" customHeight="1">
      <c r="C5235" s="84"/>
      <c r="D5235" s="84"/>
      <c r="E5235" s="84"/>
      <c r="F5235" s="86"/>
      <c r="G5235" s="87"/>
      <c r="H5235" s="72"/>
      <c r="I5235" s="59"/>
      <c r="J5235" s="76"/>
      <c r="K5235" s="59"/>
      <c r="L5235" s="59"/>
      <c r="M5235" s="76"/>
      <c r="N5235" s="88"/>
      <c r="O5235" s="88"/>
      <c r="P5235" s="59"/>
      <c r="Q5235" s="77"/>
      <c r="R5235" s="59"/>
      <c r="S5235" s="59"/>
      <c r="T5235" s="59"/>
      <c r="U5235" s="59"/>
      <c r="W5235" s="59"/>
      <c r="X5235" s="59"/>
    </row>
    <row r="5236" ht="15.75" customHeight="1">
      <c r="C5236" s="84"/>
      <c r="D5236" s="84"/>
      <c r="E5236" s="84"/>
      <c r="F5236" s="86"/>
      <c r="G5236" s="87"/>
      <c r="H5236" s="72"/>
      <c r="I5236" s="59"/>
      <c r="J5236" s="76"/>
      <c r="K5236" s="59"/>
      <c r="L5236" s="59"/>
      <c r="M5236" s="76"/>
      <c r="N5236" s="88"/>
      <c r="O5236" s="88"/>
      <c r="P5236" s="59"/>
      <c r="Q5236" s="77"/>
      <c r="R5236" s="59"/>
      <c r="S5236" s="59"/>
      <c r="T5236" s="59"/>
      <c r="U5236" s="59"/>
      <c r="W5236" s="59"/>
      <c r="X5236" s="59"/>
    </row>
    <row r="5237" ht="15.75" customHeight="1">
      <c r="C5237" s="84"/>
      <c r="D5237" s="84"/>
      <c r="E5237" s="84"/>
      <c r="F5237" s="86"/>
      <c r="G5237" s="87"/>
      <c r="H5237" s="72"/>
      <c r="I5237" s="59"/>
      <c r="J5237" s="76"/>
      <c r="K5237" s="59"/>
      <c r="L5237" s="59"/>
      <c r="M5237" s="76"/>
      <c r="N5237" s="88"/>
      <c r="O5237" s="88"/>
      <c r="P5237" s="59"/>
      <c r="Q5237" s="77"/>
      <c r="R5237" s="59"/>
      <c r="S5237" s="59"/>
      <c r="T5237" s="59"/>
      <c r="U5237" s="59"/>
      <c r="W5237" s="59"/>
      <c r="X5237" s="59"/>
    </row>
    <row r="5238" ht="15.75" customHeight="1">
      <c r="C5238" s="84"/>
      <c r="D5238" s="84"/>
      <c r="E5238" s="84"/>
      <c r="F5238" s="86"/>
      <c r="G5238" s="87"/>
      <c r="H5238" s="72"/>
      <c r="I5238" s="59"/>
      <c r="J5238" s="76"/>
      <c r="K5238" s="59"/>
      <c r="L5238" s="59"/>
      <c r="M5238" s="76"/>
      <c r="N5238" s="88"/>
      <c r="O5238" s="88"/>
      <c r="P5238" s="59"/>
      <c r="Q5238" s="77"/>
      <c r="R5238" s="59"/>
      <c r="S5238" s="59"/>
      <c r="T5238" s="59"/>
      <c r="U5238" s="59"/>
      <c r="W5238" s="59"/>
      <c r="X5238" s="59"/>
    </row>
    <row r="5239" ht="15.75" customHeight="1">
      <c r="C5239" s="84"/>
      <c r="D5239" s="84"/>
      <c r="E5239" s="84"/>
      <c r="F5239" s="86"/>
      <c r="G5239" s="87"/>
      <c r="H5239" s="72"/>
      <c r="I5239" s="59"/>
      <c r="J5239" s="76"/>
      <c r="K5239" s="59"/>
      <c r="L5239" s="59"/>
      <c r="M5239" s="76"/>
      <c r="N5239" s="88"/>
      <c r="O5239" s="88"/>
      <c r="P5239" s="59"/>
      <c r="Q5239" s="77"/>
      <c r="R5239" s="59"/>
      <c r="S5239" s="59"/>
      <c r="T5239" s="59"/>
      <c r="U5239" s="59"/>
      <c r="W5239" s="59"/>
      <c r="X5239" s="59"/>
    </row>
    <row r="5240" ht="15.75" customHeight="1">
      <c r="C5240" s="84"/>
      <c r="D5240" s="84"/>
      <c r="E5240" s="84"/>
      <c r="F5240" s="86"/>
      <c r="G5240" s="87"/>
      <c r="H5240" s="72"/>
      <c r="I5240" s="59"/>
      <c r="J5240" s="76"/>
      <c r="K5240" s="59"/>
      <c r="L5240" s="59"/>
      <c r="M5240" s="76"/>
      <c r="N5240" s="88"/>
      <c r="O5240" s="88"/>
      <c r="P5240" s="59"/>
      <c r="Q5240" s="77"/>
      <c r="R5240" s="59"/>
      <c r="S5240" s="59"/>
      <c r="T5240" s="59"/>
      <c r="U5240" s="59"/>
      <c r="W5240" s="59"/>
      <c r="X5240" s="59"/>
    </row>
    <row r="5241" ht="15.75" customHeight="1">
      <c r="C5241" s="84"/>
      <c r="D5241" s="84"/>
      <c r="E5241" s="84"/>
      <c r="F5241" s="86"/>
      <c r="G5241" s="87"/>
      <c r="H5241" s="72"/>
      <c r="I5241" s="59"/>
      <c r="J5241" s="76"/>
      <c r="K5241" s="59"/>
      <c r="L5241" s="59"/>
      <c r="M5241" s="76"/>
      <c r="N5241" s="88"/>
      <c r="O5241" s="88"/>
      <c r="P5241" s="59"/>
      <c r="Q5241" s="77"/>
      <c r="R5241" s="59"/>
      <c r="S5241" s="59"/>
      <c r="T5241" s="59"/>
      <c r="U5241" s="59"/>
      <c r="W5241" s="59"/>
      <c r="X5241" s="59"/>
    </row>
    <row r="5242" ht="15.75" customHeight="1">
      <c r="C5242" s="84"/>
      <c r="D5242" s="84"/>
      <c r="E5242" s="84"/>
      <c r="F5242" s="86"/>
      <c r="G5242" s="87"/>
      <c r="H5242" s="72"/>
      <c r="I5242" s="59"/>
      <c r="J5242" s="76"/>
      <c r="K5242" s="59"/>
      <c r="L5242" s="59"/>
      <c r="M5242" s="76"/>
      <c r="N5242" s="88"/>
      <c r="O5242" s="88"/>
      <c r="P5242" s="59"/>
      <c r="Q5242" s="77"/>
      <c r="R5242" s="59"/>
      <c r="S5242" s="59"/>
      <c r="T5242" s="59"/>
      <c r="U5242" s="59"/>
      <c r="W5242" s="59"/>
      <c r="X5242" s="59"/>
    </row>
    <row r="5243" ht="15.75" customHeight="1">
      <c r="C5243" s="84"/>
      <c r="D5243" s="84"/>
      <c r="E5243" s="84"/>
      <c r="F5243" s="86"/>
      <c r="G5243" s="87"/>
      <c r="H5243" s="72"/>
      <c r="I5243" s="59"/>
      <c r="J5243" s="76"/>
      <c r="K5243" s="59"/>
      <c r="L5243" s="59"/>
      <c r="M5243" s="76"/>
      <c r="N5243" s="88"/>
      <c r="O5243" s="88"/>
      <c r="P5243" s="59"/>
      <c r="Q5243" s="77"/>
      <c r="R5243" s="59"/>
      <c r="S5243" s="59"/>
      <c r="T5243" s="59"/>
      <c r="U5243" s="59"/>
      <c r="W5243" s="59"/>
      <c r="X5243" s="59"/>
    </row>
    <row r="5244" ht="15.75" customHeight="1">
      <c r="C5244" s="84"/>
      <c r="D5244" s="84"/>
      <c r="E5244" s="84"/>
      <c r="F5244" s="86"/>
      <c r="G5244" s="87"/>
      <c r="H5244" s="72"/>
      <c r="I5244" s="59"/>
      <c r="J5244" s="76"/>
      <c r="K5244" s="59"/>
      <c r="L5244" s="59"/>
      <c r="M5244" s="76"/>
      <c r="N5244" s="88"/>
      <c r="O5244" s="88"/>
      <c r="P5244" s="59"/>
      <c r="Q5244" s="77"/>
      <c r="R5244" s="59"/>
      <c r="S5244" s="59"/>
      <c r="T5244" s="59"/>
      <c r="U5244" s="59"/>
      <c r="W5244" s="59"/>
      <c r="X5244" s="59"/>
    </row>
    <row r="5245" ht="15.75" customHeight="1">
      <c r="C5245" s="84"/>
      <c r="D5245" s="84"/>
      <c r="E5245" s="84"/>
      <c r="F5245" s="86"/>
      <c r="G5245" s="87"/>
      <c r="H5245" s="72"/>
      <c r="I5245" s="59"/>
      <c r="J5245" s="76"/>
      <c r="K5245" s="59"/>
      <c r="L5245" s="59"/>
      <c r="M5245" s="76"/>
      <c r="N5245" s="88"/>
      <c r="O5245" s="88"/>
      <c r="P5245" s="59"/>
      <c r="Q5245" s="77"/>
      <c r="R5245" s="59"/>
      <c r="S5245" s="59"/>
      <c r="T5245" s="59"/>
      <c r="U5245" s="59"/>
      <c r="W5245" s="59"/>
      <c r="X5245" s="59"/>
    </row>
    <row r="5246" ht="15.75" customHeight="1">
      <c r="C5246" s="84"/>
      <c r="D5246" s="84"/>
      <c r="E5246" s="84"/>
      <c r="F5246" s="86"/>
      <c r="G5246" s="87"/>
      <c r="H5246" s="72"/>
      <c r="I5246" s="59"/>
      <c r="J5246" s="76"/>
      <c r="K5246" s="59"/>
      <c r="L5246" s="59"/>
      <c r="M5246" s="76"/>
      <c r="N5246" s="88"/>
      <c r="O5246" s="88"/>
      <c r="P5246" s="59"/>
      <c r="Q5246" s="77"/>
      <c r="R5246" s="59"/>
      <c r="S5246" s="59"/>
      <c r="T5246" s="59"/>
      <c r="U5246" s="59"/>
      <c r="W5246" s="59"/>
      <c r="X5246" s="59"/>
    </row>
    <row r="5247" ht="15.75" customHeight="1">
      <c r="C5247" s="84"/>
      <c r="D5247" s="84"/>
      <c r="E5247" s="84"/>
      <c r="F5247" s="86"/>
      <c r="G5247" s="87"/>
      <c r="H5247" s="72"/>
      <c r="I5247" s="59"/>
      <c r="J5247" s="76"/>
      <c r="K5247" s="59"/>
      <c r="L5247" s="59"/>
      <c r="M5247" s="76"/>
      <c r="N5247" s="88"/>
      <c r="O5247" s="88"/>
      <c r="P5247" s="59"/>
      <c r="Q5247" s="77"/>
      <c r="R5247" s="59"/>
      <c r="S5247" s="59"/>
      <c r="T5247" s="59"/>
      <c r="U5247" s="59"/>
      <c r="W5247" s="59"/>
      <c r="X5247" s="59"/>
    </row>
    <row r="5248" ht="15.75" customHeight="1">
      <c r="C5248" s="84"/>
      <c r="D5248" s="84"/>
      <c r="E5248" s="84"/>
      <c r="F5248" s="86"/>
      <c r="G5248" s="87"/>
      <c r="H5248" s="72"/>
      <c r="I5248" s="59"/>
      <c r="J5248" s="76"/>
      <c r="K5248" s="59"/>
      <c r="L5248" s="59"/>
      <c r="M5248" s="76"/>
      <c r="N5248" s="88"/>
      <c r="O5248" s="88"/>
      <c r="P5248" s="59"/>
      <c r="Q5248" s="77"/>
      <c r="R5248" s="59"/>
      <c r="S5248" s="59"/>
      <c r="T5248" s="59"/>
      <c r="U5248" s="59"/>
      <c r="W5248" s="59"/>
      <c r="X5248" s="59"/>
    </row>
    <row r="5249" ht="15.75" customHeight="1">
      <c r="C5249" s="84"/>
      <c r="D5249" s="84"/>
      <c r="E5249" s="84"/>
      <c r="F5249" s="86"/>
      <c r="G5249" s="87"/>
      <c r="H5249" s="72"/>
      <c r="I5249" s="59"/>
      <c r="J5249" s="76"/>
      <c r="K5249" s="59"/>
      <c r="L5249" s="59"/>
      <c r="M5249" s="76"/>
      <c r="N5249" s="88"/>
      <c r="O5249" s="88"/>
      <c r="P5249" s="59"/>
      <c r="Q5249" s="77"/>
      <c r="R5249" s="59"/>
      <c r="S5249" s="59"/>
      <c r="T5249" s="59"/>
      <c r="U5249" s="59"/>
      <c r="W5249" s="59"/>
      <c r="X5249" s="59"/>
    </row>
    <row r="5250" ht="15.75" customHeight="1">
      <c r="C5250" s="84"/>
      <c r="D5250" s="84"/>
      <c r="E5250" s="84"/>
      <c r="F5250" s="86"/>
      <c r="G5250" s="87"/>
      <c r="H5250" s="72"/>
      <c r="I5250" s="59"/>
      <c r="J5250" s="76"/>
      <c r="K5250" s="59"/>
      <c r="L5250" s="59"/>
      <c r="M5250" s="76"/>
      <c r="N5250" s="88"/>
      <c r="O5250" s="88"/>
      <c r="P5250" s="59"/>
      <c r="Q5250" s="77"/>
      <c r="R5250" s="59"/>
      <c r="S5250" s="59"/>
      <c r="T5250" s="59"/>
      <c r="U5250" s="59"/>
      <c r="W5250" s="59"/>
      <c r="X5250" s="59"/>
    </row>
    <row r="5251" ht="15.75" customHeight="1">
      <c r="C5251" s="84"/>
      <c r="D5251" s="84"/>
      <c r="E5251" s="84"/>
      <c r="F5251" s="86"/>
      <c r="G5251" s="87"/>
      <c r="H5251" s="72"/>
      <c r="I5251" s="59"/>
      <c r="J5251" s="76"/>
      <c r="K5251" s="59"/>
      <c r="L5251" s="59"/>
      <c r="M5251" s="76"/>
      <c r="N5251" s="88"/>
      <c r="O5251" s="88"/>
      <c r="P5251" s="59"/>
      <c r="Q5251" s="77"/>
      <c r="R5251" s="59"/>
      <c r="S5251" s="59"/>
      <c r="T5251" s="59"/>
      <c r="U5251" s="59"/>
      <c r="W5251" s="59"/>
      <c r="X5251" s="59"/>
    </row>
    <row r="5252" ht="15.75" customHeight="1">
      <c r="C5252" s="84"/>
      <c r="D5252" s="84"/>
      <c r="E5252" s="84"/>
      <c r="F5252" s="86"/>
      <c r="G5252" s="87"/>
      <c r="H5252" s="72"/>
      <c r="I5252" s="59"/>
      <c r="J5252" s="76"/>
      <c r="K5252" s="59"/>
      <c r="L5252" s="59"/>
      <c r="M5252" s="76"/>
      <c r="N5252" s="88"/>
      <c r="O5252" s="88"/>
      <c r="P5252" s="59"/>
      <c r="Q5252" s="77"/>
      <c r="R5252" s="59"/>
      <c r="S5252" s="59"/>
      <c r="T5252" s="59"/>
      <c r="U5252" s="59"/>
      <c r="W5252" s="59"/>
      <c r="X5252" s="59"/>
    </row>
    <row r="5253" ht="15.75" customHeight="1">
      <c r="C5253" s="84"/>
      <c r="D5253" s="84"/>
      <c r="E5253" s="84"/>
      <c r="F5253" s="86"/>
      <c r="G5253" s="87"/>
      <c r="H5253" s="72"/>
      <c r="I5253" s="59"/>
      <c r="J5253" s="76"/>
      <c r="K5253" s="59"/>
      <c r="L5253" s="59"/>
      <c r="M5253" s="76"/>
      <c r="N5253" s="88"/>
      <c r="O5253" s="88"/>
      <c r="P5253" s="59"/>
      <c r="Q5253" s="77"/>
      <c r="R5253" s="59"/>
      <c r="S5253" s="59"/>
      <c r="T5253" s="59"/>
      <c r="U5253" s="59"/>
      <c r="W5253" s="59"/>
      <c r="X5253" s="59"/>
    </row>
    <row r="5254" ht="15.75" customHeight="1">
      <c r="C5254" s="84"/>
      <c r="D5254" s="84"/>
      <c r="E5254" s="84"/>
      <c r="F5254" s="86"/>
      <c r="G5254" s="87"/>
      <c r="H5254" s="72"/>
      <c r="I5254" s="59"/>
      <c r="J5254" s="76"/>
      <c r="K5254" s="59"/>
      <c r="L5254" s="59"/>
      <c r="M5254" s="76"/>
      <c r="N5254" s="88"/>
      <c r="O5254" s="88"/>
      <c r="P5254" s="59"/>
      <c r="Q5254" s="77"/>
      <c r="R5254" s="59"/>
      <c r="S5254" s="59"/>
      <c r="T5254" s="59"/>
      <c r="U5254" s="59"/>
      <c r="W5254" s="59"/>
      <c r="X5254" s="59"/>
    </row>
    <row r="5255" ht="15.75" customHeight="1">
      <c r="C5255" s="84"/>
      <c r="D5255" s="84"/>
      <c r="E5255" s="84"/>
      <c r="F5255" s="86"/>
      <c r="G5255" s="87"/>
      <c r="H5255" s="72"/>
      <c r="I5255" s="59"/>
      <c r="J5255" s="76"/>
      <c r="K5255" s="59"/>
      <c r="L5255" s="59"/>
      <c r="M5255" s="76"/>
      <c r="N5255" s="88"/>
      <c r="O5255" s="88"/>
      <c r="P5255" s="59"/>
      <c r="Q5255" s="77"/>
      <c r="R5255" s="59"/>
      <c r="S5255" s="59"/>
      <c r="T5255" s="59"/>
      <c r="U5255" s="59"/>
      <c r="W5255" s="59"/>
      <c r="X5255" s="59"/>
    </row>
    <row r="5256" ht="15.75" customHeight="1">
      <c r="C5256" s="84"/>
      <c r="D5256" s="84"/>
      <c r="E5256" s="84"/>
      <c r="F5256" s="86"/>
      <c r="G5256" s="87"/>
      <c r="H5256" s="72"/>
      <c r="I5256" s="59"/>
      <c r="J5256" s="76"/>
      <c r="K5256" s="59"/>
      <c r="L5256" s="59"/>
      <c r="M5256" s="76"/>
      <c r="N5256" s="88"/>
      <c r="O5256" s="88"/>
      <c r="P5256" s="59"/>
      <c r="Q5256" s="77"/>
      <c r="R5256" s="59"/>
      <c r="S5256" s="59"/>
      <c r="T5256" s="59"/>
      <c r="U5256" s="59"/>
      <c r="W5256" s="59"/>
      <c r="X5256" s="59"/>
    </row>
    <row r="5257" ht="15.75" customHeight="1">
      <c r="C5257" s="84"/>
      <c r="D5257" s="84"/>
      <c r="E5257" s="84"/>
      <c r="F5257" s="86"/>
      <c r="G5257" s="87"/>
      <c r="H5257" s="72"/>
      <c r="I5257" s="59"/>
      <c r="J5257" s="76"/>
      <c r="K5257" s="59"/>
      <c r="L5257" s="59"/>
      <c r="M5257" s="76"/>
      <c r="N5257" s="88"/>
      <c r="O5257" s="88"/>
      <c r="P5257" s="59"/>
      <c r="Q5257" s="77"/>
      <c r="R5257" s="59"/>
      <c r="S5257" s="59"/>
      <c r="T5257" s="59"/>
      <c r="U5257" s="59"/>
      <c r="W5257" s="59"/>
      <c r="X5257" s="59"/>
    </row>
    <row r="5258" ht="15.75" customHeight="1">
      <c r="C5258" s="84"/>
      <c r="D5258" s="84"/>
      <c r="E5258" s="84"/>
      <c r="F5258" s="86"/>
      <c r="G5258" s="87"/>
      <c r="H5258" s="72"/>
      <c r="I5258" s="59"/>
      <c r="J5258" s="76"/>
      <c r="K5258" s="59"/>
      <c r="L5258" s="59"/>
      <c r="M5258" s="76"/>
      <c r="N5258" s="88"/>
      <c r="O5258" s="88"/>
      <c r="P5258" s="59"/>
      <c r="Q5258" s="77"/>
      <c r="R5258" s="59"/>
      <c r="S5258" s="59"/>
      <c r="T5258" s="59"/>
      <c r="U5258" s="59"/>
      <c r="W5258" s="59"/>
      <c r="X5258" s="59"/>
    </row>
    <row r="5259" ht="15.75" customHeight="1">
      <c r="C5259" s="84"/>
      <c r="D5259" s="84"/>
      <c r="E5259" s="84"/>
      <c r="F5259" s="86"/>
      <c r="G5259" s="87"/>
      <c r="H5259" s="72"/>
      <c r="I5259" s="59"/>
      <c r="J5259" s="76"/>
      <c r="K5259" s="59"/>
      <c r="L5259" s="59"/>
      <c r="M5259" s="76"/>
      <c r="N5259" s="88"/>
      <c r="O5259" s="88"/>
      <c r="P5259" s="59"/>
      <c r="Q5259" s="77"/>
      <c r="R5259" s="59"/>
      <c r="S5259" s="59"/>
      <c r="T5259" s="59"/>
      <c r="U5259" s="59"/>
      <c r="W5259" s="59"/>
      <c r="X5259" s="59"/>
    </row>
    <row r="5260" ht="15.75" customHeight="1">
      <c r="C5260" s="84"/>
      <c r="D5260" s="84"/>
      <c r="E5260" s="84"/>
      <c r="F5260" s="86"/>
      <c r="G5260" s="87"/>
      <c r="H5260" s="72"/>
      <c r="I5260" s="59"/>
      <c r="J5260" s="76"/>
      <c r="K5260" s="59"/>
      <c r="L5260" s="59"/>
      <c r="M5260" s="76"/>
      <c r="N5260" s="88"/>
      <c r="O5260" s="88"/>
      <c r="P5260" s="59"/>
      <c r="Q5260" s="77"/>
      <c r="R5260" s="59"/>
      <c r="S5260" s="59"/>
      <c r="T5260" s="59"/>
      <c r="U5260" s="59"/>
      <c r="W5260" s="59"/>
      <c r="X5260" s="59"/>
    </row>
    <row r="5261" ht="15.75" customHeight="1">
      <c r="C5261" s="84"/>
      <c r="D5261" s="84"/>
      <c r="E5261" s="84"/>
      <c r="F5261" s="86"/>
      <c r="G5261" s="87"/>
      <c r="H5261" s="72"/>
      <c r="I5261" s="59"/>
      <c r="J5261" s="76"/>
      <c r="K5261" s="59"/>
      <c r="L5261" s="59"/>
      <c r="M5261" s="76"/>
      <c r="N5261" s="88"/>
      <c r="O5261" s="88"/>
      <c r="P5261" s="59"/>
      <c r="Q5261" s="77"/>
      <c r="R5261" s="59"/>
      <c r="S5261" s="59"/>
      <c r="T5261" s="59"/>
      <c r="U5261" s="59"/>
      <c r="W5261" s="59"/>
      <c r="X5261" s="59"/>
    </row>
    <row r="5262" ht="15.75" customHeight="1">
      <c r="C5262" s="84"/>
      <c r="D5262" s="84"/>
      <c r="E5262" s="84"/>
      <c r="F5262" s="86"/>
      <c r="G5262" s="87"/>
      <c r="H5262" s="72"/>
      <c r="I5262" s="59"/>
      <c r="J5262" s="76"/>
      <c r="K5262" s="59"/>
      <c r="L5262" s="59"/>
      <c r="M5262" s="76"/>
      <c r="N5262" s="88"/>
      <c r="O5262" s="88"/>
      <c r="P5262" s="59"/>
      <c r="Q5262" s="77"/>
      <c r="R5262" s="59"/>
      <c r="S5262" s="59"/>
      <c r="T5262" s="59"/>
      <c r="U5262" s="59"/>
      <c r="W5262" s="59"/>
      <c r="X5262" s="59"/>
    </row>
    <row r="5263" ht="15.75" customHeight="1">
      <c r="C5263" s="84"/>
      <c r="D5263" s="84"/>
      <c r="E5263" s="84"/>
      <c r="F5263" s="86"/>
      <c r="G5263" s="87"/>
      <c r="H5263" s="72"/>
      <c r="I5263" s="59"/>
      <c r="J5263" s="76"/>
      <c r="K5263" s="59"/>
      <c r="L5263" s="59"/>
      <c r="M5263" s="76"/>
      <c r="N5263" s="88"/>
      <c r="O5263" s="88"/>
      <c r="P5263" s="59"/>
      <c r="Q5263" s="77"/>
      <c r="R5263" s="59"/>
      <c r="S5263" s="59"/>
      <c r="T5263" s="59"/>
      <c r="U5263" s="59"/>
      <c r="W5263" s="59"/>
      <c r="X5263" s="59"/>
    </row>
    <row r="5264" ht="15.75" customHeight="1">
      <c r="C5264" s="84"/>
      <c r="D5264" s="84"/>
      <c r="E5264" s="84"/>
      <c r="F5264" s="86"/>
      <c r="G5264" s="87"/>
      <c r="H5264" s="72"/>
      <c r="I5264" s="59"/>
      <c r="J5264" s="76"/>
      <c r="K5264" s="59"/>
      <c r="L5264" s="59"/>
      <c r="M5264" s="76"/>
      <c r="N5264" s="88"/>
      <c r="O5264" s="88"/>
      <c r="P5264" s="59"/>
      <c r="Q5264" s="77"/>
      <c r="R5264" s="59"/>
      <c r="S5264" s="59"/>
      <c r="T5264" s="59"/>
      <c r="U5264" s="59"/>
      <c r="W5264" s="59"/>
      <c r="X5264" s="59"/>
    </row>
    <row r="5265" ht="15.75" customHeight="1">
      <c r="C5265" s="84"/>
      <c r="D5265" s="84"/>
      <c r="E5265" s="84"/>
      <c r="F5265" s="86"/>
      <c r="G5265" s="87"/>
      <c r="H5265" s="72"/>
      <c r="I5265" s="59"/>
      <c r="J5265" s="76"/>
      <c r="K5265" s="59"/>
      <c r="L5265" s="59"/>
      <c r="M5265" s="76"/>
      <c r="N5265" s="88"/>
      <c r="O5265" s="88"/>
      <c r="P5265" s="59"/>
      <c r="Q5265" s="77"/>
      <c r="R5265" s="59"/>
      <c r="S5265" s="59"/>
      <c r="T5265" s="59"/>
      <c r="U5265" s="59"/>
      <c r="W5265" s="59"/>
      <c r="X5265" s="59"/>
    </row>
    <row r="5266" ht="15.75" customHeight="1">
      <c r="C5266" s="84"/>
      <c r="D5266" s="84"/>
      <c r="E5266" s="84"/>
      <c r="F5266" s="86"/>
      <c r="G5266" s="87"/>
      <c r="H5266" s="72"/>
      <c r="I5266" s="59"/>
      <c r="J5266" s="76"/>
      <c r="K5266" s="59"/>
      <c r="L5266" s="59"/>
      <c r="M5266" s="76"/>
      <c r="N5266" s="88"/>
      <c r="O5266" s="88"/>
      <c r="P5266" s="59"/>
      <c r="Q5266" s="77"/>
      <c r="R5266" s="59"/>
      <c r="S5266" s="59"/>
      <c r="T5266" s="59"/>
      <c r="U5266" s="59"/>
      <c r="W5266" s="59"/>
      <c r="X5266" s="59"/>
    </row>
    <row r="5267" ht="15.75" customHeight="1">
      <c r="C5267" s="84"/>
      <c r="D5267" s="84"/>
      <c r="E5267" s="84"/>
      <c r="F5267" s="86"/>
      <c r="G5267" s="87"/>
      <c r="H5267" s="72"/>
      <c r="I5267" s="59"/>
      <c r="J5267" s="76"/>
      <c r="K5267" s="59"/>
      <c r="L5267" s="59"/>
      <c r="M5267" s="76"/>
      <c r="N5267" s="88"/>
      <c r="O5267" s="88"/>
      <c r="P5267" s="59"/>
      <c r="Q5267" s="77"/>
      <c r="R5267" s="59"/>
      <c r="S5267" s="59"/>
      <c r="T5267" s="59"/>
      <c r="U5267" s="59"/>
      <c r="W5267" s="59"/>
      <c r="X5267" s="59"/>
    </row>
    <row r="5268" ht="15.75" customHeight="1">
      <c r="C5268" s="84"/>
      <c r="D5268" s="84"/>
      <c r="E5268" s="84"/>
      <c r="F5268" s="86"/>
      <c r="G5268" s="87"/>
      <c r="H5268" s="72"/>
      <c r="I5268" s="59"/>
      <c r="J5268" s="76"/>
      <c r="K5268" s="59"/>
      <c r="L5268" s="59"/>
      <c r="M5268" s="76"/>
      <c r="N5268" s="88"/>
      <c r="O5268" s="88"/>
      <c r="P5268" s="59"/>
      <c r="Q5268" s="77"/>
      <c r="R5268" s="59"/>
      <c r="S5268" s="59"/>
      <c r="T5268" s="59"/>
      <c r="U5268" s="59"/>
      <c r="W5268" s="59"/>
      <c r="X5268" s="59"/>
    </row>
    <row r="5269" ht="15.75" customHeight="1">
      <c r="C5269" s="84"/>
      <c r="D5269" s="84"/>
      <c r="E5269" s="84"/>
      <c r="F5269" s="86"/>
      <c r="G5269" s="87"/>
      <c r="H5269" s="72"/>
      <c r="I5269" s="59"/>
      <c r="J5269" s="76"/>
      <c r="K5269" s="59"/>
      <c r="L5269" s="59"/>
      <c r="M5269" s="76"/>
      <c r="N5269" s="88"/>
      <c r="O5269" s="88"/>
      <c r="P5269" s="59"/>
      <c r="Q5269" s="77"/>
      <c r="R5269" s="59"/>
      <c r="S5269" s="59"/>
      <c r="T5269" s="59"/>
      <c r="U5269" s="59"/>
      <c r="W5269" s="59"/>
      <c r="X5269" s="59"/>
    </row>
    <row r="5270" ht="15.75" customHeight="1">
      <c r="C5270" s="84"/>
      <c r="D5270" s="84"/>
      <c r="E5270" s="84"/>
      <c r="F5270" s="86"/>
      <c r="G5270" s="87"/>
      <c r="H5270" s="72"/>
      <c r="I5270" s="59"/>
      <c r="J5270" s="76"/>
      <c r="K5270" s="59"/>
      <c r="L5270" s="59"/>
      <c r="M5270" s="76"/>
      <c r="N5270" s="88"/>
      <c r="O5270" s="88"/>
      <c r="P5270" s="59"/>
      <c r="Q5270" s="77"/>
      <c r="R5270" s="59"/>
      <c r="S5270" s="59"/>
      <c r="T5270" s="59"/>
      <c r="U5270" s="59"/>
      <c r="W5270" s="59"/>
      <c r="X5270" s="59"/>
    </row>
    <row r="5271" ht="15.75" customHeight="1">
      <c r="C5271" s="84"/>
      <c r="D5271" s="84"/>
      <c r="E5271" s="84"/>
      <c r="F5271" s="86"/>
      <c r="G5271" s="87"/>
      <c r="H5271" s="72"/>
      <c r="I5271" s="59"/>
      <c r="J5271" s="76"/>
      <c r="K5271" s="59"/>
      <c r="L5271" s="59"/>
      <c r="M5271" s="76"/>
      <c r="N5271" s="88"/>
      <c r="O5271" s="88"/>
      <c r="P5271" s="59"/>
      <c r="Q5271" s="77"/>
      <c r="R5271" s="59"/>
      <c r="S5271" s="59"/>
      <c r="T5271" s="59"/>
      <c r="U5271" s="59"/>
      <c r="W5271" s="59"/>
      <c r="X5271" s="59"/>
    </row>
    <row r="5272" ht="15.75" customHeight="1">
      <c r="C5272" s="84"/>
      <c r="D5272" s="84"/>
      <c r="E5272" s="84"/>
      <c r="F5272" s="86"/>
      <c r="G5272" s="87"/>
      <c r="H5272" s="72"/>
      <c r="I5272" s="59"/>
      <c r="J5272" s="76"/>
      <c r="K5272" s="59"/>
      <c r="L5272" s="59"/>
      <c r="M5272" s="76"/>
      <c r="N5272" s="88"/>
      <c r="O5272" s="88"/>
      <c r="P5272" s="59"/>
      <c r="Q5272" s="77"/>
      <c r="R5272" s="59"/>
      <c r="S5272" s="59"/>
      <c r="T5272" s="59"/>
      <c r="U5272" s="59"/>
      <c r="W5272" s="59"/>
      <c r="X5272" s="59"/>
    </row>
    <row r="5273" ht="15.75" customHeight="1">
      <c r="C5273" s="84"/>
      <c r="D5273" s="84"/>
      <c r="E5273" s="84"/>
      <c r="F5273" s="86"/>
      <c r="G5273" s="87"/>
      <c r="H5273" s="72"/>
      <c r="I5273" s="59"/>
      <c r="J5273" s="76"/>
      <c r="K5273" s="59"/>
      <c r="L5273" s="59"/>
      <c r="M5273" s="76"/>
      <c r="N5273" s="88"/>
      <c r="O5273" s="88"/>
      <c r="P5273" s="59"/>
      <c r="Q5273" s="77"/>
      <c r="R5273" s="59"/>
      <c r="S5273" s="59"/>
      <c r="T5273" s="59"/>
      <c r="U5273" s="59"/>
      <c r="W5273" s="59"/>
      <c r="X5273" s="59"/>
    </row>
    <row r="5274" ht="15.75" customHeight="1">
      <c r="C5274" s="84"/>
      <c r="D5274" s="84"/>
      <c r="E5274" s="84"/>
      <c r="F5274" s="86"/>
      <c r="G5274" s="87"/>
      <c r="H5274" s="72"/>
      <c r="I5274" s="59"/>
      <c r="J5274" s="76"/>
      <c r="K5274" s="59"/>
      <c r="L5274" s="59"/>
      <c r="M5274" s="76"/>
      <c r="N5274" s="88"/>
      <c r="O5274" s="88"/>
      <c r="P5274" s="59"/>
      <c r="Q5274" s="77"/>
      <c r="R5274" s="59"/>
      <c r="S5274" s="59"/>
      <c r="T5274" s="59"/>
      <c r="U5274" s="59"/>
      <c r="W5274" s="59"/>
      <c r="X5274" s="59"/>
    </row>
    <row r="5275" ht="15.75" customHeight="1">
      <c r="C5275" s="84"/>
      <c r="D5275" s="84"/>
      <c r="E5275" s="84"/>
      <c r="F5275" s="86"/>
      <c r="G5275" s="87"/>
      <c r="H5275" s="72"/>
      <c r="I5275" s="59"/>
      <c r="J5275" s="76"/>
      <c r="K5275" s="59"/>
      <c r="L5275" s="59"/>
      <c r="M5275" s="76"/>
      <c r="N5275" s="88"/>
      <c r="O5275" s="88"/>
      <c r="P5275" s="59"/>
      <c r="Q5275" s="77"/>
      <c r="R5275" s="59"/>
      <c r="S5275" s="59"/>
      <c r="T5275" s="59"/>
      <c r="U5275" s="59"/>
      <c r="W5275" s="59"/>
      <c r="X5275" s="59"/>
    </row>
    <row r="5276" ht="15.75" customHeight="1">
      <c r="C5276" s="84"/>
      <c r="D5276" s="84"/>
      <c r="E5276" s="84"/>
      <c r="F5276" s="86"/>
      <c r="G5276" s="87"/>
      <c r="H5276" s="72"/>
      <c r="I5276" s="59"/>
      <c r="J5276" s="76"/>
      <c r="K5276" s="59"/>
      <c r="L5276" s="59"/>
      <c r="M5276" s="76"/>
      <c r="N5276" s="88"/>
      <c r="O5276" s="88"/>
      <c r="P5276" s="59"/>
      <c r="Q5276" s="77"/>
      <c r="R5276" s="59"/>
      <c r="S5276" s="59"/>
      <c r="T5276" s="59"/>
      <c r="U5276" s="59"/>
      <c r="W5276" s="59"/>
      <c r="X5276" s="59"/>
    </row>
    <row r="5277" ht="15.75" customHeight="1">
      <c r="C5277" s="84"/>
      <c r="D5277" s="84"/>
      <c r="E5277" s="84"/>
      <c r="F5277" s="86"/>
      <c r="G5277" s="87"/>
      <c r="H5277" s="72"/>
      <c r="I5277" s="59"/>
      <c r="J5277" s="76"/>
      <c r="K5277" s="59"/>
      <c r="L5277" s="59"/>
      <c r="M5277" s="76"/>
      <c r="N5277" s="88"/>
      <c r="O5277" s="88"/>
      <c r="P5277" s="59"/>
      <c r="Q5277" s="77"/>
      <c r="R5277" s="59"/>
      <c r="S5277" s="59"/>
      <c r="T5277" s="59"/>
      <c r="U5277" s="59"/>
      <c r="W5277" s="59"/>
      <c r="X5277" s="59"/>
    </row>
    <row r="5278" ht="15.75" customHeight="1">
      <c r="C5278" s="84"/>
      <c r="D5278" s="84"/>
      <c r="E5278" s="84"/>
      <c r="F5278" s="86"/>
      <c r="G5278" s="87"/>
      <c r="H5278" s="72"/>
      <c r="I5278" s="59"/>
      <c r="J5278" s="76"/>
      <c r="K5278" s="59"/>
      <c r="L5278" s="59"/>
      <c r="M5278" s="76"/>
      <c r="N5278" s="88"/>
      <c r="O5278" s="88"/>
      <c r="P5278" s="59"/>
      <c r="Q5278" s="77"/>
      <c r="R5278" s="59"/>
      <c r="S5278" s="59"/>
      <c r="T5278" s="59"/>
      <c r="U5278" s="59"/>
      <c r="W5278" s="59"/>
      <c r="X5278" s="59"/>
    </row>
    <row r="5279" ht="15.75" customHeight="1">
      <c r="C5279" s="84"/>
      <c r="D5279" s="84"/>
      <c r="E5279" s="84"/>
      <c r="F5279" s="86"/>
      <c r="G5279" s="87"/>
      <c r="H5279" s="72"/>
      <c r="I5279" s="59"/>
      <c r="J5279" s="76"/>
      <c r="K5279" s="59"/>
      <c r="L5279" s="59"/>
      <c r="M5279" s="76"/>
      <c r="N5279" s="88"/>
      <c r="O5279" s="88"/>
      <c r="P5279" s="59"/>
      <c r="Q5279" s="77"/>
      <c r="R5279" s="59"/>
      <c r="S5279" s="59"/>
      <c r="T5279" s="59"/>
      <c r="U5279" s="59"/>
      <c r="W5279" s="59"/>
      <c r="X5279" s="59"/>
    </row>
    <row r="5280" ht="15.75" customHeight="1">
      <c r="C5280" s="84"/>
      <c r="D5280" s="84"/>
      <c r="E5280" s="84"/>
      <c r="F5280" s="86"/>
      <c r="G5280" s="87"/>
      <c r="H5280" s="72"/>
      <c r="I5280" s="59"/>
      <c r="J5280" s="76"/>
      <c r="K5280" s="59"/>
      <c r="L5280" s="59"/>
      <c r="M5280" s="76"/>
      <c r="N5280" s="88"/>
      <c r="O5280" s="88"/>
      <c r="P5280" s="59"/>
      <c r="Q5280" s="77"/>
      <c r="R5280" s="59"/>
      <c r="S5280" s="59"/>
      <c r="T5280" s="59"/>
      <c r="U5280" s="59"/>
      <c r="W5280" s="59"/>
      <c r="X5280" s="59"/>
    </row>
    <row r="5281" ht="15.75" customHeight="1">
      <c r="C5281" s="84"/>
      <c r="D5281" s="84"/>
      <c r="E5281" s="84"/>
      <c r="F5281" s="86"/>
      <c r="G5281" s="87"/>
      <c r="H5281" s="72"/>
      <c r="I5281" s="59"/>
      <c r="J5281" s="76"/>
      <c r="K5281" s="59"/>
      <c r="L5281" s="59"/>
      <c r="M5281" s="76"/>
      <c r="N5281" s="88"/>
      <c r="O5281" s="88"/>
      <c r="P5281" s="59"/>
      <c r="Q5281" s="77"/>
      <c r="R5281" s="59"/>
      <c r="S5281" s="59"/>
      <c r="T5281" s="59"/>
      <c r="U5281" s="59"/>
      <c r="W5281" s="59"/>
      <c r="X5281" s="59"/>
    </row>
    <row r="5282" ht="15.75" customHeight="1">
      <c r="C5282" s="84"/>
      <c r="D5282" s="84"/>
      <c r="E5282" s="84"/>
      <c r="F5282" s="86"/>
      <c r="G5282" s="87"/>
      <c r="H5282" s="72"/>
      <c r="I5282" s="59"/>
      <c r="J5282" s="76"/>
      <c r="K5282" s="59"/>
      <c r="L5282" s="59"/>
      <c r="M5282" s="76"/>
      <c r="N5282" s="88"/>
      <c r="O5282" s="88"/>
      <c r="P5282" s="59"/>
      <c r="Q5282" s="77"/>
      <c r="R5282" s="59"/>
      <c r="S5282" s="59"/>
      <c r="T5282" s="59"/>
      <c r="U5282" s="59"/>
      <c r="W5282" s="59"/>
      <c r="X5282" s="59"/>
    </row>
    <row r="5283" ht="15.75" customHeight="1">
      <c r="C5283" s="84"/>
      <c r="D5283" s="84"/>
      <c r="E5283" s="84"/>
      <c r="F5283" s="86"/>
      <c r="G5283" s="87"/>
      <c r="H5283" s="72"/>
      <c r="I5283" s="59"/>
      <c r="J5283" s="76"/>
      <c r="K5283" s="59"/>
      <c r="L5283" s="59"/>
      <c r="M5283" s="76"/>
      <c r="N5283" s="88"/>
      <c r="O5283" s="88"/>
      <c r="P5283" s="59"/>
      <c r="Q5283" s="77"/>
      <c r="R5283" s="59"/>
      <c r="S5283" s="59"/>
      <c r="T5283" s="59"/>
      <c r="U5283" s="59"/>
      <c r="W5283" s="59"/>
      <c r="X5283" s="59"/>
    </row>
    <row r="5284" ht="15.75" customHeight="1">
      <c r="C5284" s="84"/>
      <c r="D5284" s="84"/>
      <c r="E5284" s="84"/>
      <c r="F5284" s="86"/>
      <c r="G5284" s="87"/>
      <c r="H5284" s="72"/>
      <c r="I5284" s="59"/>
      <c r="J5284" s="76"/>
      <c r="K5284" s="59"/>
      <c r="L5284" s="59"/>
      <c r="M5284" s="76"/>
      <c r="N5284" s="88"/>
      <c r="O5284" s="88"/>
      <c r="P5284" s="59"/>
      <c r="Q5284" s="77"/>
      <c r="R5284" s="59"/>
      <c r="S5284" s="59"/>
      <c r="T5284" s="59"/>
      <c r="U5284" s="59"/>
      <c r="W5284" s="59"/>
      <c r="X5284" s="59"/>
    </row>
    <row r="5285" ht="15.75" customHeight="1">
      <c r="C5285" s="84"/>
      <c r="D5285" s="84"/>
      <c r="E5285" s="84"/>
      <c r="F5285" s="86"/>
      <c r="G5285" s="87"/>
      <c r="H5285" s="72"/>
      <c r="I5285" s="59"/>
      <c r="J5285" s="76"/>
      <c r="K5285" s="59"/>
      <c r="L5285" s="59"/>
      <c r="M5285" s="76"/>
      <c r="N5285" s="88"/>
      <c r="O5285" s="88"/>
      <c r="P5285" s="59"/>
      <c r="Q5285" s="77"/>
      <c r="R5285" s="59"/>
      <c r="S5285" s="59"/>
      <c r="T5285" s="59"/>
      <c r="U5285" s="59"/>
      <c r="W5285" s="59"/>
      <c r="X5285" s="59"/>
    </row>
    <row r="5286" ht="15.75" customHeight="1">
      <c r="C5286" s="84"/>
      <c r="D5286" s="84"/>
      <c r="E5286" s="84"/>
      <c r="F5286" s="86"/>
      <c r="G5286" s="87"/>
      <c r="H5286" s="72"/>
      <c r="I5286" s="59"/>
      <c r="J5286" s="76"/>
      <c r="K5286" s="59"/>
      <c r="L5286" s="59"/>
      <c r="M5286" s="76"/>
      <c r="N5286" s="88"/>
      <c r="O5286" s="88"/>
      <c r="P5286" s="59"/>
      <c r="Q5286" s="77"/>
      <c r="R5286" s="59"/>
      <c r="S5286" s="59"/>
      <c r="T5286" s="59"/>
      <c r="U5286" s="59"/>
      <c r="W5286" s="59"/>
      <c r="X5286" s="59"/>
    </row>
    <row r="5287" ht="15.75" customHeight="1">
      <c r="C5287" s="84"/>
      <c r="D5287" s="84"/>
      <c r="E5287" s="84"/>
      <c r="F5287" s="86"/>
      <c r="G5287" s="87"/>
      <c r="H5287" s="72"/>
      <c r="I5287" s="59"/>
      <c r="J5287" s="76"/>
      <c r="K5287" s="59"/>
      <c r="L5287" s="59"/>
      <c r="M5287" s="76"/>
      <c r="N5287" s="88"/>
      <c r="O5287" s="88"/>
      <c r="P5287" s="59"/>
      <c r="Q5287" s="77"/>
      <c r="R5287" s="59"/>
      <c r="S5287" s="59"/>
      <c r="T5287" s="59"/>
      <c r="U5287" s="59"/>
      <c r="W5287" s="59"/>
      <c r="X5287" s="59"/>
    </row>
    <row r="5288" ht="15.75" customHeight="1">
      <c r="C5288" s="84"/>
      <c r="D5288" s="84"/>
      <c r="E5288" s="84"/>
      <c r="F5288" s="86"/>
      <c r="G5288" s="87"/>
      <c r="H5288" s="72"/>
      <c r="I5288" s="59"/>
      <c r="J5288" s="76"/>
      <c r="K5288" s="59"/>
      <c r="L5288" s="59"/>
      <c r="M5288" s="76"/>
      <c r="N5288" s="88"/>
      <c r="O5288" s="88"/>
      <c r="P5288" s="59"/>
      <c r="Q5288" s="77"/>
      <c r="R5288" s="59"/>
      <c r="S5288" s="59"/>
      <c r="T5288" s="59"/>
      <c r="U5288" s="59"/>
      <c r="W5288" s="59"/>
      <c r="X5288" s="59"/>
    </row>
    <row r="5289" ht="15.75" customHeight="1">
      <c r="C5289" s="84"/>
      <c r="D5289" s="84"/>
      <c r="E5289" s="84"/>
      <c r="F5289" s="86"/>
      <c r="G5289" s="87"/>
      <c r="H5289" s="72"/>
      <c r="I5289" s="59"/>
      <c r="J5289" s="76"/>
      <c r="K5289" s="59"/>
      <c r="L5289" s="59"/>
      <c r="M5289" s="76"/>
      <c r="N5289" s="88"/>
      <c r="O5289" s="88"/>
      <c r="P5289" s="59"/>
      <c r="Q5289" s="77"/>
      <c r="R5289" s="59"/>
      <c r="S5289" s="59"/>
      <c r="T5289" s="59"/>
      <c r="U5289" s="59"/>
      <c r="W5289" s="59"/>
      <c r="X5289" s="59"/>
    </row>
    <row r="5290" ht="15.75" customHeight="1">
      <c r="C5290" s="84"/>
      <c r="D5290" s="84"/>
      <c r="E5290" s="84"/>
      <c r="F5290" s="86"/>
      <c r="G5290" s="87"/>
      <c r="H5290" s="72"/>
      <c r="I5290" s="59"/>
      <c r="J5290" s="76"/>
      <c r="K5290" s="59"/>
      <c r="L5290" s="59"/>
      <c r="M5290" s="76"/>
      <c r="N5290" s="88"/>
      <c r="O5290" s="88"/>
      <c r="P5290" s="59"/>
      <c r="Q5290" s="77"/>
      <c r="R5290" s="59"/>
      <c r="S5290" s="59"/>
      <c r="T5290" s="59"/>
      <c r="U5290" s="59"/>
      <c r="W5290" s="59"/>
      <c r="X5290" s="59"/>
    </row>
    <row r="5291" ht="15.75" customHeight="1">
      <c r="C5291" s="84"/>
      <c r="D5291" s="84"/>
      <c r="E5291" s="84"/>
      <c r="F5291" s="86"/>
      <c r="G5291" s="87"/>
      <c r="H5291" s="72"/>
      <c r="I5291" s="59"/>
      <c r="J5291" s="76"/>
      <c r="K5291" s="59"/>
      <c r="L5291" s="59"/>
      <c r="M5291" s="76"/>
      <c r="N5291" s="88"/>
      <c r="O5291" s="88"/>
      <c r="P5291" s="59"/>
      <c r="Q5291" s="77"/>
      <c r="R5291" s="59"/>
      <c r="S5291" s="59"/>
      <c r="T5291" s="59"/>
      <c r="U5291" s="59"/>
      <c r="W5291" s="59"/>
      <c r="X5291" s="59"/>
    </row>
    <row r="5292" ht="15.75" customHeight="1">
      <c r="C5292" s="84"/>
      <c r="D5292" s="84"/>
      <c r="E5292" s="84"/>
      <c r="F5292" s="86"/>
      <c r="G5292" s="87"/>
      <c r="H5292" s="72"/>
      <c r="I5292" s="59"/>
      <c r="J5292" s="76"/>
      <c r="K5292" s="59"/>
      <c r="L5292" s="59"/>
      <c r="M5292" s="76"/>
      <c r="N5292" s="88"/>
      <c r="O5292" s="88"/>
      <c r="P5292" s="59"/>
      <c r="Q5292" s="77"/>
      <c r="R5292" s="59"/>
      <c r="S5292" s="59"/>
      <c r="T5292" s="59"/>
      <c r="U5292" s="59"/>
      <c r="W5292" s="59"/>
      <c r="X5292" s="59"/>
    </row>
    <row r="5293" ht="15.75" customHeight="1">
      <c r="C5293" s="84"/>
      <c r="D5293" s="84"/>
      <c r="E5293" s="84"/>
      <c r="F5293" s="86"/>
      <c r="G5293" s="87"/>
      <c r="H5293" s="72"/>
      <c r="I5293" s="59"/>
      <c r="J5293" s="76"/>
      <c r="K5293" s="59"/>
      <c r="L5293" s="59"/>
      <c r="M5293" s="76"/>
      <c r="N5293" s="88"/>
      <c r="O5293" s="88"/>
      <c r="P5293" s="59"/>
      <c r="Q5293" s="77"/>
      <c r="R5293" s="59"/>
      <c r="S5293" s="59"/>
      <c r="T5293" s="59"/>
      <c r="U5293" s="59"/>
      <c r="W5293" s="59"/>
      <c r="X5293" s="59"/>
    </row>
    <row r="5294" ht="15.75" customHeight="1">
      <c r="C5294" s="84"/>
      <c r="D5294" s="84"/>
      <c r="E5294" s="84"/>
      <c r="F5294" s="86"/>
      <c r="G5294" s="87"/>
      <c r="H5294" s="72"/>
      <c r="I5294" s="59"/>
      <c r="J5294" s="76"/>
      <c r="K5294" s="59"/>
      <c r="L5294" s="59"/>
      <c r="M5294" s="76"/>
      <c r="N5294" s="88"/>
      <c r="O5294" s="88"/>
      <c r="P5294" s="59"/>
      <c r="Q5294" s="77"/>
      <c r="R5294" s="59"/>
      <c r="S5294" s="59"/>
      <c r="T5294" s="59"/>
      <c r="U5294" s="59"/>
      <c r="W5294" s="59"/>
      <c r="X5294" s="59"/>
    </row>
    <row r="5295" ht="15.75" customHeight="1">
      <c r="C5295" s="84"/>
      <c r="D5295" s="84"/>
      <c r="E5295" s="84"/>
      <c r="F5295" s="86"/>
      <c r="G5295" s="87"/>
      <c r="H5295" s="72"/>
      <c r="I5295" s="59"/>
      <c r="J5295" s="76"/>
      <c r="K5295" s="59"/>
      <c r="L5295" s="59"/>
      <c r="M5295" s="76"/>
      <c r="N5295" s="88"/>
      <c r="O5295" s="88"/>
      <c r="P5295" s="59"/>
      <c r="Q5295" s="77"/>
      <c r="R5295" s="59"/>
      <c r="S5295" s="59"/>
      <c r="T5295" s="59"/>
      <c r="U5295" s="59"/>
      <c r="W5295" s="59"/>
      <c r="X5295" s="59"/>
    </row>
    <row r="5296" ht="15.75" customHeight="1">
      <c r="C5296" s="84"/>
      <c r="D5296" s="84"/>
      <c r="E5296" s="84"/>
      <c r="F5296" s="86"/>
      <c r="G5296" s="87"/>
      <c r="H5296" s="72"/>
      <c r="I5296" s="59"/>
      <c r="J5296" s="76"/>
      <c r="K5296" s="59"/>
      <c r="L5296" s="59"/>
      <c r="M5296" s="76"/>
      <c r="N5296" s="88"/>
      <c r="O5296" s="88"/>
      <c r="P5296" s="59"/>
      <c r="Q5296" s="77"/>
      <c r="R5296" s="59"/>
      <c r="S5296" s="59"/>
      <c r="T5296" s="59"/>
      <c r="U5296" s="59"/>
      <c r="W5296" s="59"/>
      <c r="X5296" s="59"/>
    </row>
    <row r="5297" ht="15.75" customHeight="1">
      <c r="C5297" s="84"/>
      <c r="D5297" s="84"/>
      <c r="E5297" s="84"/>
      <c r="F5297" s="86"/>
      <c r="G5297" s="87"/>
      <c r="H5297" s="72"/>
      <c r="I5297" s="59"/>
      <c r="J5297" s="76"/>
      <c r="K5297" s="59"/>
      <c r="L5297" s="59"/>
      <c r="M5297" s="76"/>
      <c r="N5297" s="88"/>
      <c r="O5297" s="88"/>
      <c r="P5297" s="59"/>
      <c r="Q5297" s="77"/>
      <c r="R5297" s="59"/>
      <c r="S5297" s="59"/>
      <c r="T5297" s="59"/>
      <c r="U5297" s="59"/>
      <c r="W5297" s="59"/>
      <c r="X5297" s="59"/>
    </row>
    <row r="5298" ht="15.75" customHeight="1">
      <c r="C5298" s="84"/>
      <c r="D5298" s="84"/>
      <c r="E5298" s="84"/>
      <c r="F5298" s="86"/>
      <c r="G5298" s="87"/>
      <c r="H5298" s="72"/>
      <c r="I5298" s="59"/>
      <c r="J5298" s="76"/>
      <c r="K5298" s="59"/>
      <c r="L5298" s="59"/>
      <c r="M5298" s="76"/>
      <c r="N5298" s="88"/>
      <c r="O5298" s="88"/>
      <c r="P5298" s="59"/>
      <c r="Q5298" s="77"/>
      <c r="R5298" s="59"/>
      <c r="S5298" s="59"/>
      <c r="T5298" s="59"/>
      <c r="U5298" s="59"/>
      <c r="W5298" s="59"/>
      <c r="X5298" s="59"/>
    </row>
    <row r="5299" ht="15.75" customHeight="1">
      <c r="C5299" s="84"/>
      <c r="D5299" s="84"/>
      <c r="E5299" s="84"/>
      <c r="F5299" s="86"/>
      <c r="G5299" s="87"/>
      <c r="H5299" s="72"/>
      <c r="I5299" s="59"/>
      <c r="J5299" s="76"/>
      <c r="K5299" s="59"/>
      <c r="L5299" s="59"/>
      <c r="M5299" s="76"/>
      <c r="N5299" s="88"/>
      <c r="O5299" s="88"/>
      <c r="P5299" s="59"/>
      <c r="Q5299" s="77"/>
      <c r="R5299" s="59"/>
      <c r="S5299" s="59"/>
      <c r="T5299" s="59"/>
      <c r="U5299" s="59"/>
      <c r="W5299" s="59"/>
      <c r="X5299" s="59"/>
    </row>
    <row r="5300" ht="15.75" customHeight="1">
      <c r="C5300" s="84"/>
      <c r="D5300" s="84"/>
      <c r="E5300" s="84"/>
      <c r="F5300" s="86"/>
      <c r="G5300" s="87"/>
      <c r="H5300" s="72"/>
      <c r="I5300" s="59"/>
      <c r="J5300" s="76"/>
      <c r="K5300" s="59"/>
      <c r="L5300" s="59"/>
      <c r="M5300" s="76"/>
      <c r="N5300" s="88"/>
      <c r="O5300" s="88"/>
      <c r="P5300" s="59"/>
      <c r="Q5300" s="77"/>
      <c r="R5300" s="59"/>
      <c r="S5300" s="59"/>
      <c r="T5300" s="59"/>
      <c r="U5300" s="59"/>
      <c r="W5300" s="59"/>
      <c r="X5300" s="59"/>
    </row>
    <row r="5301" ht="15.75" customHeight="1">
      <c r="C5301" s="84"/>
      <c r="D5301" s="84"/>
      <c r="E5301" s="84"/>
      <c r="F5301" s="86"/>
      <c r="G5301" s="87"/>
      <c r="H5301" s="72"/>
      <c r="I5301" s="59"/>
      <c r="J5301" s="76"/>
      <c r="K5301" s="59"/>
      <c r="L5301" s="59"/>
      <c r="M5301" s="76"/>
      <c r="N5301" s="88"/>
      <c r="O5301" s="88"/>
      <c r="P5301" s="59"/>
      <c r="Q5301" s="77"/>
      <c r="R5301" s="59"/>
      <c r="S5301" s="59"/>
      <c r="T5301" s="59"/>
      <c r="U5301" s="59"/>
      <c r="W5301" s="59"/>
      <c r="X5301" s="59"/>
    </row>
    <row r="5302" ht="15.75" customHeight="1">
      <c r="C5302" s="84"/>
      <c r="D5302" s="84"/>
      <c r="E5302" s="84"/>
      <c r="F5302" s="86"/>
      <c r="G5302" s="87"/>
      <c r="H5302" s="72"/>
      <c r="I5302" s="59"/>
      <c r="J5302" s="76"/>
      <c r="K5302" s="59"/>
      <c r="L5302" s="59"/>
      <c r="M5302" s="76"/>
      <c r="N5302" s="88"/>
      <c r="O5302" s="88"/>
      <c r="P5302" s="59"/>
      <c r="Q5302" s="77"/>
      <c r="R5302" s="59"/>
      <c r="S5302" s="59"/>
      <c r="T5302" s="59"/>
      <c r="U5302" s="59"/>
      <c r="W5302" s="59"/>
      <c r="X5302" s="59"/>
    </row>
    <row r="5303" ht="15.75" customHeight="1">
      <c r="C5303" s="84"/>
      <c r="D5303" s="84"/>
      <c r="E5303" s="84"/>
      <c r="F5303" s="86"/>
      <c r="G5303" s="87"/>
      <c r="H5303" s="72"/>
      <c r="I5303" s="59"/>
      <c r="J5303" s="76"/>
      <c r="K5303" s="59"/>
      <c r="L5303" s="59"/>
      <c r="M5303" s="76"/>
      <c r="N5303" s="88"/>
      <c r="O5303" s="88"/>
      <c r="P5303" s="59"/>
      <c r="Q5303" s="77"/>
      <c r="R5303" s="59"/>
      <c r="S5303" s="59"/>
      <c r="T5303" s="59"/>
      <c r="U5303" s="59"/>
      <c r="W5303" s="59"/>
      <c r="X5303" s="59"/>
    </row>
    <row r="5304" ht="15.75" customHeight="1">
      <c r="C5304" s="84"/>
      <c r="D5304" s="84"/>
      <c r="E5304" s="84"/>
      <c r="F5304" s="86"/>
      <c r="G5304" s="87"/>
      <c r="H5304" s="72"/>
      <c r="I5304" s="59"/>
      <c r="J5304" s="76"/>
      <c r="K5304" s="59"/>
      <c r="L5304" s="59"/>
      <c r="M5304" s="76"/>
      <c r="N5304" s="88"/>
      <c r="O5304" s="88"/>
      <c r="P5304" s="59"/>
      <c r="Q5304" s="77"/>
      <c r="R5304" s="59"/>
      <c r="S5304" s="59"/>
      <c r="T5304" s="59"/>
      <c r="U5304" s="59"/>
      <c r="W5304" s="59"/>
      <c r="X5304" s="59"/>
    </row>
    <row r="5305" ht="15.75" customHeight="1">
      <c r="C5305" s="84"/>
      <c r="D5305" s="84"/>
      <c r="E5305" s="84"/>
      <c r="F5305" s="86"/>
      <c r="G5305" s="87"/>
      <c r="H5305" s="72"/>
      <c r="I5305" s="59"/>
      <c r="J5305" s="76"/>
      <c r="K5305" s="59"/>
      <c r="L5305" s="59"/>
      <c r="M5305" s="76"/>
      <c r="N5305" s="88"/>
      <c r="O5305" s="88"/>
      <c r="P5305" s="59"/>
      <c r="Q5305" s="77"/>
      <c r="R5305" s="59"/>
      <c r="S5305" s="59"/>
      <c r="T5305" s="59"/>
      <c r="U5305" s="59"/>
      <c r="W5305" s="59"/>
      <c r="X5305" s="59"/>
    </row>
    <row r="5306" ht="15.75" customHeight="1">
      <c r="C5306" s="84"/>
      <c r="D5306" s="84"/>
      <c r="E5306" s="84"/>
      <c r="F5306" s="86"/>
      <c r="G5306" s="87"/>
      <c r="H5306" s="72"/>
      <c r="I5306" s="59"/>
      <c r="J5306" s="76"/>
      <c r="K5306" s="59"/>
      <c r="L5306" s="59"/>
      <c r="M5306" s="76"/>
      <c r="N5306" s="88"/>
      <c r="O5306" s="88"/>
      <c r="P5306" s="59"/>
      <c r="Q5306" s="77"/>
      <c r="R5306" s="59"/>
      <c r="S5306" s="59"/>
      <c r="T5306" s="59"/>
      <c r="U5306" s="59"/>
      <c r="W5306" s="59"/>
      <c r="X5306" s="59"/>
    </row>
    <row r="5307" ht="15.75" customHeight="1">
      <c r="C5307" s="84"/>
      <c r="D5307" s="84"/>
      <c r="E5307" s="84"/>
      <c r="F5307" s="86"/>
      <c r="G5307" s="87"/>
      <c r="H5307" s="72"/>
      <c r="I5307" s="59"/>
      <c r="J5307" s="76"/>
      <c r="K5307" s="59"/>
      <c r="L5307" s="59"/>
      <c r="M5307" s="76"/>
      <c r="N5307" s="88"/>
      <c r="O5307" s="88"/>
      <c r="P5307" s="59"/>
      <c r="Q5307" s="77"/>
      <c r="R5307" s="59"/>
      <c r="S5307" s="59"/>
      <c r="T5307" s="59"/>
      <c r="U5307" s="59"/>
      <c r="W5307" s="59"/>
      <c r="X5307" s="59"/>
    </row>
    <row r="5308" ht="15.75" customHeight="1">
      <c r="C5308" s="84"/>
      <c r="D5308" s="84"/>
      <c r="E5308" s="84"/>
      <c r="F5308" s="86"/>
      <c r="G5308" s="87"/>
      <c r="H5308" s="72"/>
      <c r="I5308" s="59"/>
      <c r="J5308" s="76"/>
      <c r="K5308" s="59"/>
      <c r="L5308" s="59"/>
      <c r="M5308" s="76"/>
      <c r="N5308" s="88"/>
      <c r="O5308" s="88"/>
      <c r="P5308" s="59"/>
      <c r="Q5308" s="77"/>
      <c r="R5308" s="59"/>
      <c r="S5308" s="59"/>
      <c r="T5308" s="59"/>
      <c r="U5308" s="59"/>
      <c r="W5308" s="59"/>
      <c r="X5308" s="59"/>
    </row>
    <row r="5309" ht="15.75" customHeight="1">
      <c r="C5309" s="84"/>
      <c r="D5309" s="84"/>
      <c r="E5309" s="84"/>
      <c r="F5309" s="86"/>
      <c r="G5309" s="87"/>
      <c r="H5309" s="72"/>
      <c r="I5309" s="59"/>
      <c r="J5309" s="76"/>
      <c r="K5309" s="59"/>
      <c r="L5309" s="59"/>
      <c r="M5309" s="76"/>
      <c r="N5309" s="88"/>
      <c r="O5309" s="88"/>
      <c r="P5309" s="59"/>
      <c r="Q5309" s="77"/>
      <c r="R5309" s="59"/>
      <c r="S5309" s="59"/>
      <c r="T5309" s="59"/>
      <c r="U5309" s="59"/>
      <c r="W5309" s="59"/>
      <c r="X5309" s="59"/>
    </row>
    <row r="5310" ht="15.75" customHeight="1">
      <c r="C5310" s="84"/>
      <c r="D5310" s="84"/>
      <c r="E5310" s="84"/>
      <c r="F5310" s="86"/>
      <c r="G5310" s="87"/>
      <c r="H5310" s="72"/>
      <c r="I5310" s="59"/>
      <c r="J5310" s="76"/>
      <c r="K5310" s="59"/>
      <c r="L5310" s="59"/>
      <c r="M5310" s="76"/>
      <c r="N5310" s="88"/>
      <c r="O5310" s="88"/>
      <c r="P5310" s="59"/>
      <c r="Q5310" s="77"/>
      <c r="R5310" s="59"/>
      <c r="S5310" s="59"/>
      <c r="T5310" s="59"/>
      <c r="U5310" s="59"/>
      <c r="W5310" s="59"/>
      <c r="X5310" s="59"/>
    </row>
    <row r="5311" ht="15.75" customHeight="1">
      <c r="C5311" s="84"/>
      <c r="D5311" s="84"/>
      <c r="E5311" s="84"/>
      <c r="F5311" s="86"/>
      <c r="G5311" s="87"/>
      <c r="H5311" s="72"/>
      <c r="I5311" s="59"/>
      <c r="J5311" s="76"/>
      <c r="K5311" s="59"/>
      <c r="L5311" s="59"/>
      <c r="M5311" s="76"/>
      <c r="N5311" s="88"/>
      <c r="O5311" s="88"/>
      <c r="P5311" s="59"/>
      <c r="Q5311" s="77"/>
      <c r="R5311" s="59"/>
      <c r="S5311" s="59"/>
      <c r="T5311" s="59"/>
      <c r="U5311" s="59"/>
      <c r="W5311" s="59"/>
      <c r="X5311" s="59"/>
    </row>
    <row r="5312" ht="15.75" customHeight="1">
      <c r="C5312" s="84"/>
      <c r="D5312" s="84"/>
      <c r="E5312" s="84"/>
      <c r="F5312" s="86"/>
      <c r="G5312" s="87"/>
      <c r="H5312" s="72"/>
      <c r="I5312" s="59"/>
      <c r="J5312" s="76"/>
      <c r="K5312" s="59"/>
      <c r="L5312" s="59"/>
      <c r="M5312" s="76"/>
      <c r="N5312" s="88"/>
      <c r="O5312" s="88"/>
      <c r="P5312" s="59"/>
      <c r="Q5312" s="77"/>
      <c r="R5312" s="59"/>
      <c r="S5312" s="59"/>
      <c r="T5312" s="59"/>
      <c r="U5312" s="59"/>
      <c r="W5312" s="59"/>
      <c r="X5312" s="59"/>
    </row>
    <row r="5313" ht="15.75" customHeight="1">
      <c r="C5313" s="84"/>
      <c r="D5313" s="84"/>
      <c r="E5313" s="84"/>
      <c r="F5313" s="86"/>
      <c r="G5313" s="87"/>
      <c r="H5313" s="72"/>
      <c r="I5313" s="59"/>
      <c r="J5313" s="76"/>
      <c r="K5313" s="59"/>
      <c r="L5313" s="59"/>
      <c r="M5313" s="76"/>
      <c r="N5313" s="88"/>
      <c r="O5313" s="88"/>
      <c r="P5313" s="59"/>
      <c r="Q5313" s="77"/>
      <c r="R5313" s="59"/>
      <c r="S5313" s="59"/>
      <c r="T5313" s="59"/>
      <c r="U5313" s="59"/>
      <c r="W5313" s="59"/>
      <c r="X5313" s="59"/>
    </row>
    <row r="5314" ht="15.75" customHeight="1">
      <c r="C5314" s="84"/>
      <c r="D5314" s="84"/>
      <c r="E5314" s="84"/>
      <c r="F5314" s="86"/>
      <c r="G5314" s="87"/>
      <c r="H5314" s="72"/>
      <c r="I5314" s="59"/>
      <c r="J5314" s="76"/>
      <c r="K5314" s="59"/>
      <c r="L5314" s="59"/>
      <c r="M5314" s="76"/>
      <c r="N5314" s="88"/>
      <c r="O5314" s="88"/>
      <c r="P5314" s="59"/>
      <c r="Q5314" s="77"/>
      <c r="R5314" s="59"/>
      <c r="S5314" s="59"/>
      <c r="T5314" s="59"/>
      <c r="U5314" s="59"/>
      <c r="W5314" s="59"/>
      <c r="X5314" s="59"/>
    </row>
    <row r="5315" ht="15.75" customHeight="1">
      <c r="C5315" s="84"/>
      <c r="D5315" s="84"/>
      <c r="E5315" s="84"/>
      <c r="F5315" s="86"/>
      <c r="G5315" s="87"/>
      <c r="H5315" s="72"/>
      <c r="I5315" s="59"/>
      <c r="J5315" s="76"/>
      <c r="K5315" s="59"/>
      <c r="L5315" s="59"/>
      <c r="M5315" s="76"/>
      <c r="N5315" s="88"/>
      <c r="O5315" s="88"/>
      <c r="P5315" s="59"/>
      <c r="Q5315" s="77"/>
      <c r="R5315" s="59"/>
      <c r="S5315" s="59"/>
      <c r="T5315" s="59"/>
      <c r="U5315" s="59"/>
      <c r="W5315" s="59"/>
      <c r="X5315" s="59"/>
    </row>
    <row r="5316" ht="15.75" customHeight="1">
      <c r="C5316" s="84"/>
      <c r="D5316" s="84"/>
      <c r="E5316" s="84"/>
      <c r="F5316" s="86"/>
      <c r="G5316" s="87"/>
      <c r="H5316" s="72"/>
      <c r="I5316" s="59"/>
      <c r="J5316" s="76"/>
      <c r="K5316" s="59"/>
      <c r="L5316" s="59"/>
      <c r="M5316" s="76"/>
      <c r="N5316" s="88"/>
      <c r="O5316" s="88"/>
      <c r="P5316" s="59"/>
      <c r="Q5316" s="77"/>
      <c r="R5316" s="59"/>
      <c r="S5316" s="59"/>
      <c r="T5316" s="59"/>
      <c r="U5316" s="59"/>
      <c r="W5316" s="59"/>
      <c r="X5316" s="59"/>
    </row>
    <row r="5317" ht="15.75" customHeight="1">
      <c r="C5317" s="84"/>
      <c r="D5317" s="84"/>
      <c r="E5317" s="84"/>
      <c r="F5317" s="86"/>
      <c r="G5317" s="87"/>
      <c r="H5317" s="72"/>
      <c r="I5317" s="59"/>
      <c r="J5317" s="76"/>
      <c r="K5317" s="59"/>
      <c r="L5317" s="59"/>
      <c r="M5317" s="76"/>
      <c r="N5317" s="88"/>
      <c r="O5317" s="88"/>
      <c r="P5317" s="59"/>
      <c r="Q5317" s="77"/>
      <c r="R5317" s="59"/>
      <c r="S5317" s="59"/>
      <c r="T5317" s="59"/>
      <c r="U5317" s="59"/>
      <c r="W5317" s="59"/>
      <c r="X5317" s="59"/>
    </row>
    <row r="5318" ht="15.75" customHeight="1">
      <c r="C5318" s="84"/>
      <c r="D5318" s="84"/>
      <c r="E5318" s="84"/>
      <c r="F5318" s="86"/>
      <c r="G5318" s="87"/>
      <c r="H5318" s="72"/>
      <c r="I5318" s="59"/>
      <c r="J5318" s="76"/>
      <c r="K5318" s="59"/>
      <c r="L5318" s="59"/>
      <c r="M5318" s="76"/>
      <c r="N5318" s="88"/>
      <c r="O5318" s="88"/>
      <c r="P5318" s="59"/>
      <c r="Q5318" s="77"/>
      <c r="R5318" s="59"/>
      <c r="S5318" s="59"/>
      <c r="T5318" s="59"/>
      <c r="U5318" s="59"/>
      <c r="W5318" s="59"/>
      <c r="X5318" s="59"/>
    </row>
    <row r="5319" ht="15.75" customHeight="1">
      <c r="C5319" s="84"/>
      <c r="D5319" s="84"/>
      <c r="E5319" s="84"/>
      <c r="F5319" s="86"/>
      <c r="G5319" s="87"/>
      <c r="H5319" s="72"/>
      <c r="I5319" s="59"/>
      <c r="J5319" s="76"/>
      <c r="K5319" s="59"/>
      <c r="L5319" s="59"/>
      <c r="M5319" s="76"/>
      <c r="N5319" s="88"/>
      <c r="O5319" s="88"/>
      <c r="P5319" s="59"/>
      <c r="Q5319" s="77"/>
      <c r="R5319" s="59"/>
      <c r="S5319" s="59"/>
      <c r="T5319" s="59"/>
      <c r="U5319" s="59"/>
      <c r="W5319" s="59"/>
      <c r="X5319" s="59"/>
    </row>
    <row r="5320" ht="15.75" customHeight="1">
      <c r="C5320" s="84"/>
      <c r="D5320" s="84"/>
      <c r="E5320" s="84"/>
      <c r="F5320" s="86"/>
      <c r="G5320" s="87"/>
      <c r="H5320" s="72"/>
      <c r="I5320" s="59"/>
      <c r="J5320" s="76"/>
      <c r="K5320" s="59"/>
      <c r="L5320" s="59"/>
      <c r="M5320" s="76"/>
      <c r="N5320" s="88"/>
      <c r="O5320" s="88"/>
      <c r="P5320" s="59"/>
      <c r="Q5320" s="77"/>
      <c r="R5320" s="59"/>
      <c r="S5320" s="59"/>
      <c r="T5320" s="59"/>
      <c r="U5320" s="59"/>
      <c r="W5320" s="59"/>
      <c r="X5320" s="59"/>
    </row>
    <row r="5321" ht="15.75" customHeight="1">
      <c r="C5321" s="84"/>
      <c r="D5321" s="84"/>
      <c r="E5321" s="84"/>
      <c r="F5321" s="86"/>
      <c r="G5321" s="87"/>
      <c r="H5321" s="72"/>
      <c r="I5321" s="59"/>
      <c r="J5321" s="76"/>
      <c r="K5321" s="59"/>
      <c r="L5321" s="59"/>
      <c r="M5321" s="76"/>
      <c r="N5321" s="88"/>
      <c r="O5321" s="88"/>
      <c r="P5321" s="59"/>
      <c r="Q5321" s="77"/>
      <c r="R5321" s="59"/>
      <c r="S5321" s="59"/>
      <c r="T5321" s="59"/>
      <c r="U5321" s="59"/>
      <c r="W5321" s="59"/>
      <c r="X5321" s="59"/>
    </row>
    <row r="5322" ht="15.75" customHeight="1">
      <c r="C5322" s="84"/>
      <c r="D5322" s="84"/>
      <c r="E5322" s="84"/>
      <c r="F5322" s="86"/>
      <c r="G5322" s="87"/>
      <c r="H5322" s="72"/>
      <c r="I5322" s="59"/>
      <c r="J5322" s="76"/>
      <c r="K5322" s="59"/>
      <c r="L5322" s="59"/>
      <c r="M5322" s="76"/>
      <c r="N5322" s="88"/>
      <c r="O5322" s="88"/>
      <c r="P5322" s="59"/>
      <c r="Q5322" s="77"/>
      <c r="R5322" s="59"/>
      <c r="S5322" s="59"/>
      <c r="T5322" s="59"/>
      <c r="U5322" s="59"/>
      <c r="W5322" s="59"/>
      <c r="X5322" s="59"/>
    </row>
    <row r="5323" ht="15.75" customHeight="1">
      <c r="C5323" s="84"/>
      <c r="D5323" s="84"/>
      <c r="E5323" s="84"/>
      <c r="F5323" s="86"/>
      <c r="G5323" s="87"/>
      <c r="H5323" s="72"/>
      <c r="I5323" s="59"/>
      <c r="J5323" s="76"/>
      <c r="K5323" s="59"/>
      <c r="L5323" s="59"/>
      <c r="M5323" s="76"/>
      <c r="N5323" s="88"/>
      <c r="O5323" s="88"/>
      <c r="P5323" s="59"/>
      <c r="Q5323" s="77"/>
      <c r="R5323" s="59"/>
      <c r="S5323" s="59"/>
      <c r="T5323" s="59"/>
      <c r="U5323" s="59"/>
      <c r="W5323" s="59"/>
      <c r="X5323" s="59"/>
    </row>
    <row r="5324" ht="15.75" customHeight="1">
      <c r="C5324" s="84"/>
      <c r="D5324" s="84"/>
      <c r="E5324" s="84"/>
      <c r="F5324" s="86"/>
      <c r="G5324" s="87"/>
      <c r="H5324" s="72"/>
      <c r="I5324" s="59"/>
      <c r="J5324" s="76"/>
      <c r="K5324" s="59"/>
      <c r="L5324" s="59"/>
      <c r="M5324" s="76"/>
      <c r="N5324" s="88"/>
      <c r="O5324" s="88"/>
      <c r="P5324" s="59"/>
      <c r="Q5324" s="77"/>
      <c r="R5324" s="59"/>
      <c r="S5324" s="59"/>
      <c r="T5324" s="59"/>
      <c r="U5324" s="59"/>
      <c r="W5324" s="59"/>
      <c r="X5324" s="59"/>
    </row>
    <row r="5325" ht="15.75" customHeight="1">
      <c r="C5325" s="84"/>
      <c r="D5325" s="84"/>
      <c r="E5325" s="84"/>
      <c r="F5325" s="86"/>
      <c r="G5325" s="87"/>
      <c r="H5325" s="72"/>
      <c r="I5325" s="59"/>
      <c r="J5325" s="76"/>
      <c r="K5325" s="59"/>
      <c r="L5325" s="59"/>
      <c r="M5325" s="76"/>
      <c r="N5325" s="88"/>
      <c r="O5325" s="88"/>
      <c r="P5325" s="59"/>
      <c r="Q5325" s="77"/>
      <c r="R5325" s="59"/>
      <c r="S5325" s="59"/>
      <c r="T5325" s="59"/>
      <c r="U5325" s="59"/>
      <c r="W5325" s="59"/>
      <c r="X5325" s="59"/>
    </row>
    <row r="5326" ht="15.75" customHeight="1">
      <c r="C5326" s="84"/>
      <c r="D5326" s="84"/>
      <c r="E5326" s="84"/>
      <c r="F5326" s="86"/>
      <c r="G5326" s="87"/>
      <c r="H5326" s="72"/>
      <c r="I5326" s="59"/>
      <c r="J5326" s="76"/>
      <c r="K5326" s="59"/>
      <c r="L5326" s="59"/>
      <c r="M5326" s="76"/>
      <c r="N5326" s="88"/>
      <c r="O5326" s="88"/>
      <c r="P5326" s="59"/>
      <c r="Q5326" s="77"/>
      <c r="R5326" s="59"/>
      <c r="S5326" s="59"/>
      <c r="T5326" s="59"/>
      <c r="U5326" s="59"/>
      <c r="W5326" s="59"/>
      <c r="X5326" s="59"/>
    </row>
    <row r="5327" ht="15.75" customHeight="1">
      <c r="C5327" s="84"/>
      <c r="D5327" s="84"/>
      <c r="E5327" s="84"/>
      <c r="F5327" s="86"/>
      <c r="G5327" s="87"/>
      <c r="H5327" s="72"/>
      <c r="I5327" s="59"/>
      <c r="J5327" s="76"/>
      <c r="K5327" s="59"/>
      <c r="L5327" s="59"/>
      <c r="M5327" s="76"/>
      <c r="N5327" s="88"/>
      <c r="O5327" s="88"/>
      <c r="P5327" s="59"/>
      <c r="Q5327" s="77"/>
      <c r="R5327" s="59"/>
      <c r="S5327" s="59"/>
      <c r="T5327" s="59"/>
      <c r="U5327" s="59"/>
      <c r="W5327" s="59"/>
      <c r="X5327" s="59"/>
    </row>
    <row r="5328" ht="15.75" customHeight="1">
      <c r="C5328" s="84"/>
      <c r="D5328" s="84"/>
      <c r="E5328" s="84"/>
      <c r="F5328" s="86"/>
      <c r="G5328" s="87"/>
      <c r="H5328" s="72"/>
      <c r="I5328" s="59"/>
      <c r="J5328" s="76"/>
      <c r="K5328" s="59"/>
      <c r="L5328" s="59"/>
      <c r="M5328" s="76"/>
      <c r="N5328" s="88"/>
      <c r="O5328" s="88"/>
      <c r="P5328" s="59"/>
      <c r="Q5328" s="77"/>
      <c r="R5328" s="59"/>
      <c r="S5328" s="59"/>
      <c r="T5328" s="59"/>
      <c r="U5328" s="59"/>
      <c r="W5328" s="59"/>
      <c r="X5328" s="59"/>
    </row>
    <row r="5329" ht="15.75" customHeight="1">
      <c r="C5329" s="84"/>
      <c r="D5329" s="84"/>
      <c r="E5329" s="84"/>
      <c r="F5329" s="86"/>
      <c r="G5329" s="87"/>
      <c r="H5329" s="72"/>
      <c r="I5329" s="59"/>
      <c r="J5329" s="76"/>
      <c r="K5329" s="59"/>
      <c r="L5329" s="59"/>
      <c r="M5329" s="76"/>
      <c r="N5329" s="88"/>
      <c r="O5329" s="88"/>
      <c r="P5329" s="59"/>
      <c r="Q5329" s="77"/>
      <c r="R5329" s="59"/>
      <c r="S5329" s="59"/>
      <c r="T5329" s="59"/>
      <c r="U5329" s="59"/>
      <c r="W5329" s="59"/>
      <c r="X5329" s="59"/>
    </row>
    <row r="5330" ht="15.75" customHeight="1">
      <c r="C5330" s="84"/>
      <c r="D5330" s="84"/>
      <c r="E5330" s="84"/>
      <c r="F5330" s="86"/>
      <c r="G5330" s="87"/>
      <c r="H5330" s="72"/>
      <c r="I5330" s="59"/>
      <c r="J5330" s="76"/>
      <c r="K5330" s="59"/>
      <c r="L5330" s="59"/>
      <c r="M5330" s="76"/>
      <c r="N5330" s="88"/>
      <c r="O5330" s="88"/>
      <c r="P5330" s="59"/>
      <c r="Q5330" s="77"/>
      <c r="R5330" s="59"/>
      <c r="S5330" s="59"/>
      <c r="T5330" s="59"/>
      <c r="U5330" s="59"/>
      <c r="W5330" s="59"/>
      <c r="X5330" s="59"/>
    </row>
    <row r="5331" ht="15.75" customHeight="1">
      <c r="C5331" s="84"/>
      <c r="D5331" s="84"/>
      <c r="E5331" s="84"/>
      <c r="F5331" s="86"/>
      <c r="G5331" s="87"/>
      <c r="H5331" s="72"/>
      <c r="I5331" s="59"/>
      <c r="J5331" s="76"/>
      <c r="K5331" s="59"/>
      <c r="L5331" s="59"/>
      <c r="M5331" s="76"/>
      <c r="N5331" s="88"/>
      <c r="O5331" s="88"/>
      <c r="P5331" s="59"/>
      <c r="Q5331" s="77"/>
      <c r="R5331" s="59"/>
      <c r="S5331" s="59"/>
      <c r="T5331" s="59"/>
      <c r="U5331" s="59"/>
      <c r="W5331" s="59"/>
      <c r="X5331" s="59"/>
    </row>
    <row r="5332" ht="15.75" customHeight="1">
      <c r="C5332" s="84"/>
      <c r="D5332" s="84"/>
      <c r="E5332" s="84"/>
      <c r="F5332" s="86"/>
      <c r="G5332" s="87"/>
      <c r="H5332" s="72"/>
      <c r="I5332" s="59"/>
      <c r="J5332" s="76"/>
      <c r="K5332" s="59"/>
      <c r="L5332" s="59"/>
      <c r="M5332" s="76"/>
      <c r="N5332" s="88"/>
      <c r="O5332" s="88"/>
      <c r="P5332" s="59"/>
      <c r="Q5332" s="77"/>
      <c r="R5332" s="59"/>
      <c r="S5332" s="59"/>
      <c r="T5332" s="59"/>
      <c r="U5332" s="59"/>
      <c r="W5332" s="59"/>
      <c r="X5332" s="59"/>
    </row>
    <row r="5333" ht="15.75" customHeight="1">
      <c r="C5333" s="84"/>
      <c r="D5333" s="84"/>
      <c r="E5333" s="84"/>
      <c r="F5333" s="86"/>
      <c r="G5333" s="87"/>
      <c r="H5333" s="72"/>
      <c r="I5333" s="59"/>
      <c r="J5333" s="76"/>
      <c r="K5333" s="59"/>
      <c r="L5333" s="59"/>
      <c r="M5333" s="76"/>
      <c r="N5333" s="88"/>
      <c r="O5333" s="88"/>
      <c r="P5333" s="59"/>
      <c r="Q5333" s="77"/>
      <c r="R5333" s="59"/>
      <c r="S5333" s="59"/>
      <c r="T5333" s="59"/>
      <c r="U5333" s="59"/>
      <c r="W5333" s="59"/>
      <c r="X5333" s="59"/>
    </row>
    <row r="5334" ht="15.75" customHeight="1">
      <c r="C5334" s="84"/>
      <c r="D5334" s="84"/>
      <c r="E5334" s="84"/>
      <c r="F5334" s="86"/>
      <c r="G5334" s="87"/>
      <c r="H5334" s="72"/>
      <c r="I5334" s="59"/>
      <c r="J5334" s="76"/>
      <c r="K5334" s="59"/>
      <c r="L5334" s="59"/>
      <c r="M5334" s="76"/>
      <c r="N5334" s="88"/>
      <c r="O5334" s="88"/>
      <c r="P5334" s="59"/>
      <c r="Q5334" s="77"/>
      <c r="R5334" s="59"/>
      <c r="S5334" s="59"/>
      <c r="T5334" s="59"/>
      <c r="U5334" s="59"/>
      <c r="W5334" s="59"/>
      <c r="X5334" s="59"/>
    </row>
    <row r="5335" ht="15.75" customHeight="1">
      <c r="C5335" s="84"/>
      <c r="D5335" s="84"/>
      <c r="E5335" s="84"/>
      <c r="F5335" s="86"/>
      <c r="G5335" s="87"/>
      <c r="H5335" s="72"/>
      <c r="I5335" s="59"/>
      <c r="J5335" s="76"/>
      <c r="K5335" s="59"/>
      <c r="L5335" s="59"/>
      <c r="M5335" s="76"/>
      <c r="N5335" s="88"/>
      <c r="O5335" s="88"/>
      <c r="P5335" s="59"/>
      <c r="Q5335" s="77"/>
      <c r="R5335" s="59"/>
      <c r="S5335" s="59"/>
      <c r="T5335" s="59"/>
      <c r="U5335" s="59"/>
      <c r="W5335" s="59"/>
      <c r="X5335" s="59"/>
    </row>
    <row r="5336" ht="15.75" customHeight="1">
      <c r="C5336" s="84"/>
      <c r="D5336" s="84"/>
      <c r="E5336" s="84"/>
      <c r="F5336" s="86"/>
      <c r="G5336" s="87"/>
      <c r="H5336" s="72"/>
      <c r="I5336" s="59"/>
      <c r="J5336" s="76"/>
      <c r="K5336" s="59"/>
      <c r="L5336" s="59"/>
      <c r="M5336" s="76"/>
      <c r="N5336" s="88"/>
      <c r="O5336" s="88"/>
      <c r="P5336" s="59"/>
      <c r="Q5336" s="77"/>
      <c r="R5336" s="59"/>
      <c r="S5336" s="59"/>
      <c r="T5336" s="59"/>
      <c r="U5336" s="59"/>
      <c r="W5336" s="59"/>
      <c r="X5336" s="59"/>
    </row>
    <row r="5337" ht="15.75" customHeight="1">
      <c r="C5337" s="84"/>
      <c r="D5337" s="84"/>
      <c r="E5337" s="84"/>
      <c r="F5337" s="86"/>
      <c r="G5337" s="87"/>
      <c r="H5337" s="72"/>
      <c r="I5337" s="59"/>
      <c r="J5337" s="76"/>
      <c r="K5337" s="59"/>
      <c r="L5337" s="59"/>
      <c r="M5337" s="76"/>
      <c r="N5337" s="88"/>
      <c r="O5337" s="88"/>
      <c r="P5337" s="59"/>
      <c r="Q5337" s="77"/>
      <c r="R5337" s="59"/>
      <c r="S5337" s="59"/>
      <c r="T5337" s="59"/>
      <c r="U5337" s="59"/>
      <c r="W5337" s="59"/>
      <c r="X5337" s="59"/>
    </row>
    <row r="5338" ht="15.75" customHeight="1">
      <c r="C5338" s="84"/>
      <c r="D5338" s="84"/>
      <c r="E5338" s="84"/>
      <c r="F5338" s="86"/>
      <c r="G5338" s="87"/>
      <c r="H5338" s="72"/>
      <c r="I5338" s="59"/>
      <c r="J5338" s="76"/>
      <c r="K5338" s="59"/>
      <c r="L5338" s="59"/>
      <c r="M5338" s="76"/>
      <c r="N5338" s="88"/>
      <c r="O5338" s="88"/>
      <c r="P5338" s="59"/>
      <c r="Q5338" s="77"/>
      <c r="R5338" s="59"/>
      <c r="S5338" s="59"/>
      <c r="T5338" s="59"/>
      <c r="U5338" s="59"/>
      <c r="W5338" s="59"/>
      <c r="X5338" s="59"/>
    </row>
    <row r="5339" ht="15.75" customHeight="1">
      <c r="C5339" s="84"/>
      <c r="D5339" s="84"/>
      <c r="E5339" s="84"/>
      <c r="F5339" s="86"/>
      <c r="G5339" s="87"/>
      <c r="H5339" s="72"/>
      <c r="I5339" s="59"/>
      <c r="J5339" s="76"/>
      <c r="K5339" s="59"/>
      <c r="L5339" s="59"/>
      <c r="M5339" s="76"/>
      <c r="N5339" s="88"/>
      <c r="O5339" s="88"/>
      <c r="P5339" s="59"/>
      <c r="Q5339" s="77"/>
      <c r="R5339" s="59"/>
      <c r="S5339" s="59"/>
      <c r="T5339" s="59"/>
      <c r="U5339" s="59"/>
      <c r="W5339" s="59"/>
      <c r="X5339" s="59"/>
    </row>
    <row r="5340" ht="15.75" customHeight="1">
      <c r="C5340" s="84"/>
      <c r="D5340" s="84"/>
      <c r="E5340" s="84"/>
      <c r="F5340" s="86"/>
      <c r="G5340" s="87"/>
      <c r="H5340" s="72"/>
      <c r="I5340" s="59"/>
      <c r="J5340" s="76"/>
      <c r="K5340" s="59"/>
      <c r="L5340" s="59"/>
      <c r="M5340" s="76"/>
      <c r="N5340" s="88"/>
      <c r="O5340" s="88"/>
      <c r="P5340" s="59"/>
      <c r="Q5340" s="77"/>
      <c r="R5340" s="59"/>
      <c r="S5340" s="59"/>
      <c r="T5340" s="59"/>
      <c r="U5340" s="59"/>
      <c r="W5340" s="59"/>
      <c r="X5340" s="59"/>
    </row>
    <row r="5341" ht="15.75" customHeight="1">
      <c r="C5341" s="84"/>
      <c r="D5341" s="84"/>
      <c r="E5341" s="84"/>
      <c r="F5341" s="86"/>
      <c r="G5341" s="87"/>
      <c r="H5341" s="72"/>
      <c r="I5341" s="59"/>
      <c r="J5341" s="76"/>
      <c r="K5341" s="59"/>
      <c r="L5341" s="59"/>
      <c r="M5341" s="76"/>
      <c r="N5341" s="88"/>
      <c r="O5341" s="88"/>
      <c r="P5341" s="59"/>
      <c r="Q5341" s="77"/>
      <c r="R5341" s="59"/>
      <c r="S5341" s="59"/>
      <c r="T5341" s="59"/>
      <c r="U5341" s="59"/>
      <c r="W5341" s="59"/>
      <c r="X5341" s="59"/>
    </row>
    <row r="5342" ht="15.75" customHeight="1">
      <c r="C5342" s="84"/>
      <c r="D5342" s="84"/>
      <c r="E5342" s="84"/>
      <c r="F5342" s="86"/>
      <c r="G5342" s="87"/>
      <c r="H5342" s="72"/>
      <c r="I5342" s="59"/>
      <c r="J5342" s="76"/>
      <c r="K5342" s="59"/>
      <c r="L5342" s="59"/>
      <c r="M5342" s="76"/>
      <c r="N5342" s="88"/>
      <c r="O5342" s="88"/>
      <c r="P5342" s="59"/>
      <c r="Q5342" s="77"/>
      <c r="R5342" s="59"/>
      <c r="S5342" s="59"/>
      <c r="T5342" s="59"/>
      <c r="U5342" s="59"/>
      <c r="W5342" s="59"/>
      <c r="X5342" s="59"/>
    </row>
    <row r="5343" ht="15.75" customHeight="1">
      <c r="C5343" s="84"/>
      <c r="D5343" s="84"/>
      <c r="E5343" s="84"/>
      <c r="F5343" s="86"/>
      <c r="G5343" s="87"/>
      <c r="H5343" s="72"/>
      <c r="I5343" s="59"/>
      <c r="J5343" s="76"/>
      <c r="K5343" s="59"/>
      <c r="L5343" s="59"/>
      <c r="M5343" s="76"/>
      <c r="N5343" s="88"/>
      <c r="O5343" s="88"/>
      <c r="P5343" s="59"/>
      <c r="Q5343" s="77"/>
      <c r="R5343" s="59"/>
      <c r="S5343" s="59"/>
      <c r="T5343" s="59"/>
      <c r="U5343" s="59"/>
      <c r="W5343" s="59"/>
      <c r="X5343" s="59"/>
    </row>
    <row r="5344" ht="15.75" customHeight="1">
      <c r="C5344" s="84"/>
      <c r="D5344" s="84"/>
      <c r="E5344" s="84"/>
      <c r="F5344" s="86"/>
      <c r="G5344" s="87"/>
      <c r="H5344" s="72"/>
      <c r="I5344" s="59"/>
      <c r="J5344" s="76"/>
      <c r="K5344" s="59"/>
      <c r="L5344" s="59"/>
      <c r="M5344" s="76"/>
      <c r="N5344" s="88"/>
      <c r="O5344" s="88"/>
      <c r="P5344" s="59"/>
      <c r="Q5344" s="77"/>
      <c r="R5344" s="59"/>
      <c r="S5344" s="59"/>
      <c r="T5344" s="59"/>
      <c r="U5344" s="59"/>
      <c r="W5344" s="59"/>
      <c r="X5344" s="59"/>
    </row>
    <row r="5345" ht="15.75" customHeight="1">
      <c r="C5345" s="84"/>
      <c r="D5345" s="84"/>
      <c r="E5345" s="84"/>
      <c r="F5345" s="86"/>
      <c r="G5345" s="87"/>
      <c r="H5345" s="72"/>
      <c r="I5345" s="59"/>
      <c r="J5345" s="76"/>
      <c r="K5345" s="59"/>
      <c r="L5345" s="59"/>
      <c r="M5345" s="76"/>
      <c r="N5345" s="88"/>
      <c r="O5345" s="88"/>
      <c r="P5345" s="59"/>
      <c r="Q5345" s="77"/>
      <c r="R5345" s="59"/>
      <c r="S5345" s="59"/>
      <c r="T5345" s="59"/>
      <c r="U5345" s="59"/>
      <c r="W5345" s="59"/>
      <c r="X5345" s="59"/>
    </row>
    <row r="5346" ht="15.75" customHeight="1">
      <c r="C5346" s="84"/>
      <c r="D5346" s="84"/>
      <c r="E5346" s="84"/>
      <c r="F5346" s="86"/>
      <c r="G5346" s="87"/>
      <c r="H5346" s="72"/>
      <c r="I5346" s="59"/>
      <c r="J5346" s="76"/>
      <c r="K5346" s="59"/>
      <c r="L5346" s="59"/>
      <c r="M5346" s="76"/>
      <c r="N5346" s="88"/>
      <c r="O5346" s="88"/>
      <c r="P5346" s="59"/>
      <c r="Q5346" s="77"/>
      <c r="R5346" s="59"/>
      <c r="S5346" s="59"/>
      <c r="T5346" s="59"/>
      <c r="U5346" s="59"/>
      <c r="W5346" s="59"/>
      <c r="X5346" s="59"/>
    </row>
    <row r="5347" ht="15.75" customHeight="1">
      <c r="C5347" s="84"/>
      <c r="D5347" s="84"/>
      <c r="E5347" s="84"/>
      <c r="F5347" s="86"/>
      <c r="G5347" s="87"/>
      <c r="H5347" s="72"/>
      <c r="I5347" s="59"/>
      <c r="J5347" s="76"/>
      <c r="K5347" s="59"/>
      <c r="L5347" s="59"/>
      <c r="M5347" s="76"/>
      <c r="N5347" s="88"/>
      <c r="O5347" s="88"/>
      <c r="P5347" s="59"/>
      <c r="Q5347" s="77"/>
      <c r="R5347" s="59"/>
      <c r="S5347" s="59"/>
      <c r="T5347" s="59"/>
      <c r="U5347" s="59"/>
      <c r="W5347" s="59"/>
      <c r="X5347" s="59"/>
    </row>
    <row r="5348" ht="15.75" customHeight="1">
      <c r="C5348" s="84"/>
      <c r="D5348" s="84"/>
      <c r="E5348" s="84"/>
      <c r="F5348" s="86"/>
      <c r="G5348" s="87"/>
      <c r="H5348" s="72"/>
      <c r="I5348" s="59"/>
      <c r="J5348" s="76"/>
      <c r="K5348" s="59"/>
      <c r="L5348" s="59"/>
      <c r="M5348" s="76"/>
      <c r="N5348" s="88"/>
      <c r="O5348" s="88"/>
      <c r="P5348" s="59"/>
      <c r="Q5348" s="77"/>
      <c r="R5348" s="59"/>
      <c r="S5348" s="59"/>
      <c r="T5348" s="59"/>
      <c r="U5348" s="59"/>
      <c r="W5348" s="59"/>
      <c r="X5348" s="59"/>
    </row>
    <row r="5349" ht="15.75" customHeight="1">
      <c r="C5349" s="84"/>
      <c r="D5349" s="84"/>
      <c r="E5349" s="84"/>
      <c r="F5349" s="86"/>
      <c r="G5349" s="87"/>
      <c r="H5349" s="72"/>
      <c r="I5349" s="59"/>
      <c r="J5349" s="76"/>
      <c r="K5349" s="59"/>
      <c r="L5349" s="59"/>
      <c r="M5349" s="76"/>
      <c r="N5349" s="88"/>
      <c r="O5349" s="88"/>
      <c r="P5349" s="59"/>
      <c r="Q5349" s="77"/>
      <c r="R5349" s="59"/>
      <c r="S5349" s="59"/>
      <c r="T5349" s="59"/>
      <c r="U5349" s="59"/>
      <c r="W5349" s="59"/>
      <c r="X5349" s="59"/>
    </row>
    <row r="5350" ht="15.75" customHeight="1">
      <c r="C5350" s="84"/>
      <c r="D5350" s="84"/>
      <c r="E5350" s="84"/>
      <c r="F5350" s="86"/>
      <c r="G5350" s="87"/>
      <c r="H5350" s="72"/>
      <c r="I5350" s="59"/>
      <c r="J5350" s="76"/>
      <c r="K5350" s="59"/>
      <c r="L5350" s="59"/>
      <c r="M5350" s="76"/>
      <c r="N5350" s="88"/>
      <c r="O5350" s="88"/>
      <c r="P5350" s="59"/>
      <c r="Q5350" s="77"/>
      <c r="R5350" s="59"/>
      <c r="S5350" s="59"/>
      <c r="T5350" s="59"/>
      <c r="U5350" s="59"/>
      <c r="W5350" s="59"/>
      <c r="X5350" s="59"/>
    </row>
    <row r="5351" ht="15.75" customHeight="1">
      <c r="C5351" s="84"/>
      <c r="D5351" s="84"/>
      <c r="E5351" s="84"/>
      <c r="F5351" s="86"/>
      <c r="G5351" s="87"/>
      <c r="H5351" s="72"/>
      <c r="I5351" s="59"/>
      <c r="J5351" s="76"/>
      <c r="K5351" s="59"/>
      <c r="L5351" s="59"/>
      <c r="M5351" s="76"/>
      <c r="N5351" s="88"/>
      <c r="O5351" s="88"/>
      <c r="P5351" s="59"/>
      <c r="Q5351" s="77"/>
      <c r="R5351" s="59"/>
      <c r="S5351" s="59"/>
      <c r="T5351" s="59"/>
      <c r="U5351" s="59"/>
      <c r="W5351" s="59"/>
      <c r="X5351" s="59"/>
    </row>
    <row r="5352" ht="15.75" customHeight="1">
      <c r="C5352" s="84"/>
      <c r="D5352" s="84"/>
      <c r="E5352" s="84"/>
      <c r="F5352" s="86"/>
      <c r="G5352" s="87"/>
      <c r="H5352" s="72"/>
      <c r="I5352" s="59"/>
      <c r="J5352" s="76"/>
      <c r="K5352" s="59"/>
      <c r="L5352" s="59"/>
      <c r="M5352" s="76"/>
      <c r="N5352" s="88"/>
      <c r="O5352" s="88"/>
      <c r="P5352" s="59"/>
      <c r="Q5352" s="77"/>
      <c r="R5352" s="59"/>
      <c r="S5352" s="59"/>
      <c r="T5352" s="59"/>
      <c r="U5352" s="59"/>
      <c r="W5352" s="59"/>
      <c r="X5352" s="59"/>
    </row>
    <row r="5353" ht="15.75" customHeight="1">
      <c r="C5353" s="84"/>
      <c r="D5353" s="84"/>
      <c r="E5353" s="84"/>
      <c r="F5353" s="86"/>
      <c r="G5353" s="87"/>
      <c r="H5353" s="72"/>
      <c r="I5353" s="59"/>
      <c r="J5353" s="76"/>
      <c r="K5353" s="59"/>
      <c r="L5353" s="59"/>
      <c r="M5353" s="76"/>
      <c r="N5353" s="88"/>
      <c r="O5353" s="88"/>
      <c r="P5353" s="59"/>
      <c r="Q5353" s="77"/>
      <c r="R5353" s="59"/>
      <c r="S5353" s="59"/>
      <c r="T5353" s="59"/>
      <c r="U5353" s="59"/>
      <c r="W5353" s="59"/>
      <c r="X5353" s="59"/>
    </row>
    <row r="5354" ht="15.75" customHeight="1">
      <c r="C5354" s="84"/>
      <c r="D5354" s="84"/>
      <c r="E5354" s="84"/>
      <c r="F5354" s="86"/>
      <c r="G5354" s="87"/>
      <c r="H5354" s="72"/>
      <c r="I5354" s="59"/>
      <c r="J5354" s="76"/>
      <c r="K5354" s="59"/>
      <c r="L5354" s="59"/>
      <c r="M5354" s="76"/>
      <c r="N5354" s="88"/>
      <c r="O5354" s="88"/>
      <c r="P5354" s="59"/>
      <c r="Q5354" s="77"/>
      <c r="R5354" s="59"/>
      <c r="S5354" s="59"/>
      <c r="T5354" s="59"/>
      <c r="U5354" s="59"/>
      <c r="W5354" s="59"/>
      <c r="X5354" s="59"/>
    </row>
    <row r="5355" ht="15.75" customHeight="1">
      <c r="C5355" s="84"/>
      <c r="D5355" s="84"/>
      <c r="E5355" s="84"/>
      <c r="F5355" s="86"/>
      <c r="G5355" s="87"/>
      <c r="H5355" s="72"/>
      <c r="I5355" s="59"/>
      <c r="J5355" s="76"/>
      <c r="K5355" s="59"/>
      <c r="L5355" s="59"/>
      <c r="M5355" s="76"/>
      <c r="N5355" s="88"/>
      <c r="O5355" s="88"/>
      <c r="P5355" s="59"/>
      <c r="Q5355" s="77"/>
      <c r="R5355" s="59"/>
      <c r="S5355" s="59"/>
      <c r="T5355" s="59"/>
      <c r="U5355" s="59"/>
      <c r="W5355" s="59"/>
      <c r="X5355" s="59"/>
    </row>
    <row r="5356" ht="15.75" customHeight="1">
      <c r="C5356" s="84"/>
      <c r="D5356" s="84"/>
      <c r="E5356" s="84"/>
      <c r="F5356" s="86"/>
      <c r="G5356" s="87"/>
      <c r="H5356" s="72"/>
      <c r="I5356" s="59"/>
      <c r="J5356" s="76"/>
      <c r="K5356" s="59"/>
      <c r="L5356" s="59"/>
      <c r="M5356" s="76"/>
      <c r="N5356" s="88"/>
      <c r="O5356" s="88"/>
      <c r="P5356" s="59"/>
      <c r="Q5356" s="77"/>
      <c r="R5356" s="59"/>
      <c r="S5356" s="59"/>
      <c r="T5356" s="59"/>
      <c r="U5356" s="59"/>
      <c r="W5356" s="59"/>
      <c r="X5356" s="59"/>
    </row>
    <row r="5357" ht="15.75" customHeight="1">
      <c r="C5357" s="84"/>
      <c r="D5357" s="84"/>
      <c r="E5357" s="84"/>
      <c r="F5357" s="86"/>
      <c r="G5357" s="87"/>
      <c r="H5357" s="72"/>
      <c r="I5357" s="59"/>
      <c r="J5357" s="76"/>
      <c r="K5357" s="59"/>
      <c r="L5357" s="59"/>
      <c r="M5357" s="76"/>
      <c r="N5357" s="88"/>
      <c r="O5357" s="88"/>
      <c r="P5357" s="59"/>
      <c r="Q5357" s="77"/>
      <c r="R5357" s="59"/>
      <c r="S5357" s="59"/>
      <c r="T5357" s="59"/>
      <c r="U5357" s="59"/>
      <c r="W5357" s="59"/>
      <c r="X5357" s="59"/>
    </row>
    <row r="5358" ht="15.75" customHeight="1">
      <c r="C5358" s="84"/>
      <c r="D5358" s="84"/>
      <c r="E5358" s="84"/>
      <c r="F5358" s="86"/>
      <c r="G5358" s="87"/>
      <c r="H5358" s="72"/>
      <c r="I5358" s="59"/>
      <c r="J5358" s="76"/>
      <c r="K5358" s="59"/>
      <c r="L5358" s="59"/>
      <c r="M5358" s="76"/>
      <c r="N5358" s="88"/>
      <c r="O5358" s="88"/>
      <c r="P5358" s="59"/>
      <c r="Q5358" s="77"/>
      <c r="R5358" s="59"/>
      <c r="S5358" s="59"/>
      <c r="T5358" s="59"/>
      <c r="U5358" s="59"/>
      <c r="W5358" s="59"/>
      <c r="X5358" s="59"/>
    </row>
    <row r="5359" ht="15.75" customHeight="1">
      <c r="C5359" s="84"/>
      <c r="D5359" s="84"/>
      <c r="E5359" s="84"/>
      <c r="F5359" s="86"/>
      <c r="G5359" s="87"/>
      <c r="H5359" s="72"/>
      <c r="I5359" s="59"/>
      <c r="J5359" s="76"/>
      <c r="K5359" s="59"/>
      <c r="L5359" s="59"/>
      <c r="M5359" s="76"/>
      <c r="N5359" s="88"/>
      <c r="O5359" s="88"/>
      <c r="P5359" s="59"/>
      <c r="Q5359" s="77"/>
      <c r="R5359" s="59"/>
      <c r="S5359" s="59"/>
      <c r="T5359" s="59"/>
      <c r="U5359" s="59"/>
      <c r="W5359" s="59"/>
      <c r="X5359" s="59"/>
    </row>
    <row r="5360" ht="15.75" customHeight="1">
      <c r="C5360" s="84"/>
      <c r="D5360" s="84"/>
      <c r="E5360" s="84"/>
      <c r="F5360" s="86"/>
      <c r="G5360" s="87"/>
      <c r="H5360" s="72"/>
      <c r="I5360" s="59"/>
      <c r="J5360" s="76"/>
      <c r="K5360" s="59"/>
      <c r="L5360" s="59"/>
      <c r="M5360" s="76"/>
      <c r="N5360" s="88"/>
      <c r="O5360" s="88"/>
      <c r="P5360" s="59"/>
      <c r="Q5360" s="77"/>
      <c r="R5360" s="59"/>
      <c r="S5360" s="59"/>
      <c r="T5360" s="59"/>
      <c r="U5360" s="59"/>
      <c r="W5360" s="59"/>
      <c r="X5360" s="59"/>
    </row>
    <row r="5361" ht="15.75" customHeight="1">
      <c r="C5361" s="84"/>
      <c r="D5361" s="84"/>
      <c r="E5361" s="84"/>
      <c r="F5361" s="86"/>
      <c r="G5361" s="87"/>
      <c r="H5361" s="72"/>
      <c r="I5361" s="59"/>
      <c r="J5361" s="76"/>
      <c r="K5361" s="59"/>
      <c r="L5361" s="59"/>
      <c r="M5361" s="76"/>
      <c r="N5361" s="88"/>
      <c r="O5361" s="88"/>
      <c r="P5361" s="59"/>
      <c r="Q5361" s="77"/>
      <c r="R5361" s="59"/>
      <c r="S5361" s="59"/>
      <c r="T5361" s="59"/>
      <c r="U5361" s="59"/>
      <c r="W5361" s="59"/>
      <c r="X5361" s="59"/>
    </row>
    <row r="5362" ht="15.75" customHeight="1">
      <c r="C5362" s="84"/>
      <c r="D5362" s="84"/>
      <c r="E5362" s="84"/>
      <c r="F5362" s="86"/>
      <c r="G5362" s="87"/>
      <c r="H5362" s="72"/>
      <c r="I5362" s="59"/>
      <c r="J5362" s="76"/>
      <c r="K5362" s="59"/>
      <c r="L5362" s="59"/>
      <c r="M5362" s="76"/>
      <c r="N5362" s="88"/>
      <c r="O5362" s="88"/>
      <c r="P5362" s="59"/>
      <c r="Q5362" s="77"/>
      <c r="R5362" s="59"/>
      <c r="S5362" s="59"/>
      <c r="T5362" s="59"/>
      <c r="U5362" s="59"/>
      <c r="W5362" s="59"/>
      <c r="X5362" s="59"/>
    </row>
    <row r="5363" ht="15.75" customHeight="1">
      <c r="C5363" s="84"/>
      <c r="D5363" s="84"/>
      <c r="E5363" s="84"/>
      <c r="F5363" s="86"/>
      <c r="G5363" s="87"/>
      <c r="H5363" s="72"/>
      <c r="I5363" s="59"/>
      <c r="J5363" s="76"/>
      <c r="K5363" s="59"/>
      <c r="L5363" s="59"/>
      <c r="M5363" s="76"/>
      <c r="N5363" s="88"/>
      <c r="O5363" s="88"/>
      <c r="P5363" s="59"/>
      <c r="Q5363" s="77"/>
      <c r="R5363" s="59"/>
      <c r="S5363" s="59"/>
      <c r="T5363" s="59"/>
      <c r="U5363" s="59"/>
      <c r="W5363" s="59"/>
      <c r="X5363" s="59"/>
    </row>
    <row r="5364" ht="15.75" customHeight="1">
      <c r="C5364" s="84"/>
      <c r="D5364" s="84"/>
      <c r="E5364" s="84"/>
      <c r="F5364" s="86"/>
      <c r="G5364" s="87"/>
      <c r="H5364" s="72"/>
      <c r="I5364" s="59"/>
      <c r="J5364" s="76"/>
      <c r="K5364" s="59"/>
      <c r="L5364" s="59"/>
      <c r="M5364" s="76"/>
      <c r="N5364" s="88"/>
      <c r="O5364" s="88"/>
      <c r="P5364" s="59"/>
      <c r="Q5364" s="77"/>
      <c r="R5364" s="59"/>
      <c r="S5364" s="59"/>
      <c r="T5364" s="59"/>
      <c r="U5364" s="59"/>
      <c r="W5364" s="59"/>
      <c r="X5364" s="59"/>
    </row>
    <row r="5365" ht="15.75" customHeight="1">
      <c r="C5365" s="84"/>
      <c r="D5365" s="84"/>
      <c r="E5365" s="84"/>
      <c r="F5365" s="86"/>
      <c r="G5365" s="87"/>
      <c r="H5365" s="72"/>
      <c r="I5365" s="59"/>
      <c r="J5365" s="76"/>
      <c r="K5365" s="59"/>
      <c r="L5365" s="59"/>
      <c r="M5365" s="76"/>
      <c r="N5365" s="88"/>
      <c r="O5365" s="88"/>
      <c r="P5365" s="59"/>
      <c r="Q5365" s="77"/>
      <c r="R5365" s="59"/>
      <c r="S5365" s="59"/>
      <c r="T5365" s="59"/>
      <c r="U5365" s="59"/>
      <c r="W5365" s="59"/>
      <c r="X5365" s="59"/>
    </row>
    <row r="5366" ht="15.75" customHeight="1">
      <c r="C5366" s="84"/>
      <c r="D5366" s="84"/>
      <c r="E5366" s="84"/>
      <c r="F5366" s="86"/>
      <c r="G5366" s="87"/>
      <c r="H5366" s="72"/>
      <c r="I5366" s="59"/>
      <c r="J5366" s="76"/>
      <c r="K5366" s="59"/>
      <c r="L5366" s="59"/>
      <c r="M5366" s="76"/>
      <c r="N5366" s="88"/>
      <c r="O5366" s="88"/>
      <c r="P5366" s="59"/>
      <c r="Q5366" s="77"/>
      <c r="R5366" s="59"/>
      <c r="S5366" s="59"/>
      <c r="T5366" s="59"/>
      <c r="U5366" s="59"/>
      <c r="W5366" s="59"/>
      <c r="X5366" s="59"/>
    </row>
    <row r="5367" ht="15.75" customHeight="1">
      <c r="C5367" s="84"/>
      <c r="D5367" s="84"/>
      <c r="E5367" s="84"/>
      <c r="F5367" s="86"/>
      <c r="G5367" s="87"/>
      <c r="H5367" s="72"/>
      <c r="I5367" s="59"/>
      <c r="J5367" s="76"/>
      <c r="K5367" s="59"/>
      <c r="L5367" s="59"/>
      <c r="M5367" s="76"/>
      <c r="N5367" s="88"/>
      <c r="O5367" s="88"/>
      <c r="P5367" s="59"/>
      <c r="Q5367" s="77"/>
      <c r="R5367" s="59"/>
      <c r="S5367" s="59"/>
      <c r="T5367" s="59"/>
      <c r="U5367" s="59"/>
      <c r="W5367" s="59"/>
      <c r="X5367" s="59"/>
    </row>
    <row r="5368" ht="15.75" customHeight="1">
      <c r="C5368" s="84"/>
      <c r="D5368" s="84"/>
      <c r="E5368" s="84"/>
      <c r="F5368" s="86"/>
      <c r="G5368" s="87"/>
      <c r="H5368" s="72"/>
      <c r="I5368" s="59"/>
      <c r="J5368" s="76"/>
      <c r="K5368" s="59"/>
      <c r="L5368" s="59"/>
      <c r="M5368" s="76"/>
      <c r="N5368" s="88"/>
      <c r="O5368" s="88"/>
      <c r="P5368" s="59"/>
      <c r="Q5368" s="77"/>
      <c r="R5368" s="59"/>
      <c r="S5368" s="59"/>
      <c r="T5368" s="59"/>
      <c r="U5368" s="59"/>
      <c r="W5368" s="59"/>
      <c r="X5368" s="59"/>
    </row>
    <row r="5369" ht="15.75" customHeight="1">
      <c r="C5369" s="84"/>
      <c r="D5369" s="84"/>
      <c r="E5369" s="84"/>
      <c r="F5369" s="86"/>
      <c r="G5369" s="87"/>
      <c r="H5369" s="72"/>
      <c r="I5369" s="59"/>
      <c r="J5369" s="76"/>
      <c r="K5369" s="59"/>
      <c r="L5369" s="59"/>
      <c r="M5369" s="76"/>
      <c r="N5369" s="88"/>
      <c r="O5369" s="88"/>
      <c r="P5369" s="59"/>
      <c r="Q5369" s="77"/>
      <c r="R5369" s="59"/>
      <c r="S5369" s="59"/>
      <c r="T5369" s="59"/>
      <c r="U5369" s="59"/>
      <c r="W5369" s="59"/>
      <c r="X5369" s="59"/>
    </row>
    <row r="5370" ht="15.75" customHeight="1">
      <c r="C5370" s="84"/>
      <c r="D5370" s="84"/>
      <c r="E5370" s="84"/>
      <c r="F5370" s="86"/>
      <c r="G5370" s="87"/>
      <c r="H5370" s="72"/>
      <c r="I5370" s="59"/>
      <c r="J5370" s="76"/>
      <c r="K5370" s="59"/>
      <c r="L5370" s="59"/>
      <c r="M5370" s="76"/>
      <c r="N5370" s="88"/>
      <c r="O5370" s="88"/>
      <c r="P5370" s="59"/>
      <c r="Q5370" s="77"/>
      <c r="R5370" s="59"/>
      <c r="S5370" s="59"/>
      <c r="T5370" s="59"/>
      <c r="U5370" s="59"/>
      <c r="W5370" s="59"/>
      <c r="X5370" s="59"/>
    </row>
    <row r="5371" ht="15.75" customHeight="1">
      <c r="C5371" s="84"/>
      <c r="D5371" s="84"/>
      <c r="E5371" s="84"/>
      <c r="F5371" s="86"/>
      <c r="G5371" s="87"/>
      <c r="H5371" s="72"/>
      <c r="I5371" s="59"/>
      <c r="J5371" s="76"/>
      <c r="K5371" s="59"/>
      <c r="L5371" s="59"/>
      <c r="M5371" s="76"/>
      <c r="N5371" s="88"/>
      <c r="O5371" s="88"/>
      <c r="P5371" s="59"/>
      <c r="Q5371" s="77"/>
      <c r="R5371" s="59"/>
      <c r="S5371" s="59"/>
      <c r="T5371" s="59"/>
      <c r="U5371" s="59"/>
      <c r="W5371" s="59"/>
      <c r="X5371" s="59"/>
    </row>
    <row r="5372" ht="15.75" customHeight="1">
      <c r="C5372" s="84"/>
      <c r="D5372" s="84"/>
      <c r="E5372" s="84"/>
      <c r="F5372" s="86"/>
      <c r="G5372" s="87"/>
      <c r="H5372" s="72"/>
      <c r="I5372" s="59"/>
      <c r="J5372" s="76"/>
      <c r="K5372" s="59"/>
      <c r="L5372" s="59"/>
      <c r="M5372" s="76"/>
      <c r="N5372" s="88"/>
      <c r="O5372" s="88"/>
      <c r="P5372" s="59"/>
      <c r="Q5372" s="77"/>
      <c r="R5372" s="59"/>
      <c r="S5372" s="59"/>
      <c r="T5372" s="59"/>
      <c r="U5372" s="59"/>
      <c r="W5372" s="59"/>
      <c r="X5372" s="59"/>
    </row>
    <row r="5373" ht="15.75" customHeight="1">
      <c r="C5373" s="84"/>
      <c r="D5373" s="84"/>
      <c r="E5373" s="84"/>
      <c r="F5373" s="86"/>
      <c r="G5373" s="87"/>
      <c r="H5373" s="72"/>
      <c r="I5373" s="59"/>
      <c r="J5373" s="76"/>
      <c r="K5373" s="59"/>
      <c r="L5373" s="59"/>
      <c r="M5373" s="76"/>
      <c r="N5373" s="88"/>
      <c r="O5373" s="88"/>
      <c r="P5373" s="59"/>
      <c r="Q5373" s="77"/>
      <c r="R5373" s="59"/>
      <c r="S5373" s="59"/>
      <c r="T5373" s="59"/>
      <c r="U5373" s="59"/>
      <c r="W5373" s="59"/>
      <c r="X5373" s="59"/>
    </row>
    <row r="5374" ht="15.75" customHeight="1">
      <c r="C5374" s="84"/>
      <c r="D5374" s="84"/>
      <c r="E5374" s="84"/>
      <c r="F5374" s="86"/>
      <c r="G5374" s="87"/>
      <c r="H5374" s="72"/>
      <c r="I5374" s="59"/>
      <c r="J5374" s="76"/>
      <c r="K5374" s="59"/>
      <c r="L5374" s="59"/>
      <c r="M5374" s="76"/>
      <c r="N5374" s="88"/>
      <c r="O5374" s="88"/>
      <c r="P5374" s="59"/>
      <c r="Q5374" s="77"/>
      <c r="R5374" s="59"/>
      <c r="S5374" s="59"/>
      <c r="T5374" s="59"/>
      <c r="U5374" s="59"/>
      <c r="W5374" s="59"/>
      <c r="X5374" s="59"/>
    </row>
    <row r="5375" ht="15.75" customHeight="1">
      <c r="C5375" s="84"/>
      <c r="D5375" s="84"/>
      <c r="E5375" s="84"/>
      <c r="F5375" s="86"/>
      <c r="G5375" s="87"/>
      <c r="H5375" s="72"/>
      <c r="I5375" s="59"/>
      <c r="J5375" s="76"/>
      <c r="K5375" s="59"/>
      <c r="L5375" s="59"/>
      <c r="M5375" s="76"/>
      <c r="N5375" s="88"/>
      <c r="O5375" s="88"/>
      <c r="P5375" s="59"/>
      <c r="Q5375" s="77"/>
      <c r="R5375" s="59"/>
      <c r="S5375" s="59"/>
      <c r="T5375" s="59"/>
      <c r="U5375" s="59"/>
      <c r="W5375" s="59"/>
      <c r="X5375" s="59"/>
    </row>
    <row r="5376" ht="15.75" customHeight="1">
      <c r="C5376" s="84"/>
      <c r="D5376" s="84"/>
      <c r="E5376" s="84"/>
      <c r="F5376" s="86"/>
      <c r="G5376" s="87"/>
      <c r="H5376" s="72"/>
      <c r="I5376" s="59"/>
      <c r="J5376" s="76"/>
      <c r="K5376" s="59"/>
      <c r="L5376" s="59"/>
      <c r="M5376" s="76"/>
      <c r="N5376" s="88"/>
      <c r="O5376" s="88"/>
      <c r="P5376" s="59"/>
      <c r="Q5376" s="77"/>
      <c r="R5376" s="59"/>
      <c r="S5376" s="59"/>
      <c r="T5376" s="59"/>
      <c r="U5376" s="59"/>
      <c r="W5376" s="59"/>
      <c r="X5376" s="59"/>
    </row>
    <row r="5377" ht="15.75" customHeight="1">
      <c r="C5377" s="84"/>
      <c r="D5377" s="84"/>
      <c r="E5377" s="84"/>
      <c r="F5377" s="86"/>
      <c r="G5377" s="87"/>
      <c r="H5377" s="72"/>
      <c r="I5377" s="59"/>
      <c r="J5377" s="76"/>
      <c r="K5377" s="59"/>
      <c r="L5377" s="59"/>
      <c r="M5377" s="76"/>
      <c r="N5377" s="88"/>
      <c r="O5377" s="88"/>
      <c r="P5377" s="59"/>
      <c r="Q5377" s="77"/>
      <c r="R5377" s="59"/>
      <c r="S5377" s="59"/>
      <c r="T5377" s="59"/>
      <c r="U5377" s="59"/>
      <c r="W5377" s="59"/>
      <c r="X5377" s="59"/>
    </row>
    <row r="5378" ht="15.75" customHeight="1">
      <c r="C5378" s="84"/>
      <c r="D5378" s="84"/>
      <c r="E5378" s="84"/>
      <c r="F5378" s="86"/>
      <c r="G5378" s="87"/>
      <c r="H5378" s="72"/>
      <c r="I5378" s="59"/>
      <c r="J5378" s="76"/>
      <c r="K5378" s="59"/>
      <c r="L5378" s="59"/>
      <c r="M5378" s="76"/>
      <c r="N5378" s="88"/>
      <c r="O5378" s="88"/>
      <c r="P5378" s="59"/>
      <c r="Q5378" s="77"/>
      <c r="R5378" s="59"/>
      <c r="S5378" s="59"/>
      <c r="T5378" s="59"/>
      <c r="U5378" s="59"/>
      <c r="W5378" s="59"/>
      <c r="X5378" s="59"/>
    </row>
    <row r="5379" ht="15.75" customHeight="1">
      <c r="C5379" s="84"/>
      <c r="D5379" s="84"/>
      <c r="E5379" s="84"/>
      <c r="F5379" s="86"/>
      <c r="G5379" s="87"/>
      <c r="H5379" s="72"/>
      <c r="I5379" s="59"/>
      <c r="J5379" s="76"/>
      <c r="K5379" s="59"/>
      <c r="L5379" s="59"/>
      <c r="M5379" s="76"/>
      <c r="N5379" s="88"/>
      <c r="O5379" s="88"/>
      <c r="P5379" s="59"/>
      <c r="Q5379" s="77"/>
      <c r="R5379" s="59"/>
      <c r="S5379" s="59"/>
      <c r="T5379" s="59"/>
      <c r="U5379" s="59"/>
      <c r="W5379" s="59"/>
      <c r="X5379" s="59"/>
    </row>
    <row r="5380" ht="15.75" customHeight="1">
      <c r="C5380" s="84"/>
      <c r="D5380" s="84"/>
      <c r="E5380" s="84"/>
      <c r="F5380" s="86"/>
      <c r="G5380" s="87"/>
      <c r="H5380" s="72"/>
      <c r="I5380" s="59"/>
      <c r="J5380" s="76"/>
      <c r="K5380" s="59"/>
      <c r="L5380" s="59"/>
      <c r="M5380" s="76"/>
      <c r="N5380" s="88"/>
      <c r="O5380" s="88"/>
      <c r="P5380" s="59"/>
      <c r="Q5380" s="77"/>
      <c r="R5380" s="59"/>
      <c r="S5380" s="59"/>
      <c r="T5380" s="59"/>
      <c r="U5380" s="59"/>
      <c r="W5380" s="59"/>
      <c r="X5380" s="59"/>
    </row>
    <row r="5381" ht="15.75" customHeight="1">
      <c r="C5381" s="84"/>
      <c r="D5381" s="84"/>
      <c r="E5381" s="84"/>
      <c r="F5381" s="86"/>
      <c r="G5381" s="87"/>
      <c r="H5381" s="72"/>
      <c r="I5381" s="59"/>
      <c r="J5381" s="76"/>
      <c r="K5381" s="59"/>
      <c r="L5381" s="59"/>
      <c r="M5381" s="76"/>
      <c r="N5381" s="88"/>
      <c r="O5381" s="88"/>
      <c r="P5381" s="59"/>
      <c r="Q5381" s="77"/>
      <c r="R5381" s="59"/>
      <c r="S5381" s="59"/>
      <c r="T5381" s="59"/>
      <c r="U5381" s="59"/>
      <c r="W5381" s="59"/>
      <c r="X5381" s="59"/>
    </row>
    <row r="5382" ht="15.75" customHeight="1">
      <c r="C5382" s="84"/>
      <c r="D5382" s="84"/>
      <c r="E5382" s="84"/>
      <c r="F5382" s="86"/>
      <c r="G5382" s="87"/>
      <c r="H5382" s="72"/>
      <c r="I5382" s="59"/>
      <c r="J5382" s="76"/>
      <c r="K5382" s="59"/>
      <c r="L5382" s="59"/>
      <c r="M5382" s="76"/>
      <c r="N5382" s="88"/>
      <c r="O5382" s="88"/>
      <c r="P5382" s="59"/>
      <c r="Q5382" s="77"/>
      <c r="R5382" s="59"/>
      <c r="S5382" s="59"/>
      <c r="T5382" s="59"/>
      <c r="U5382" s="59"/>
      <c r="W5382" s="59"/>
      <c r="X5382" s="59"/>
    </row>
    <row r="5383" ht="15.75" customHeight="1">
      <c r="C5383" s="84"/>
      <c r="D5383" s="84"/>
      <c r="E5383" s="84"/>
      <c r="F5383" s="86"/>
      <c r="G5383" s="87"/>
      <c r="H5383" s="72"/>
      <c r="I5383" s="59"/>
      <c r="J5383" s="76"/>
      <c r="K5383" s="59"/>
      <c r="L5383" s="59"/>
      <c r="M5383" s="76"/>
      <c r="N5383" s="88"/>
      <c r="O5383" s="88"/>
      <c r="P5383" s="59"/>
      <c r="Q5383" s="77"/>
      <c r="R5383" s="59"/>
      <c r="S5383" s="59"/>
      <c r="T5383" s="59"/>
      <c r="U5383" s="59"/>
      <c r="W5383" s="59"/>
      <c r="X5383" s="59"/>
    </row>
    <row r="5384" ht="15.75" customHeight="1">
      <c r="C5384" s="84"/>
      <c r="D5384" s="84"/>
      <c r="E5384" s="84"/>
      <c r="F5384" s="86"/>
      <c r="G5384" s="87"/>
      <c r="H5384" s="72"/>
      <c r="I5384" s="59"/>
      <c r="J5384" s="76"/>
      <c r="K5384" s="59"/>
      <c r="L5384" s="59"/>
      <c r="M5384" s="76"/>
      <c r="N5384" s="88"/>
      <c r="O5384" s="88"/>
      <c r="P5384" s="59"/>
      <c r="Q5384" s="77"/>
      <c r="R5384" s="59"/>
      <c r="S5384" s="59"/>
      <c r="T5384" s="59"/>
      <c r="U5384" s="59"/>
      <c r="W5384" s="59"/>
      <c r="X5384" s="59"/>
    </row>
    <row r="5385" ht="15.75" customHeight="1">
      <c r="C5385" s="84"/>
      <c r="D5385" s="84"/>
      <c r="E5385" s="84"/>
      <c r="F5385" s="86"/>
      <c r="G5385" s="87"/>
      <c r="H5385" s="72"/>
      <c r="I5385" s="59"/>
      <c r="J5385" s="76"/>
      <c r="K5385" s="59"/>
      <c r="L5385" s="59"/>
      <c r="M5385" s="76"/>
      <c r="N5385" s="88"/>
      <c r="O5385" s="88"/>
      <c r="P5385" s="59"/>
      <c r="Q5385" s="77"/>
      <c r="R5385" s="59"/>
      <c r="S5385" s="59"/>
      <c r="T5385" s="59"/>
      <c r="U5385" s="59"/>
      <c r="W5385" s="59"/>
      <c r="X5385" s="59"/>
    </row>
    <row r="5386" ht="15.75" customHeight="1">
      <c r="C5386" s="84"/>
      <c r="D5386" s="84"/>
      <c r="E5386" s="84"/>
      <c r="F5386" s="86"/>
      <c r="G5386" s="87"/>
      <c r="H5386" s="72"/>
      <c r="I5386" s="59"/>
      <c r="J5386" s="76"/>
      <c r="K5386" s="59"/>
      <c r="L5386" s="59"/>
      <c r="M5386" s="76"/>
      <c r="N5386" s="88"/>
      <c r="O5386" s="88"/>
      <c r="P5386" s="59"/>
      <c r="Q5386" s="77"/>
      <c r="R5386" s="59"/>
      <c r="S5386" s="59"/>
      <c r="T5386" s="59"/>
      <c r="U5386" s="59"/>
      <c r="W5386" s="59"/>
      <c r="X5386" s="59"/>
    </row>
    <row r="5387" ht="15.75" customHeight="1">
      <c r="C5387" s="84"/>
      <c r="D5387" s="84"/>
      <c r="E5387" s="84"/>
      <c r="F5387" s="86"/>
      <c r="G5387" s="87"/>
      <c r="H5387" s="72"/>
      <c r="I5387" s="59"/>
      <c r="J5387" s="76"/>
      <c r="K5387" s="59"/>
      <c r="L5387" s="59"/>
      <c r="M5387" s="76"/>
      <c r="N5387" s="88"/>
      <c r="O5387" s="88"/>
      <c r="P5387" s="59"/>
      <c r="Q5387" s="77"/>
      <c r="R5387" s="59"/>
      <c r="S5387" s="59"/>
      <c r="T5387" s="59"/>
      <c r="U5387" s="59"/>
      <c r="W5387" s="59"/>
      <c r="X5387" s="59"/>
    </row>
    <row r="5388" ht="15.75" customHeight="1">
      <c r="C5388" s="84"/>
      <c r="D5388" s="84"/>
      <c r="E5388" s="84"/>
      <c r="F5388" s="86"/>
      <c r="G5388" s="87"/>
      <c r="H5388" s="72"/>
      <c r="I5388" s="59"/>
      <c r="J5388" s="76"/>
      <c r="K5388" s="59"/>
      <c r="L5388" s="59"/>
      <c r="M5388" s="76"/>
      <c r="N5388" s="88"/>
      <c r="O5388" s="88"/>
      <c r="P5388" s="59"/>
      <c r="Q5388" s="77"/>
      <c r="R5388" s="59"/>
      <c r="S5388" s="59"/>
      <c r="T5388" s="59"/>
      <c r="U5388" s="59"/>
      <c r="W5388" s="59"/>
      <c r="X5388" s="59"/>
    </row>
    <row r="5389" ht="15.75" customHeight="1">
      <c r="C5389" s="84"/>
      <c r="D5389" s="84"/>
      <c r="E5389" s="84"/>
      <c r="F5389" s="86"/>
      <c r="G5389" s="87"/>
      <c r="H5389" s="72"/>
      <c r="I5389" s="59"/>
      <c r="J5389" s="76"/>
      <c r="K5389" s="59"/>
      <c r="L5389" s="59"/>
      <c r="M5389" s="76"/>
      <c r="N5389" s="88"/>
      <c r="O5389" s="88"/>
      <c r="P5389" s="59"/>
      <c r="Q5389" s="77"/>
      <c r="R5389" s="59"/>
      <c r="S5389" s="59"/>
      <c r="T5389" s="59"/>
      <c r="U5389" s="59"/>
      <c r="W5389" s="59"/>
      <c r="X5389" s="59"/>
    </row>
    <row r="5390" ht="15.75" customHeight="1">
      <c r="C5390" s="84"/>
      <c r="D5390" s="84"/>
      <c r="E5390" s="84"/>
      <c r="F5390" s="86"/>
      <c r="G5390" s="87"/>
      <c r="H5390" s="72"/>
      <c r="I5390" s="59"/>
      <c r="J5390" s="76"/>
      <c r="K5390" s="59"/>
      <c r="L5390" s="59"/>
      <c r="M5390" s="76"/>
      <c r="N5390" s="88"/>
      <c r="O5390" s="88"/>
      <c r="P5390" s="59"/>
      <c r="Q5390" s="77"/>
      <c r="R5390" s="59"/>
      <c r="S5390" s="59"/>
      <c r="T5390" s="59"/>
      <c r="U5390" s="59"/>
      <c r="W5390" s="59"/>
      <c r="X5390" s="59"/>
    </row>
    <row r="5391" ht="15.75" customHeight="1">
      <c r="C5391" s="84"/>
      <c r="D5391" s="84"/>
      <c r="E5391" s="84"/>
      <c r="F5391" s="86"/>
      <c r="G5391" s="87"/>
      <c r="H5391" s="72"/>
      <c r="I5391" s="59"/>
      <c r="J5391" s="76"/>
      <c r="K5391" s="59"/>
      <c r="L5391" s="59"/>
      <c r="M5391" s="76"/>
      <c r="N5391" s="88"/>
      <c r="O5391" s="88"/>
      <c r="P5391" s="59"/>
      <c r="Q5391" s="77"/>
      <c r="R5391" s="59"/>
      <c r="S5391" s="59"/>
      <c r="T5391" s="59"/>
      <c r="U5391" s="59"/>
      <c r="W5391" s="59"/>
      <c r="X5391" s="59"/>
    </row>
    <row r="5392" ht="15.75" customHeight="1">
      <c r="C5392" s="84"/>
      <c r="D5392" s="84"/>
      <c r="E5392" s="84"/>
      <c r="F5392" s="86"/>
      <c r="G5392" s="87"/>
      <c r="H5392" s="72"/>
      <c r="I5392" s="59"/>
      <c r="J5392" s="76"/>
      <c r="K5392" s="59"/>
      <c r="L5392" s="59"/>
      <c r="M5392" s="76"/>
      <c r="N5392" s="88"/>
      <c r="O5392" s="88"/>
      <c r="P5392" s="59"/>
      <c r="Q5392" s="77"/>
      <c r="R5392" s="59"/>
      <c r="S5392" s="59"/>
      <c r="T5392" s="59"/>
      <c r="U5392" s="59"/>
      <c r="W5392" s="59"/>
      <c r="X5392" s="59"/>
    </row>
    <row r="5393" ht="15.75" customHeight="1">
      <c r="C5393" s="84"/>
      <c r="D5393" s="84"/>
      <c r="E5393" s="84"/>
      <c r="F5393" s="86"/>
      <c r="G5393" s="87"/>
      <c r="H5393" s="72"/>
      <c r="I5393" s="59"/>
      <c r="J5393" s="76"/>
      <c r="K5393" s="59"/>
      <c r="L5393" s="59"/>
      <c r="M5393" s="76"/>
      <c r="N5393" s="88"/>
      <c r="O5393" s="88"/>
      <c r="P5393" s="59"/>
      <c r="Q5393" s="77"/>
      <c r="R5393" s="59"/>
      <c r="S5393" s="59"/>
      <c r="T5393" s="59"/>
      <c r="U5393" s="59"/>
      <c r="W5393" s="59"/>
      <c r="X5393" s="59"/>
    </row>
    <row r="5394" ht="15.75" customHeight="1">
      <c r="C5394" s="84"/>
      <c r="D5394" s="84"/>
      <c r="E5394" s="84"/>
      <c r="F5394" s="86"/>
      <c r="G5394" s="87"/>
      <c r="H5394" s="72"/>
      <c r="I5394" s="59"/>
      <c r="J5394" s="76"/>
      <c r="K5394" s="59"/>
      <c r="L5394" s="59"/>
      <c r="M5394" s="76"/>
      <c r="N5394" s="88"/>
      <c r="O5394" s="88"/>
      <c r="P5394" s="59"/>
      <c r="Q5394" s="77"/>
      <c r="R5394" s="59"/>
      <c r="S5394" s="59"/>
      <c r="T5394" s="59"/>
      <c r="U5394" s="59"/>
      <c r="W5394" s="59"/>
      <c r="X5394" s="59"/>
    </row>
    <row r="5395" ht="15.75" customHeight="1">
      <c r="C5395" s="84"/>
      <c r="D5395" s="84"/>
      <c r="E5395" s="84"/>
      <c r="F5395" s="86"/>
      <c r="G5395" s="87"/>
      <c r="H5395" s="72"/>
      <c r="I5395" s="59"/>
      <c r="J5395" s="76"/>
      <c r="K5395" s="59"/>
      <c r="L5395" s="59"/>
      <c r="M5395" s="76"/>
      <c r="N5395" s="88"/>
      <c r="O5395" s="88"/>
      <c r="P5395" s="59"/>
      <c r="Q5395" s="77"/>
      <c r="R5395" s="59"/>
      <c r="S5395" s="59"/>
      <c r="T5395" s="59"/>
      <c r="U5395" s="59"/>
      <c r="W5395" s="59"/>
      <c r="X5395" s="59"/>
    </row>
    <row r="5396" ht="15.75" customHeight="1">
      <c r="C5396" s="84"/>
      <c r="D5396" s="84"/>
      <c r="E5396" s="84"/>
      <c r="F5396" s="86"/>
      <c r="G5396" s="87"/>
      <c r="H5396" s="72"/>
      <c r="I5396" s="59"/>
      <c r="J5396" s="76"/>
      <c r="K5396" s="59"/>
      <c r="L5396" s="59"/>
      <c r="M5396" s="76"/>
      <c r="N5396" s="88"/>
      <c r="O5396" s="88"/>
      <c r="P5396" s="59"/>
      <c r="Q5396" s="77"/>
      <c r="R5396" s="59"/>
      <c r="S5396" s="59"/>
      <c r="T5396" s="59"/>
      <c r="U5396" s="59"/>
      <c r="W5396" s="59"/>
      <c r="X5396" s="59"/>
    </row>
    <row r="5397" ht="15.75" customHeight="1">
      <c r="C5397" s="84"/>
      <c r="D5397" s="84"/>
      <c r="E5397" s="84"/>
      <c r="F5397" s="86"/>
      <c r="G5397" s="87"/>
      <c r="H5397" s="72"/>
      <c r="I5397" s="59"/>
      <c r="J5397" s="76"/>
      <c r="K5397" s="59"/>
      <c r="L5397" s="59"/>
      <c r="M5397" s="76"/>
      <c r="N5397" s="88"/>
      <c r="O5397" s="88"/>
      <c r="P5397" s="59"/>
      <c r="Q5397" s="77"/>
      <c r="R5397" s="59"/>
      <c r="S5397" s="59"/>
      <c r="T5397" s="59"/>
      <c r="U5397" s="59"/>
      <c r="W5397" s="59"/>
      <c r="X5397" s="59"/>
    </row>
    <row r="5398" ht="15.75" customHeight="1">
      <c r="C5398" s="84"/>
      <c r="D5398" s="84"/>
      <c r="E5398" s="84"/>
      <c r="F5398" s="86"/>
      <c r="G5398" s="87"/>
      <c r="H5398" s="72"/>
      <c r="I5398" s="59"/>
      <c r="J5398" s="76"/>
      <c r="K5398" s="59"/>
      <c r="L5398" s="59"/>
      <c r="M5398" s="76"/>
      <c r="N5398" s="88"/>
      <c r="O5398" s="88"/>
      <c r="P5398" s="59"/>
      <c r="Q5398" s="77"/>
      <c r="R5398" s="59"/>
      <c r="S5398" s="59"/>
      <c r="T5398" s="59"/>
      <c r="U5398" s="59"/>
      <c r="W5398" s="59"/>
      <c r="X5398" s="59"/>
    </row>
    <row r="5399" ht="15.75" customHeight="1">
      <c r="C5399" s="84"/>
      <c r="D5399" s="84"/>
      <c r="E5399" s="84"/>
      <c r="F5399" s="86"/>
      <c r="G5399" s="87"/>
      <c r="H5399" s="72"/>
      <c r="I5399" s="59"/>
      <c r="J5399" s="76"/>
      <c r="K5399" s="59"/>
      <c r="L5399" s="59"/>
      <c r="M5399" s="76"/>
      <c r="N5399" s="88"/>
      <c r="O5399" s="88"/>
      <c r="P5399" s="59"/>
      <c r="Q5399" s="77"/>
      <c r="R5399" s="59"/>
      <c r="S5399" s="59"/>
      <c r="T5399" s="59"/>
      <c r="U5399" s="59"/>
      <c r="W5399" s="59"/>
      <c r="X5399" s="59"/>
    </row>
    <row r="5400" ht="15.75" customHeight="1">
      <c r="C5400" s="84"/>
      <c r="D5400" s="84"/>
      <c r="E5400" s="84"/>
      <c r="F5400" s="86"/>
      <c r="G5400" s="87"/>
      <c r="H5400" s="72"/>
      <c r="I5400" s="59"/>
      <c r="J5400" s="76"/>
      <c r="K5400" s="59"/>
      <c r="L5400" s="59"/>
      <c r="M5400" s="76"/>
      <c r="N5400" s="88"/>
      <c r="O5400" s="88"/>
      <c r="P5400" s="59"/>
      <c r="Q5400" s="77"/>
      <c r="R5400" s="59"/>
      <c r="S5400" s="59"/>
      <c r="T5400" s="59"/>
      <c r="U5400" s="59"/>
      <c r="W5400" s="59"/>
      <c r="X5400" s="59"/>
    </row>
    <row r="5401" ht="15.75" customHeight="1">
      <c r="C5401" s="84"/>
      <c r="D5401" s="84"/>
      <c r="E5401" s="84"/>
      <c r="F5401" s="86"/>
      <c r="G5401" s="87"/>
      <c r="H5401" s="72"/>
      <c r="I5401" s="59"/>
      <c r="J5401" s="76"/>
      <c r="K5401" s="59"/>
      <c r="L5401" s="59"/>
      <c r="M5401" s="76"/>
      <c r="N5401" s="88"/>
      <c r="O5401" s="88"/>
      <c r="P5401" s="59"/>
      <c r="Q5401" s="77"/>
      <c r="R5401" s="59"/>
      <c r="S5401" s="59"/>
      <c r="T5401" s="59"/>
      <c r="U5401" s="59"/>
      <c r="W5401" s="59"/>
      <c r="X5401" s="59"/>
    </row>
    <row r="5402" ht="15.75" customHeight="1">
      <c r="C5402" s="84"/>
      <c r="D5402" s="84"/>
      <c r="E5402" s="84"/>
      <c r="F5402" s="86"/>
      <c r="G5402" s="87"/>
      <c r="H5402" s="72"/>
      <c r="I5402" s="59"/>
      <c r="J5402" s="76"/>
      <c r="K5402" s="59"/>
      <c r="L5402" s="59"/>
      <c r="M5402" s="76"/>
      <c r="N5402" s="88"/>
      <c r="O5402" s="88"/>
      <c r="P5402" s="59"/>
      <c r="Q5402" s="77"/>
      <c r="R5402" s="59"/>
      <c r="S5402" s="59"/>
      <c r="T5402" s="59"/>
      <c r="U5402" s="59"/>
      <c r="W5402" s="59"/>
      <c r="X5402" s="59"/>
    </row>
    <row r="5403" ht="15.75" customHeight="1">
      <c r="C5403" s="84"/>
      <c r="D5403" s="84"/>
      <c r="E5403" s="84"/>
      <c r="F5403" s="86"/>
      <c r="G5403" s="87"/>
      <c r="H5403" s="72"/>
      <c r="I5403" s="59"/>
      <c r="J5403" s="76"/>
      <c r="K5403" s="59"/>
      <c r="L5403" s="59"/>
      <c r="M5403" s="76"/>
      <c r="N5403" s="88"/>
      <c r="O5403" s="88"/>
      <c r="P5403" s="59"/>
      <c r="Q5403" s="77"/>
      <c r="R5403" s="59"/>
      <c r="S5403" s="59"/>
      <c r="T5403" s="59"/>
      <c r="U5403" s="59"/>
      <c r="W5403" s="59"/>
      <c r="X5403" s="59"/>
    </row>
    <row r="5404" ht="15.75" customHeight="1">
      <c r="C5404" s="84"/>
      <c r="D5404" s="84"/>
      <c r="E5404" s="84"/>
      <c r="F5404" s="86"/>
      <c r="G5404" s="87"/>
      <c r="H5404" s="72"/>
      <c r="I5404" s="59"/>
      <c r="J5404" s="76"/>
      <c r="K5404" s="59"/>
      <c r="L5404" s="59"/>
      <c r="M5404" s="76"/>
      <c r="N5404" s="88"/>
      <c r="O5404" s="88"/>
      <c r="P5404" s="59"/>
      <c r="Q5404" s="77"/>
      <c r="R5404" s="59"/>
      <c r="S5404" s="59"/>
      <c r="T5404" s="59"/>
      <c r="U5404" s="59"/>
      <c r="W5404" s="59"/>
      <c r="X5404" s="59"/>
    </row>
    <row r="5405" ht="15.75" customHeight="1">
      <c r="C5405" s="84"/>
      <c r="D5405" s="84"/>
      <c r="E5405" s="84"/>
      <c r="F5405" s="86"/>
      <c r="G5405" s="87"/>
      <c r="H5405" s="72"/>
      <c r="I5405" s="59"/>
      <c r="J5405" s="76"/>
      <c r="K5405" s="59"/>
      <c r="L5405" s="59"/>
      <c r="M5405" s="76"/>
      <c r="N5405" s="88"/>
      <c r="O5405" s="88"/>
      <c r="P5405" s="59"/>
      <c r="Q5405" s="77"/>
      <c r="R5405" s="59"/>
      <c r="S5405" s="59"/>
      <c r="T5405" s="59"/>
      <c r="U5405" s="59"/>
      <c r="W5405" s="59"/>
      <c r="X5405" s="59"/>
    </row>
    <row r="5406" ht="15.75" customHeight="1">
      <c r="C5406" s="84"/>
      <c r="D5406" s="84"/>
      <c r="E5406" s="84"/>
      <c r="F5406" s="86"/>
      <c r="G5406" s="87"/>
      <c r="H5406" s="72"/>
      <c r="I5406" s="59"/>
      <c r="J5406" s="76"/>
      <c r="K5406" s="59"/>
      <c r="L5406" s="59"/>
      <c r="M5406" s="76"/>
      <c r="N5406" s="88"/>
      <c r="O5406" s="88"/>
      <c r="P5406" s="59"/>
      <c r="Q5406" s="77"/>
      <c r="R5406" s="59"/>
      <c r="S5406" s="59"/>
      <c r="T5406" s="59"/>
      <c r="U5406" s="59"/>
      <c r="W5406" s="59"/>
      <c r="X5406" s="59"/>
    </row>
    <row r="5407" ht="15.75" customHeight="1">
      <c r="C5407" s="84"/>
      <c r="D5407" s="84"/>
      <c r="E5407" s="84"/>
      <c r="F5407" s="86"/>
      <c r="G5407" s="87"/>
      <c r="H5407" s="72"/>
      <c r="I5407" s="59"/>
      <c r="J5407" s="76"/>
      <c r="K5407" s="59"/>
      <c r="L5407" s="59"/>
      <c r="M5407" s="76"/>
      <c r="N5407" s="88"/>
      <c r="O5407" s="88"/>
      <c r="P5407" s="59"/>
      <c r="Q5407" s="77"/>
      <c r="R5407" s="59"/>
      <c r="S5407" s="59"/>
      <c r="T5407" s="59"/>
      <c r="U5407" s="59"/>
      <c r="W5407" s="59"/>
      <c r="X5407" s="59"/>
    </row>
    <row r="5408" ht="15.75" customHeight="1">
      <c r="C5408" s="84"/>
      <c r="D5408" s="84"/>
      <c r="E5408" s="84"/>
      <c r="F5408" s="86"/>
      <c r="G5408" s="87"/>
      <c r="H5408" s="72"/>
      <c r="I5408" s="59"/>
      <c r="J5408" s="76"/>
      <c r="K5408" s="59"/>
      <c r="L5408" s="59"/>
      <c r="M5408" s="76"/>
      <c r="N5408" s="88"/>
      <c r="O5408" s="88"/>
      <c r="P5408" s="59"/>
      <c r="Q5408" s="77"/>
      <c r="R5408" s="59"/>
      <c r="S5408" s="59"/>
      <c r="T5408" s="59"/>
      <c r="U5408" s="59"/>
      <c r="W5408" s="59"/>
      <c r="X5408" s="59"/>
    </row>
    <row r="5409" ht="15.75" customHeight="1">
      <c r="C5409" s="84"/>
      <c r="D5409" s="84"/>
      <c r="E5409" s="84"/>
      <c r="F5409" s="86"/>
      <c r="G5409" s="87"/>
      <c r="H5409" s="72"/>
      <c r="I5409" s="59"/>
      <c r="J5409" s="76"/>
      <c r="K5409" s="59"/>
      <c r="L5409" s="59"/>
      <c r="M5409" s="76"/>
      <c r="N5409" s="88"/>
      <c r="O5409" s="88"/>
      <c r="P5409" s="59"/>
      <c r="Q5409" s="77"/>
      <c r="R5409" s="59"/>
      <c r="S5409" s="59"/>
      <c r="T5409" s="59"/>
      <c r="U5409" s="59"/>
      <c r="W5409" s="59"/>
      <c r="X5409" s="59"/>
    </row>
    <row r="5410" ht="15.75" customHeight="1">
      <c r="C5410" s="84"/>
      <c r="D5410" s="84"/>
      <c r="E5410" s="84"/>
      <c r="F5410" s="86"/>
      <c r="G5410" s="87"/>
      <c r="H5410" s="72"/>
      <c r="I5410" s="59"/>
      <c r="J5410" s="76"/>
      <c r="K5410" s="59"/>
      <c r="L5410" s="59"/>
      <c r="M5410" s="76"/>
      <c r="N5410" s="88"/>
      <c r="O5410" s="88"/>
      <c r="P5410" s="59"/>
      <c r="Q5410" s="77"/>
      <c r="R5410" s="59"/>
      <c r="S5410" s="59"/>
      <c r="T5410" s="59"/>
      <c r="U5410" s="59"/>
      <c r="W5410" s="59"/>
      <c r="X5410" s="59"/>
    </row>
    <row r="5411" ht="15.75" customHeight="1">
      <c r="C5411" s="84"/>
      <c r="D5411" s="84"/>
      <c r="E5411" s="84"/>
      <c r="F5411" s="86"/>
      <c r="G5411" s="87"/>
      <c r="H5411" s="72"/>
      <c r="I5411" s="59"/>
      <c r="J5411" s="76"/>
      <c r="K5411" s="59"/>
      <c r="L5411" s="59"/>
      <c r="M5411" s="76"/>
      <c r="N5411" s="88"/>
      <c r="O5411" s="88"/>
      <c r="P5411" s="59"/>
      <c r="Q5411" s="77"/>
      <c r="R5411" s="59"/>
      <c r="S5411" s="59"/>
      <c r="T5411" s="59"/>
      <c r="U5411" s="59"/>
      <c r="W5411" s="59"/>
      <c r="X5411" s="59"/>
    </row>
    <row r="5412" ht="15.75" customHeight="1">
      <c r="C5412" s="84"/>
      <c r="D5412" s="84"/>
      <c r="E5412" s="84"/>
      <c r="F5412" s="86"/>
      <c r="G5412" s="87"/>
      <c r="H5412" s="72"/>
      <c r="I5412" s="59"/>
      <c r="J5412" s="76"/>
      <c r="K5412" s="59"/>
      <c r="L5412" s="59"/>
      <c r="M5412" s="76"/>
      <c r="N5412" s="88"/>
      <c r="O5412" s="88"/>
      <c r="P5412" s="59"/>
      <c r="Q5412" s="77"/>
      <c r="R5412" s="59"/>
      <c r="S5412" s="59"/>
      <c r="T5412" s="59"/>
      <c r="U5412" s="59"/>
      <c r="W5412" s="59"/>
      <c r="X5412" s="59"/>
    </row>
    <row r="5413" ht="15.75" customHeight="1">
      <c r="C5413" s="84"/>
      <c r="D5413" s="84"/>
      <c r="E5413" s="84"/>
      <c r="F5413" s="86"/>
      <c r="G5413" s="87"/>
      <c r="H5413" s="72"/>
      <c r="I5413" s="59"/>
      <c r="J5413" s="76"/>
      <c r="K5413" s="59"/>
      <c r="L5413" s="59"/>
      <c r="M5413" s="76"/>
      <c r="N5413" s="88"/>
      <c r="O5413" s="88"/>
      <c r="P5413" s="59"/>
      <c r="Q5413" s="77"/>
      <c r="R5413" s="59"/>
      <c r="S5413" s="59"/>
      <c r="T5413" s="59"/>
      <c r="U5413" s="59"/>
      <c r="W5413" s="59"/>
      <c r="X5413" s="59"/>
    </row>
    <row r="5414" ht="15.75" customHeight="1">
      <c r="C5414" s="84"/>
      <c r="D5414" s="84"/>
      <c r="E5414" s="84"/>
      <c r="F5414" s="86"/>
      <c r="G5414" s="87"/>
      <c r="H5414" s="72"/>
      <c r="I5414" s="59"/>
      <c r="J5414" s="76"/>
      <c r="K5414" s="59"/>
      <c r="L5414" s="59"/>
      <c r="M5414" s="76"/>
      <c r="N5414" s="88"/>
      <c r="O5414" s="88"/>
      <c r="P5414" s="59"/>
      <c r="Q5414" s="77"/>
      <c r="R5414" s="59"/>
      <c r="S5414" s="59"/>
      <c r="T5414" s="59"/>
      <c r="U5414" s="59"/>
      <c r="W5414" s="59"/>
      <c r="X5414" s="59"/>
    </row>
    <row r="5415" ht="15.75" customHeight="1">
      <c r="C5415" s="84"/>
      <c r="D5415" s="84"/>
      <c r="E5415" s="84"/>
      <c r="F5415" s="86"/>
      <c r="G5415" s="87"/>
      <c r="H5415" s="72"/>
      <c r="I5415" s="59"/>
      <c r="J5415" s="76"/>
      <c r="K5415" s="59"/>
      <c r="L5415" s="59"/>
      <c r="M5415" s="76"/>
      <c r="N5415" s="88"/>
      <c r="O5415" s="88"/>
      <c r="P5415" s="59"/>
      <c r="Q5415" s="77"/>
      <c r="R5415" s="59"/>
      <c r="S5415" s="59"/>
      <c r="T5415" s="59"/>
      <c r="U5415" s="59"/>
      <c r="W5415" s="59"/>
      <c r="X5415" s="59"/>
    </row>
    <row r="5416" ht="15.75" customHeight="1">
      <c r="C5416" s="84"/>
      <c r="D5416" s="84"/>
      <c r="E5416" s="84"/>
      <c r="F5416" s="86"/>
      <c r="G5416" s="87"/>
      <c r="H5416" s="72"/>
      <c r="I5416" s="59"/>
      <c r="J5416" s="76"/>
      <c r="K5416" s="59"/>
      <c r="L5416" s="59"/>
      <c r="M5416" s="76"/>
      <c r="N5416" s="88"/>
      <c r="O5416" s="88"/>
      <c r="P5416" s="59"/>
      <c r="Q5416" s="77"/>
      <c r="R5416" s="59"/>
      <c r="S5416" s="59"/>
      <c r="T5416" s="59"/>
      <c r="U5416" s="59"/>
      <c r="W5416" s="59"/>
      <c r="X5416" s="59"/>
    </row>
    <row r="5417" ht="15.75" customHeight="1">
      <c r="C5417" s="84"/>
      <c r="D5417" s="84"/>
      <c r="E5417" s="84"/>
      <c r="F5417" s="86"/>
      <c r="G5417" s="87"/>
      <c r="H5417" s="72"/>
      <c r="I5417" s="59"/>
      <c r="J5417" s="76"/>
      <c r="K5417" s="59"/>
      <c r="L5417" s="59"/>
      <c r="M5417" s="76"/>
      <c r="N5417" s="88"/>
      <c r="O5417" s="88"/>
      <c r="P5417" s="59"/>
      <c r="Q5417" s="77"/>
      <c r="R5417" s="59"/>
      <c r="S5417" s="59"/>
      <c r="T5417" s="59"/>
      <c r="U5417" s="59"/>
      <c r="W5417" s="59"/>
      <c r="X5417" s="59"/>
    </row>
    <row r="5418" ht="15.75" customHeight="1">
      <c r="C5418" s="84"/>
      <c r="D5418" s="84"/>
      <c r="E5418" s="84"/>
      <c r="F5418" s="86"/>
      <c r="G5418" s="87"/>
      <c r="H5418" s="72"/>
      <c r="I5418" s="59"/>
      <c r="J5418" s="76"/>
      <c r="K5418" s="59"/>
      <c r="L5418" s="59"/>
      <c r="M5418" s="76"/>
      <c r="N5418" s="88"/>
      <c r="O5418" s="88"/>
      <c r="P5418" s="59"/>
      <c r="Q5418" s="77"/>
      <c r="R5418" s="59"/>
      <c r="S5418" s="59"/>
      <c r="T5418" s="59"/>
      <c r="U5418" s="59"/>
      <c r="W5418" s="59"/>
      <c r="X5418" s="59"/>
    </row>
    <row r="5419" ht="15.75" customHeight="1">
      <c r="C5419" s="84"/>
      <c r="D5419" s="84"/>
      <c r="E5419" s="84"/>
      <c r="F5419" s="86"/>
      <c r="G5419" s="87"/>
      <c r="H5419" s="72"/>
      <c r="I5419" s="59"/>
      <c r="J5419" s="76"/>
      <c r="K5419" s="59"/>
      <c r="L5419" s="59"/>
      <c r="M5419" s="76"/>
      <c r="N5419" s="88"/>
      <c r="O5419" s="88"/>
      <c r="P5419" s="59"/>
      <c r="Q5419" s="77"/>
      <c r="R5419" s="59"/>
      <c r="S5419" s="59"/>
      <c r="T5419" s="59"/>
      <c r="U5419" s="59"/>
      <c r="W5419" s="59"/>
      <c r="X5419" s="59"/>
    </row>
    <row r="5420" ht="15.75" customHeight="1">
      <c r="C5420" s="84"/>
      <c r="D5420" s="84"/>
      <c r="E5420" s="84"/>
      <c r="F5420" s="86"/>
      <c r="G5420" s="87"/>
      <c r="H5420" s="72"/>
      <c r="I5420" s="59"/>
      <c r="J5420" s="76"/>
      <c r="K5420" s="59"/>
      <c r="L5420" s="59"/>
      <c r="M5420" s="76"/>
      <c r="N5420" s="88"/>
      <c r="O5420" s="88"/>
      <c r="P5420" s="59"/>
      <c r="Q5420" s="77"/>
      <c r="R5420" s="59"/>
      <c r="S5420" s="59"/>
      <c r="T5420" s="59"/>
      <c r="U5420" s="59"/>
      <c r="W5420" s="59"/>
      <c r="X5420" s="59"/>
    </row>
    <row r="5421" ht="15.75" customHeight="1">
      <c r="C5421" s="84"/>
      <c r="D5421" s="84"/>
      <c r="E5421" s="84"/>
      <c r="F5421" s="86"/>
      <c r="G5421" s="87"/>
      <c r="H5421" s="72"/>
      <c r="I5421" s="59"/>
      <c r="J5421" s="76"/>
      <c r="K5421" s="59"/>
      <c r="L5421" s="59"/>
      <c r="M5421" s="76"/>
      <c r="N5421" s="88"/>
      <c r="O5421" s="88"/>
      <c r="P5421" s="59"/>
      <c r="Q5421" s="77"/>
      <c r="R5421" s="59"/>
      <c r="S5421" s="59"/>
      <c r="T5421" s="59"/>
      <c r="U5421" s="59"/>
      <c r="W5421" s="59"/>
      <c r="X5421" s="59"/>
    </row>
    <row r="5422" ht="15.75" customHeight="1">
      <c r="C5422" s="84"/>
      <c r="D5422" s="84"/>
      <c r="E5422" s="84"/>
      <c r="F5422" s="86"/>
      <c r="G5422" s="87"/>
      <c r="H5422" s="72"/>
      <c r="I5422" s="59"/>
      <c r="J5422" s="76"/>
      <c r="K5422" s="59"/>
      <c r="L5422" s="59"/>
      <c r="M5422" s="76"/>
      <c r="N5422" s="88"/>
      <c r="O5422" s="88"/>
      <c r="P5422" s="59"/>
      <c r="Q5422" s="77"/>
      <c r="R5422" s="59"/>
      <c r="S5422" s="59"/>
      <c r="T5422" s="59"/>
      <c r="U5422" s="59"/>
      <c r="W5422" s="59"/>
      <c r="X5422" s="59"/>
    </row>
    <row r="5423" ht="15.75" customHeight="1">
      <c r="C5423" s="84"/>
      <c r="D5423" s="84"/>
      <c r="E5423" s="84"/>
      <c r="F5423" s="86"/>
      <c r="G5423" s="87"/>
      <c r="H5423" s="72"/>
      <c r="I5423" s="59"/>
      <c r="J5423" s="76"/>
      <c r="K5423" s="59"/>
      <c r="L5423" s="59"/>
      <c r="M5423" s="76"/>
      <c r="N5423" s="88"/>
      <c r="O5423" s="88"/>
      <c r="P5423" s="59"/>
      <c r="Q5423" s="77"/>
      <c r="R5423" s="59"/>
      <c r="S5423" s="59"/>
      <c r="T5423" s="59"/>
      <c r="U5423" s="59"/>
      <c r="W5423" s="59"/>
      <c r="X5423" s="59"/>
    </row>
    <row r="5424" ht="15.75" customHeight="1">
      <c r="C5424" s="84"/>
      <c r="D5424" s="84"/>
      <c r="E5424" s="84"/>
      <c r="F5424" s="86"/>
      <c r="G5424" s="87"/>
      <c r="H5424" s="72"/>
      <c r="I5424" s="59"/>
      <c r="J5424" s="76"/>
      <c r="K5424" s="59"/>
      <c r="L5424" s="59"/>
      <c r="M5424" s="76"/>
      <c r="N5424" s="88"/>
      <c r="O5424" s="88"/>
      <c r="P5424" s="59"/>
      <c r="Q5424" s="77"/>
      <c r="R5424" s="59"/>
      <c r="S5424" s="59"/>
      <c r="T5424" s="59"/>
      <c r="U5424" s="59"/>
      <c r="W5424" s="59"/>
      <c r="X5424" s="59"/>
    </row>
    <row r="5425" ht="15.75" customHeight="1">
      <c r="C5425" s="84"/>
      <c r="D5425" s="84"/>
      <c r="E5425" s="84"/>
      <c r="F5425" s="86"/>
      <c r="G5425" s="87"/>
      <c r="H5425" s="72"/>
      <c r="I5425" s="59"/>
      <c r="J5425" s="76"/>
      <c r="K5425" s="59"/>
      <c r="L5425" s="59"/>
      <c r="M5425" s="76"/>
      <c r="N5425" s="88"/>
      <c r="O5425" s="88"/>
      <c r="P5425" s="59"/>
      <c r="Q5425" s="77"/>
      <c r="R5425" s="59"/>
      <c r="S5425" s="59"/>
      <c r="T5425" s="59"/>
      <c r="U5425" s="59"/>
      <c r="W5425" s="59"/>
      <c r="X5425" s="59"/>
    </row>
    <row r="5426" ht="15.75" customHeight="1">
      <c r="C5426" s="84"/>
      <c r="D5426" s="84"/>
      <c r="E5426" s="84"/>
      <c r="F5426" s="86"/>
      <c r="G5426" s="87"/>
      <c r="H5426" s="72"/>
      <c r="I5426" s="59"/>
      <c r="J5426" s="76"/>
      <c r="K5426" s="59"/>
      <c r="L5426" s="59"/>
      <c r="M5426" s="76"/>
      <c r="N5426" s="88"/>
      <c r="O5426" s="88"/>
      <c r="P5426" s="59"/>
      <c r="Q5426" s="77"/>
      <c r="R5426" s="59"/>
      <c r="S5426" s="59"/>
      <c r="T5426" s="59"/>
      <c r="U5426" s="59"/>
      <c r="W5426" s="59"/>
      <c r="X5426" s="59"/>
    </row>
    <row r="5427" ht="15.75" customHeight="1">
      <c r="C5427" s="84"/>
      <c r="D5427" s="84"/>
      <c r="E5427" s="84"/>
      <c r="F5427" s="86"/>
      <c r="G5427" s="87"/>
      <c r="H5427" s="72"/>
      <c r="I5427" s="59"/>
      <c r="J5427" s="76"/>
      <c r="K5427" s="59"/>
      <c r="L5427" s="59"/>
      <c r="M5427" s="76"/>
      <c r="N5427" s="88"/>
      <c r="O5427" s="88"/>
      <c r="P5427" s="59"/>
      <c r="Q5427" s="77"/>
      <c r="R5427" s="59"/>
      <c r="S5427" s="59"/>
      <c r="T5427" s="59"/>
      <c r="U5427" s="59"/>
      <c r="W5427" s="59"/>
      <c r="X5427" s="59"/>
    </row>
    <row r="5428" ht="15.75" customHeight="1">
      <c r="C5428" s="84"/>
      <c r="D5428" s="84"/>
      <c r="E5428" s="84"/>
      <c r="F5428" s="86"/>
      <c r="G5428" s="87"/>
      <c r="H5428" s="72"/>
      <c r="I5428" s="59"/>
      <c r="J5428" s="76"/>
      <c r="K5428" s="59"/>
      <c r="L5428" s="59"/>
      <c r="M5428" s="76"/>
      <c r="N5428" s="88"/>
      <c r="O5428" s="88"/>
      <c r="P5428" s="59"/>
      <c r="Q5428" s="77"/>
      <c r="R5428" s="59"/>
      <c r="S5428" s="59"/>
      <c r="T5428" s="59"/>
      <c r="U5428" s="59"/>
      <c r="W5428" s="59"/>
      <c r="X5428" s="59"/>
    </row>
    <row r="5429" ht="15.75" customHeight="1">
      <c r="C5429" s="84"/>
      <c r="D5429" s="84"/>
      <c r="E5429" s="84"/>
      <c r="F5429" s="86"/>
      <c r="G5429" s="87"/>
      <c r="H5429" s="72"/>
      <c r="I5429" s="59"/>
      <c r="J5429" s="76"/>
      <c r="K5429" s="59"/>
      <c r="L5429" s="59"/>
      <c r="M5429" s="76"/>
      <c r="N5429" s="88"/>
      <c r="O5429" s="88"/>
      <c r="P5429" s="59"/>
      <c r="Q5429" s="77"/>
      <c r="R5429" s="59"/>
      <c r="S5429" s="59"/>
      <c r="T5429" s="59"/>
      <c r="U5429" s="59"/>
      <c r="W5429" s="59"/>
      <c r="X5429" s="59"/>
    </row>
    <row r="5430" ht="15.75" customHeight="1">
      <c r="C5430" s="84"/>
      <c r="D5430" s="84"/>
      <c r="E5430" s="84"/>
      <c r="F5430" s="86"/>
      <c r="G5430" s="87"/>
      <c r="H5430" s="72"/>
      <c r="I5430" s="59"/>
      <c r="J5430" s="76"/>
      <c r="K5430" s="59"/>
      <c r="L5430" s="59"/>
      <c r="M5430" s="76"/>
      <c r="N5430" s="88"/>
      <c r="O5430" s="88"/>
      <c r="P5430" s="59"/>
      <c r="Q5430" s="77"/>
      <c r="R5430" s="59"/>
      <c r="S5430" s="59"/>
      <c r="T5430" s="59"/>
      <c r="U5430" s="59"/>
      <c r="W5430" s="59"/>
      <c r="X5430" s="59"/>
    </row>
    <row r="5431" ht="15.75" customHeight="1">
      <c r="C5431" s="84"/>
      <c r="D5431" s="84"/>
      <c r="E5431" s="84"/>
      <c r="F5431" s="86"/>
      <c r="G5431" s="87"/>
      <c r="H5431" s="72"/>
      <c r="I5431" s="59"/>
      <c r="J5431" s="76"/>
      <c r="K5431" s="59"/>
      <c r="L5431" s="59"/>
      <c r="M5431" s="76"/>
      <c r="N5431" s="88"/>
      <c r="O5431" s="88"/>
      <c r="P5431" s="59"/>
      <c r="Q5431" s="77"/>
      <c r="R5431" s="59"/>
      <c r="S5431" s="59"/>
      <c r="T5431" s="59"/>
      <c r="U5431" s="59"/>
      <c r="W5431" s="59"/>
      <c r="X5431" s="59"/>
    </row>
    <row r="5432" ht="15.75" customHeight="1">
      <c r="C5432" s="84"/>
      <c r="D5432" s="84"/>
      <c r="E5432" s="84"/>
      <c r="F5432" s="86"/>
      <c r="G5432" s="87"/>
      <c r="H5432" s="72"/>
      <c r="I5432" s="59"/>
      <c r="J5432" s="76"/>
      <c r="K5432" s="59"/>
      <c r="L5432" s="59"/>
      <c r="M5432" s="76"/>
      <c r="N5432" s="88"/>
      <c r="O5432" s="88"/>
      <c r="P5432" s="59"/>
      <c r="Q5432" s="77"/>
      <c r="R5432" s="59"/>
      <c r="S5432" s="59"/>
      <c r="T5432" s="59"/>
      <c r="U5432" s="59"/>
      <c r="W5432" s="59"/>
      <c r="X5432" s="59"/>
    </row>
    <row r="5433" ht="15.75" customHeight="1">
      <c r="C5433" s="84"/>
      <c r="D5433" s="84"/>
      <c r="E5433" s="84"/>
      <c r="F5433" s="86"/>
      <c r="G5433" s="87"/>
      <c r="H5433" s="72"/>
      <c r="I5433" s="59"/>
      <c r="J5433" s="76"/>
      <c r="K5433" s="59"/>
      <c r="L5433" s="59"/>
      <c r="M5433" s="76"/>
      <c r="N5433" s="88"/>
      <c r="O5433" s="88"/>
      <c r="P5433" s="59"/>
      <c r="Q5433" s="77"/>
      <c r="R5433" s="59"/>
      <c r="S5433" s="59"/>
      <c r="T5433" s="59"/>
      <c r="U5433" s="59"/>
      <c r="W5433" s="59"/>
      <c r="X5433" s="59"/>
    </row>
    <row r="5434" ht="15.75" customHeight="1">
      <c r="C5434" s="84"/>
      <c r="D5434" s="84"/>
      <c r="E5434" s="84"/>
      <c r="F5434" s="86"/>
      <c r="G5434" s="87"/>
      <c r="H5434" s="72"/>
      <c r="I5434" s="59"/>
      <c r="J5434" s="76"/>
      <c r="K5434" s="59"/>
      <c r="L5434" s="59"/>
      <c r="M5434" s="76"/>
      <c r="N5434" s="88"/>
      <c r="O5434" s="88"/>
      <c r="P5434" s="59"/>
      <c r="Q5434" s="77"/>
      <c r="R5434" s="59"/>
      <c r="S5434" s="59"/>
      <c r="T5434" s="59"/>
      <c r="U5434" s="59"/>
      <c r="W5434" s="59"/>
      <c r="X5434" s="59"/>
    </row>
    <row r="5435" ht="15.75" customHeight="1">
      <c r="C5435" s="84"/>
      <c r="D5435" s="84"/>
      <c r="E5435" s="84"/>
      <c r="F5435" s="86"/>
      <c r="G5435" s="87"/>
      <c r="H5435" s="72"/>
      <c r="I5435" s="59"/>
      <c r="J5435" s="76"/>
      <c r="K5435" s="59"/>
      <c r="L5435" s="59"/>
      <c r="M5435" s="76"/>
      <c r="N5435" s="88"/>
      <c r="O5435" s="88"/>
      <c r="P5435" s="59"/>
      <c r="Q5435" s="77"/>
      <c r="R5435" s="59"/>
      <c r="S5435" s="59"/>
      <c r="T5435" s="59"/>
      <c r="U5435" s="59"/>
      <c r="W5435" s="59"/>
      <c r="X5435" s="59"/>
    </row>
    <row r="5436" ht="15.75" customHeight="1">
      <c r="C5436" s="84"/>
      <c r="D5436" s="84"/>
      <c r="E5436" s="84"/>
      <c r="F5436" s="86"/>
      <c r="G5436" s="87"/>
      <c r="H5436" s="72"/>
      <c r="I5436" s="59"/>
      <c r="J5436" s="76"/>
      <c r="K5436" s="59"/>
      <c r="L5436" s="59"/>
      <c r="M5436" s="76"/>
      <c r="N5436" s="88"/>
      <c r="O5436" s="88"/>
      <c r="P5436" s="59"/>
      <c r="Q5436" s="77"/>
      <c r="R5436" s="59"/>
      <c r="S5436" s="59"/>
      <c r="T5436" s="59"/>
      <c r="U5436" s="59"/>
      <c r="W5436" s="59"/>
      <c r="X5436" s="59"/>
    </row>
    <row r="5437" ht="15.75" customHeight="1">
      <c r="C5437" s="84"/>
      <c r="D5437" s="84"/>
      <c r="E5437" s="84"/>
      <c r="F5437" s="86"/>
      <c r="G5437" s="87"/>
      <c r="H5437" s="72"/>
      <c r="I5437" s="59"/>
      <c r="J5437" s="76"/>
      <c r="K5437" s="59"/>
      <c r="L5437" s="59"/>
      <c r="M5437" s="76"/>
      <c r="N5437" s="88"/>
      <c r="O5437" s="88"/>
      <c r="P5437" s="59"/>
      <c r="Q5437" s="77"/>
      <c r="R5437" s="59"/>
      <c r="S5437" s="59"/>
      <c r="T5437" s="59"/>
      <c r="U5437" s="59"/>
      <c r="W5437" s="59"/>
      <c r="X5437" s="59"/>
    </row>
    <row r="5438" ht="15.75" customHeight="1">
      <c r="C5438" s="84"/>
      <c r="D5438" s="84"/>
      <c r="E5438" s="84"/>
      <c r="F5438" s="86"/>
      <c r="G5438" s="87"/>
      <c r="H5438" s="72"/>
      <c r="I5438" s="59"/>
      <c r="J5438" s="76"/>
      <c r="K5438" s="59"/>
      <c r="L5438" s="59"/>
      <c r="M5438" s="76"/>
      <c r="N5438" s="88"/>
      <c r="O5438" s="88"/>
      <c r="P5438" s="59"/>
      <c r="Q5438" s="77"/>
      <c r="R5438" s="59"/>
      <c r="S5438" s="59"/>
      <c r="T5438" s="59"/>
      <c r="U5438" s="59"/>
      <c r="W5438" s="59"/>
      <c r="X5438" s="59"/>
    </row>
    <row r="5439" ht="15.75" customHeight="1">
      <c r="C5439" s="84"/>
      <c r="D5439" s="84"/>
      <c r="E5439" s="84"/>
      <c r="F5439" s="86"/>
      <c r="G5439" s="87"/>
      <c r="H5439" s="72"/>
      <c r="I5439" s="59"/>
      <c r="J5439" s="76"/>
      <c r="K5439" s="59"/>
      <c r="L5439" s="59"/>
      <c r="M5439" s="76"/>
      <c r="N5439" s="88"/>
      <c r="O5439" s="88"/>
      <c r="P5439" s="59"/>
      <c r="Q5439" s="77"/>
      <c r="R5439" s="59"/>
      <c r="S5439" s="59"/>
      <c r="T5439" s="59"/>
      <c r="U5439" s="59"/>
      <c r="W5439" s="59"/>
      <c r="X5439" s="59"/>
    </row>
    <row r="5440" ht="15.75" customHeight="1">
      <c r="C5440" s="84"/>
      <c r="D5440" s="84"/>
      <c r="E5440" s="84"/>
      <c r="F5440" s="86"/>
      <c r="G5440" s="87"/>
      <c r="H5440" s="72"/>
      <c r="I5440" s="59"/>
      <c r="J5440" s="76"/>
      <c r="K5440" s="59"/>
      <c r="L5440" s="59"/>
      <c r="M5440" s="76"/>
      <c r="N5440" s="88"/>
      <c r="O5440" s="88"/>
      <c r="P5440" s="59"/>
      <c r="Q5440" s="77"/>
      <c r="R5440" s="59"/>
      <c r="S5440" s="59"/>
      <c r="T5440" s="59"/>
      <c r="U5440" s="59"/>
      <c r="W5440" s="59"/>
      <c r="X5440" s="59"/>
    </row>
    <row r="5441" ht="15.75" customHeight="1">
      <c r="C5441" s="84"/>
      <c r="D5441" s="84"/>
      <c r="E5441" s="84"/>
      <c r="F5441" s="86"/>
      <c r="G5441" s="87"/>
      <c r="H5441" s="72"/>
      <c r="I5441" s="59"/>
      <c r="J5441" s="76"/>
      <c r="K5441" s="59"/>
      <c r="L5441" s="59"/>
      <c r="M5441" s="76"/>
      <c r="N5441" s="88"/>
      <c r="O5441" s="88"/>
      <c r="P5441" s="59"/>
      <c r="Q5441" s="77"/>
      <c r="R5441" s="59"/>
      <c r="S5441" s="59"/>
      <c r="T5441" s="59"/>
      <c r="U5441" s="59"/>
      <c r="W5441" s="59"/>
      <c r="X5441" s="59"/>
    </row>
    <row r="5442" ht="15.75" customHeight="1">
      <c r="C5442" s="84"/>
      <c r="D5442" s="84"/>
      <c r="E5442" s="84"/>
      <c r="F5442" s="86"/>
      <c r="G5442" s="87"/>
      <c r="H5442" s="72"/>
      <c r="I5442" s="59"/>
      <c r="J5442" s="76"/>
      <c r="K5442" s="59"/>
      <c r="L5442" s="59"/>
      <c r="M5442" s="76"/>
      <c r="N5442" s="88"/>
      <c r="O5442" s="88"/>
      <c r="P5442" s="59"/>
      <c r="Q5442" s="77"/>
      <c r="R5442" s="59"/>
      <c r="S5442" s="59"/>
      <c r="T5442" s="59"/>
      <c r="U5442" s="59"/>
      <c r="W5442" s="59"/>
      <c r="X5442" s="59"/>
    </row>
    <row r="5443" ht="15.75" customHeight="1">
      <c r="C5443" s="84"/>
      <c r="D5443" s="84"/>
      <c r="E5443" s="84"/>
      <c r="F5443" s="86"/>
      <c r="G5443" s="87"/>
      <c r="H5443" s="72"/>
      <c r="I5443" s="59"/>
      <c r="J5443" s="76"/>
      <c r="K5443" s="59"/>
      <c r="L5443" s="59"/>
      <c r="M5443" s="76"/>
      <c r="N5443" s="88"/>
      <c r="O5443" s="88"/>
      <c r="P5443" s="59"/>
      <c r="Q5443" s="77"/>
      <c r="R5443" s="59"/>
      <c r="S5443" s="59"/>
      <c r="T5443" s="59"/>
      <c r="U5443" s="59"/>
      <c r="W5443" s="59"/>
      <c r="X5443" s="59"/>
    </row>
    <row r="5444" ht="15.75" customHeight="1">
      <c r="C5444" s="84"/>
      <c r="D5444" s="84"/>
      <c r="E5444" s="84"/>
      <c r="F5444" s="86"/>
      <c r="G5444" s="87"/>
      <c r="H5444" s="72"/>
      <c r="I5444" s="59"/>
      <c r="J5444" s="76"/>
      <c r="K5444" s="59"/>
      <c r="L5444" s="59"/>
      <c r="M5444" s="76"/>
      <c r="N5444" s="88"/>
      <c r="O5444" s="88"/>
      <c r="P5444" s="59"/>
      <c r="Q5444" s="77"/>
      <c r="R5444" s="59"/>
      <c r="S5444" s="59"/>
      <c r="T5444" s="59"/>
      <c r="U5444" s="59"/>
      <c r="W5444" s="59"/>
      <c r="X5444" s="59"/>
    </row>
    <row r="5445" ht="15.75" customHeight="1">
      <c r="C5445" s="84"/>
      <c r="D5445" s="84"/>
      <c r="E5445" s="84"/>
      <c r="F5445" s="86"/>
      <c r="G5445" s="87"/>
      <c r="H5445" s="72"/>
      <c r="I5445" s="59"/>
      <c r="J5445" s="76"/>
      <c r="K5445" s="59"/>
      <c r="L5445" s="59"/>
      <c r="M5445" s="76"/>
      <c r="N5445" s="88"/>
      <c r="O5445" s="88"/>
      <c r="P5445" s="59"/>
      <c r="Q5445" s="77"/>
      <c r="R5445" s="59"/>
      <c r="S5445" s="59"/>
      <c r="T5445" s="59"/>
      <c r="U5445" s="59"/>
      <c r="W5445" s="59"/>
      <c r="X5445" s="59"/>
    </row>
    <row r="5446" ht="15.75" customHeight="1">
      <c r="C5446" s="84"/>
      <c r="D5446" s="84"/>
      <c r="E5446" s="84"/>
      <c r="F5446" s="86"/>
      <c r="G5446" s="87"/>
      <c r="H5446" s="72"/>
      <c r="I5446" s="59"/>
      <c r="J5446" s="76"/>
      <c r="K5446" s="59"/>
      <c r="L5446" s="59"/>
      <c r="M5446" s="76"/>
      <c r="N5446" s="88"/>
      <c r="O5446" s="88"/>
      <c r="P5446" s="59"/>
      <c r="Q5446" s="77"/>
      <c r="R5446" s="59"/>
      <c r="S5446" s="59"/>
      <c r="T5446" s="59"/>
      <c r="U5446" s="59"/>
      <c r="W5446" s="59"/>
      <c r="X5446" s="59"/>
    </row>
    <row r="5447" ht="15.75" customHeight="1">
      <c r="C5447" s="84"/>
      <c r="D5447" s="84"/>
      <c r="E5447" s="84"/>
      <c r="F5447" s="86"/>
      <c r="G5447" s="87"/>
      <c r="H5447" s="72"/>
      <c r="I5447" s="59"/>
      <c r="J5447" s="76"/>
      <c r="K5447" s="59"/>
      <c r="L5447" s="59"/>
      <c r="M5447" s="76"/>
      <c r="N5447" s="88"/>
      <c r="O5447" s="88"/>
      <c r="P5447" s="59"/>
      <c r="Q5447" s="77"/>
      <c r="R5447" s="59"/>
      <c r="S5447" s="59"/>
      <c r="T5447" s="59"/>
      <c r="U5447" s="59"/>
      <c r="W5447" s="59"/>
      <c r="X5447" s="59"/>
    </row>
    <row r="5448" ht="15.75" customHeight="1">
      <c r="C5448" s="84"/>
      <c r="D5448" s="84"/>
      <c r="E5448" s="84"/>
      <c r="F5448" s="86"/>
      <c r="G5448" s="87"/>
      <c r="H5448" s="72"/>
      <c r="I5448" s="59"/>
      <c r="J5448" s="76"/>
      <c r="K5448" s="59"/>
      <c r="L5448" s="59"/>
      <c r="M5448" s="76"/>
      <c r="N5448" s="88"/>
      <c r="O5448" s="88"/>
      <c r="P5448" s="59"/>
      <c r="Q5448" s="77"/>
      <c r="R5448" s="59"/>
      <c r="S5448" s="59"/>
      <c r="T5448" s="59"/>
      <c r="U5448" s="59"/>
      <c r="W5448" s="59"/>
      <c r="X5448" s="59"/>
    </row>
    <row r="5449" ht="15.75" customHeight="1">
      <c r="C5449" s="84"/>
      <c r="D5449" s="84"/>
      <c r="E5449" s="84"/>
      <c r="F5449" s="86"/>
      <c r="G5449" s="87"/>
      <c r="H5449" s="72"/>
      <c r="I5449" s="59"/>
      <c r="J5449" s="76"/>
      <c r="K5449" s="59"/>
      <c r="L5449" s="59"/>
      <c r="M5449" s="76"/>
      <c r="N5449" s="88"/>
      <c r="O5449" s="88"/>
      <c r="P5449" s="59"/>
      <c r="Q5449" s="77"/>
      <c r="R5449" s="59"/>
      <c r="S5449" s="59"/>
      <c r="T5449" s="59"/>
      <c r="U5449" s="59"/>
      <c r="W5449" s="59"/>
      <c r="X5449" s="59"/>
    </row>
    <row r="5450" ht="15.75" customHeight="1">
      <c r="C5450" s="84"/>
      <c r="D5450" s="84"/>
      <c r="E5450" s="84"/>
      <c r="F5450" s="86"/>
      <c r="G5450" s="87"/>
      <c r="H5450" s="72"/>
      <c r="I5450" s="59"/>
      <c r="J5450" s="76"/>
      <c r="K5450" s="59"/>
      <c r="L5450" s="59"/>
      <c r="M5450" s="76"/>
      <c r="N5450" s="88"/>
      <c r="O5450" s="88"/>
      <c r="P5450" s="59"/>
      <c r="Q5450" s="77"/>
      <c r="R5450" s="59"/>
      <c r="S5450" s="59"/>
      <c r="T5450" s="59"/>
      <c r="U5450" s="59"/>
      <c r="W5450" s="59"/>
      <c r="X5450" s="59"/>
    </row>
    <row r="5451" ht="15.75" customHeight="1">
      <c r="C5451" s="84"/>
      <c r="D5451" s="84"/>
      <c r="E5451" s="84"/>
      <c r="F5451" s="86"/>
      <c r="G5451" s="87"/>
      <c r="H5451" s="72"/>
      <c r="I5451" s="59"/>
      <c r="J5451" s="76"/>
      <c r="K5451" s="59"/>
      <c r="L5451" s="59"/>
      <c r="M5451" s="76"/>
      <c r="N5451" s="88"/>
      <c r="O5451" s="88"/>
      <c r="P5451" s="59"/>
      <c r="Q5451" s="77"/>
      <c r="R5451" s="59"/>
      <c r="S5451" s="59"/>
      <c r="T5451" s="59"/>
      <c r="U5451" s="59"/>
      <c r="W5451" s="59"/>
      <c r="X5451" s="59"/>
    </row>
    <row r="5452" ht="15.75" customHeight="1">
      <c r="C5452" s="84"/>
      <c r="D5452" s="84"/>
      <c r="E5452" s="84"/>
      <c r="F5452" s="86"/>
      <c r="G5452" s="87"/>
      <c r="H5452" s="72"/>
      <c r="I5452" s="59"/>
      <c r="J5452" s="76"/>
      <c r="K5452" s="59"/>
      <c r="L5452" s="59"/>
      <c r="M5452" s="76"/>
      <c r="N5452" s="88"/>
      <c r="O5452" s="88"/>
      <c r="P5452" s="59"/>
      <c r="Q5452" s="77"/>
      <c r="R5452" s="59"/>
      <c r="S5452" s="59"/>
      <c r="T5452" s="59"/>
      <c r="U5452" s="59"/>
      <c r="W5452" s="59"/>
      <c r="X5452" s="59"/>
    </row>
    <row r="5453" ht="15.75" customHeight="1">
      <c r="C5453" s="84"/>
      <c r="D5453" s="84"/>
      <c r="E5453" s="84"/>
      <c r="F5453" s="86"/>
      <c r="G5453" s="87"/>
      <c r="H5453" s="72"/>
      <c r="I5453" s="59"/>
      <c r="J5453" s="76"/>
      <c r="K5453" s="59"/>
      <c r="L5453" s="59"/>
      <c r="M5453" s="76"/>
      <c r="N5453" s="88"/>
      <c r="O5453" s="88"/>
      <c r="P5453" s="59"/>
      <c r="Q5453" s="77"/>
      <c r="R5453" s="59"/>
      <c r="S5453" s="59"/>
      <c r="T5453" s="59"/>
      <c r="U5453" s="59"/>
      <c r="W5453" s="59"/>
      <c r="X5453" s="59"/>
    </row>
    <row r="5454" ht="15.75" customHeight="1">
      <c r="C5454" s="84"/>
      <c r="D5454" s="84"/>
      <c r="E5454" s="84"/>
      <c r="F5454" s="86"/>
      <c r="G5454" s="87"/>
      <c r="H5454" s="72"/>
      <c r="I5454" s="59"/>
      <c r="J5454" s="76"/>
      <c r="K5454" s="59"/>
      <c r="L5454" s="59"/>
      <c r="M5454" s="76"/>
      <c r="N5454" s="88"/>
      <c r="O5454" s="88"/>
      <c r="P5454" s="59"/>
      <c r="Q5454" s="77"/>
      <c r="R5454" s="59"/>
      <c r="S5454" s="59"/>
      <c r="T5454" s="59"/>
      <c r="U5454" s="59"/>
      <c r="W5454" s="59"/>
      <c r="X5454" s="59"/>
    </row>
    <row r="5455" ht="15.75" customHeight="1">
      <c r="C5455" s="84"/>
      <c r="D5455" s="84"/>
      <c r="E5455" s="84"/>
      <c r="F5455" s="86"/>
      <c r="G5455" s="87"/>
      <c r="H5455" s="72"/>
      <c r="I5455" s="59"/>
      <c r="J5455" s="76"/>
      <c r="K5455" s="59"/>
      <c r="L5455" s="59"/>
      <c r="M5455" s="76"/>
      <c r="N5455" s="88"/>
      <c r="O5455" s="88"/>
      <c r="P5455" s="59"/>
      <c r="Q5455" s="77"/>
      <c r="R5455" s="59"/>
      <c r="S5455" s="59"/>
      <c r="T5455" s="59"/>
      <c r="U5455" s="59"/>
      <c r="W5455" s="59"/>
      <c r="X5455" s="59"/>
    </row>
    <row r="5456" ht="15.75" customHeight="1">
      <c r="C5456" s="84"/>
      <c r="D5456" s="84"/>
      <c r="E5456" s="84"/>
      <c r="F5456" s="86"/>
      <c r="G5456" s="87"/>
      <c r="H5456" s="72"/>
      <c r="I5456" s="59"/>
      <c r="J5456" s="76"/>
      <c r="K5456" s="59"/>
      <c r="L5456" s="59"/>
      <c r="M5456" s="76"/>
      <c r="N5456" s="88"/>
      <c r="O5456" s="88"/>
      <c r="P5456" s="59"/>
      <c r="Q5456" s="77"/>
      <c r="R5456" s="59"/>
      <c r="S5456" s="59"/>
      <c r="T5456" s="59"/>
      <c r="U5456" s="59"/>
      <c r="W5456" s="59"/>
      <c r="X5456" s="59"/>
    </row>
    <row r="5457" ht="15.75" customHeight="1">
      <c r="C5457" s="84"/>
      <c r="D5457" s="84"/>
      <c r="E5457" s="84"/>
      <c r="F5457" s="86"/>
      <c r="G5457" s="87"/>
      <c r="H5457" s="72"/>
      <c r="I5457" s="59"/>
      <c r="J5457" s="76"/>
      <c r="K5457" s="59"/>
      <c r="L5457" s="59"/>
      <c r="M5457" s="76"/>
      <c r="N5457" s="88"/>
      <c r="O5457" s="88"/>
      <c r="P5457" s="59"/>
      <c r="Q5457" s="77"/>
      <c r="R5457" s="59"/>
      <c r="S5457" s="59"/>
      <c r="T5457" s="59"/>
      <c r="U5457" s="59"/>
      <c r="W5457" s="59"/>
      <c r="X5457" s="59"/>
    </row>
    <row r="5458" ht="15.75" customHeight="1">
      <c r="C5458" s="84"/>
      <c r="D5458" s="84"/>
      <c r="E5458" s="84"/>
      <c r="F5458" s="86"/>
      <c r="G5458" s="87"/>
      <c r="H5458" s="72"/>
      <c r="I5458" s="59"/>
      <c r="J5458" s="76"/>
      <c r="K5458" s="59"/>
      <c r="L5458" s="59"/>
      <c r="M5458" s="76"/>
      <c r="N5458" s="88"/>
      <c r="O5458" s="88"/>
      <c r="P5458" s="59"/>
      <c r="Q5458" s="77"/>
      <c r="R5458" s="59"/>
      <c r="S5458" s="59"/>
      <c r="T5458" s="59"/>
      <c r="U5458" s="59"/>
      <c r="W5458" s="59"/>
      <c r="X5458" s="59"/>
    </row>
    <row r="5459" ht="15.75" customHeight="1">
      <c r="C5459" s="84"/>
      <c r="D5459" s="84"/>
      <c r="E5459" s="84"/>
      <c r="F5459" s="86"/>
      <c r="G5459" s="87"/>
      <c r="H5459" s="72"/>
      <c r="I5459" s="59"/>
      <c r="J5459" s="76"/>
      <c r="K5459" s="59"/>
      <c r="L5459" s="59"/>
      <c r="M5459" s="76"/>
      <c r="N5459" s="88"/>
      <c r="O5459" s="88"/>
      <c r="P5459" s="59"/>
      <c r="Q5459" s="77"/>
      <c r="R5459" s="59"/>
      <c r="S5459" s="59"/>
      <c r="T5459" s="59"/>
      <c r="U5459" s="59"/>
      <c r="W5459" s="59"/>
      <c r="X5459" s="59"/>
    </row>
    <row r="5460" ht="15.75" customHeight="1">
      <c r="C5460" s="84"/>
      <c r="D5460" s="84"/>
      <c r="E5460" s="84"/>
      <c r="F5460" s="86"/>
      <c r="G5460" s="87"/>
      <c r="H5460" s="72"/>
      <c r="I5460" s="59"/>
      <c r="J5460" s="76"/>
      <c r="K5460" s="59"/>
      <c r="L5460" s="59"/>
      <c r="M5460" s="76"/>
      <c r="N5460" s="88"/>
      <c r="O5460" s="88"/>
      <c r="P5460" s="59"/>
      <c r="Q5460" s="77"/>
      <c r="R5460" s="59"/>
      <c r="S5460" s="59"/>
      <c r="T5460" s="59"/>
      <c r="U5460" s="59"/>
      <c r="W5460" s="59"/>
      <c r="X5460" s="59"/>
    </row>
    <row r="5461" ht="15.75" customHeight="1">
      <c r="C5461" s="84"/>
      <c r="D5461" s="84"/>
      <c r="E5461" s="84"/>
      <c r="F5461" s="86"/>
      <c r="G5461" s="87"/>
      <c r="H5461" s="72"/>
      <c r="I5461" s="59"/>
      <c r="J5461" s="76"/>
      <c r="K5461" s="59"/>
      <c r="L5461" s="59"/>
      <c r="M5461" s="76"/>
      <c r="N5461" s="88"/>
      <c r="O5461" s="88"/>
      <c r="P5461" s="59"/>
      <c r="Q5461" s="77"/>
      <c r="R5461" s="59"/>
      <c r="S5461" s="59"/>
      <c r="T5461" s="59"/>
      <c r="U5461" s="59"/>
      <c r="W5461" s="59"/>
      <c r="X5461" s="59"/>
    </row>
    <row r="5462" ht="15.75" customHeight="1">
      <c r="C5462" s="84"/>
      <c r="D5462" s="84"/>
      <c r="E5462" s="84"/>
      <c r="F5462" s="86"/>
      <c r="G5462" s="87"/>
      <c r="H5462" s="72"/>
      <c r="I5462" s="59"/>
      <c r="J5462" s="76"/>
      <c r="K5462" s="59"/>
      <c r="L5462" s="59"/>
      <c r="M5462" s="76"/>
      <c r="N5462" s="88"/>
      <c r="O5462" s="88"/>
      <c r="P5462" s="59"/>
      <c r="Q5462" s="77"/>
      <c r="R5462" s="59"/>
      <c r="S5462" s="59"/>
      <c r="T5462" s="59"/>
      <c r="U5462" s="59"/>
      <c r="W5462" s="59"/>
      <c r="X5462" s="59"/>
    </row>
    <row r="5463" ht="15.75" customHeight="1">
      <c r="C5463" s="84"/>
      <c r="D5463" s="84"/>
      <c r="E5463" s="84"/>
      <c r="F5463" s="86"/>
      <c r="G5463" s="87"/>
      <c r="H5463" s="72"/>
      <c r="I5463" s="59"/>
      <c r="J5463" s="76"/>
      <c r="K5463" s="59"/>
      <c r="L5463" s="59"/>
      <c r="M5463" s="76"/>
      <c r="N5463" s="88"/>
      <c r="O5463" s="88"/>
      <c r="P5463" s="59"/>
      <c r="Q5463" s="77"/>
      <c r="R5463" s="59"/>
      <c r="S5463" s="59"/>
      <c r="T5463" s="59"/>
      <c r="U5463" s="59"/>
      <c r="W5463" s="59"/>
      <c r="X5463" s="59"/>
    </row>
    <row r="5464" ht="15.75" customHeight="1">
      <c r="C5464" s="84"/>
      <c r="D5464" s="84"/>
      <c r="E5464" s="84"/>
      <c r="F5464" s="86"/>
      <c r="G5464" s="87"/>
      <c r="H5464" s="72"/>
      <c r="I5464" s="59"/>
      <c r="J5464" s="76"/>
      <c r="K5464" s="59"/>
      <c r="L5464" s="59"/>
      <c r="M5464" s="76"/>
      <c r="N5464" s="88"/>
      <c r="O5464" s="88"/>
      <c r="P5464" s="59"/>
      <c r="Q5464" s="77"/>
      <c r="R5464" s="59"/>
      <c r="S5464" s="59"/>
      <c r="T5464" s="59"/>
      <c r="U5464" s="59"/>
      <c r="W5464" s="59"/>
      <c r="X5464" s="59"/>
    </row>
    <row r="5465" ht="15.75" customHeight="1">
      <c r="C5465" s="84"/>
      <c r="D5465" s="84"/>
      <c r="E5465" s="84"/>
      <c r="F5465" s="86"/>
      <c r="G5465" s="87"/>
      <c r="H5465" s="72"/>
      <c r="I5465" s="59"/>
      <c r="J5465" s="76"/>
      <c r="K5465" s="59"/>
      <c r="L5465" s="59"/>
      <c r="M5465" s="76"/>
      <c r="N5465" s="88"/>
      <c r="O5465" s="88"/>
      <c r="P5465" s="59"/>
      <c r="Q5465" s="77"/>
      <c r="R5465" s="59"/>
      <c r="S5465" s="59"/>
      <c r="T5465" s="59"/>
      <c r="U5465" s="59"/>
      <c r="W5465" s="59"/>
      <c r="X5465" s="59"/>
    </row>
    <row r="5466" ht="15.75" customHeight="1">
      <c r="C5466" s="84"/>
      <c r="D5466" s="84"/>
      <c r="E5466" s="84"/>
      <c r="F5466" s="86"/>
      <c r="G5466" s="87"/>
      <c r="H5466" s="72"/>
      <c r="I5466" s="59"/>
      <c r="J5466" s="76"/>
      <c r="K5466" s="59"/>
      <c r="L5466" s="59"/>
      <c r="M5466" s="76"/>
      <c r="N5466" s="88"/>
      <c r="O5466" s="88"/>
      <c r="P5466" s="59"/>
      <c r="Q5466" s="77"/>
      <c r="R5466" s="59"/>
      <c r="S5466" s="59"/>
      <c r="T5466" s="59"/>
      <c r="U5466" s="59"/>
      <c r="W5466" s="59"/>
      <c r="X5466" s="59"/>
    </row>
    <row r="5467" ht="15.75" customHeight="1">
      <c r="C5467" s="84"/>
      <c r="D5467" s="84"/>
      <c r="E5467" s="84"/>
      <c r="F5467" s="86"/>
      <c r="G5467" s="87"/>
      <c r="H5467" s="72"/>
      <c r="I5467" s="59"/>
      <c r="J5467" s="76"/>
      <c r="K5467" s="59"/>
      <c r="L5467" s="59"/>
      <c r="M5467" s="76"/>
      <c r="N5467" s="88"/>
      <c r="O5467" s="88"/>
      <c r="P5467" s="59"/>
      <c r="Q5467" s="77"/>
      <c r="R5467" s="59"/>
      <c r="S5467" s="59"/>
      <c r="T5467" s="59"/>
      <c r="U5467" s="59"/>
      <c r="W5467" s="59"/>
      <c r="X5467" s="59"/>
    </row>
    <row r="5468" ht="15.75" customHeight="1">
      <c r="C5468" s="84"/>
      <c r="D5468" s="84"/>
      <c r="E5468" s="84"/>
      <c r="F5468" s="86"/>
      <c r="G5468" s="87"/>
      <c r="H5468" s="72"/>
      <c r="I5468" s="59"/>
      <c r="J5468" s="76"/>
      <c r="K5468" s="59"/>
      <c r="L5468" s="59"/>
      <c r="M5468" s="76"/>
      <c r="N5468" s="88"/>
      <c r="O5468" s="88"/>
      <c r="P5468" s="59"/>
      <c r="Q5468" s="77"/>
      <c r="R5468" s="59"/>
      <c r="S5468" s="59"/>
      <c r="T5468" s="59"/>
      <c r="U5468" s="59"/>
      <c r="W5468" s="59"/>
      <c r="X5468" s="59"/>
    </row>
    <row r="5469" ht="15.75" customHeight="1">
      <c r="C5469" s="84"/>
      <c r="D5469" s="84"/>
      <c r="E5469" s="84"/>
      <c r="F5469" s="86"/>
      <c r="G5469" s="87"/>
      <c r="H5469" s="72"/>
      <c r="I5469" s="59"/>
      <c r="J5469" s="76"/>
      <c r="K5469" s="59"/>
      <c r="L5469" s="59"/>
      <c r="M5469" s="76"/>
      <c r="N5469" s="88"/>
      <c r="O5469" s="88"/>
      <c r="P5469" s="59"/>
      <c r="Q5469" s="77"/>
      <c r="R5469" s="59"/>
      <c r="S5469" s="59"/>
      <c r="T5469" s="59"/>
      <c r="U5469" s="59"/>
      <c r="W5469" s="59"/>
      <c r="X5469" s="59"/>
    </row>
    <row r="5470" ht="15.75" customHeight="1">
      <c r="C5470" s="84"/>
      <c r="D5470" s="84"/>
      <c r="E5470" s="84"/>
      <c r="F5470" s="86"/>
      <c r="G5470" s="87"/>
      <c r="H5470" s="72"/>
      <c r="I5470" s="59"/>
      <c r="J5470" s="76"/>
      <c r="K5470" s="59"/>
      <c r="L5470" s="59"/>
      <c r="M5470" s="76"/>
      <c r="N5470" s="88"/>
      <c r="O5470" s="88"/>
      <c r="P5470" s="59"/>
      <c r="Q5470" s="77"/>
      <c r="R5470" s="59"/>
      <c r="S5470" s="59"/>
      <c r="T5470" s="59"/>
      <c r="U5470" s="59"/>
      <c r="W5470" s="59"/>
      <c r="X5470" s="59"/>
    </row>
    <row r="5471" ht="15.75" customHeight="1">
      <c r="C5471" s="84"/>
      <c r="D5471" s="84"/>
      <c r="E5471" s="84"/>
      <c r="F5471" s="86"/>
      <c r="G5471" s="87"/>
      <c r="H5471" s="72"/>
      <c r="I5471" s="59"/>
      <c r="J5471" s="76"/>
      <c r="K5471" s="59"/>
      <c r="L5471" s="59"/>
      <c r="M5471" s="76"/>
      <c r="N5471" s="88"/>
      <c r="O5471" s="88"/>
      <c r="P5471" s="59"/>
      <c r="Q5471" s="77"/>
      <c r="R5471" s="59"/>
      <c r="S5471" s="59"/>
      <c r="T5471" s="59"/>
      <c r="U5471" s="59"/>
      <c r="W5471" s="59"/>
      <c r="X5471" s="59"/>
    </row>
    <row r="5472" ht="15.75" customHeight="1">
      <c r="C5472" s="84"/>
      <c r="D5472" s="84"/>
      <c r="E5472" s="84"/>
      <c r="F5472" s="86"/>
      <c r="G5472" s="87"/>
      <c r="H5472" s="72"/>
      <c r="I5472" s="59"/>
      <c r="J5472" s="76"/>
      <c r="K5472" s="59"/>
      <c r="L5472" s="59"/>
      <c r="M5472" s="76"/>
      <c r="N5472" s="88"/>
      <c r="O5472" s="88"/>
      <c r="P5472" s="59"/>
      <c r="Q5472" s="77"/>
      <c r="R5472" s="59"/>
      <c r="S5472" s="59"/>
      <c r="T5472" s="59"/>
      <c r="U5472" s="59"/>
      <c r="W5472" s="59"/>
      <c r="X5472" s="59"/>
    </row>
    <row r="5473" ht="15.75" customHeight="1">
      <c r="C5473" s="84"/>
      <c r="D5473" s="84"/>
      <c r="E5473" s="84"/>
      <c r="F5473" s="86"/>
      <c r="G5473" s="87"/>
      <c r="H5473" s="72"/>
      <c r="I5473" s="59"/>
      <c r="J5473" s="76"/>
      <c r="K5473" s="59"/>
      <c r="L5473" s="59"/>
      <c r="M5473" s="76"/>
      <c r="N5473" s="88"/>
      <c r="O5473" s="88"/>
      <c r="P5473" s="59"/>
      <c r="Q5473" s="77"/>
      <c r="R5473" s="59"/>
      <c r="S5473" s="59"/>
      <c r="T5473" s="59"/>
      <c r="U5473" s="59"/>
      <c r="W5473" s="59"/>
      <c r="X5473" s="59"/>
    </row>
    <row r="5474" ht="15.75" customHeight="1">
      <c r="C5474" s="84"/>
      <c r="D5474" s="84"/>
      <c r="E5474" s="84"/>
      <c r="F5474" s="86"/>
      <c r="G5474" s="87"/>
      <c r="H5474" s="72"/>
      <c r="I5474" s="59"/>
      <c r="J5474" s="76"/>
      <c r="K5474" s="59"/>
      <c r="L5474" s="59"/>
      <c r="M5474" s="76"/>
      <c r="N5474" s="88"/>
      <c r="O5474" s="88"/>
      <c r="P5474" s="59"/>
      <c r="Q5474" s="77"/>
      <c r="R5474" s="59"/>
      <c r="S5474" s="59"/>
      <c r="T5474" s="59"/>
      <c r="U5474" s="59"/>
      <c r="W5474" s="59"/>
      <c r="X5474" s="59"/>
    </row>
    <row r="5475" ht="15.75" customHeight="1">
      <c r="C5475" s="84"/>
      <c r="D5475" s="84"/>
      <c r="E5475" s="84"/>
      <c r="F5475" s="86"/>
      <c r="G5475" s="87"/>
      <c r="H5475" s="72"/>
      <c r="I5475" s="59"/>
      <c r="J5475" s="76"/>
      <c r="K5475" s="59"/>
      <c r="L5475" s="59"/>
      <c r="M5475" s="76"/>
      <c r="N5475" s="88"/>
      <c r="O5475" s="88"/>
      <c r="P5475" s="59"/>
      <c r="Q5475" s="77"/>
      <c r="R5475" s="59"/>
      <c r="S5475" s="59"/>
      <c r="T5475" s="59"/>
      <c r="U5475" s="59"/>
      <c r="W5475" s="59"/>
      <c r="X5475" s="59"/>
    </row>
    <row r="5476" ht="15.75" customHeight="1">
      <c r="C5476" s="84"/>
      <c r="D5476" s="84"/>
      <c r="E5476" s="84"/>
      <c r="F5476" s="86"/>
      <c r="G5476" s="87"/>
      <c r="H5476" s="72"/>
      <c r="I5476" s="59"/>
      <c r="J5476" s="76"/>
      <c r="K5476" s="59"/>
      <c r="L5476" s="59"/>
      <c r="M5476" s="76"/>
      <c r="N5476" s="88"/>
      <c r="O5476" s="88"/>
      <c r="P5476" s="59"/>
      <c r="Q5476" s="77"/>
      <c r="R5476" s="59"/>
      <c r="S5476" s="59"/>
      <c r="T5476" s="59"/>
      <c r="U5476" s="59"/>
      <c r="W5476" s="59"/>
      <c r="X5476" s="59"/>
    </row>
    <row r="5477" ht="15.75" customHeight="1">
      <c r="C5477" s="84"/>
      <c r="D5477" s="84"/>
      <c r="E5477" s="84"/>
      <c r="F5477" s="86"/>
      <c r="G5477" s="87"/>
      <c r="H5477" s="72"/>
      <c r="I5477" s="59"/>
      <c r="J5477" s="76"/>
      <c r="K5477" s="59"/>
      <c r="L5477" s="59"/>
      <c r="M5477" s="76"/>
      <c r="N5477" s="88"/>
      <c r="O5477" s="88"/>
      <c r="P5477" s="59"/>
      <c r="Q5477" s="77"/>
      <c r="R5477" s="59"/>
      <c r="S5477" s="59"/>
      <c r="T5477" s="59"/>
      <c r="U5477" s="59"/>
      <c r="W5477" s="59"/>
      <c r="X5477" s="59"/>
    </row>
    <row r="5478" ht="15.75" customHeight="1">
      <c r="C5478" s="84"/>
      <c r="D5478" s="84"/>
      <c r="E5478" s="84"/>
      <c r="F5478" s="86"/>
      <c r="G5478" s="87"/>
      <c r="H5478" s="72"/>
      <c r="I5478" s="59"/>
      <c r="J5478" s="76"/>
      <c r="K5478" s="59"/>
      <c r="L5478" s="59"/>
      <c r="M5478" s="76"/>
      <c r="N5478" s="88"/>
      <c r="O5478" s="88"/>
      <c r="P5478" s="59"/>
      <c r="Q5478" s="77"/>
      <c r="R5478" s="59"/>
      <c r="S5478" s="59"/>
      <c r="T5478" s="59"/>
      <c r="U5478" s="59"/>
      <c r="W5478" s="59"/>
      <c r="X5478" s="59"/>
    </row>
    <row r="5479" ht="15.75" customHeight="1">
      <c r="C5479" s="84"/>
      <c r="D5479" s="84"/>
      <c r="E5479" s="84"/>
      <c r="F5479" s="86"/>
      <c r="G5479" s="87"/>
      <c r="H5479" s="72"/>
      <c r="I5479" s="59"/>
      <c r="J5479" s="76"/>
      <c r="K5479" s="59"/>
      <c r="L5479" s="59"/>
      <c r="M5479" s="76"/>
      <c r="N5479" s="88"/>
      <c r="O5479" s="88"/>
      <c r="P5479" s="59"/>
      <c r="Q5479" s="77"/>
      <c r="R5479" s="59"/>
      <c r="S5479" s="59"/>
      <c r="T5479" s="59"/>
      <c r="U5479" s="59"/>
      <c r="W5479" s="59"/>
      <c r="X5479" s="59"/>
    </row>
    <row r="5480" ht="15.75" customHeight="1">
      <c r="C5480" s="84"/>
      <c r="D5480" s="84"/>
      <c r="E5480" s="84"/>
      <c r="F5480" s="86"/>
      <c r="G5480" s="87"/>
      <c r="H5480" s="72"/>
      <c r="I5480" s="59"/>
      <c r="J5480" s="76"/>
      <c r="K5480" s="59"/>
      <c r="L5480" s="59"/>
      <c r="M5480" s="76"/>
      <c r="N5480" s="88"/>
      <c r="O5480" s="88"/>
      <c r="P5480" s="59"/>
      <c r="Q5480" s="77"/>
      <c r="R5480" s="59"/>
      <c r="S5480" s="59"/>
      <c r="T5480" s="59"/>
      <c r="U5480" s="59"/>
      <c r="W5480" s="59"/>
      <c r="X5480" s="59"/>
    </row>
    <row r="5481" ht="15.75" customHeight="1">
      <c r="C5481" s="84"/>
      <c r="D5481" s="84"/>
      <c r="E5481" s="84"/>
      <c r="F5481" s="86"/>
      <c r="G5481" s="87"/>
      <c r="H5481" s="72"/>
      <c r="I5481" s="59"/>
      <c r="J5481" s="76"/>
      <c r="K5481" s="59"/>
      <c r="L5481" s="59"/>
      <c r="M5481" s="76"/>
      <c r="N5481" s="88"/>
      <c r="O5481" s="88"/>
      <c r="P5481" s="59"/>
      <c r="Q5481" s="77"/>
      <c r="R5481" s="59"/>
      <c r="S5481" s="59"/>
      <c r="T5481" s="59"/>
      <c r="U5481" s="59"/>
      <c r="W5481" s="59"/>
      <c r="X5481" s="59"/>
    </row>
    <row r="5482" ht="15.75" customHeight="1">
      <c r="C5482" s="84"/>
      <c r="D5482" s="84"/>
      <c r="E5482" s="84"/>
      <c r="F5482" s="86"/>
      <c r="G5482" s="87"/>
      <c r="H5482" s="72"/>
      <c r="I5482" s="59"/>
      <c r="J5482" s="76"/>
      <c r="K5482" s="59"/>
      <c r="L5482" s="59"/>
      <c r="M5482" s="76"/>
      <c r="N5482" s="88"/>
      <c r="O5482" s="88"/>
      <c r="P5482" s="59"/>
      <c r="Q5482" s="77"/>
      <c r="R5482" s="59"/>
      <c r="S5482" s="59"/>
      <c r="T5482" s="59"/>
      <c r="U5482" s="59"/>
      <c r="W5482" s="59"/>
      <c r="X5482" s="59"/>
    </row>
    <row r="5483" ht="15.75" customHeight="1">
      <c r="C5483" s="84"/>
      <c r="D5483" s="84"/>
      <c r="E5483" s="84"/>
      <c r="F5483" s="86"/>
      <c r="G5483" s="87"/>
      <c r="H5483" s="72"/>
      <c r="I5483" s="59"/>
      <c r="J5483" s="76"/>
      <c r="K5483" s="59"/>
      <c r="L5483" s="59"/>
      <c r="M5483" s="76"/>
      <c r="N5483" s="88"/>
      <c r="O5483" s="88"/>
      <c r="P5483" s="59"/>
      <c r="Q5483" s="77"/>
      <c r="R5483" s="59"/>
      <c r="S5483" s="59"/>
      <c r="T5483" s="59"/>
      <c r="U5483" s="59"/>
      <c r="W5483" s="59"/>
      <c r="X5483" s="59"/>
    </row>
    <row r="5484" ht="15.75" customHeight="1">
      <c r="C5484" s="84"/>
      <c r="D5484" s="84"/>
      <c r="E5484" s="84"/>
      <c r="F5484" s="86"/>
      <c r="G5484" s="87"/>
      <c r="H5484" s="72"/>
      <c r="I5484" s="59"/>
      <c r="J5484" s="76"/>
      <c r="K5484" s="59"/>
      <c r="L5484" s="59"/>
      <c r="M5484" s="76"/>
      <c r="N5484" s="88"/>
      <c r="O5484" s="88"/>
      <c r="P5484" s="59"/>
      <c r="Q5484" s="77"/>
      <c r="R5484" s="59"/>
      <c r="S5484" s="59"/>
      <c r="T5484" s="59"/>
      <c r="U5484" s="59"/>
      <c r="W5484" s="59"/>
      <c r="X5484" s="59"/>
    </row>
    <row r="5485" ht="15.75" customHeight="1">
      <c r="C5485" s="84"/>
      <c r="D5485" s="84"/>
      <c r="E5485" s="84"/>
      <c r="F5485" s="86"/>
      <c r="G5485" s="87"/>
      <c r="H5485" s="72"/>
      <c r="I5485" s="59"/>
      <c r="J5485" s="76"/>
      <c r="K5485" s="59"/>
      <c r="L5485" s="59"/>
      <c r="M5485" s="76"/>
      <c r="N5485" s="88"/>
      <c r="O5485" s="88"/>
      <c r="P5485" s="59"/>
      <c r="Q5485" s="77"/>
      <c r="R5485" s="59"/>
      <c r="S5485" s="59"/>
      <c r="T5485" s="59"/>
      <c r="U5485" s="59"/>
      <c r="W5485" s="59"/>
      <c r="X5485" s="59"/>
    </row>
    <row r="5486" ht="15.75" customHeight="1">
      <c r="C5486" s="84"/>
      <c r="D5486" s="84"/>
      <c r="E5486" s="84"/>
      <c r="F5486" s="86"/>
      <c r="G5486" s="87"/>
      <c r="H5486" s="72"/>
      <c r="I5486" s="59"/>
      <c r="J5486" s="76"/>
      <c r="K5486" s="59"/>
      <c r="L5486" s="59"/>
      <c r="M5486" s="76"/>
      <c r="N5486" s="88"/>
      <c r="O5486" s="88"/>
      <c r="P5486" s="59"/>
      <c r="Q5486" s="77"/>
      <c r="R5486" s="59"/>
      <c r="S5486" s="59"/>
      <c r="T5486" s="59"/>
      <c r="U5486" s="59"/>
      <c r="W5486" s="59"/>
      <c r="X5486" s="59"/>
    </row>
    <row r="5487" ht="15.75" customHeight="1">
      <c r="C5487" s="84"/>
      <c r="D5487" s="84"/>
      <c r="E5487" s="84"/>
      <c r="F5487" s="86"/>
      <c r="G5487" s="87"/>
      <c r="H5487" s="72"/>
      <c r="I5487" s="59"/>
      <c r="J5487" s="76"/>
      <c r="K5487" s="59"/>
      <c r="L5487" s="59"/>
      <c r="M5487" s="76"/>
      <c r="N5487" s="88"/>
      <c r="O5487" s="88"/>
      <c r="P5487" s="59"/>
      <c r="Q5487" s="77"/>
      <c r="R5487" s="59"/>
      <c r="S5487" s="59"/>
      <c r="T5487" s="59"/>
      <c r="U5487" s="59"/>
      <c r="W5487" s="59"/>
      <c r="X5487" s="59"/>
    </row>
    <row r="5488" ht="15.75" customHeight="1">
      <c r="C5488" s="84"/>
      <c r="D5488" s="84"/>
      <c r="E5488" s="84"/>
      <c r="F5488" s="86"/>
      <c r="G5488" s="87"/>
      <c r="H5488" s="72"/>
      <c r="I5488" s="59"/>
      <c r="J5488" s="76"/>
      <c r="K5488" s="59"/>
      <c r="L5488" s="59"/>
      <c r="M5488" s="76"/>
      <c r="N5488" s="88"/>
      <c r="O5488" s="88"/>
      <c r="P5488" s="59"/>
      <c r="Q5488" s="77"/>
      <c r="R5488" s="59"/>
      <c r="S5488" s="59"/>
      <c r="T5488" s="59"/>
      <c r="U5488" s="59"/>
      <c r="W5488" s="59"/>
      <c r="X5488" s="59"/>
    </row>
    <row r="5489" ht="15.75" customHeight="1">
      <c r="C5489" s="84"/>
      <c r="D5489" s="84"/>
      <c r="E5489" s="84"/>
      <c r="F5489" s="86"/>
      <c r="G5489" s="87"/>
      <c r="H5489" s="72"/>
      <c r="I5489" s="59"/>
      <c r="J5489" s="76"/>
      <c r="K5489" s="59"/>
      <c r="L5489" s="59"/>
      <c r="M5489" s="76"/>
      <c r="N5489" s="88"/>
      <c r="O5489" s="88"/>
      <c r="P5489" s="59"/>
      <c r="Q5489" s="77"/>
      <c r="R5489" s="59"/>
      <c r="S5489" s="59"/>
      <c r="T5489" s="59"/>
      <c r="U5489" s="59"/>
      <c r="W5489" s="59"/>
      <c r="X5489" s="59"/>
    </row>
    <row r="5490" ht="15.75" customHeight="1">
      <c r="C5490" s="84"/>
      <c r="D5490" s="84"/>
      <c r="E5490" s="84"/>
      <c r="F5490" s="86"/>
      <c r="G5490" s="87"/>
      <c r="H5490" s="72"/>
      <c r="I5490" s="59"/>
      <c r="J5490" s="76"/>
      <c r="K5490" s="59"/>
      <c r="L5490" s="59"/>
      <c r="M5490" s="76"/>
      <c r="N5490" s="88"/>
      <c r="O5490" s="88"/>
      <c r="P5490" s="59"/>
      <c r="Q5490" s="77"/>
      <c r="R5490" s="59"/>
      <c r="S5490" s="59"/>
      <c r="T5490" s="59"/>
      <c r="U5490" s="59"/>
      <c r="W5490" s="59"/>
      <c r="X5490" s="59"/>
    </row>
    <row r="5491" ht="15.75" customHeight="1">
      <c r="C5491" s="84"/>
      <c r="D5491" s="84"/>
      <c r="E5491" s="84"/>
      <c r="F5491" s="86"/>
      <c r="G5491" s="87"/>
      <c r="H5491" s="72"/>
      <c r="I5491" s="59"/>
      <c r="J5491" s="76"/>
      <c r="K5491" s="59"/>
      <c r="L5491" s="59"/>
      <c r="M5491" s="76"/>
      <c r="N5491" s="88"/>
      <c r="O5491" s="88"/>
      <c r="P5491" s="59"/>
      <c r="Q5491" s="77"/>
      <c r="R5491" s="59"/>
      <c r="S5491" s="59"/>
      <c r="T5491" s="59"/>
      <c r="U5491" s="59"/>
      <c r="W5491" s="59"/>
      <c r="X5491" s="59"/>
    </row>
    <row r="5492" ht="15.75" customHeight="1">
      <c r="C5492" s="84"/>
      <c r="D5492" s="84"/>
      <c r="E5492" s="84"/>
      <c r="F5492" s="86"/>
      <c r="G5492" s="87"/>
      <c r="H5492" s="72"/>
      <c r="I5492" s="59"/>
      <c r="J5492" s="76"/>
      <c r="K5492" s="59"/>
      <c r="L5492" s="59"/>
      <c r="M5492" s="76"/>
      <c r="N5492" s="88"/>
      <c r="O5492" s="88"/>
      <c r="P5492" s="59"/>
      <c r="Q5492" s="77"/>
      <c r="R5492" s="59"/>
      <c r="S5492" s="59"/>
      <c r="T5492" s="59"/>
      <c r="U5492" s="59"/>
      <c r="W5492" s="59"/>
      <c r="X5492" s="59"/>
    </row>
    <row r="5493" ht="15.75" customHeight="1">
      <c r="C5493" s="84"/>
      <c r="D5493" s="84"/>
      <c r="E5493" s="84"/>
      <c r="F5493" s="86"/>
      <c r="G5493" s="87"/>
      <c r="H5493" s="72"/>
      <c r="I5493" s="59"/>
      <c r="J5493" s="76"/>
      <c r="K5493" s="59"/>
      <c r="L5493" s="59"/>
      <c r="M5493" s="76"/>
      <c r="N5493" s="88"/>
      <c r="O5493" s="88"/>
      <c r="P5493" s="59"/>
      <c r="Q5493" s="77"/>
      <c r="R5493" s="59"/>
      <c r="S5493" s="59"/>
      <c r="T5493" s="59"/>
      <c r="U5493" s="59"/>
      <c r="W5493" s="59"/>
      <c r="X5493" s="59"/>
    </row>
    <row r="5494" ht="15.75" customHeight="1">
      <c r="C5494" s="84"/>
      <c r="D5494" s="84"/>
      <c r="E5494" s="84"/>
      <c r="F5494" s="86"/>
      <c r="G5494" s="87"/>
      <c r="H5494" s="72"/>
      <c r="I5494" s="59"/>
      <c r="J5494" s="76"/>
      <c r="K5494" s="59"/>
      <c r="L5494" s="59"/>
      <c r="M5494" s="76"/>
      <c r="N5494" s="88"/>
      <c r="O5494" s="88"/>
      <c r="P5494" s="59"/>
      <c r="Q5494" s="77"/>
      <c r="R5494" s="59"/>
      <c r="S5494" s="59"/>
      <c r="T5494" s="59"/>
      <c r="U5494" s="59"/>
      <c r="W5494" s="59"/>
      <c r="X5494" s="59"/>
    </row>
    <row r="5495" ht="15.75" customHeight="1">
      <c r="C5495" s="84"/>
      <c r="D5495" s="84"/>
      <c r="E5495" s="84"/>
      <c r="F5495" s="86"/>
      <c r="G5495" s="87"/>
      <c r="H5495" s="72"/>
      <c r="I5495" s="59"/>
      <c r="J5495" s="76"/>
      <c r="K5495" s="59"/>
      <c r="L5495" s="59"/>
      <c r="M5495" s="76"/>
      <c r="N5495" s="88"/>
      <c r="O5495" s="88"/>
      <c r="P5495" s="59"/>
      <c r="Q5495" s="77"/>
      <c r="R5495" s="59"/>
      <c r="S5495" s="59"/>
      <c r="T5495" s="59"/>
      <c r="U5495" s="59"/>
      <c r="W5495" s="59"/>
      <c r="X5495" s="59"/>
    </row>
    <row r="5496" ht="15.75" customHeight="1">
      <c r="C5496" s="84"/>
      <c r="D5496" s="84"/>
      <c r="E5496" s="84"/>
      <c r="F5496" s="86"/>
      <c r="G5496" s="87"/>
      <c r="H5496" s="72"/>
      <c r="I5496" s="59"/>
      <c r="J5496" s="76"/>
      <c r="K5496" s="59"/>
      <c r="L5496" s="59"/>
      <c r="M5496" s="76"/>
      <c r="N5496" s="88"/>
      <c r="O5496" s="88"/>
      <c r="P5496" s="59"/>
      <c r="Q5496" s="77"/>
      <c r="R5496" s="59"/>
      <c r="S5496" s="59"/>
      <c r="T5496" s="59"/>
      <c r="U5496" s="59"/>
      <c r="W5496" s="59"/>
      <c r="X5496" s="59"/>
    </row>
    <row r="5497" ht="15.75" customHeight="1">
      <c r="C5497" s="84"/>
      <c r="D5497" s="84"/>
      <c r="E5497" s="84"/>
      <c r="F5497" s="86"/>
      <c r="G5497" s="87"/>
      <c r="H5497" s="72"/>
      <c r="I5497" s="59"/>
      <c r="J5497" s="76"/>
      <c r="K5497" s="59"/>
      <c r="L5497" s="59"/>
      <c r="M5497" s="76"/>
      <c r="N5497" s="88"/>
      <c r="O5497" s="88"/>
      <c r="P5497" s="59"/>
      <c r="Q5497" s="77"/>
      <c r="R5497" s="59"/>
      <c r="S5497" s="59"/>
      <c r="T5497" s="59"/>
      <c r="U5497" s="59"/>
      <c r="W5497" s="59"/>
      <c r="X5497" s="59"/>
    </row>
    <row r="5498" ht="15.75" customHeight="1">
      <c r="C5498" s="84"/>
      <c r="D5498" s="84"/>
      <c r="E5498" s="84"/>
      <c r="F5498" s="86"/>
      <c r="G5498" s="87"/>
      <c r="H5498" s="72"/>
      <c r="I5498" s="59"/>
      <c r="J5498" s="76"/>
      <c r="K5498" s="59"/>
      <c r="L5498" s="59"/>
      <c r="M5498" s="76"/>
      <c r="N5498" s="88"/>
      <c r="O5498" s="88"/>
      <c r="P5498" s="59"/>
      <c r="Q5498" s="77"/>
      <c r="R5498" s="59"/>
      <c r="S5498" s="59"/>
      <c r="T5498" s="59"/>
      <c r="U5498" s="59"/>
      <c r="W5498" s="59"/>
      <c r="X5498" s="59"/>
    </row>
    <row r="5499" ht="15.75" customHeight="1">
      <c r="C5499" s="84"/>
      <c r="D5499" s="84"/>
      <c r="E5499" s="84"/>
      <c r="F5499" s="86"/>
      <c r="G5499" s="87"/>
      <c r="H5499" s="72"/>
      <c r="I5499" s="59"/>
      <c r="J5499" s="76"/>
      <c r="K5499" s="59"/>
      <c r="L5499" s="59"/>
      <c r="M5499" s="76"/>
      <c r="N5499" s="88"/>
      <c r="O5499" s="88"/>
      <c r="P5499" s="59"/>
      <c r="Q5499" s="77"/>
      <c r="R5499" s="59"/>
      <c r="S5499" s="59"/>
      <c r="T5499" s="59"/>
      <c r="U5499" s="59"/>
      <c r="W5499" s="59"/>
      <c r="X5499" s="59"/>
    </row>
    <row r="5500" ht="15.75" customHeight="1">
      <c r="C5500" s="84"/>
      <c r="D5500" s="84"/>
      <c r="E5500" s="84"/>
      <c r="F5500" s="86"/>
      <c r="G5500" s="87"/>
      <c r="H5500" s="72"/>
      <c r="I5500" s="59"/>
      <c r="J5500" s="76"/>
      <c r="K5500" s="59"/>
      <c r="L5500" s="59"/>
      <c r="M5500" s="76"/>
      <c r="N5500" s="88"/>
      <c r="O5500" s="88"/>
      <c r="P5500" s="59"/>
      <c r="Q5500" s="77"/>
      <c r="R5500" s="59"/>
      <c r="S5500" s="59"/>
      <c r="T5500" s="59"/>
      <c r="U5500" s="59"/>
      <c r="W5500" s="59"/>
      <c r="X5500" s="59"/>
    </row>
    <row r="5501" ht="15.75" customHeight="1">
      <c r="C5501" s="84"/>
      <c r="D5501" s="84"/>
      <c r="E5501" s="84"/>
      <c r="F5501" s="86"/>
      <c r="G5501" s="87"/>
      <c r="H5501" s="72"/>
      <c r="I5501" s="59"/>
      <c r="J5501" s="76"/>
      <c r="K5501" s="59"/>
      <c r="L5501" s="59"/>
      <c r="M5501" s="76"/>
      <c r="N5501" s="88"/>
      <c r="O5501" s="88"/>
      <c r="P5501" s="59"/>
      <c r="Q5501" s="77"/>
      <c r="R5501" s="59"/>
      <c r="S5501" s="59"/>
      <c r="T5501" s="59"/>
      <c r="U5501" s="59"/>
      <c r="W5501" s="59"/>
      <c r="X5501" s="59"/>
    </row>
    <row r="5502" ht="15.75" customHeight="1">
      <c r="C5502" s="84"/>
      <c r="D5502" s="84"/>
      <c r="E5502" s="84"/>
      <c r="F5502" s="86"/>
      <c r="G5502" s="87"/>
      <c r="H5502" s="72"/>
      <c r="I5502" s="59"/>
      <c r="J5502" s="76"/>
      <c r="K5502" s="59"/>
      <c r="L5502" s="59"/>
      <c r="M5502" s="76"/>
      <c r="N5502" s="88"/>
      <c r="O5502" s="88"/>
      <c r="P5502" s="59"/>
      <c r="Q5502" s="77"/>
      <c r="R5502" s="59"/>
      <c r="S5502" s="59"/>
      <c r="T5502" s="59"/>
      <c r="U5502" s="59"/>
      <c r="W5502" s="59"/>
      <c r="X5502" s="59"/>
    </row>
    <row r="5503" ht="15.75" customHeight="1">
      <c r="C5503" s="84"/>
      <c r="D5503" s="84"/>
      <c r="E5503" s="84"/>
      <c r="F5503" s="86"/>
      <c r="G5503" s="87"/>
      <c r="H5503" s="72"/>
      <c r="I5503" s="59"/>
      <c r="J5503" s="76"/>
      <c r="K5503" s="59"/>
      <c r="L5503" s="59"/>
      <c r="M5503" s="76"/>
      <c r="N5503" s="88"/>
      <c r="O5503" s="88"/>
      <c r="P5503" s="59"/>
      <c r="Q5503" s="77"/>
      <c r="R5503" s="59"/>
      <c r="S5503" s="59"/>
      <c r="T5503" s="59"/>
      <c r="U5503" s="59"/>
      <c r="W5503" s="59"/>
      <c r="X5503" s="59"/>
    </row>
    <row r="5504" ht="15.75" customHeight="1">
      <c r="C5504" s="84"/>
      <c r="D5504" s="84"/>
      <c r="E5504" s="84"/>
      <c r="F5504" s="86"/>
      <c r="G5504" s="87"/>
      <c r="H5504" s="72"/>
      <c r="I5504" s="59"/>
      <c r="J5504" s="76"/>
      <c r="K5504" s="59"/>
      <c r="L5504" s="59"/>
      <c r="M5504" s="76"/>
      <c r="N5504" s="88"/>
      <c r="O5504" s="88"/>
      <c r="P5504" s="59"/>
      <c r="Q5504" s="77"/>
      <c r="R5504" s="59"/>
      <c r="S5504" s="59"/>
      <c r="T5504" s="59"/>
      <c r="U5504" s="59"/>
      <c r="W5504" s="59"/>
      <c r="X5504" s="59"/>
    </row>
    <row r="5505" ht="15.75" customHeight="1">
      <c r="C5505" s="84"/>
      <c r="D5505" s="84"/>
      <c r="E5505" s="84"/>
      <c r="F5505" s="86"/>
      <c r="G5505" s="87"/>
      <c r="H5505" s="72"/>
      <c r="I5505" s="59"/>
      <c r="J5505" s="76"/>
      <c r="K5505" s="59"/>
      <c r="L5505" s="59"/>
      <c r="M5505" s="76"/>
      <c r="N5505" s="88"/>
      <c r="O5505" s="88"/>
      <c r="P5505" s="59"/>
      <c r="Q5505" s="77"/>
      <c r="R5505" s="59"/>
      <c r="S5505" s="59"/>
      <c r="T5505" s="59"/>
      <c r="U5505" s="59"/>
      <c r="W5505" s="59"/>
      <c r="X5505" s="59"/>
    </row>
    <row r="5506" ht="15.75" customHeight="1">
      <c r="C5506" s="84"/>
      <c r="D5506" s="84"/>
      <c r="E5506" s="84"/>
      <c r="F5506" s="86"/>
      <c r="G5506" s="87"/>
      <c r="H5506" s="72"/>
      <c r="I5506" s="59"/>
      <c r="J5506" s="76"/>
      <c r="K5506" s="59"/>
      <c r="L5506" s="59"/>
      <c r="M5506" s="76"/>
      <c r="N5506" s="88"/>
      <c r="O5506" s="88"/>
      <c r="P5506" s="59"/>
      <c r="Q5506" s="77"/>
      <c r="R5506" s="59"/>
      <c r="S5506" s="59"/>
      <c r="T5506" s="59"/>
      <c r="U5506" s="59"/>
      <c r="W5506" s="59"/>
      <c r="X5506" s="59"/>
    </row>
    <row r="5507" ht="15.75" customHeight="1">
      <c r="C5507" s="84"/>
      <c r="D5507" s="84"/>
      <c r="E5507" s="84"/>
      <c r="F5507" s="86"/>
      <c r="G5507" s="87"/>
      <c r="H5507" s="72"/>
      <c r="I5507" s="59"/>
      <c r="J5507" s="76"/>
      <c r="K5507" s="59"/>
      <c r="L5507" s="59"/>
      <c r="M5507" s="76"/>
      <c r="N5507" s="88"/>
      <c r="O5507" s="88"/>
      <c r="P5507" s="59"/>
      <c r="Q5507" s="77"/>
      <c r="R5507" s="59"/>
      <c r="S5507" s="59"/>
      <c r="T5507" s="59"/>
      <c r="U5507" s="59"/>
      <c r="W5507" s="59"/>
      <c r="X5507" s="59"/>
    </row>
    <row r="5508" ht="15.75" customHeight="1">
      <c r="C5508" s="84"/>
      <c r="D5508" s="84"/>
      <c r="E5508" s="84"/>
      <c r="F5508" s="86"/>
      <c r="G5508" s="87"/>
      <c r="H5508" s="72"/>
      <c r="I5508" s="59"/>
      <c r="J5508" s="76"/>
      <c r="K5508" s="59"/>
      <c r="L5508" s="59"/>
      <c r="M5508" s="76"/>
      <c r="N5508" s="88"/>
      <c r="O5508" s="88"/>
      <c r="P5508" s="59"/>
      <c r="Q5508" s="77"/>
      <c r="R5508" s="59"/>
      <c r="S5508" s="59"/>
      <c r="T5508" s="59"/>
      <c r="U5508" s="59"/>
      <c r="W5508" s="59"/>
      <c r="X5508" s="59"/>
    </row>
    <row r="5509" ht="15.75" customHeight="1">
      <c r="C5509" s="84"/>
      <c r="D5509" s="84"/>
      <c r="E5509" s="84"/>
      <c r="F5509" s="86"/>
      <c r="G5509" s="87"/>
      <c r="H5509" s="72"/>
      <c r="I5509" s="59"/>
      <c r="J5509" s="76"/>
      <c r="K5509" s="59"/>
      <c r="L5509" s="59"/>
      <c r="M5509" s="76"/>
      <c r="N5509" s="88"/>
      <c r="O5509" s="88"/>
      <c r="P5509" s="59"/>
      <c r="Q5509" s="77"/>
      <c r="R5509" s="59"/>
      <c r="S5509" s="59"/>
      <c r="T5509" s="59"/>
      <c r="U5509" s="59"/>
      <c r="W5509" s="59"/>
      <c r="X5509" s="59"/>
    </row>
    <row r="5510" ht="15.75" customHeight="1">
      <c r="C5510" s="84"/>
      <c r="D5510" s="84"/>
      <c r="E5510" s="84"/>
      <c r="F5510" s="86"/>
      <c r="G5510" s="87"/>
      <c r="H5510" s="72"/>
      <c r="I5510" s="59"/>
      <c r="J5510" s="76"/>
      <c r="K5510" s="59"/>
      <c r="L5510" s="59"/>
      <c r="M5510" s="76"/>
      <c r="N5510" s="88"/>
      <c r="O5510" s="88"/>
      <c r="P5510" s="59"/>
      <c r="Q5510" s="77"/>
      <c r="R5510" s="59"/>
      <c r="S5510" s="59"/>
      <c r="T5510" s="59"/>
      <c r="U5510" s="59"/>
      <c r="W5510" s="59"/>
      <c r="X5510" s="59"/>
    </row>
    <row r="5511" ht="15.75" customHeight="1">
      <c r="C5511" s="84"/>
      <c r="D5511" s="84"/>
      <c r="E5511" s="84"/>
      <c r="F5511" s="86"/>
      <c r="G5511" s="87"/>
      <c r="H5511" s="72"/>
      <c r="I5511" s="59"/>
      <c r="J5511" s="76"/>
      <c r="K5511" s="59"/>
      <c r="L5511" s="59"/>
      <c r="M5511" s="76"/>
      <c r="N5511" s="88"/>
      <c r="O5511" s="88"/>
      <c r="P5511" s="59"/>
      <c r="Q5511" s="77"/>
      <c r="R5511" s="59"/>
      <c r="S5511" s="59"/>
      <c r="T5511" s="59"/>
      <c r="U5511" s="59"/>
      <c r="W5511" s="59"/>
      <c r="X5511" s="59"/>
    </row>
    <row r="5512" ht="15.75" customHeight="1">
      <c r="C5512" s="84"/>
      <c r="D5512" s="84"/>
      <c r="E5512" s="84"/>
      <c r="F5512" s="86"/>
      <c r="G5512" s="87"/>
      <c r="H5512" s="72"/>
      <c r="I5512" s="59"/>
      <c r="J5512" s="76"/>
      <c r="K5512" s="59"/>
      <c r="L5512" s="59"/>
      <c r="M5512" s="76"/>
      <c r="N5512" s="88"/>
      <c r="O5512" s="88"/>
      <c r="P5512" s="59"/>
      <c r="Q5512" s="77"/>
      <c r="R5512" s="59"/>
      <c r="S5512" s="59"/>
      <c r="T5512" s="59"/>
      <c r="U5512" s="59"/>
      <c r="W5512" s="59"/>
      <c r="X5512" s="59"/>
    </row>
    <row r="5513" ht="15.75" customHeight="1">
      <c r="C5513" s="84"/>
      <c r="D5513" s="84"/>
      <c r="E5513" s="84"/>
      <c r="F5513" s="86"/>
      <c r="G5513" s="87"/>
      <c r="H5513" s="72"/>
      <c r="I5513" s="59"/>
      <c r="J5513" s="76"/>
      <c r="K5513" s="59"/>
      <c r="L5513" s="59"/>
      <c r="M5513" s="76"/>
      <c r="N5513" s="88"/>
      <c r="O5513" s="88"/>
      <c r="P5513" s="59"/>
      <c r="Q5513" s="77"/>
      <c r="R5513" s="59"/>
      <c r="S5513" s="59"/>
      <c r="T5513" s="59"/>
      <c r="U5513" s="59"/>
      <c r="W5513" s="59"/>
      <c r="X5513" s="59"/>
    </row>
    <row r="5514" ht="15.75" customHeight="1">
      <c r="C5514" s="84"/>
      <c r="D5514" s="84"/>
      <c r="E5514" s="84"/>
      <c r="F5514" s="86"/>
      <c r="G5514" s="87"/>
      <c r="H5514" s="72"/>
      <c r="I5514" s="59"/>
      <c r="J5514" s="76"/>
      <c r="K5514" s="59"/>
      <c r="L5514" s="59"/>
      <c r="M5514" s="76"/>
      <c r="N5514" s="88"/>
      <c r="O5514" s="88"/>
      <c r="P5514" s="59"/>
      <c r="Q5514" s="77"/>
      <c r="R5514" s="59"/>
      <c r="S5514" s="59"/>
      <c r="T5514" s="59"/>
      <c r="U5514" s="59"/>
      <c r="W5514" s="59"/>
      <c r="X5514" s="59"/>
    </row>
    <row r="5515" ht="15.75" customHeight="1">
      <c r="C5515" s="84"/>
      <c r="D5515" s="84"/>
      <c r="E5515" s="84"/>
      <c r="F5515" s="86"/>
      <c r="G5515" s="87"/>
      <c r="H5515" s="72"/>
      <c r="I5515" s="59"/>
      <c r="J5515" s="76"/>
      <c r="K5515" s="59"/>
      <c r="L5515" s="59"/>
      <c r="M5515" s="76"/>
      <c r="N5515" s="88"/>
      <c r="O5515" s="88"/>
      <c r="P5515" s="59"/>
      <c r="Q5515" s="77"/>
      <c r="R5515" s="59"/>
      <c r="S5515" s="59"/>
      <c r="T5515" s="59"/>
      <c r="U5515" s="59"/>
      <c r="W5515" s="59"/>
      <c r="X5515" s="59"/>
    </row>
    <row r="5516" ht="15.75" customHeight="1">
      <c r="C5516" s="84"/>
      <c r="D5516" s="84"/>
      <c r="E5516" s="84"/>
      <c r="F5516" s="86"/>
      <c r="G5516" s="87"/>
      <c r="H5516" s="72"/>
      <c r="I5516" s="59"/>
      <c r="J5516" s="76"/>
      <c r="K5516" s="59"/>
      <c r="L5516" s="59"/>
      <c r="M5516" s="76"/>
      <c r="N5516" s="88"/>
      <c r="O5516" s="88"/>
      <c r="P5516" s="59"/>
      <c r="Q5516" s="77"/>
      <c r="R5516" s="59"/>
      <c r="S5516" s="59"/>
      <c r="T5516" s="59"/>
      <c r="U5516" s="59"/>
      <c r="W5516" s="59"/>
      <c r="X5516" s="59"/>
    </row>
    <row r="5517" ht="15.75" customHeight="1">
      <c r="C5517" s="84"/>
      <c r="D5517" s="84"/>
      <c r="E5517" s="84"/>
      <c r="F5517" s="86"/>
      <c r="G5517" s="87"/>
      <c r="H5517" s="72"/>
      <c r="I5517" s="59"/>
      <c r="J5517" s="76"/>
      <c r="K5517" s="59"/>
      <c r="L5517" s="59"/>
      <c r="M5517" s="76"/>
      <c r="N5517" s="88"/>
      <c r="O5517" s="88"/>
      <c r="P5517" s="59"/>
      <c r="Q5517" s="77"/>
      <c r="R5517" s="59"/>
      <c r="S5517" s="59"/>
      <c r="T5517" s="59"/>
      <c r="U5517" s="59"/>
      <c r="W5517" s="59"/>
      <c r="X5517" s="59"/>
    </row>
    <row r="5518" ht="15.75" customHeight="1">
      <c r="C5518" s="84"/>
      <c r="D5518" s="84"/>
      <c r="E5518" s="84"/>
      <c r="F5518" s="86"/>
      <c r="G5518" s="87"/>
      <c r="H5518" s="72"/>
      <c r="I5518" s="59"/>
      <c r="J5518" s="76"/>
      <c r="K5518" s="59"/>
      <c r="L5518" s="59"/>
      <c r="M5518" s="76"/>
      <c r="N5518" s="88"/>
      <c r="O5518" s="88"/>
      <c r="P5518" s="59"/>
      <c r="Q5518" s="77"/>
      <c r="R5518" s="59"/>
      <c r="S5518" s="59"/>
      <c r="T5518" s="59"/>
      <c r="U5518" s="59"/>
      <c r="W5518" s="59"/>
      <c r="X5518" s="59"/>
    </row>
    <row r="5519" ht="15.75" customHeight="1">
      <c r="C5519" s="84"/>
      <c r="D5519" s="84"/>
      <c r="E5519" s="84"/>
      <c r="F5519" s="86"/>
      <c r="G5519" s="87"/>
      <c r="H5519" s="72"/>
      <c r="I5519" s="59"/>
      <c r="J5519" s="76"/>
      <c r="K5519" s="59"/>
      <c r="L5519" s="59"/>
      <c r="M5519" s="76"/>
      <c r="N5519" s="88"/>
      <c r="O5519" s="88"/>
      <c r="P5519" s="59"/>
      <c r="Q5519" s="77"/>
      <c r="R5519" s="59"/>
      <c r="S5519" s="59"/>
      <c r="T5519" s="59"/>
      <c r="U5519" s="59"/>
      <c r="W5519" s="59"/>
      <c r="X5519" s="59"/>
    </row>
    <row r="5520" ht="15.75" customHeight="1">
      <c r="C5520" s="84"/>
      <c r="D5520" s="84"/>
      <c r="E5520" s="84"/>
      <c r="F5520" s="86"/>
      <c r="G5520" s="87"/>
      <c r="H5520" s="72"/>
      <c r="I5520" s="59"/>
      <c r="J5520" s="76"/>
      <c r="K5520" s="59"/>
      <c r="L5520" s="59"/>
      <c r="M5520" s="76"/>
      <c r="N5520" s="88"/>
      <c r="O5520" s="88"/>
      <c r="P5520" s="59"/>
      <c r="Q5520" s="77"/>
      <c r="R5520" s="59"/>
      <c r="S5520" s="59"/>
      <c r="T5520" s="59"/>
      <c r="U5520" s="59"/>
      <c r="W5520" s="59"/>
      <c r="X5520" s="59"/>
    </row>
    <row r="5521" ht="15.75" customHeight="1">
      <c r="C5521" s="84"/>
      <c r="D5521" s="84"/>
      <c r="E5521" s="84"/>
      <c r="F5521" s="86"/>
      <c r="G5521" s="87"/>
      <c r="H5521" s="72"/>
      <c r="I5521" s="59"/>
      <c r="J5521" s="76"/>
      <c r="K5521" s="59"/>
      <c r="L5521" s="59"/>
      <c r="M5521" s="76"/>
      <c r="N5521" s="88"/>
      <c r="O5521" s="88"/>
      <c r="P5521" s="59"/>
      <c r="Q5521" s="77"/>
      <c r="R5521" s="59"/>
      <c r="S5521" s="59"/>
      <c r="T5521" s="59"/>
      <c r="U5521" s="59"/>
      <c r="W5521" s="59"/>
      <c r="X5521" s="59"/>
    </row>
    <row r="5522" ht="15.75" customHeight="1">
      <c r="C5522" s="84"/>
      <c r="D5522" s="84"/>
      <c r="E5522" s="84"/>
      <c r="F5522" s="86"/>
      <c r="G5522" s="87"/>
      <c r="H5522" s="72"/>
      <c r="I5522" s="59"/>
      <c r="J5522" s="76"/>
      <c r="K5522" s="59"/>
      <c r="L5522" s="59"/>
      <c r="M5522" s="76"/>
      <c r="N5522" s="88"/>
      <c r="O5522" s="88"/>
      <c r="P5522" s="59"/>
      <c r="Q5522" s="77"/>
      <c r="R5522" s="59"/>
      <c r="S5522" s="59"/>
      <c r="T5522" s="59"/>
      <c r="U5522" s="59"/>
      <c r="W5522" s="59"/>
      <c r="X5522" s="59"/>
    </row>
    <row r="5523" ht="15.75" customHeight="1">
      <c r="C5523" s="84"/>
      <c r="D5523" s="84"/>
      <c r="E5523" s="84"/>
      <c r="F5523" s="86"/>
      <c r="G5523" s="87"/>
      <c r="H5523" s="72"/>
      <c r="I5523" s="59"/>
      <c r="J5523" s="76"/>
      <c r="K5523" s="59"/>
      <c r="L5523" s="59"/>
      <c r="M5523" s="76"/>
      <c r="N5523" s="88"/>
      <c r="O5523" s="88"/>
      <c r="P5523" s="59"/>
      <c r="Q5523" s="77"/>
      <c r="R5523" s="59"/>
      <c r="S5523" s="59"/>
      <c r="T5523" s="59"/>
      <c r="U5523" s="59"/>
      <c r="W5523" s="59"/>
      <c r="X5523" s="59"/>
    </row>
    <row r="5524" ht="15.75" customHeight="1">
      <c r="C5524" s="84"/>
      <c r="D5524" s="84"/>
      <c r="E5524" s="84"/>
      <c r="F5524" s="86"/>
      <c r="G5524" s="87"/>
      <c r="H5524" s="72"/>
      <c r="I5524" s="59"/>
      <c r="J5524" s="76"/>
      <c r="K5524" s="59"/>
      <c r="L5524" s="59"/>
      <c r="M5524" s="76"/>
      <c r="N5524" s="88"/>
      <c r="O5524" s="88"/>
      <c r="P5524" s="59"/>
      <c r="Q5524" s="77"/>
      <c r="R5524" s="59"/>
      <c r="S5524" s="59"/>
      <c r="T5524" s="59"/>
      <c r="U5524" s="59"/>
      <c r="W5524" s="59"/>
      <c r="X5524" s="59"/>
    </row>
    <row r="5525" ht="15.75" customHeight="1">
      <c r="C5525" s="84"/>
      <c r="D5525" s="84"/>
      <c r="E5525" s="84"/>
      <c r="F5525" s="86"/>
      <c r="G5525" s="87"/>
      <c r="H5525" s="72"/>
      <c r="I5525" s="59"/>
      <c r="J5525" s="76"/>
      <c r="K5525" s="59"/>
      <c r="L5525" s="59"/>
      <c r="M5525" s="76"/>
      <c r="N5525" s="88"/>
      <c r="O5525" s="88"/>
      <c r="P5525" s="59"/>
      <c r="Q5525" s="77"/>
      <c r="R5525" s="59"/>
      <c r="S5525" s="59"/>
      <c r="T5525" s="59"/>
      <c r="U5525" s="59"/>
      <c r="W5525" s="59"/>
      <c r="X5525" s="59"/>
    </row>
    <row r="5526" ht="15.75" customHeight="1">
      <c r="C5526" s="84"/>
      <c r="D5526" s="84"/>
      <c r="E5526" s="84"/>
      <c r="F5526" s="86"/>
      <c r="G5526" s="87"/>
      <c r="H5526" s="72"/>
      <c r="I5526" s="59"/>
      <c r="J5526" s="76"/>
      <c r="K5526" s="59"/>
      <c r="L5526" s="59"/>
      <c r="M5526" s="76"/>
      <c r="N5526" s="88"/>
      <c r="O5526" s="88"/>
      <c r="P5526" s="59"/>
      <c r="Q5526" s="77"/>
      <c r="R5526" s="59"/>
      <c r="S5526" s="59"/>
      <c r="T5526" s="59"/>
      <c r="U5526" s="59"/>
      <c r="W5526" s="59"/>
      <c r="X5526" s="59"/>
    </row>
    <row r="5527" ht="15.75" customHeight="1">
      <c r="C5527" s="84"/>
      <c r="D5527" s="84"/>
      <c r="E5527" s="84"/>
      <c r="F5527" s="86"/>
      <c r="G5527" s="87"/>
      <c r="H5527" s="72"/>
      <c r="I5527" s="59"/>
      <c r="J5527" s="76"/>
      <c r="K5527" s="59"/>
      <c r="L5527" s="59"/>
      <c r="M5527" s="76"/>
      <c r="N5527" s="88"/>
      <c r="O5527" s="88"/>
      <c r="P5527" s="59"/>
      <c r="Q5527" s="77"/>
      <c r="R5527" s="59"/>
      <c r="S5527" s="59"/>
      <c r="T5527" s="59"/>
      <c r="U5527" s="59"/>
      <c r="W5527" s="59"/>
      <c r="X5527" s="59"/>
    </row>
    <row r="5528" ht="15.75" customHeight="1">
      <c r="C5528" s="84"/>
      <c r="D5528" s="84"/>
      <c r="E5528" s="84"/>
      <c r="F5528" s="86"/>
      <c r="G5528" s="87"/>
      <c r="H5528" s="72"/>
      <c r="I5528" s="59"/>
      <c r="J5528" s="76"/>
      <c r="K5528" s="59"/>
      <c r="L5528" s="59"/>
      <c r="M5528" s="76"/>
      <c r="N5528" s="88"/>
      <c r="O5528" s="88"/>
      <c r="P5528" s="59"/>
      <c r="Q5528" s="77"/>
      <c r="R5528" s="59"/>
      <c r="S5528" s="59"/>
      <c r="T5528" s="59"/>
      <c r="U5528" s="59"/>
      <c r="W5528" s="59"/>
      <c r="X5528" s="59"/>
    </row>
    <row r="5529" ht="15.75" customHeight="1">
      <c r="C5529" s="84"/>
      <c r="D5529" s="84"/>
      <c r="E5529" s="84"/>
      <c r="F5529" s="86"/>
      <c r="G5529" s="87"/>
      <c r="H5529" s="72"/>
      <c r="I5529" s="59"/>
      <c r="J5529" s="76"/>
      <c r="K5529" s="59"/>
      <c r="L5529" s="59"/>
      <c r="M5529" s="76"/>
      <c r="N5529" s="88"/>
      <c r="O5529" s="88"/>
      <c r="P5529" s="59"/>
      <c r="Q5529" s="77"/>
      <c r="R5529" s="59"/>
      <c r="S5529" s="59"/>
      <c r="T5529" s="59"/>
      <c r="U5529" s="59"/>
      <c r="W5529" s="59"/>
      <c r="X5529" s="59"/>
    </row>
    <row r="5530" ht="15.75" customHeight="1">
      <c r="C5530" s="84"/>
      <c r="D5530" s="84"/>
      <c r="E5530" s="84"/>
      <c r="F5530" s="86"/>
      <c r="G5530" s="87"/>
      <c r="H5530" s="72"/>
      <c r="I5530" s="59"/>
      <c r="J5530" s="76"/>
      <c r="K5530" s="59"/>
      <c r="L5530" s="59"/>
      <c r="M5530" s="76"/>
      <c r="N5530" s="88"/>
      <c r="O5530" s="88"/>
      <c r="P5530" s="59"/>
      <c r="Q5530" s="77"/>
      <c r="R5530" s="59"/>
      <c r="S5530" s="59"/>
      <c r="T5530" s="59"/>
      <c r="U5530" s="59"/>
      <c r="W5530" s="59"/>
      <c r="X5530" s="59"/>
    </row>
    <row r="5531" ht="15.75" customHeight="1">
      <c r="C5531" s="84"/>
      <c r="D5531" s="84"/>
      <c r="E5531" s="84"/>
      <c r="F5531" s="86"/>
      <c r="G5531" s="87"/>
      <c r="H5531" s="72"/>
      <c r="I5531" s="59"/>
      <c r="J5531" s="76"/>
      <c r="K5531" s="59"/>
      <c r="L5531" s="59"/>
      <c r="M5531" s="76"/>
      <c r="N5531" s="88"/>
      <c r="O5531" s="88"/>
      <c r="P5531" s="59"/>
      <c r="Q5531" s="77"/>
      <c r="R5531" s="59"/>
      <c r="S5531" s="59"/>
      <c r="T5531" s="59"/>
      <c r="U5531" s="59"/>
      <c r="W5531" s="59"/>
      <c r="X5531" s="59"/>
    </row>
    <row r="5532" ht="15.75" customHeight="1">
      <c r="C5532" s="84"/>
      <c r="D5532" s="84"/>
      <c r="E5532" s="84"/>
      <c r="F5532" s="86"/>
      <c r="G5532" s="87"/>
      <c r="H5532" s="72"/>
      <c r="I5532" s="59"/>
      <c r="J5532" s="76"/>
      <c r="K5532" s="59"/>
      <c r="L5532" s="59"/>
      <c r="M5532" s="76"/>
      <c r="N5532" s="88"/>
      <c r="O5532" s="88"/>
      <c r="P5532" s="59"/>
      <c r="Q5532" s="77"/>
      <c r="R5532" s="59"/>
      <c r="S5532" s="59"/>
      <c r="T5532" s="59"/>
      <c r="U5532" s="59"/>
      <c r="W5532" s="59"/>
      <c r="X5532" s="59"/>
    </row>
    <row r="5533" ht="15.75" customHeight="1">
      <c r="C5533" s="84"/>
      <c r="D5533" s="84"/>
      <c r="E5533" s="84"/>
      <c r="F5533" s="86"/>
      <c r="G5533" s="87"/>
      <c r="H5533" s="72"/>
      <c r="I5533" s="59"/>
      <c r="J5533" s="76"/>
      <c r="K5533" s="59"/>
      <c r="L5533" s="59"/>
      <c r="M5533" s="76"/>
      <c r="N5533" s="88"/>
      <c r="O5533" s="88"/>
      <c r="P5533" s="59"/>
      <c r="Q5533" s="77"/>
      <c r="R5533" s="59"/>
      <c r="S5533" s="59"/>
      <c r="T5533" s="59"/>
      <c r="U5533" s="59"/>
      <c r="W5533" s="59"/>
      <c r="X5533" s="59"/>
    </row>
    <row r="5534" ht="15.75" customHeight="1">
      <c r="C5534" s="84"/>
      <c r="D5534" s="84"/>
      <c r="E5534" s="84"/>
      <c r="F5534" s="86"/>
      <c r="G5534" s="87"/>
      <c r="H5534" s="72"/>
      <c r="I5534" s="59"/>
      <c r="J5534" s="76"/>
      <c r="K5534" s="59"/>
      <c r="L5534" s="59"/>
      <c r="M5534" s="76"/>
      <c r="N5534" s="88"/>
      <c r="O5534" s="88"/>
      <c r="P5534" s="59"/>
      <c r="Q5534" s="77"/>
      <c r="R5534" s="59"/>
      <c r="S5534" s="59"/>
      <c r="T5534" s="59"/>
      <c r="U5534" s="59"/>
      <c r="W5534" s="59"/>
      <c r="X5534" s="59"/>
    </row>
    <row r="5535" ht="15.75" customHeight="1">
      <c r="C5535" s="84"/>
      <c r="D5535" s="84"/>
      <c r="E5535" s="84"/>
      <c r="F5535" s="86"/>
      <c r="G5535" s="87"/>
      <c r="H5535" s="72"/>
      <c r="I5535" s="59"/>
      <c r="J5535" s="76"/>
      <c r="K5535" s="59"/>
      <c r="L5535" s="59"/>
      <c r="M5535" s="76"/>
      <c r="N5535" s="88"/>
      <c r="O5535" s="88"/>
      <c r="P5535" s="59"/>
      <c r="Q5535" s="77"/>
      <c r="R5535" s="59"/>
      <c r="S5535" s="59"/>
      <c r="T5535" s="59"/>
      <c r="U5535" s="59"/>
      <c r="W5535" s="59"/>
      <c r="X5535" s="59"/>
    </row>
    <row r="5536" ht="15.75" customHeight="1">
      <c r="C5536" s="84"/>
      <c r="D5536" s="84"/>
      <c r="E5536" s="84"/>
      <c r="F5536" s="86"/>
      <c r="G5536" s="87"/>
      <c r="H5536" s="72"/>
      <c r="I5536" s="59"/>
      <c r="J5536" s="76"/>
      <c r="K5536" s="59"/>
      <c r="L5536" s="59"/>
      <c r="M5536" s="76"/>
      <c r="N5536" s="88"/>
      <c r="O5536" s="88"/>
      <c r="P5536" s="59"/>
      <c r="Q5536" s="77"/>
      <c r="R5536" s="59"/>
      <c r="S5536" s="59"/>
      <c r="T5536" s="59"/>
      <c r="U5536" s="59"/>
      <c r="W5536" s="59"/>
      <c r="X5536" s="59"/>
    </row>
    <row r="5537" ht="15.75" customHeight="1">
      <c r="C5537" s="84"/>
      <c r="D5537" s="84"/>
      <c r="E5537" s="84"/>
      <c r="F5537" s="86"/>
      <c r="G5537" s="87"/>
      <c r="H5537" s="72"/>
      <c r="I5537" s="59"/>
      <c r="J5537" s="76"/>
      <c r="K5537" s="59"/>
      <c r="L5537" s="59"/>
      <c r="M5537" s="76"/>
      <c r="N5537" s="88"/>
      <c r="O5537" s="88"/>
      <c r="P5537" s="59"/>
      <c r="Q5537" s="77"/>
      <c r="R5537" s="59"/>
      <c r="S5537" s="59"/>
      <c r="T5537" s="59"/>
      <c r="U5537" s="59"/>
      <c r="W5537" s="59"/>
      <c r="X5537" s="59"/>
    </row>
    <row r="5538" ht="15.75" customHeight="1">
      <c r="C5538" s="84"/>
      <c r="D5538" s="84"/>
      <c r="E5538" s="84"/>
      <c r="F5538" s="86"/>
      <c r="G5538" s="87"/>
      <c r="H5538" s="72"/>
      <c r="I5538" s="59"/>
      <c r="J5538" s="76"/>
      <c r="K5538" s="59"/>
      <c r="L5538" s="59"/>
      <c r="M5538" s="76"/>
      <c r="N5538" s="88"/>
      <c r="O5538" s="88"/>
      <c r="P5538" s="59"/>
      <c r="Q5538" s="77"/>
      <c r="R5538" s="59"/>
      <c r="S5538" s="59"/>
      <c r="T5538" s="59"/>
      <c r="U5538" s="59"/>
      <c r="W5538" s="59"/>
      <c r="X5538" s="59"/>
    </row>
    <row r="5539" ht="15.75" customHeight="1">
      <c r="C5539" s="84"/>
      <c r="D5539" s="84"/>
      <c r="E5539" s="84"/>
      <c r="F5539" s="86"/>
      <c r="G5539" s="87"/>
      <c r="H5539" s="72"/>
      <c r="I5539" s="59"/>
      <c r="J5539" s="76"/>
      <c r="K5539" s="59"/>
      <c r="L5539" s="59"/>
      <c r="M5539" s="76"/>
      <c r="N5539" s="88"/>
      <c r="O5539" s="88"/>
      <c r="P5539" s="59"/>
      <c r="Q5539" s="77"/>
      <c r="R5539" s="59"/>
      <c r="S5539" s="59"/>
      <c r="T5539" s="59"/>
      <c r="U5539" s="59"/>
      <c r="W5539" s="59"/>
      <c r="X5539" s="59"/>
    </row>
    <row r="5540" ht="15.75" customHeight="1">
      <c r="C5540" s="84"/>
      <c r="D5540" s="84"/>
      <c r="E5540" s="84"/>
      <c r="F5540" s="86"/>
      <c r="G5540" s="87"/>
      <c r="H5540" s="72"/>
      <c r="I5540" s="59"/>
      <c r="J5540" s="76"/>
      <c r="K5540" s="59"/>
      <c r="L5540" s="59"/>
      <c r="M5540" s="76"/>
      <c r="N5540" s="88"/>
      <c r="O5540" s="88"/>
      <c r="P5540" s="59"/>
      <c r="Q5540" s="77"/>
      <c r="R5540" s="59"/>
      <c r="S5540" s="59"/>
      <c r="T5540" s="59"/>
      <c r="U5540" s="59"/>
      <c r="W5540" s="59"/>
      <c r="X5540" s="59"/>
    </row>
    <row r="5541" ht="15.75" customHeight="1">
      <c r="C5541" s="84"/>
      <c r="D5541" s="84"/>
      <c r="E5541" s="84"/>
      <c r="F5541" s="86"/>
      <c r="G5541" s="87"/>
      <c r="H5541" s="72"/>
      <c r="I5541" s="59"/>
      <c r="J5541" s="76"/>
      <c r="K5541" s="59"/>
      <c r="L5541" s="59"/>
      <c r="M5541" s="76"/>
      <c r="N5541" s="88"/>
      <c r="O5541" s="88"/>
      <c r="P5541" s="59"/>
      <c r="Q5541" s="77"/>
      <c r="R5541" s="59"/>
      <c r="S5541" s="59"/>
      <c r="T5541" s="59"/>
      <c r="U5541" s="59"/>
      <c r="W5541" s="59"/>
      <c r="X5541" s="59"/>
    </row>
    <row r="5542" ht="15.75" customHeight="1">
      <c r="C5542" s="84"/>
      <c r="D5542" s="84"/>
      <c r="E5542" s="84"/>
      <c r="F5542" s="86"/>
      <c r="G5542" s="87"/>
      <c r="H5542" s="72"/>
      <c r="I5542" s="59"/>
      <c r="J5542" s="76"/>
      <c r="K5542" s="59"/>
      <c r="L5542" s="59"/>
      <c r="M5542" s="76"/>
      <c r="N5542" s="88"/>
      <c r="O5542" s="88"/>
      <c r="P5542" s="59"/>
      <c r="Q5542" s="77"/>
      <c r="R5542" s="59"/>
      <c r="S5542" s="59"/>
      <c r="T5542" s="59"/>
      <c r="U5542" s="59"/>
      <c r="W5542" s="59"/>
      <c r="X5542" s="59"/>
    </row>
    <row r="5543" ht="15.75" customHeight="1">
      <c r="C5543" s="84"/>
      <c r="D5543" s="84"/>
      <c r="E5543" s="84"/>
      <c r="F5543" s="86"/>
      <c r="G5543" s="87"/>
      <c r="H5543" s="72"/>
      <c r="I5543" s="59"/>
      <c r="J5543" s="76"/>
      <c r="K5543" s="59"/>
      <c r="L5543" s="59"/>
      <c r="M5543" s="76"/>
      <c r="N5543" s="88"/>
      <c r="O5543" s="88"/>
      <c r="P5543" s="59"/>
      <c r="Q5543" s="77"/>
      <c r="R5543" s="59"/>
      <c r="S5543" s="59"/>
      <c r="T5543" s="59"/>
      <c r="U5543" s="59"/>
      <c r="W5543" s="59"/>
      <c r="X5543" s="59"/>
    </row>
    <row r="5544" ht="15.75" customHeight="1">
      <c r="C5544" s="84"/>
      <c r="D5544" s="84"/>
      <c r="E5544" s="84"/>
      <c r="F5544" s="86"/>
      <c r="G5544" s="87"/>
      <c r="H5544" s="72"/>
      <c r="I5544" s="59"/>
      <c r="J5544" s="76"/>
      <c r="K5544" s="59"/>
      <c r="L5544" s="59"/>
      <c r="M5544" s="76"/>
      <c r="N5544" s="88"/>
      <c r="O5544" s="88"/>
      <c r="P5544" s="59"/>
      <c r="Q5544" s="77"/>
      <c r="R5544" s="59"/>
      <c r="S5544" s="59"/>
      <c r="T5544" s="59"/>
      <c r="U5544" s="59"/>
      <c r="W5544" s="59"/>
      <c r="X5544" s="59"/>
    </row>
    <row r="5545" ht="15.75" customHeight="1">
      <c r="C5545" s="84"/>
      <c r="D5545" s="84"/>
      <c r="E5545" s="84"/>
      <c r="F5545" s="86"/>
      <c r="G5545" s="87"/>
      <c r="H5545" s="72"/>
      <c r="I5545" s="59"/>
      <c r="J5545" s="76"/>
      <c r="K5545" s="59"/>
      <c r="L5545" s="59"/>
      <c r="M5545" s="76"/>
      <c r="N5545" s="88"/>
      <c r="O5545" s="88"/>
      <c r="P5545" s="59"/>
      <c r="Q5545" s="77"/>
      <c r="R5545" s="59"/>
      <c r="S5545" s="59"/>
      <c r="T5545" s="59"/>
      <c r="U5545" s="59"/>
      <c r="W5545" s="59"/>
      <c r="X5545" s="59"/>
    </row>
    <row r="5546" ht="15.75" customHeight="1">
      <c r="C5546" s="84"/>
      <c r="D5546" s="84"/>
      <c r="E5546" s="84"/>
      <c r="F5546" s="86"/>
      <c r="G5546" s="87"/>
      <c r="H5546" s="72"/>
      <c r="I5546" s="59"/>
      <c r="J5546" s="76"/>
      <c r="K5546" s="59"/>
      <c r="L5546" s="59"/>
      <c r="M5546" s="76"/>
      <c r="N5546" s="88"/>
      <c r="O5546" s="88"/>
      <c r="P5546" s="59"/>
      <c r="Q5546" s="77"/>
      <c r="R5546" s="59"/>
      <c r="S5546" s="59"/>
      <c r="T5546" s="59"/>
      <c r="U5546" s="59"/>
      <c r="W5546" s="59"/>
      <c r="X5546" s="59"/>
    </row>
    <row r="5547" ht="15.75" customHeight="1">
      <c r="C5547" s="84"/>
      <c r="D5547" s="84"/>
      <c r="E5547" s="84"/>
      <c r="F5547" s="86"/>
      <c r="G5547" s="87"/>
      <c r="H5547" s="72"/>
      <c r="I5547" s="59"/>
      <c r="J5547" s="76"/>
      <c r="K5547" s="59"/>
      <c r="L5547" s="59"/>
      <c r="M5547" s="76"/>
      <c r="N5547" s="88"/>
      <c r="O5547" s="88"/>
      <c r="P5547" s="59"/>
      <c r="Q5547" s="77"/>
      <c r="R5547" s="59"/>
      <c r="S5547" s="59"/>
      <c r="T5547" s="59"/>
      <c r="U5547" s="59"/>
      <c r="W5547" s="59"/>
      <c r="X5547" s="59"/>
    </row>
    <row r="5548" ht="15.75" customHeight="1">
      <c r="C5548" s="84"/>
      <c r="D5548" s="84"/>
      <c r="E5548" s="84"/>
      <c r="F5548" s="86"/>
      <c r="G5548" s="87"/>
      <c r="H5548" s="72"/>
      <c r="I5548" s="59"/>
      <c r="J5548" s="76"/>
      <c r="K5548" s="59"/>
      <c r="L5548" s="59"/>
      <c r="M5548" s="76"/>
      <c r="N5548" s="88"/>
      <c r="O5548" s="88"/>
      <c r="P5548" s="59"/>
      <c r="Q5548" s="77"/>
      <c r="R5548" s="59"/>
      <c r="S5548" s="59"/>
      <c r="T5548" s="59"/>
      <c r="U5548" s="59"/>
      <c r="W5548" s="59"/>
      <c r="X5548" s="59"/>
    </row>
    <row r="5549" ht="15.75" customHeight="1">
      <c r="C5549" s="84"/>
      <c r="D5549" s="84"/>
      <c r="E5549" s="84"/>
      <c r="F5549" s="86"/>
      <c r="G5549" s="87"/>
      <c r="H5549" s="72"/>
      <c r="I5549" s="59"/>
      <c r="J5549" s="76"/>
      <c r="K5549" s="59"/>
      <c r="L5549" s="59"/>
      <c r="M5549" s="76"/>
      <c r="N5549" s="88"/>
      <c r="O5549" s="88"/>
      <c r="P5549" s="59"/>
      <c r="Q5549" s="77"/>
      <c r="R5549" s="59"/>
      <c r="S5549" s="59"/>
      <c r="T5549" s="59"/>
      <c r="U5549" s="59"/>
      <c r="W5549" s="59"/>
      <c r="X5549" s="59"/>
    </row>
    <row r="5550" ht="15.75" customHeight="1">
      <c r="C5550" s="84"/>
      <c r="D5550" s="84"/>
      <c r="E5550" s="84"/>
      <c r="F5550" s="86"/>
      <c r="G5550" s="87"/>
      <c r="H5550" s="72"/>
      <c r="I5550" s="59"/>
      <c r="J5550" s="76"/>
      <c r="K5550" s="59"/>
      <c r="L5550" s="59"/>
      <c r="M5550" s="76"/>
      <c r="N5550" s="88"/>
      <c r="O5550" s="88"/>
      <c r="P5550" s="59"/>
      <c r="Q5550" s="77"/>
      <c r="R5550" s="59"/>
      <c r="S5550" s="59"/>
      <c r="T5550" s="59"/>
      <c r="U5550" s="59"/>
      <c r="W5550" s="59"/>
      <c r="X5550" s="59"/>
    </row>
    <row r="5551" ht="15.75" customHeight="1">
      <c r="C5551" s="84"/>
      <c r="D5551" s="84"/>
      <c r="E5551" s="84"/>
      <c r="F5551" s="86"/>
      <c r="G5551" s="87"/>
      <c r="H5551" s="72"/>
      <c r="I5551" s="59"/>
      <c r="J5551" s="76"/>
      <c r="K5551" s="59"/>
      <c r="L5551" s="59"/>
      <c r="M5551" s="76"/>
      <c r="N5551" s="88"/>
      <c r="O5551" s="88"/>
      <c r="P5551" s="59"/>
      <c r="Q5551" s="77"/>
      <c r="R5551" s="59"/>
      <c r="S5551" s="59"/>
      <c r="T5551" s="59"/>
      <c r="U5551" s="59"/>
      <c r="W5551" s="59"/>
      <c r="X5551" s="59"/>
    </row>
    <row r="5552" ht="15.75" customHeight="1">
      <c r="C5552" s="84"/>
      <c r="D5552" s="84"/>
      <c r="E5552" s="84"/>
      <c r="F5552" s="86"/>
      <c r="G5552" s="87"/>
      <c r="H5552" s="72"/>
      <c r="I5552" s="59"/>
      <c r="J5552" s="76"/>
      <c r="K5552" s="59"/>
      <c r="L5552" s="59"/>
      <c r="M5552" s="76"/>
      <c r="N5552" s="88"/>
      <c r="O5552" s="88"/>
      <c r="P5552" s="59"/>
      <c r="Q5552" s="77"/>
      <c r="R5552" s="59"/>
      <c r="S5552" s="59"/>
      <c r="T5552" s="59"/>
      <c r="U5552" s="59"/>
      <c r="W5552" s="59"/>
      <c r="X5552" s="59"/>
    </row>
    <row r="5553" ht="15.75" customHeight="1">
      <c r="C5553" s="84"/>
      <c r="D5553" s="84"/>
      <c r="E5553" s="84"/>
      <c r="F5553" s="86"/>
      <c r="G5553" s="87"/>
      <c r="H5553" s="72"/>
      <c r="I5553" s="59"/>
      <c r="J5553" s="76"/>
      <c r="K5553" s="59"/>
      <c r="L5553" s="59"/>
      <c r="M5553" s="76"/>
      <c r="N5553" s="88"/>
      <c r="O5553" s="88"/>
      <c r="P5553" s="59"/>
      <c r="Q5553" s="77"/>
      <c r="R5553" s="59"/>
      <c r="S5553" s="59"/>
      <c r="T5553" s="59"/>
      <c r="U5553" s="59"/>
      <c r="W5553" s="59"/>
      <c r="X5553" s="59"/>
    </row>
    <row r="5554" ht="15.75" customHeight="1">
      <c r="C5554" s="84"/>
      <c r="D5554" s="84"/>
      <c r="E5554" s="84"/>
      <c r="F5554" s="86"/>
      <c r="G5554" s="87"/>
      <c r="H5554" s="72"/>
      <c r="I5554" s="59"/>
      <c r="J5554" s="76"/>
      <c r="K5554" s="59"/>
      <c r="L5554" s="59"/>
      <c r="M5554" s="76"/>
      <c r="N5554" s="88"/>
      <c r="O5554" s="88"/>
      <c r="P5554" s="59"/>
      <c r="Q5554" s="77"/>
      <c r="R5554" s="59"/>
      <c r="S5554" s="59"/>
      <c r="T5554" s="59"/>
      <c r="U5554" s="59"/>
      <c r="W5554" s="59"/>
      <c r="X5554" s="59"/>
    </row>
    <row r="5555" ht="15.75" customHeight="1">
      <c r="C5555" s="84"/>
      <c r="D5555" s="84"/>
      <c r="E5555" s="84"/>
      <c r="F5555" s="86"/>
      <c r="G5555" s="87"/>
      <c r="H5555" s="72"/>
      <c r="I5555" s="59"/>
      <c r="J5555" s="76"/>
      <c r="K5555" s="59"/>
      <c r="L5555" s="59"/>
      <c r="M5555" s="76"/>
      <c r="N5555" s="88"/>
      <c r="O5555" s="88"/>
      <c r="P5555" s="59"/>
      <c r="Q5555" s="77"/>
      <c r="R5555" s="59"/>
      <c r="S5555" s="59"/>
      <c r="T5555" s="59"/>
      <c r="U5555" s="59"/>
      <c r="W5555" s="59"/>
      <c r="X5555" s="59"/>
    </row>
    <row r="5556" ht="15.75" customHeight="1">
      <c r="C5556" s="84"/>
      <c r="D5556" s="84"/>
      <c r="E5556" s="84"/>
      <c r="F5556" s="86"/>
      <c r="G5556" s="87"/>
      <c r="H5556" s="72"/>
      <c r="I5556" s="59"/>
      <c r="J5556" s="76"/>
      <c r="K5556" s="59"/>
      <c r="L5556" s="59"/>
      <c r="M5556" s="76"/>
      <c r="N5556" s="88"/>
      <c r="O5556" s="88"/>
      <c r="P5556" s="59"/>
      <c r="Q5556" s="77"/>
      <c r="R5556" s="59"/>
      <c r="S5556" s="59"/>
      <c r="T5556" s="59"/>
      <c r="U5556" s="59"/>
      <c r="W5556" s="59"/>
      <c r="X5556" s="59"/>
    </row>
    <row r="5557" ht="15.75" customHeight="1">
      <c r="C5557" s="84"/>
      <c r="D5557" s="84"/>
      <c r="E5557" s="84"/>
      <c r="F5557" s="86"/>
      <c r="G5557" s="87"/>
      <c r="H5557" s="72"/>
      <c r="I5557" s="59"/>
      <c r="J5557" s="76"/>
      <c r="K5557" s="59"/>
      <c r="L5557" s="59"/>
      <c r="M5557" s="76"/>
      <c r="N5557" s="88"/>
      <c r="O5557" s="88"/>
      <c r="P5557" s="59"/>
      <c r="Q5557" s="77"/>
      <c r="R5557" s="59"/>
      <c r="S5557" s="59"/>
      <c r="T5557" s="59"/>
      <c r="U5557" s="59"/>
      <c r="W5557" s="59"/>
      <c r="X5557" s="59"/>
    </row>
    <row r="5558" ht="15.75" customHeight="1">
      <c r="C5558" s="84"/>
      <c r="D5558" s="84"/>
      <c r="E5558" s="84"/>
      <c r="F5558" s="86"/>
      <c r="G5558" s="87"/>
      <c r="H5558" s="72"/>
      <c r="I5558" s="59"/>
      <c r="J5558" s="76"/>
      <c r="K5558" s="59"/>
      <c r="L5558" s="59"/>
      <c r="M5558" s="76"/>
      <c r="N5558" s="88"/>
      <c r="O5558" s="88"/>
      <c r="P5558" s="59"/>
      <c r="Q5558" s="77"/>
      <c r="R5558" s="59"/>
      <c r="S5558" s="59"/>
      <c r="T5558" s="59"/>
      <c r="U5558" s="59"/>
      <c r="W5558" s="59"/>
      <c r="X5558" s="59"/>
    </row>
    <row r="5559" ht="15.75" customHeight="1">
      <c r="C5559" s="84"/>
      <c r="D5559" s="84"/>
      <c r="E5559" s="84"/>
      <c r="F5559" s="86"/>
      <c r="G5559" s="87"/>
      <c r="H5559" s="72"/>
      <c r="I5559" s="59"/>
      <c r="J5559" s="76"/>
      <c r="K5559" s="59"/>
      <c r="L5559" s="59"/>
      <c r="M5559" s="76"/>
      <c r="N5559" s="88"/>
      <c r="O5559" s="88"/>
      <c r="P5559" s="59"/>
      <c r="Q5559" s="77"/>
      <c r="R5559" s="59"/>
      <c r="S5559" s="59"/>
      <c r="T5559" s="59"/>
      <c r="U5559" s="59"/>
      <c r="W5559" s="59"/>
      <c r="X5559" s="59"/>
    </row>
    <row r="5560" ht="15.75" customHeight="1">
      <c r="C5560" s="84"/>
      <c r="D5560" s="84"/>
      <c r="E5560" s="84"/>
      <c r="F5560" s="86"/>
      <c r="G5560" s="87"/>
      <c r="H5560" s="72"/>
      <c r="I5560" s="59"/>
      <c r="J5560" s="76"/>
      <c r="K5560" s="59"/>
      <c r="L5560" s="59"/>
      <c r="M5560" s="76"/>
      <c r="N5560" s="88"/>
      <c r="O5560" s="88"/>
      <c r="P5560" s="59"/>
      <c r="Q5560" s="77"/>
      <c r="R5560" s="59"/>
      <c r="S5560" s="59"/>
      <c r="T5560" s="59"/>
      <c r="U5560" s="59"/>
      <c r="W5560" s="59"/>
      <c r="X5560" s="59"/>
    </row>
    <row r="5561" ht="15.75" customHeight="1">
      <c r="C5561" s="84"/>
      <c r="D5561" s="84"/>
      <c r="E5561" s="84"/>
      <c r="F5561" s="86"/>
      <c r="G5561" s="87"/>
      <c r="H5561" s="72"/>
      <c r="I5561" s="59"/>
      <c r="J5561" s="76"/>
      <c r="K5561" s="59"/>
      <c r="L5561" s="59"/>
      <c r="M5561" s="76"/>
      <c r="N5561" s="88"/>
      <c r="O5561" s="88"/>
      <c r="P5561" s="59"/>
      <c r="Q5561" s="77"/>
      <c r="R5561" s="59"/>
      <c r="S5561" s="59"/>
      <c r="T5561" s="59"/>
      <c r="U5561" s="59"/>
      <c r="W5561" s="59"/>
      <c r="X5561" s="59"/>
    </row>
    <row r="5562" ht="15.75" customHeight="1">
      <c r="C5562" s="84"/>
      <c r="D5562" s="84"/>
      <c r="E5562" s="84"/>
      <c r="F5562" s="86"/>
      <c r="G5562" s="87"/>
      <c r="H5562" s="72"/>
      <c r="I5562" s="59"/>
      <c r="J5562" s="76"/>
      <c r="K5562" s="59"/>
      <c r="L5562" s="59"/>
      <c r="M5562" s="76"/>
      <c r="N5562" s="88"/>
      <c r="O5562" s="88"/>
      <c r="P5562" s="59"/>
      <c r="Q5562" s="77"/>
      <c r="R5562" s="59"/>
      <c r="S5562" s="59"/>
      <c r="T5562" s="59"/>
      <c r="U5562" s="59"/>
      <c r="W5562" s="59"/>
      <c r="X5562" s="59"/>
    </row>
    <row r="5563" ht="15.75" customHeight="1">
      <c r="C5563" s="84"/>
      <c r="D5563" s="84"/>
      <c r="E5563" s="84"/>
      <c r="F5563" s="86"/>
      <c r="G5563" s="87"/>
      <c r="H5563" s="72"/>
      <c r="I5563" s="59"/>
      <c r="J5563" s="76"/>
      <c r="K5563" s="59"/>
      <c r="L5563" s="59"/>
      <c r="M5563" s="76"/>
      <c r="N5563" s="88"/>
      <c r="O5563" s="88"/>
      <c r="P5563" s="59"/>
      <c r="Q5563" s="77"/>
      <c r="R5563" s="59"/>
      <c r="S5563" s="59"/>
      <c r="T5563" s="59"/>
      <c r="U5563" s="59"/>
      <c r="W5563" s="59"/>
      <c r="X5563" s="59"/>
    </row>
    <row r="5564" ht="15.75" customHeight="1">
      <c r="C5564" s="84"/>
      <c r="D5564" s="84"/>
      <c r="E5564" s="84"/>
      <c r="F5564" s="86"/>
      <c r="G5564" s="87"/>
      <c r="H5564" s="72"/>
      <c r="I5564" s="59"/>
      <c r="J5564" s="76"/>
      <c r="K5564" s="59"/>
      <c r="L5564" s="59"/>
      <c r="M5564" s="76"/>
      <c r="N5564" s="88"/>
      <c r="O5564" s="88"/>
      <c r="P5564" s="59"/>
      <c r="Q5564" s="77"/>
      <c r="R5564" s="59"/>
      <c r="S5564" s="59"/>
      <c r="T5564" s="59"/>
      <c r="U5564" s="59"/>
      <c r="W5564" s="59"/>
      <c r="X5564" s="59"/>
    </row>
    <row r="5565" ht="15.75" customHeight="1">
      <c r="C5565" s="84"/>
      <c r="D5565" s="84"/>
      <c r="E5565" s="84"/>
      <c r="F5565" s="86"/>
      <c r="G5565" s="87"/>
      <c r="H5565" s="72"/>
      <c r="I5565" s="59"/>
      <c r="J5565" s="76"/>
      <c r="K5565" s="59"/>
      <c r="L5565" s="59"/>
      <c r="M5565" s="76"/>
      <c r="N5565" s="88"/>
      <c r="O5565" s="88"/>
      <c r="P5565" s="59"/>
      <c r="Q5565" s="77"/>
      <c r="R5565" s="59"/>
      <c r="S5565" s="59"/>
      <c r="T5565" s="59"/>
      <c r="U5565" s="59"/>
      <c r="W5565" s="59"/>
      <c r="X5565" s="59"/>
    </row>
    <row r="5566" ht="15.75" customHeight="1">
      <c r="C5566" s="84"/>
      <c r="D5566" s="84"/>
      <c r="E5566" s="84"/>
      <c r="F5566" s="86"/>
      <c r="G5566" s="87"/>
      <c r="H5566" s="72"/>
      <c r="I5566" s="59"/>
      <c r="J5566" s="76"/>
      <c r="K5566" s="59"/>
      <c r="L5566" s="59"/>
      <c r="M5566" s="76"/>
      <c r="N5566" s="88"/>
      <c r="O5566" s="88"/>
      <c r="P5566" s="59"/>
      <c r="Q5566" s="77"/>
      <c r="R5566" s="59"/>
      <c r="S5566" s="59"/>
      <c r="T5566" s="59"/>
      <c r="U5566" s="59"/>
      <c r="W5566" s="59"/>
      <c r="X5566" s="59"/>
    </row>
    <row r="5567" ht="15.75" customHeight="1">
      <c r="C5567" s="84"/>
      <c r="D5567" s="84"/>
      <c r="E5567" s="84"/>
      <c r="F5567" s="86"/>
      <c r="G5567" s="87"/>
      <c r="H5567" s="72"/>
      <c r="I5567" s="59"/>
      <c r="J5567" s="76"/>
      <c r="K5567" s="59"/>
      <c r="L5567" s="59"/>
      <c r="M5567" s="76"/>
      <c r="N5567" s="88"/>
      <c r="O5567" s="88"/>
      <c r="P5567" s="59"/>
      <c r="Q5567" s="77"/>
      <c r="R5567" s="59"/>
      <c r="S5567" s="59"/>
      <c r="T5567" s="59"/>
      <c r="U5567" s="59"/>
      <c r="W5567" s="59"/>
      <c r="X5567" s="59"/>
    </row>
    <row r="5568" ht="15.75" customHeight="1">
      <c r="C5568" s="84"/>
      <c r="D5568" s="84"/>
      <c r="E5568" s="84"/>
      <c r="F5568" s="86"/>
      <c r="G5568" s="87"/>
      <c r="H5568" s="72"/>
      <c r="I5568" s="59"/>
      <c r="J5568" s="76"/>
      <c r="K5568" s="59"/>
      <c r="L5568" s="59"/>
      <c r="M5568" s="76"/>
      <c r="N5568" s="88"/>
      <c r="O5568" s="88"/>
      <c r="P5568" s="59"/>
      <c r="Q5568" s="77"/>
      <c r="R5568" s="59"/>
      <c r="S5568" s="59"/>
      <c r="T5568" s="59"/>
      <c r="U5568" s="59"/>
      <c r="W5568" s="59"/>
      <c r="X5568" s="59"/>
    </row>
    <row r="5569" ht="15.75" customHeight="1">
      <c r="C5569" s="84"/>
      <c r="D5569" s="84"/>
      <c r="E5569" s="84"/>
      <c r="F5569" s="86"/>
      <c r="G5569" s="87"/>
      <c r="H5569" s="72"/>
      <c r="I5569" s="59"/>
      <c r="J5569" s="76"/>
      <c r="K5569" s="59"/>
      <c r="L5569" s="59"/>
      <c r="M5569" s="76"/>
      <c r="N5569" s="88"/>
      <c r="O5569" s="88"/>
      <c r="P5569" s="59"/>
      <c r="Q5569" s="77"/>
      <c r="R5569" s="59"/>
      <c r="S5569" s="59"/>
      <c r="T5569" s="59"/>
      <c r="U5569" s="59"/>
      <c r="W5569" s="59"/>
      <c r="X5569" s="59"/>
    </row>
    <row r="5570" ht="15.75" customHeight="1">
      <c r="C5570" s="84"/>
      <c r="D5570" s="84"/>
      <c r="E5570" s="84"/>
      <c r="F5570" s="86"/>
      <c r="G5570" s="87"/>
      <c r="H5570" s="72"/>
      <c r="I5570" s="59"/>
      <c r="J5570" s="76"/>
      <c r="K5570" s="59"/>
      <c r="L5570" s="59"/>
      <c r="M5570" s="76"/>
      <c r="N5570" s="88"/>
      <c r="O5570" s="88"/>
      <c r="P5570" s="59"/>
      <c r="Q5570" s="77"/>
      <c r="R5570" s="59"/>
      <c r="S5570" s="59"/>
      <c r="T5570" s="59"/>
      <c r="U5570" s="59"/>
      <c r="W5570" s="59"/>
      <c r="X5570" s="59"/>
    </row>
    <row r="5571" ht="15.75" customHeight="1">
      <c r="C5571" s="84"/>
      <c r="D5571" s="84"/>
      <c r="E5571" s="84"/>
      <c r="F5571" s="86"/>
      <c r="G5571" s="87"/>
      <c r="H5571" s="72"/>
      <c r="I5571" s="59"/>
      <c r="J5571" s="76"/>
      <c r="K5571" s="59"/>
      <c r="L5571" s="59"/>
      <c r="M5571" s="76"/>
      <c r="N5571" s="88"/>
      <c r="O5571" s="88"/>
      <c r="P5571" s="59"/>
      <c r="Q5571" s="77"/>
      <c r="R5571" s="59"/>
      <c r="S5571" s="59"/>
      <c r="T5571" s="59"/>
      <c r="U5571" s="59"/>
      <c r="W5571" s="59"/>
      <c r="X5571" s="59"/>
    </row>
    <row r="5572" ht="15.75" customHeight="1">
      <c r="C5572" s="84"/>
      <c r="D5572" s="84"/>
      <c r="E5572" s="84"/>
      <c r="F5572" s="86"/>
      <c r="G5572" s="87"/>
      <c r="H5572" s="72"/>
      <c r="I5572" s="59"/>
      <c r="J5572" s="76"/>
      <c r="K5572" s="59"/>
      <c r="L5572" s="59"/>
      <c r="M5572" s="76"/>
      <c r="N5572" s="88"/>
      <c r="O5572" s="88"/>
      <c r="P5572" s="59"/>
      <c r="Q5572" s="77"/>
      <c r="R5572" s="59"/>
      <c r="S5572" s="59"/>
      <c r="T5572" s="59"/>
      <c r="U5572" s="59"/>
      <c r="W5572" s="59"/>
      <c r="X5572" s="59"/>
    </row>
    <row r="5573" ht="15.75" customHeight="1">
      <c r="C5573" s="84"/>
      <c r="D5573" s="84"/>
      <c r="E5573" s="84"/>
      <c r="F5573" s="86"/>
      <c r="G5573" s="87"/>
      <c r="H5573" s="72"/>
      <c r="I5573" s="59"/>
      <c r="J5573" s="76"/>
      <c r="K5573" s="59"/>
      <c r="L5573" s="59"/>
      <c r="M5573" s="76"/>
      <c r="N5573" s="88"/>
      <c r="O5573" s="88"/>
      <c r="P5573" s="59"/>
      <c r="Q5573" s="77"/>
      <c r="R5573" s="59"/>
      <c r="S5573" s="59"/>
      <c r="T5573" s="59"/>
      <c r="U5573" s="59"/>
      <c r="W5573" s="59"/>
      <c r="X5573" s="59"/>
    </row>
    <row r="5574" ht="15.75" customHeight="1">
      <c r="C5574" s="84"/>
      <c r="D5574" s="84"/>
      <c r="E5574" s="84"/>
      <c r="F5574" s="86"/>
      <c r="G5574" s="87"/>
      <c r="H5574" s="72"/>
      <c r="I5574" s="59"/>
      <c r="J5574" s="76"/>
      <c r="K5574" s="59"/>
      <c r="L5574" s="59"/>
      <c r="M5574" s="76"/>
      <c r="N5574" s="88"/>
      <c r="O5574" s="88"/>
      <c r="P5574" s="59"/>
      <c r="Q5574" s="77"/>
      <c r="R5574" s="59"/>
      <c r="S5574" s="59"/>
      <c r="T5574" s="59"/>
      <c r="U5574" s="59"/>
      <c r="W5574" s="59"/>
      <c r="X5574" s="59"/>
    </row>
    <row r="5575" ht="15.75" customHeight="1">
      <c r="C5575" s="84"/>
      <c r="D5575" s="84"/>
      <c r="E5575" s="84"/>
      <c r="F5575" s="86"/>
      <c r="G5575" s="87"/>
      <c r="H5575" s="72"/>
      <c r="I5575" s="59"/>
      <c r="J5575" s="76"/>
      <c r="K5575" s="59"/>
      <c r="L5575" s="59"/>
      <c r="M5575" s="76"/>
      <c r="N5575" s="88"/>
      <c r="O5575" s="88"/>
      <c r="P5575" s="59"/>
      <c r="Q5575" s="77"/>
      <c r="R5575" s="59"/>
      <c r="S5575" s="59"/>
      <c r="T5575" s="59"/>
      <c r="U5575" s="59"/>
      <c r="W5575" s="59"/>
      <c r="X5575" s="59"/>
    </row>
    <row r="5576" ht="15.75" customHeight="1">
      <c r="C5576" s="84"/>
      <c r="D5576" s="84"/>
      <c r="E5576" s="84"/>
      <c r="F5576" s="86"/>
      <c r="G5576" s="87"/>
      <c r="H5576" s="72"/>
      <c r="I5576" s="59"/>
      <c r="J5576" s="76"/>
      <c r="K5576" s="59"/>
      <c r="L5576" s="59"/>
      <c r="M5576" s="76"/>
      <c r="N5576" s="88"/>
      <c r="O5576" s="88"/>
      <c r="P5576" s="59"/>
      <c r="Q5576" s="77"/>
      <c r="R5576" s="59"/>
      <c r="S5576" s="59"/>
      <c r="T5576" s="59"/>
      <c r="U5576" s="59"/>
      <c r="W5576" s="59"/>
      <c r="X5576" s="59"/>
    </row>
    <row r="5577" ht="15.75" customHeight="1">
      <c r="C5577" s="84"/>
      <c r="D5577" s="84"/>
      <c r="E5577" s="84"/>
      <c r="F5577" s="86"/>
      <c r="G5577" s="87"/>
      <c r="H5577" s="72"/>
      <c r="I5577" s="59"/>
      <c r="J5577" s="76"/>
      <c r="K5577" s="59"/>
      <c r="L5577" s="59"/>
      <c r="M5577" s="76"/>
      <c r="N5577" s="88"/>
      <c r="O5577" s="88"/>
      <c r="P5577" s="59"/>
      <c r="Q5577" s="77"/>
      <c r="R5577" s="59"/>
      <c r="S5577" s="59"/>
      <c r="T5577" s="59"/>
      <c r="U5577" s="59"/>
      <c r="W5577" s="59"/>
      <c r="X5577" s="59"/>
    </row>
    <row r="5578" ht="15.75" customHeight="1">
      <c r="C5578" s="84"/>
      <c r="D5578" s="84"/>
      <c r="E5578" s="84"/>
      <c r="F5578" s="86"/>
      <c r="G5578" s="87"/>
      <c r="H5578" s="72"/>
      <c r="I5578" s="59"/>
      <c r="J5578" s="76"/>
      <c r="K5578" s="59"/>
      <c r="L5578" s="59"/>
      <c r="M5578" s="76"/>
      <c r="N5578" s="88"/>
      <c r="O5578" s="88"/>
      <c r="P5578" s="59"/>
      <c r="Q5578" s="77"/>
      <c r="R5578" s="59"/>
      <c r="S5578" s="59"/>
      <c r="T5578" s="59"/>
      <c r="U5578" s="59"/>
      <c r="W5578" s="59"/>
      <c r="X5578" s="59"/>
    </row>
    <row r="5579" ht="15.75" customHeight="1">
      <c r="C5579" s="84"/>
      <c r="D5579" s="84"/>
      <c r="E5579" s="84"/>
      <c r="F5579" s="86"/>
      <c r="G5579" s="87"/>
      <c r="H5579" s="72"/>
      <c r="I5579" s="59"/>
      <c r="J5579" s="76"/>
      <c r="K5579" s="59"/>
      <c r="L5579" s="59"/>
      <c r="M5579" s="76"/>
      <c r="N5579" s="88"/>
      <c r="O5579" s="88"/>
      <c r="P5579" s="59"/>
      <c r="Q5579" s="77"/>
      <c r="R5579" s="59"/>
      <c r="S5579" s="59"/>
      <c r="T5579" s="59"/>
      <c r="U5579" s="59"/>
      <c r="W5579" s="59"/>
      <c r="X5579" s="59"/>
    </row>
    <row r="5580" ht="15.75" customHeight="1">
      <c r="C5580" s="84"/>
      <c r="D5580" s="84"/>
      <c r="E5580" s="84"/>
      <c r="F5580" s="86"/>
      <c r="G5580" s="87"/>
      <c r="H5580" s="72"/>
      <c r="I5580" s="59"/>
      <c r="J5580" s="76"/>
      <c r="K5580" s="59"/>
      <c r="L5580" s="59"/>
      <c r="M5580" s="76"/>
      <c r="N5580" s="88"/>
      <c r="O5580" s="88"/>
      <c r="P5580" s="59"/>
      <c r="Q5580" s="77"/>
      <c r="R5580" s="59"/>
      <c r="S5580" s="59"/>
      <c r="T5580" s="59"/>
      <c r="U5580" s="59"/>
      <c r="W5580" s="59"/>
      <c r="X5580" s="59"/>
    </row>
    <row r="5581" ht="15.75" customHeight="1">
      <c r="C5581" s="84"/>
      <c r="D5581" s="84"/>
      <c r="E5581" s="84"/>
      <c r="F5581" s="86"/>
      <c r="G5581" s="87"/>
      <c r="H5581" s="72"/>
      <c r="I5581" s="59"/>
      <c r="J5581" s="76"/>
      <c r="K5581" s="59"/>
      <c r="L5581" s="59"/>
      <c r="M5581" s="76"/>
      <c r="N5581" s="88"/>
      <c r="O5581" s="88"/>
      <c r="P5581" s="59"/>
      <c r="Q5581" s="77"/>
      <c r="R5581" s="59"/>
      <c r="S5581" s="59"/>
      <c r="T5581" s="59"/>
      <c r="U5581" s="59"/>
      <c r="W5581" s="59"/>
      <c r="X5581" s="59"/>
    </row>
    <row r="5582" ht="15.75" customHeight="1">
      <c r="C5582" s="84"/>
      <c r="D5582" s="84"/>
      <c r="E5582" s="84"/>
      <c r="F5582" s="86"/>
      <c r="G5582" s="87"/>
      <c r="H5582" s="72"/>
      <c r="I5582" s="59"/>
      <c r="J5582" s="76"/>
      <c r="K5582" s="59"/>
      <c r="L5582" s="59"/>
      <c r="M5582" s="76"/>
      <c r="N5582" s="88"/>
      <c r="O5582" s="88"/>
      <c r="P5582" s="59"/>
      <c r="Q5582" s="77"/>
      <c r="R5582" s="59"/>
      <c r="S5582" s="59"/>
      <c r="T5582" s="59"/>
      <c r="U5582" s="59"/>
      <c r="W5582" s="59"/>
      <c r="X5582" s="59"/>
    </row>
    <row r="5583" ht="15.75" customHeight="1">
      <c r="C5583" s="84"/>
      <c r="D5583" s="84"/>
      <c r="E5583" s="84"/>
      <c r="F5583" s="86"/>
      <c r="G5583" s="87"/>
      <c r="H5583" s="72"/>
      <c r="I5583" s="59"/>
      <c r="J5583" s="76"/>
      <c r="K5583" s="59"/>
      <c r="L5583" s="59"/>
      <c r="M5583" s="76"/>
      <c r="N5583" s="88"/>
      <c r="O5583" s="88"/>
      <c r="P5583" s="59"/>
      <c r="Q5583" s="77"/>
      <c r="R5583" s="59"/>
      <c r="S5583" s="59"/>
      <c r="T5583" s="59"/>
      <c r="U5583" s="59"/>
      <c r="W5583" s="59"/>
      <c r="X5583" s="59"/>
    </row>
    <row r="5584" ht="15.75" customHeight="1">
      <c r="C5584" s="84"/>
      <c r="D5584" s="84"/>
      <c r="E5584" s="84"/>
      <c r="F5584" s="86"/>
      <c r="G5584" s="87"/>
      <c r="H5584" s="72"/>
      <c r="I5584" s="59"/>
      <c r="J5584" s="76"/>
      <c r="K5584" s="59"/>
      <c r="L5584" s="59"/>
      <c r="M5584" s="76"/>
      <c r="N5584" s="88"/>
      <c r="O5584" s="88"/>
      <c r="P5584" s="59"/>
      <c r="Q5584" s="77"/>
      <c r="R5584" s="59"/>
      <c r="S5584" s="59"/>
      <c r="T5584" s="59"/>
      <c r="U5584" s="59"/>
      <c r="W5584" s="59"/>
      <c r="X5584" s="59"/>
    </row>
    <row r="5585" ht="15.75" customHeight="1">
      <c r="C5585" s="84"/>
      <c r="D5585" s="84"/>
      <c r="E5585" s="84"/>
      <c r="F5585" s="86"/>
      <c r="G5585" s="87"/>
      <c r="H5585" s="72"/>
      <c r="I5585" s="59"/>
      <c r="J5585" s="76"/>
      <c r="K5585" s="59"/>
      <c r="L5585" s="59"/>
      <c r="M5585" s="76"/>
      <c r="N5585" s="88"/>
      <c r="O5585" s="88"/>
      <c r="P5585" s="59"/>
      <c r="Q5585" s="77"/>
      <c r="R5585" s="59"/>
      <c r="S5585" s="59"/>
      <c r="T5585" s="59"/>
      <c r="U5585" s="59"/>
      <c r="W5585" s="59"/>
      <c r="X5585" s="59"/>
    </row>
    <row r="5586" ht="15.75" customHeight="1">
      <c r="C5586" s="84"/>
      <c r="D5586" s="84"/>
      <c r="E5586" s="84"/>
      <c r="F5586" s="86"/>
      <c r="G5586" s="87"/>
      <c r="H5586" s="72"/>
      <c r="I5586" s="59"/>
      <c r="J5586" s="76"/>
      <c r="K5586" s="59"/>
      <c r="L5586" s="59"/>
      <c r="M5586" s="76"/>
      <c r="N5586" s="88"/>
      <c r="O5586" s="88"/>
      <c r="P5586" s="59"/>
      <c r="Q5586" s="77"/>
      <c r="R5586" s="59"/>
      <c r="S5586" s="59"/>
      <c r="T5586" s="59"/>
      <c r="U5586" s="59"/>
      <c r="W5586" s="59"/>
      <c r="X5586" s="59"/>
    </row>
    <row r="5587" ht="15.75" customHeight="1">
      <c r="C5587" s="84"/>
      <c r="D5587" s="84"/>
      <c r="E5587" s="84"/>
      <c r="F5587" s="86"/>
      <c r="G5587" s="87"/>
      <c r="H5587" s="72"/>
      <c r="I5587" s="59"/>
      <c r="J5587" s="76"/>
      <c r="K5587" s="59"/>
      <c r="L5587" s="59"/>
      <c r="M5587" s="76"/>
      <c r="N5587" s="88"/>
      <c r="O5587" s="88"/>
      <c r="P5587" s="59"/>
      <c r="Q5587" s="77"/>
      <c r="R5587" s="59"/>
      <c r="S5587" s="59"/>
      <c r="T5587" s="59"/>
      <c r="U5587" s="59"/>
      <c r="W5587" s="59"/>
      <c r="X5587" s="59"/>
    </row>
    <row r="5588" ht="15.75" customHeight="1">
      <c r="C5588" s="84"/>
      <c r="D5588" s="84"/>
      <c r="E5588" s="84"/>
      <c r="F5588" s="86"/>
      <c r="G5588" s="87"/>
      <c r="H5588" s="72"/>
      <c r="I5588" s="59"/>
      <c r="J5588" s="76"/>
      <c r="K5588" s="59"/>
      <c r="L5588" s="59"/>
      <c r="M5588" s="76"/>
      <c r="N5588" s="88"/>
      <c r="O5588" s="88"/>
      <c r="P5588" s="59"/>
      <c r="Q5588" s="77"/>
      <c r="R5588" s="59"/>
      <c r="S5588" s="59"/>
      <c r="T5588" s="59"/>
      <c r="U5588" s="59"/>
      <c r="W5588" s="59"/>
      <c r="X5588" s="59"/>
    </row>
    <row r="5589" ht="15.75" customHeight="1">
      <c r="C5589" s="84"/>
      <c r="D5589" s="84"/>
      <c r="E5589" s="84"/>
      <c r="F5589" s="86"/>
      <c r="G5589" s="87"/>
      <c r="H5589" s="72"/>
      <c r="I5589" s="59"/>
      <c r="J5589" s="76"/>
      <c r="K5589" s="59"/>
      <c r="L5589" s="59"/>
      <c r="M5589" s="76"/>
      <c r="N5589" s="88"/>
      <c r="O5589" s="88"/>
      <c r="P5589" s="59"/>
      <c r="Q5589" s="77"/>
      <c r="R5589" s="59"/>
      <c r="S5589" s="59"/>
      <c r="T5589" s="59"/>
      <c r="U5589" s="59"/>
      <c r="W5589" s="59"/>
      <c r="X5589" s="59"/>
    </row>
    <row r="5590" ht="15.75" customHeight="1">
      <c r="C5590" s="84"/>
      <c r="D5590" s="84"/>
      <c r="E5590" s="84"/>
      <c r="F5590" s="86"/>
      <c r="G5590" s="87"/>
      <c r="H5590" s="72"/>
      <c r="I5590" s="59"/>
      <c r="J5590" s="76"/>
      <c r="K5590" s="59"/>
      <c r="L5590" s="59"/>
      <c r="M5590" s="76"/>
      <c r="N5590" s="88"/>
      <c r="O5590" s="88"/>
      <c r="P5590" s="59"/>
      <c r="Q5590" s="77"/>
      <c r="R5590" s="59"/>
      <c r="S5590" s="59"/>
      <c r="T5590" s="59"/>
      <c r="U5590" s="59"/>
      <c r="W5590" s="59"/>
      <c r="X5590" s="59"/>
    </row>
    <row r="5591" ht="15.75" customHeight="1">
      <c r="C5591" s="84"/>
      <c r="D5591" s="84"/>
      <c r="E5591" s="84"/>
      <c r="F5591" s="86"/>
      <c r="G5591" s="87"/>
      <c r="H5591" s="72"/>
      <c r="I5591" s="59"/>
      <c r="J5591" s="76"/>
      <c r="K5591" s="59"/>
      <c r="L5591" s="59"/>
      <c r="M5591" s="76"/>
      <c r="N5591" s="88"/>
      <c r="O5591" s="88"/>
      <c r="P5591" s="59"/>
      <c r="Q5591" s="77"/>
      <c r="R5591" s="59"/>
      <c r="S5591" s="59"/>
      <c r="T5591" s="59"/>
      <c r="U5591" s="59"/>
      <c r="W5591" s="59"/>
      <c r="X5591" s="59"/>
    </row>
    <row r="5592" ht="15.75" customHeight="1">
      <c r="C5592" s="84"/>
      <c r="D5592" s="84"/>
      <c r="E5592" s="84"/>
      <c r="F5592" s="86"/>
      <c r="G5592" s="87"/>
      <c r="H5592" s="72"/>
      <c r="I5592" s="59"/>
      <c r="J5592" s="76"/>
      <c r="K5592" s="59"/>
      <c r="L5592" s="59"/>
      <c r="M5592" s="76"/>
      <c r="N5592" s="88"/>
      <c r="O5592" s="88"/>
      <c r="P5592" s="59"/>
      <c r="Q5592" s="77"/>
      <c r="R5592" s="59"/>
      <c r="S5592" s="59"/>
      <c r="T5592" s="59"/>
      <c r="U5592" s="59"/>
      <c r="W5592" s="59"/>
      <c r="X5592" s="59"/>
    </row>
    <row r="5593" ht="15.75" customHeight="1">
      <c r="C5593" s="84"/>
      <c r="D5593" s="84"/>
      <c r="E5593" s="84"/>
      <c r="F5593" s="86"/>
      <c r="G5593" s="87"/>
      <c r="H5593" s="72"/>
      <c r="I5593" s="59"/>
      <c r="J5593" s="76"/>
      <c r="K5593" s="59"/>
      <c r="L5593" s="59"/>
      <c r="M5593" s="76"/>
      <c r="N5593" s="88"/>
      <c r="O5593" s="88"/>
      <c r="P5593" s="59"/>
      <c r="Q5593" s="77"/>
      <c r="R5593" s="59"/>
      <c r="S5593" s="59"/>
      <c r="T5593" s="59"/>
      <c r="U5593" s="59"/>
      <c r="W5593" s="59"/>
      <c r="X5593" s="59"/>
    </row>
    <row r="5594" ht="15.75" customHeight="1">
      <c r="C5594" s="84"/>
      <c r="D5594" s="84"/>
      <c r="E5594" s="84"/>
      <c r="F5594" s="86"/>
      <c r="G5594" s="87"/>
      <c r="H5594" s="72"/>
      <c r="I5594" s="59"/>
      <c r="J5594" s="76"/>
      <c r="K5594" s="59"/>
      <c r="L5594" s="59"/>
      <c r="M5594" s="76"/>
      <c r="N5594" s="88"/>
      <c r="O5594" s="88"/>
      <c r="P5594" s="59"/>
      <c r="Q5594" s="77"/>
      <c r="R5594" s="59"/>
      <c r="S5594" s="59"/>
      <c r="T5594" s="59"/>
      <c r="U5594" s="59"/>
      <c r="W5594" s="59"/>
      <c r="X5594" s="59"/>
    </row>
    <row r="5595" ht="15.75" customHeight="1">
      <c r="C5595" s="84"/>
      <c r="D5595" s="84"/>
      <c r="E5595" s="84"/>
      <c r="F5595" s="86"/>
      <c r="G5595" s="87"/>
      <c r="H5595" s="72"/>
      <c r="I5595" s="59"/>
      <c r="J5595" s="76"/>
      <c r="K5595" s="59"/>
      <c r="L5595" s="59"/>
      <c r="M5595" s="76"/>
      <c r="N5595" s="88"/>
      <c r="O5595" s="88"/>
      <c r="P5595" s="59"/>
      <c r="Q5595" s="77"/>
      <c r="R5595" s="59"/>
      <c r="S5595" s="59"/>
      <c r="T5595" s="59"/>
      <c r="U5595" s="59"/>
      <c r="W5595" s="59"/>
      <c r="X5595" s="59"/>
    </row>
    <row r="5596" ht="15.75" customHeight="1">
      <c r="C5596" s="84"/>
      <c r="D5596" s="84"/>
      <c r="E5596" s="84"/>
      <c r="F5596" s="86"/>
      <c r="G5596" s="87"/>
      <c r="H5596" s="72"/>
      <c r="I5596" s="59"/>
      <c r="J5596" s="76"/>
      <c r="K5596" s="59"/>
      <c r="L5596" s="59"/>
      <c r="M5596" s="76"/>
      <c r="N5596" s="88"/>
      <c r="O5596" s="88"/>
      <c r="P5596" s="59"/>
      <c r="Q5596" s="77"/>
      <c r="R5596" s="59"/>
      <c r="S5596" s="59"/>
      <c r="T5596" s="59"/>
      <c r="U5596" s="59"/>
      <c r="W5596" s="59"/>
      <c r="X5596" s="59"/>
    </row>
    <row r="5597" ht="15.75" customHeight="1">
      <c r="C5597" s="84"/>
      <c r="D5597" s="84"/>
      <c r="E5597" s="84"/>
      <c r="F5597" s="86"/>
      <c r="G5597" s="87"/>
      <c r="H5597" s="72"/>
      <c r="I5597" s="59"/>
      <c r="J5597" s="76"/>
      <c r="K5597" s="59"/>
      <c r="L5597" s="59"/>
      <c r="M5597" s="76"/>
      <c r="N5597" s="88"/>
      <c r="O5597" s="88"/>
      <c r="P5597" s="59"/>
      <c r="Q5597" s="77"/>
      <c r="R5597" s="59"/>
      <c r="S5597" s="59"/>
      <c r="T5597" s="59"/>
      <c r="U5597" s="59"/>
      <c r="W5597" s="59"/>
      <c r="X5597" s="59"/>
    </row>
    <row r="5598" ht="15.75" customHeight="1">
      <c r="C5598" s="84"/>
      <c r="D5598" s="84"/>
      <c r="E5598" s="84"/>
      <c r="F5598" s="86"/>
      <c r="G5598" s="87"/>
      <c r="H5598" s="72"/>
      <c r="I5598" s="59"/>
      <c r="J5598" s="76"/>
      <c r="K5598" s="59"/>
      <c r="L5598" s="59"/>
      <c r="M5598" s="76"/>
      <c r="N5598" s="88"/>
      <c r="O5598" s="88"/>
      <c r="P5598" s="59"/>
      <c r="Q5598" s="77"/>
      <c r="R5598" s="59"/>
      <c r="S5598" s="59"/>
      <c r="T5598" s="59"/>
      <c r="U5598" s="59"/>
      <c r="W5598" s="59"/>
      <c r="X5598" s="59"/>
    </row>
    <row r="5599" ht="15.75" customHeight="1">
      <c r="C5599" s="84"/>
      <c r="D5599" s="84"/>
      <c r="E5599" s="84"/>
      <c r="F5599" s="86"/>
      <c r="G5599" s="87"/>
      <c r="H5599" s="72"/>
      <c r="I5599" s="59"/>
      <c r="J5599" s="76"/>
      <c r="K5599" s="59"/>
      <c r="L5599" s="59"/>
      <c r="M5599" s="76"/>
      <c r="N5599" s="88"/>
      <c r="O5599" s="88"/>
      <c r="P5599" s="59"/>
      <c r="Q5599" s="77"/>
      <c r="R5599" s="59"/>
      <c r="S5599" s="59"/>
      <c r="T5599" s="59"/>
      <c r="U5599" s="59"/>
      <c r="W5599" s="59"/>
      <c r="X5599" s="59"/>
    </row>
    <row r="5600" ht="15.75" customHeight="1">
      <c r="C5600" s="84"/>
      <c r="D5600" s="84"/>
      <c r="E5600" s="84"/>
      <c r="F5600" s="86"/>
      <c r="G5600" s="87"/>
      <c r="H5600" s="72"/>
      <c r="I5600" s="59"/>
      <c r="J5600" s="76"/>
      <c r="K5600" s="59"/>
      <c r="L5600" s="59"/>
      <c r="M5600" s="76"/>
      <c r="N5600" s="88"/>
      <c r="O5600" s="88"/>
      <c r="P5600" s="59"/>
      <c r="Q5600" s="77"/>
      <c r="R5600" s="59"/>
      <c r="S5600" s="59"/>
      <c r="T5600" s="59"/>
      <c r="U5600" s="59"/>
      <c r="W5600" s="59"/>
      <c r="X5600" s="59"/>
    </row>
    <row r="5601" ht="15.75" customHeight="1">
      <c r="C5601" s="84"/>
      <c r="D5601" s="84"/>
      <c r="E5601" s="84"/>
      <c r="F5601" s="86"/>
      <c r="G5601" s="87"/>
      <c r="H5601" s="72"/>
      <c r="I5601" s="59"/>
      <c r="J5601" s="76"/>
      <c r="K5601" s="59"/>
      <c r="L5601" s="59"/>
      <c r="M5601" s="76"/>
      <c r="N5601" s="88"/>
      <c r="O5601" s="88"/>
      <c r="P5601" s="59"/>
      <c r="Q5601" s="77"/>
      <c r="R5601" s="59"/>
      <c r="S5601" s="59"/>
      <c r="T5601" s="59"/>
      <c r="U5601" s="59"/>
      <c r="W5601" s="59"/>
      <c r="X5601" s="59"/>
    </row>
    <row r="5602" ht="15.75" customHeight="1">
      <c r="C5602" s="84"/>
      <c r="D5602" s="84"/>
      <c r="E5602" s="84"/>
      <c r="F5602" s="86"/>
      <c r="G5602" s="87"/>
      <c r="H5602" s="72"/>
      <c r="I5602" s="59"/>
      <c r="J5602" s="76"/>
      <c r="K5602" s="59"/>
      <c r="L5602" s="59"/>
      <c r="M5602" s="76"/>
      <c r="N5602" s="88"/>
      <c r="O5602" s="88"/>
      <c r="P5602" s="59"/>
      <c r="Q5602" s="77"/>
      <c r="R5602" s="59"/>
      <c r="S5602" s="59"/>
      <c r="T5602" s="59"/>
      <c r="U5602" s="59"/>
      <c r="W5602" s="59"/>
      <c r="X5602" s="59"/>
    </row>
    <row r="5603" ht="15.75" customHeight="1">
      <c r="C5603" s="84"/>
      <c r="D5603" s="84"/>
      <c r="E5603" s="84"/>
      <c r="F5603" s="86"/>
      <c r="G5603" s="87"/>
      <c r="H5603" s="72"/>
      <c r="I5603" s="59"/>
      <c r="J5603" s="76"/>
      <c r="K5603" s="59"/>
      <c r="L5603" s="59"/>
      <c r="M5603" s="76"/>
      <c r="N5603" s="88"/>
      <c r="O5603" s="88"/>
      <c r="P5603" s="59"/>
      <c r="Q5603" s="77"/>
      <c r="R5603" s="59"/>
      <c r="S5603" s="59"/>
      <c r="T5603" s="59"/>
      <c r="U5603" s="59"/>
      <c r="W5603" s="59"/>
      <c r="X5603" s="59"/>
    </row>
    <row r="5604" ht="15.75" customHeight="1">
      <c r="C5604" s="84"/>
      <c r="D5604" s="84"/>
      <c r="E5604" s="84"/>
      <c r="F5604" s="86"/>
      <c r="G5604" s="87"/>
      <c r="H5604" s="72"/>
      <c r="I5604" s="59"/>
      <c r="J5604" s="76"/>
      <c r="K5604" s="59"/>
      <c r="L5604" s="59"/>
      <c r="M5604" s="76"/>
      <c r="N5604" s="88"/>
      <c r="O5604" s="88"/>
      <c r="P5604" s="59"/>
      <c r="Q5604" s="77"/>
      <c r="R5604" s="59"/>
      <c r="S5604" s="59"/>
      <c r="T5604" s="59"/>
      <c r="U5604" s="59"/>
      <c r="W5604" s="59"/>
      <c r="X5604" s="59"/>
    </row>
    <row r="5605" ht="15.75" customHeight="1">
      <c r="C5605" s="84"/>
      <c r="D5605" s="84"/>
      <c r="E5605" s="84"/>
      <c r="F5605" s="86"/>
      <c r="G5605" s="87"/>
      <c r="H5605" s="72"/>
      <c r="I5605" s="59"/>
      <c r="J5605" s="76"/>
      <c r="K5605" s="59"/>
      <c r="L5605" s="59"/>
      <c r="M5605" s="76"/>
      <c r="N5605" s="88"/>
      <c r="O5605" s="88"/>
      <c r="P5605" s="59"/>
      <c r="Q5605" s="77"/>
      <c r="R5605" s="59"/>
      <c r="S5605" s="59"/>
      <c r="T5605" s="59"/>
      <c r="U5605" s="59"/>
      <c r="W5605" s="59"/>
      <c r="X5605" s="59"/>
    </row>
    <row r="5606" ht="15.75" customHeight="1">
      <c r="C5606" s="84"/>
      <c r="D5606" s="84"/>
      <c r="E5606" s="84"/>
      <c r="F5606" s="86"/>
      <c r="G5606" s="87"/>
      <c r="H5606" s="72"/>
      <c r="I5606" s="59"/>
      <c r="J5606" s="76"/>
      <c r="K5606" s="59"/>
      <c r="L5606" s="59"/>
      <c r="M5606" s="76"/>
      <c r="N5606" s="88"/>
      <c r="O5606" s="88"/>
      <c r="P5606" s="59"/>
      <c r="Q5606" s="77"/>
      <c r="R5606" s="59"/>
      <c r="S5606" s="59"/>
      <c r="T5606" s="59"/>
      <c r="U5606" s="59"/>
      <c r="W5606" s="59"/>
      <c r="X5606" s="59"/>
    </row>
    <row r="5607" ht="15.75" customHeight="1">
      <c r="C5607" s="84"/>
      <c r="D5607" s="84"/>
      <c r="E5607" s="84"/>
      <c r="F5607" s="86"/>
      <c r="G5607" s="87"/>
      <c r="H5607" s="72"/>
      <c r="I5607" s="59"/>
      <c r="J5607" s="76"/>
      <c r="K5607" s="59"/>
      <c r="L5607" s="59"/>
      <c r="M5607" s="76"/>
      <c r="N5607" s="88"/>
      <c r="O5607" s="88"/>
      <c r="P5607" s="59"/>
      <c r="Q5607" s="77"/>
      <c r="R5607" s="59"/>
      <c r="S5607" s="59"/>
      <c r="T5607" s="59"/>
      <c r="U5607" s="59"/>
      <c r="W5607" s="59"/>
      <c r="X5607" s="59"/>
    </row>
    <row r="5608" ht="15.75" customHeight="1">
      <c r="C5608" s="84"/>
      <c r="D5608" s="84"/>
      <c r="E5608" s="84"/>
      <c r="F5608" s="86"/>
      <c r="G5608" s="87"/>
      <c r="H5608" s="72"/>
      <c r="I5608" s="59"/>
      <c r="J5608" s="76"/>
      <c r="K5608" s="59"/>
      <c r="L5608" s="59"/>
      <c r="M5608" s="76"/>
      <c r="N5608" s="88"/>
      <c r="O5608" s="88"/>
      <c r="P5608" s="59"/>
      <c r="Q5608" s="77"/>
      <c r="R5608" s="59"/>
      <c r="S5608" s="59"/>
      <c r="T5608" s="59"/>
      <c r="U5608" s="59"/>
      <c r="W5608" s="59"/>
      <c r="X5608" s="59"/>
    </row>
    <row r="5609" ht="15.75" customHeight="1">
      <c r="C5609" s="84"/>
      <c r="D5609" s="84"/>
      <c r="E5609" s="84"/>
      <c r="F5609" s="86"/>
      <c r="G5609" s="87"/>
      <c r="H5609" s="72"/>
      <c r="I5609" s="59"/>
      <c r="J5609" s="76"/>
      <c r="K5609" s="59"/>
      <c r="L5609" s="59"/>
      <c r="M5609" s="76"/>
      <c r="N5609" s="88"/>
      <c r="O5609" s="88"/>
      <c r="P5609" s="59"/>
      <c r="Q5609" s="77"/>
      <c r="R5609" s="59"/>
      <c r="S5609" s="59"/>
      <c r="T5609" s="59"/>
      <c r="U5609" s="59"/>
      <c r="W5609" s="59"/>
      <c r="X5609" s="59"/>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hidden="1" min="2" max="3" width="14.43"/>
    <col hidden="1" min="9" max="9" width="14.43"/>
    <col hidden="1" min="13" max="13" width="14.43"/>
  </cols>
  <sheetData>
    <row r="1"/>
    <row r="2">
      <c r="M2" s="20">
        <v>1.0</v>
      </c>
    </row>
    <row r="3">
      <c r="M3" s="20">
        <v>2.0</v>
      </c>
    </row>
    <row r="4">
      <c r="M4" s="20">
        <v>3.0</v>
      </c>
    </row>
    <row r="5">
      <c r="M5" s="20">
        <v>4.0</v>
      </c>
    </row>
    <row r="6">
      <c r="M6" s="20">
        <v>5.0</v>
      </c>
    </row>
    <row r="7">
      <c r="M7" s="20">
        <v>6.0</v>
      </c>
    </row>
    <row r="8">
      <c r="M8" s="20">
        <v>7.0</v>
      </c>
    </row>
    <row r="9">
      <c r="M9" s="20">
        <v>8.0</v>
      </c>
    </row>
    <row r="10">
      <c r="M10" s="20">
        <v>9.0</v>
      </c>
    </row>
    <row r="11">
      <c r="M11" s="20">
        <v>10.0</v>
      </c>
    </row>
    <row r="12"/>
    <row r="13"/>
    <row r="14">
      <c r="A14" s="20" t="s">
        <v>1400</v>
      </c>
      <c r="D14">
        <f t="shared" ref="D14:F14" si="1">SLOPE($M$2:$M$11, D3:D12)</f>
        <v>0.005888613518</v>
      </c>
      <c r="E14">
        <f t="shared" si="1"/>
        <v>0.008550912812</v>
      </c>
      <c r="F14" s="118">
        <f t="shared" si="1"/>
        <v>0.01194904262</v>
      </c>
      <c r="I14">
        <f>SLOPE($M$2:$M$11, I1:I10)</f>
        <v>0.01440320594</v>
      </c>
      <c r="J14">
        <f t="shared" ref="J14:L14" si="2">SLOPE($M$2:$M$11, J3:J12)</f>
        <v>0.005665200982</v>
      </c>
      <c r="K14" s="118">
        <f t="shared" si="2"/>
        <v>0.004363647796</v>
      </c>
      <c r="L14" t="str">
        <f t="shared" si="2"/>
        <v>#DIV/0!</v>
      </c>
    </row>
    <row r="16"/>
    <row r="17"/>
    <row r="18"/>
    <row r="19"/>
    <row r="20"/>
    <row r="21"/>
    <row r="22"/>
    <row r="23"/>
    <row r="24"/>
    <row r="25"/>
    <row r="26"/>
    <row r="27"/>
    <row r="28"/>
    <row r="29">
      <c r="A29" s="20" t="s">
        <v>1400</v>
      </c>
      <c r="D29">
        <f t="shared" ref="D29:F29" si="3">SLOPE($M$2:$M$11, D18:D27)</f>
        <v>-0.2140896892</v>
      </c>
      <c r="E29">
        <f t="shared" si="3"/>
        <v>-3.211692259</v>
      </c>
      <c r="F29" s="118">
        <f t="shared" si="3"/>
        <v>-0.5772033197</v>
      </c>
      <c r="I29">
        <f>SLOPE($M$2:$M$11, I16:I25)</f>
        <v>0.253093638</v>
      </c>
      <c r="J29">
        <f t="shared" ref="J29:L29" si="4">SLOPE($M$2:$M$11, J18:J27)</f>
        <v>-1.328479447</v>
      </c>
      <c r="K29" s="118">
        <f t="shared" si="4"/>
        <v>-0.830326142</v>
      </c>
      <c r="L29" t="str">
        <f t="shared" si="4"/>
        <v>#DIV/0!</v>
      </c>
    </row>
    <row r="32"/>
    <row r="33"/>
    <row r="34"/>
    <row r="35"/>
    <row r="36"/>
    <row r="37"/>
    <row r="38"/>
    <row r="39"/>
    <row r="40"/>
    <row r="41"/>
    <row r="42"/>
    <row r="43"/>
    <row r="44"/>
    <row r="45">
      <c r="A45" s="20" t="s">
        <v>1400</v>
      </c>
      <c r="D45">
        <f t="shared" ref="D45:F45" si="5">SLOPE($M$2:$M$11, D34:D43)</f>
        <v>0.003466573962</v>
      </c>
      <c r="E45">
        <f t="shared" si="5"/>
        <v>-0.04508721883</v>
      </c>
      <c r="F45" s="118">
        <f t="shared" si="5"/>
        <v>-0.007728620875</v>
      </c>
    </row>
    <row r="46">
      <c r="A46" s="20"/>
      <c r="B46" s="20" t="s">
        <v>1404</v>
      </c>
      <c r="C46" t="str">
        <f>If(COUNT(C34:C44)&gt;2,SLOPE(C34:C44, $A$3:$A$11), "")</f>
        <v>#N/A</v>
      </c>
      <c r="E46" s="115"/>
      <c r="F46" s="115"/>
    </row>
    <row r="48"/>
    <row r="49"/>
    <row r="50"/>
    <row r="51"/>
    <row r="52"/>
    <row r="53"/>
    <row r="54"/>
    <row r="55"/>
    <row r="56"/>
    <row r="57"/>
    <row r="58"/>
    <row r="59"/>
    <row r="60"/>
    <row r="61">
      <c r="A61" s="20" t="s">
        <v>1400</v>
      </c>
      <c r="D61">
        <f t="shared" ref="D61:F61" si="6">SLOPE($M$2:$M$11, D50:D59)</f>
        <v>-0.1190058334</v>
      </c>
      <c r="E61">
        <f t="shared" si="6"/>
        <v>0.04126576733</v>
      </c>
      <c r="F61" s="118">
        <f t="shared" si="6"/>
        <v>-0.1316704362</v>
      </c>
    </row>
    <row r="63">
      <c r="F63" s="119"/>
    </row>
    <row r="64">
      <c r="F64" s="119"/>
    </row>
    <row r="65">
      <c r="F65" s="119"/>
    </row>
    <row r="66">
      <c r="D66" s="43"/>
      <c r="E66" s="43"/>
      <c r="F66" s="120"/>
    </row>
    <row r="67">
      <c r="D67" s="43"/>
      <c r="E67" s="43"/>
      <c r="F67" s="120"/>
    </row>
    <row r="68">
      <c r="D68" s="43"/>
      <c r="E68" s="43"/>
      <c r="F68" s="120"/>
    </row>
    <row r="69">
      <c r="D69" s="43"/>
      <c r="E69" s="43"/>
      <c r="F69" s="120"/>
    </row>
    <row r="70">
      <c r="D70" s="43"/>
      <c r="E70" s="43"/>
      <c r="F70" s="120"/>
    </row>
    <row r="71">
      <c r="D71" s="43"/>
      <c r="E71" s="43"/>
      <c r="F71" s="120"/>
    </row>
    <row r="72">
      <c r="D72" s="43"/>
      <c r="E72" s="43"/>
      <c r="F72" s="120"/>
    </row>
    <row r="73">
      <c r="D73" s="43"/>
      <c r="E73" s="43"/>
      <c r="F73" s="120"/>
    </row>
    <row r="74">
      <c r="D74" s="43"/>
      <c r="E74" s="43"/>
      <c r="F74" s="120"/>
    </row>
    <row r="75">
      <c r="D75" s="43"/>
      <c r="E75" s="43"/>
      <c r="F75" s="120"/>
    </row>
    <row r="76">
      <c r="F76" s="119"/>
    </row>
    <row r="77">
      <c r="F77" s="119"/>
    </row>
    <row r="78">
      <c r="F78" s="119"/>
    </row>
  </sheetData>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5" max="5" width="20.29"/>
  </cols>
  <sheetData>
    <row r="1" ht="40.5" customHeight="1"/>
    <row r="2"/>
    <row r="3">
      <c r="A3" s="129">
        <v>1.0</v>
      </c>
    </row>
    <row r="4">
      <c r="A4" s="129">
        <v>2.0</v>
      </c>
    </row>
    <row r="5">
      <c r="A5" s="129">
        <v>3.0</v>
      </c>
    </row>
    <row r="6">
      <c r="A6" s="129">
        <v>4.0</v>
      </c>
    </row>
    <row r="7">
      <c r="A7" s="129">
        <v>5.0</v>
      </c>
    </row>
    <row r="8">
      <c r="A8" s="129">
        <v>6.0</v>
      </c>
    </row>
    <row r="9">
      <c r="A9" s="129">
        <v>7.0</v>
      </c>
    </row>
    <row r="10">
      <c r="A10" s="129">
        <v>8.0</v>
      </c>
    </row>
    <row r="11">
      <c r="A11" s="129">
        <v>9.0</v>
      </c>
    </row>
    <row r="12">
      <c r="A12" s="20">
        <v>10.0</v>
      </c>
    </row>
    <row r="13">
      <c r="A13" s="20">
        <v>11.0</v>
      </c>
    </row>
    <row r="14">
      <c r="A14" s="20">
        <v>12.0</v>
      </c>
    </row>
    <row r="15">
      <c r="A15" s="20"/>
      <c r="B15" s="20" t="s">
        <v>1404</v>
      </c>
      <c r="C15" t="str">
        <f>If(COUNT(C3:C13)&gt;2,SLOPE(C3:C13, $A$3:$A$11), "")</f>
        <v>#N/A</v>
      </c>
      <c r="D15">
        <f t="shared" ref="D15:CL15" si="1">If(COUNT(D3:D13)&gt;2,SLOPE(D3:D13, $A$3:$A$13), "")</f>
        <v>3.305555556</v>
      </c>
      <c r="E15">
        <f t="shared" si="1"/>
        <v>13.88888889</v>
      </c>
      <c r="F15">
        <f t="shared" si="1"/>
        <v>0.7962962963</v>
      </c>
      <c r="G15">
        <f t="shared" si="1"/>
        <v>7.493734336</v>
      </c>
      <c r="H15">
        <f t="shared" si="1"/>
        <v>0.3318903319</v>
      </c>
      <c r="I15">
        <f t="shared" si="1"/>
        <v>1.624729437</v>
      </c>
      <c r="J15">
        <f t="shared" si="1"/>
        <v>-1.472431078</v>
      </c>
      <c r="K15">
        <f t="shared" si="1"/>
        <v>1.169705715</v>
      </c>
      <c r="L15">
        <f t="shared" si="1"/>
        <v>2.142857143</v>
      </c>
      <c r="M15">
        <f t="shared" si="1"/>
        <v>0.6944444444</v>
      </c>
      <c r="N15" t="str">
        <f t="shared" si="1"/>
        <v/>
      </c>
      <c r="O15">
        <f t="shared" si="1"/>
        <v>-2.121212121</v>
      </c>
      <c r="P15">
        <f t="shared" si="1"/>
        <v>-0.08177008177</v>
      </c>
      <c r="Q15">
        <f t="shared" si="1"/>
        <v>1.19047619</v>
      </c>
      <c r="R15">
        <f t="shared" si="1"/>
        <v>1.664585415</v>
      </c>
      <c r="S15">
        <f t="shared" si="1"/>
        <v>0</v>
      </c>
      <c r="T15" t="str">
        <f t="shared" si="1"/>
        <v/>
      </c>
      <c r="U15">
        <f t="shared" si="1"/>
        <v>0.4840338873</v>
      </c>
      <c r="V15">
        <f t="shared" si="1"/>
        <v>-0.303030303</v>
      </c>
      <c r="W15">
        <f t="shared" si="1"/>
        <v>0</v>
      </c>
      <c r="X15">
        <f t="shared" si="1"/>
        <v>0</v>
      </c>
      <c r="Y15">
        <f t="shared" si="1"/>
        <v>0</v>
      </c>
      <c r="Z15">
        <f t="shared" si="1"/>
        <v>0</v>
      </c>
      <c r="AA15">
        <f t="shared" si="1"/>
        <v>-0.7224713503</v>
      </c>
      <c r="AB15">
        <f t="shared" si="1"/>
        <v>1.326366559</v>
      </c>
      <c r="AC15">
        <f t="shared" si="1"/>
        <v>4.218524531</v>
      </c>
      <c r="AD15" t="str">
        <f t="shared" si="1"/>
        <v/>
      </c>
      <c r="AE15" t="str">
        <f t="shared" si="1"/>
        <v/>
      </c>
      <c r="AF15">
        <f t="shared" si="1"/>
        <v>1.938307103</v>
      </c>
      <c r="AG15">
        <f t="shared" si="1"/>
        <v>-2.497044917</v>
      </c>
      <c r="AH15">
        <f t="shared" si="1"/>
        <v>-1.085788828</v>
      </c>
      <c r="AI15">
        <f t="shared" si="1"/>
        <v>2.562358277</v>
      </c>
      <c r="AJ15">
        <f t="shared" si="1"/>
        <v>-1.332480651</v>
      </c>
      <c r="AK15">
        <f t="shared" si="1"/>
        <v>0.3896103896</v>
      </c>
      <c r="AL15">
        <f t="shared" si="1"/>
        <v>-0.6868131868</v>
      </c>
      <c r="AM15">
        <f t="shared" si="1"/>
        <v>0</v>
      </c>
      <c r="AN15">
        <f t="shared" si="1"/>
        <v>0</v>
      </c>
      <c r="AO15">
        <f t="shared" si="1"/>
        <v>1.491702742</v>
      </c>
      <c r="AP15" t="str">
        <f t="shared" si="1"/>
        <v/>
      </c>
      <c r="AQ15" t="str">
        <f t="shared" si="1"/>
        <v/>
      </c>
      <c r="AR15" t="str">
        <f t="shared" si="1"/>
        <v/>
      </c>
      <c r="AS15" t="str">
        <f t="shared" si="1"/>
        <v/>
      </c>
      <c r="AT15" t="str">
        <f t="shared" si="1"/>
        <v/>
      </c>
      <c r="AU15" t="str">
        <f t="shared" si="1"/>
        <v/>
      </c>
      <c r="AV15">
        <f t="shared" si="1"/>
        <v>-0.6570080863</v>
      </c>
      <c r="AW15">
        <f t="shared" si="1"/>
        <v>0</v>
      </c>
      <c r="AX15">
        <f t="shared" si="1"/>
        <v>-0.4855741119</v>
      </c>
      <c r="AY15" t="str">
        <f t="shared" si="1"/>
        <v/>
      </c>
      <c r="AZ15" t="str">
        <f t="shared" si="1"/>
        <v/>
      </c>
      <c r="BA15" t="str">
        <f t="shared" si="1"/>
        <v/>
      </c>
      <c r="BB15" t="str">
        <f t="shared" si="1"/>
        <v/>
      </c>
      <c r="BC15" t="str">
        <f t="shared" si="1"/>
        <v/>
      </c>
      <c r="BD15" t="str">
        <f t="shared" si="1"/>
        <v/>
      </c>
      <c r="BE15" t="str">
        <f t="shared" si="1"/>
        <v/>
      </c>
      <c r="BF15" t="str">
        <f t="shared" si="1"/>
        <v/>
      </c>
      <c r="BG15" t="str">
        <f t="shared" si="1"/>
        <v/>
      </c>
      <c r="BH15" t="str">
        <f t="shared" si="1"/>
        <v/>
      </c>
      <c r="BI15" t="str">
        <f t="shared" si="1"/>
        <v/>
      </c>
      <c r="BJ15" t="str">
        <f t="shared" si="1"/>
        <v/>
      </c>
      <c r="BK15" t="str">
        <f t="shared" si="1"/>
        <v/>
      </c>
      <c r="BL15" t="str">
        <f t="shared" si="1"/>
        <v/>
      </c>
      <c r="BM15" t="str">
        <f t="shared" si="1"/>
        <v/>
      </c>
      <c r="BN15" t="str">
        <f t="shared" si="1"/>
        <v/>
      </c>
      <c r="BO15" t="str">
        <f t="shared" si="1"/>
        <v/>
      </c>
      <c r="BP15" t="str">
        <f t="shared" si="1"/>
        <v/>
      </c>
      <c r="BQ15" t="str">
        <f t="shared" si="1"/>
        <v/>
      </c>
      <c r="BR15" t="str">
        <f t="shared" si="1"/>
        <v/>
      </c>
      <c r="BS15" t="str">
        <f t="shared" si="1"/>
        <v/>
      </c>
      <c r="BT15" t="str">
        <f t="shared" si="1"/>
        <v/>
      </c>
      <c r="BU15" t="str">
        <f t="shared" si="1"/>
        <v/>
      </c>
      <c r="BV15" t="str">
        <f t="shared" si="1"/>
        <v/>
      </c>
      <c r="BW15" t="str">
        <f t="shared" si="1"/>
        <v/>
      </c>
      <c r="BX15" t="str">
        <f t="shared" si="1"/>
        <v/>
      </c>
      <c r="BY15" t="str">
        <f t="shared" si="1"/>
        <v/>
      </c>
      <c r="BZ15" t="str">
        <f t="shared" si="1"/>
        <v/>
      </c>
      <c r="CA15" t="str">
        <f t="shared" si="1"/>
        <v/>
      </c>
      <c r="CB15" t="str">
        <f t="shared" si="1"/>
        <v/>
      </c>
      <c r="CC15" t="str">
        <f t="shared" si="1"/>
        <v/>
      </c>
      <c r="CD15" t="str">
        <f t="shared" si="1"/>
        <v/>
      </c>
      <c r="CE15" t="str">
        <f t="shared" si="1"/>
        <v/>
      </c>
      <c r="CF15" t="str">
        <f t="shared" si="1"/>
        <v/>
      </c>
      <c r="CG15" t="str">
        <f t="shared" si="1"/>
        <v/>
      </c>
      <c r="CH15" t="str">
        <f t="shared" si="1"/>
        <v/>
      </c>
      <c r="CI15" t="str">
        <f t="shared" si="1"/>
        <v/>
      </c>
      <c r="CJ15" t="str">
        <f t="shared" si="1"/>
        <v/>
      </c>
      <c r="CK15" t="str">
        <f t="shared" si="1"/>
        <v/>
      </c>
      <c r="CL15" t="str">
        <f t="shared" si="1"/>
        <v/>
      </c>
    </row>
    <row r="17" ht="27.75" customHeight="1"/>
    <row r="18">
      <c r="A18" s="131"/>
    </row>
    <row r="19">
      <c r="A19" s="131"/>
    </row>
    <row r="20">
      <c r="A20" s="131"/>
    </row>
    <row r="21">
      <c r="A21" s="131"/>
    </row>
    <row r="22">
      <c r="A22" s="131"/>
    </row>
    <row r="23">
      <c r="A23" s="131"/>
    </row>
    <row r="24">
      <c r="A24" s="131"/>
    </row>
    <row r="25">
      <c r="A25" s="131"/>
    </row>
    <row r="26">
      <c r="A26" s="131"/>
    </row>
    <row r="27"/>
    <row r="28"/>
    <row r="29"/>
    <row r="30"/>
    <row r="31">
      <c r="B31" s="20" t="s">
        <v>1404</v>
      </c>
      <c r="C31">
        <f t="shared" ref="C31:CL31" si="2">If(COUNT(C19:C29)&gt;2,SLOPE(C19:C29, $A$3:$A$13), "")</f>
        <v>0.1136363636</v>
      </c>
      <c r="D31">
        <f t="shared" si="2"/>
        <v>-5</v>
      </c>
      <c r="E31">
        <f t="shared" si="2"/>
        <v>-18.75</v>
      </c>
      <c r="F31">
        <f t="shared" si="2"/>
        <v>-0.2387566138</v>
      </c>
      <c r="G31">
        <f t="shared" si="2"/>
        <v>-2.186418427</v>
      </c>
      <c r="H31">
        <f t="shared" si="2"/>
        <v>-2.275132275</v>
      </c>
      <c r="I31">
        <f t="shared" si="2"/>
        <v>-1.047118916</v>
      </c>
      <c r="J31">
        <f t="shared" si="2"/>
        <v>-2.125104428</v>
      </c>
      <c r="K31">
        <f t="shared" si="2"/>
        <v>-2.009025053</v>
      </c>
      <c r="L31">
        <f t="shared" si="2"/>
        <v>-1.498412698</v>
      </c>
      <c r="M31">
        <f t="shared" si="2"/>
        <v>-16.66666667</v>
      </c>
      <c r="N31" t="str">
        <f t="shared" si="2"/>
        <v/>
      </c>
      <c r="O31">
        <f t="shared" si="2"/>
        <v>-0.3430407976</v>
      </c>
      <c r="P31">
        <f t="shared" si="2"/>
        <v>-0.7723063973</v>
      </c>
      <c r="Q31">
        <f t="shared" si="2"/>
        <v>-2.316232048</v>
      </c>
      <c r="R31">
        <f t="shared" si="2"/>
        <v>0.07674144038</v>
      </c>
      <c r="S31">
        <f t="shared" si="2"/>
        <v>-9.523809524</v>
      </c>
      <c r="T31" t="str">
        <f t="shared" si="2"/>
        <v/>
      </c>
      <c r="U31">
        <f t="shared" si="2"/>
        <v>2.144300144</v>
      </c>
      <c r="V31">
        <f t="shared" si="2"/>
        <v>0.5066902794</v>
      </c>
      <c r="W31">
        <f t="shared" si="2"/>
        <v>0</v>
      </c>
      <c r="X31">
        <f t="shared" si="2"/>
        <v>3.333333333</v>
      </c>
      <c r="Y31">
        <f t="shared" si="2"/>
        <v>-5</v>
      </c>
      <c r="Z31">
        <f t="shared" si="2"/>
        <v>1.578947368</v>
      </c>
      <c r="AA31">
        <f t="shared" si="2"/>
        <v>1.175884405</v>
      </c>
      <c r="AB31">
        <f t="shared" si="2"/>
        <v>-0.21819017</v>
      </c>
      <c r="AC31">
        <f t="shared" si="2"/>
        <v>0.3026140526</v>
      </c>
      <c r="AD31" t="str">
        <f t="shared" si="2"/>
        <v/>
      </c>
      <c r="AE31" t="str">
        <f t="shared" si="2"/>
        <v/>
      </c>
      <c r="AF31">
        <f t="shared" si="2"/>
        <v>0.2572639225</v>
      </c>
      <c r="AG31">
        <f t="shared" si="2"/>
        <v>-0.3926038501</v>
      </c>
      <c r="AH31">
        <f t="shared" si="2"/>
        <v>0.7136279926</v>
      </c>
      <c r="AI31">
        <f t="shared" si="2"/>
        <v>-0.4383975813</v>
      </c>
      <c r="AJ31">
        <f t="shared" si="2"/>
        <v>-2.820936639</v>
      </c>
      <c r="AK31">
        <f t="shared" si="2"/>
        <v>-1.222943723</v>
      </c>
      <c r="AL31">
        <f t="shared" si="2"/>
        <v>-0.2960927961</v>
      </c>
      <c r="AM31">
        <f t="shared" si="2"/>
        <v>1.848455399</v>
      </c>
      <c r="AN31">
        <f t="shared" si="2"/>
        <v>0.400384369</v>
      </c>
      <c r="AO31">
        <f t="shared" si="2"/>
        <v>0.224025974</v>
      </c>
      <c r="AP31" t="str">
        <f t="shared" si="2"/>
        <v/>
      </c>
      <c r="AQ31" t="str">
        <f t="shared" si="2"/>
        <v/>
      </c>
      <c r="AR31" t="str">
        <f t="shared" si="2"/>
        <v/>
      </c>
      <c r="AS31" t="str">
        <f t="shared" si="2"/>
        <v/>
      </c>
      <c r="AT31" t="str">
        <f t="shared" si="2"/>
        <v/>
      </c>
      <c r="AU31" t="str">
        <f t="shared" si="2"/>
        <v/>
      </c>
      <c r="AV31">
        <f t="shared" si="2"/>
        <v>-3.985287511</v>
      </c>
      <c r="AW31">
        <f t="shared" si="2"/>
        <v>6.111111111</v>
      </c>
      <c r="AX31" t="str">
        <f t="shared" si="2"/>
        <v/>
      </c>
      <c r="AY31" t="str">
        <f t="shared" si="2"/>
        <v/>
      </c>
      <c r="AZ31" t="str">
        <f t="shared" si="2"/>
        <v/>
      </c>
      <c r="BA31" t="str">
        <f t="shared" si="2"/>
        <v/>
      </c>
      <c r="BB31" t="str">
        <f t="shared" si="2"/>
        <v/>
      </c>
      <c r="BC31" t="str">
        <f t="shared" si="2"/>
        <v/>
      </c>
      <c r="BD31" t="str">
        <f t="shared" si="2"/>
        <v/>
      </c>
      <c r="BE31" t="str">
        <f t="shared" si="2"/>
        <v/>
      </c>
      <c r="BF31" t="str">
        <f t="shared" si="2"/>
        <v/>
      </c>
      <c r="BG31" t="str">
        <f t="shared" si="2"/>
        <v/>
      </c>
      <c r="BH31" t="str">
        <f t="shared" si="2"/>
        <v/>
      </c>
      <c r="BI31" t="str">
        <f t="shared" si="2"/>
        <v/>
      </c>
      <c r="BJ31" t="str">
        <f t="shared" si="2"/>
        <v/>
      </c>
      <c r="BK31" t="str">
        <f t="shared" si="2"/>
        <v/>
      </c>
      <c r="BL31" t="str">
        <f t="shared" si="2"/>
        <v/>
      </c>
      <c r="BM31" t="str">
        <f t="shared" si="2"/>
        <v/>
      </c>
      <c r="BN31" t="str">
        <f t="shared" si="2"/>
        <v/>
      </c>
      <c r="BO31" t="str">
        <f t="shared" si="2"/>
        <v/>
      </c>
      <c r="BP31" t="str">
        <f t="shared" si="2"/>
        <v/>
      </c>
      <c r="BQ31" t="str">
        <f t="shared" si="2"/>
        <v/>
      </c>
      <c r="BR31" t="str">
        <f t="shared" si="2"/>
        <v/>
      </c>
      <c r="BS31" t="str">
        <f t="shared" si="2"/>
        <v/>
      </c>
      <c r="BT31" t="str">
        <f t="shared" si="2"/>
        <v/>
      </c>
      <c r="BU31" t="str">
        <f t="shared" si="2"/>
        <v/>
      </c>
      <c r="BV31" t="str">
        <f t="shared" si="2"/>
        <v/>
      </c>
      <c r="BW31" t="str">
        <f t="shared" si="2"/>
        <v/>
      </c>
      <c r="BX31" t="str">
        <f t="shared" si="2"/>
        <v/>
      </c>
      <c r="BY31" t="str">
        <f t="shared" si="2"/>
        <v/>
      </c>
      <c r="BZ31" t="str">
        <f t="shared" si="2"/>
        <v/>
      </c>
      <c r="CA31" t="str">
        <f t="shared" si="2"/>
        <v/>
      </c>
      <c r="CB31" t="str">
        <f t="shared" si="2"/>
        <v/>
      </c>
      <c r="CC31" t="str">
        <f t="shared" si="2"/>
        <v/>
      </c>
      <c r="CD31" t="str">
        <f t="shared" si="2"/>
        <v/>
      </c>
      <c r="CE31" t="str">
        <f t="shared" si="2"/>
        <v/>
      </c>
      <c r="CF31" t="str">
        <f t="shared" si="2"/>
        <v/>
      </c>
      <c r="CG31" t="str">
        <f t="shared" si="2"/>
        <v/>
      </c>
      <c r="CH31" t="str">
        <f t="shared" si="2"/>
        <v/>
      </c>
      <c r="CI31" t="str">
        <f t="shared" si="2"/>
        <v/>
      </c>
      <c r="CJ31" t="str">
        <f t="shared" si="2"/>
        <v/>
      </c>
      <c r="CK31" t="str">
        <f t="shared" si="2"/>
        <v/>
      </c>
      <c r="CL31" t="str">
        <f t="shared" si="2"/>
        <v/>
      </c>
    </row>
    <row r="33" ht="63.0" customHeight="1"/>
    <row r="34"/>
    <row r="35"/>
    <row r="36"/>
    <row r="37"/>
    <row r="38"/>
    <row r="39"/>
    <row r="40"/>
    <row r="41"/>
    <row r="42"/>
    <row r="43"/>
    <row r="44"/>
    <row r="45"/>
    <row r="46">
      <c r="B46" s="20" t="s">
        <v>1404</v>
      </c>
      <c r="C46">
        <f t="shared" ref="C46:E46" si="3">If(COUNT(C35:C45)&gt;2,SLOPE(C35:C45, $A$3:$A$13), "")</f>
        <v>0.01806755474</v>
      </c>
      <c r="D46">
        <f t="shared" si="3"/>
        <v>0.06878445437</v>
      </c>
      <c r="E46">
        <f t="shared" si="3"/>
        <v>-0.01712321859</v>
      </c>
      <c r="F46">
        <f>If(COUNT(F35:F45)&gt;2,SLOPE(F35:F45, $A$3:$A$13)*1, "")</f>
        <v>-0.03728622568</v>
      </c>
      <c r="G46">
        <f t="shared" ref="G46:CL46" si="4">If(COUNT(G35:G45)&gt;2,SLOPE(G35:G45, $A$3:$A$13), "")</f>
        <v>0.02884428176</v>
      </c>
      <c r="H46">
        <f t="shared" si="4"/>
        <v>0.02838019131</v>
      </c>
      <c r="I46">
        <f t="shared" si="4"/>
        <v>0.02067908097</v>
      </c>
      <c r="J46">
        <f t="shared" si="4"/>
        <v>0.01612251005</v>
      </c>
      <c r="K46">
        <f t="shared" si="4"/>
        <v>0.03449134138</v>
      </c>
      <c r="L46">
        <f t="shared" si="4"/>
        <v>0.04353351529</v>
      </c>
      <c r="M46">
        <f t="shared" si="4"/>
        <v>0.4134918238</v>
      </c>
      <c r="N46" t="str">
        <f t="shared" si="4"/>
        <v/>
      </c>
      <c r="O46">
        <f t="shared" si="4"/>
        <v>0.05041482928</v>
      </c>
      <c r="P46">
        <f t="shared" si="4"/>
        <v>0.07775599793</v>
      </c>
      <c r="Q46">
        <f t="shared" si="4"/>
        <v>0.02983373344</v>
      </c>
      <c r="R46">
        <f t="shared" si="4"/>
        <v>0.01160536364</v>
      </c>
      <c r="S46">
        <f t="shared" si="4"/>
        <v>-0.007401155134</v>
      </c>
      <c r="T46" t="str">
        <f t="shared" si="4"/>
        <v/>
      </c>
      <c r="U46">
        <f t="shared" si="4"/>
        <v>-0.01455531559</v>
      </c>
      <c r="V46">
        <f t="shared" si="4"/>
        <v>0.01522633281</v>
      </c>
      <c r="W46">
        <f t="shared" si="4"/>
        <v>-0.0258300862</v>
      </c>
      <c r="X46">
        <f t="shared" si="4"/>
        <v>-0.2570472125</v>
      </c>
      <c r="Y46">
        <f t="shared" si="4"/>
        <v>0.1142914165</v>
      </c>
      <c r="Z46">
        <f t="shared" si="4"/>
        <v>0.01878907296</v>
      </c>
      <c r="AA46">
        <f t="shared" si="4"/>
        <v>0.04686531655</v>
      </c>
      <c r="AB46">
        <f t="shared" si="4"/>
        <v>0.06886513298</v>
      </c>
      <c r="AC46">
        <f t="shared" si="4"/>
        <v>0.02702019779</v>
      </c>
      <c r="AD46" t="str">
        <f t="shared" si="4"/>
        <v/>
      </c>
      <c r="AE46" t="str">
        <f t="shared" si="4"/>
        <v/>
      </c>
      <c r="AF46">
        <f t="shared" si="4"/>
        <v>0.02900946892</v>
      </c>
      <c r="AG46">
        <f t="shared" si="4"/>
        <v>0.05180230453</v>
      </c>
      <c r="AH46">
        <f t="shared" si="4"/>
        <v>0.02582923446</v>
      </c>
      <c r="AI46">
        <f t="shared" si="4"/>
        <v>0.0564079634</v>
      </c>
      <c r="AJ46">
        <f t="shared" si="4"/>
        <v>0.04708634866</v>
      </c>
      <c r="AK46">
        <f t="shared" si="4"/>
        <v>0.04433861062</v>
      </c>
      <c r="AL46">
        <f t="shared" si="4"/>
        <v>0.0490426932</v>
      </c>
      <c r="AM46">
        <f t="shared" si="4"/>
        <v>0.006302474505</v>
      </c>
      <c r="AN46">
        <f t="shared" si="4"/>
        <v>0.001446660918</v>
      </c>
      <c r="AO46">
        <f t="shared" si="4"/>
        <v>0.0213856007</v>
      </c>
      <c r="AP46" t="str">
        <f t="shared" si="4"/>
        <v/>
      </c>
      <c r="AQ46" t="str">
        <f t="shared" si="4"/>
        <v/>
      </c>
      <c r="AR46" t="str">
        <f t="shared" si="4"/>
        <v/>
      </c>
      <c r="AS46" t="str">
        <f t="shared" si="4"/>
        <v/>
      </c>
      <c r="AT46" t="str">
        <f t="shared" si="4"/>
        <v/>
      </c>
      <c r="AU46" t="str">
        <f t="shared" si="4"/>
        <v/>
      </c>
      <c r="AV46">
        <f t="shared" si="4"/>
        <v>0.1850155747</v>
      </c>
      <c r="AW46">
        <f t="shared" si="4"/>
        <v>-0.232247036</v>
      </c>
      <c r="AX46" t="str">
        <f t="shared" si="4"/>
        <v/>
      </c>
      <c r="AY46" t="str">
        <f t="shared" si="4"/>
        <v/>
      </c>
      <c r="AZ46" t="str">
        <f t="shared" si="4"/>
        <v/>
      </c>
      <c r="BA46" t="str">
        <f t="shared" si="4"/>
        <v/>
      </c>
      <c r="BB46" t="str">
        <f t="shared" si="4"/>
        <v/>
      </c>
      <c r="BC46" t="str">
        <f t="shared" si="4"/>
        <v/>
      </c>
      <c r="BD46" t="str">
        <f t="shared" si="4"/>
        <v/>
      </c>
      <c r="BE46" t="str">
        <f t="shared" si="4"/>
        <v/>
      </c>
      <c r="BF46" t="str">
        <f t="shared" si="4"/>
        <v/>
      </c>
      <c r="BG46" t="str">
        <f t="shared" si="4"/>
        <v/>
      </c>
      <c r="BH46" t="str">
        <f t="shared" si="4"/>
        <v/>
      </c>
      <c r="BI46" t="str">
        <f t="shared" si="4"/>
        <v/>
      </c>
      <c r="BJ46" t="str">
        <f t="shared" si="4"/>
        <v/>
      </c>
      <c r="BK46" t="str">
        <f t="shared" si="4"/>
        <v/>
      </c>
      <c r="BL46" t="str">
        <f t="shared" si="4"/>
        <v/>
      </c>
      <c r="BM46" t="str">
        <f t="shared" si="4"/>
        <v/>
      </c>
      <c r="BN46" t="str">
        <f t="shared" si="4"/>
        <v/>
      </c>
      <c r="BO46" t="str">
        <f t="shared" si="4"/>
        <v/>
      </c>
      <c r="BP46" t="str">
        <f t="shared" si="4"/>
        <v/>
      </c>
      <c r="BQ46" t="str">
        <f t="shared" si="4"/>
        <v/>
      </c>
      <c r="BR46" t="str">
        <f t="shared" si="4"/>
        <v/>
      </c>
      <c r="BS46" t="str">
        <f t="shared" si="4"/>
        <v/>
      </c>
      <c r="BT46" t="str">
        <f t="shared" si="4"/>
        <v/>
      </c>
      <c r="BU46" t="str">
        <f t="shared" si="4"/>
        <v/>
      </c>
      <c r="BV46" t="str">
        <f t="shared" si="4"/>
        <v/>
      </c>
      <c r="BW46" t="str">
        <f t="shared" si="4"/>
        <v/>
      </c>
      <c r="BX46" t="str">
        <f t="shared" si="4"/>
        <v/>
      </c>
      <c r="BY46" t="str">
        <f t="shared" si="4"/>
        <v/>
      </c>
      <c r="BZ46" t="str">
        <f t="shared" si="4"/>
        <v/>
      </c>
      <c r="CA46" t="str">
        <f t="shared" si="4"/>
        <v/>
      </c>
      <c r="CB46" t="str">
        <f t="shared" si="4"/>
        <v/>
      </c>
      <c r="CC46" t="str">
        <f t="shared" si="4"/>
        <v/>
      </c>
      <c r="CD46" t="str">
        <f t="shared" si="4"/>
        <v/>
      </c>
      <c r="CE46" t="str">
        <f t="shared" si="4"/>
        <v/>
      </c>
      <c r="CF46" t="str">
        <f t="shared" si="4"/>
        <v/>
      </c>
      <c r="CG46" t="str">
        <f t="shared" si="4"/>
        <v/>
      </c>
      <c r="CH46" t="str">
        <f t="shared" si="4"/>
        <v/>
      </c>
      <c r="CI46" t="str">
        <f t="shared" si="4"/>
        <v/>
      </c>
      <c r="CJ46" t="str">
        <f t="shared" si="4"/>
        <v/>
      </c>
      <c r="CK46" t="str">
        <f t="shared" si="4"/>
        <v/>
      </c>
      <c r="CL46" t="str">
        <f t="shared" si="4"/>
        <v/>
      </c>
    </row>
    <row r="47">
      <c r="B47" s="20" t="s">
        <v>1423</v>
      </c>
      <c r="C47">
        <f t="shared" ref="C47:BH47" si="5">PEARSON(C35:C45, $A$3:$A$13)</f>
        <v>0.3640506849</v>
      </c>
      <c r="D47">
        <f t="shared" si="5"/>
        <v>0.6422518399</v>
      </c>
      <c r="E47">
        <f t="shared" si="5"/>
        <v>-0.06457018131</v>
      </c>
      <c r="F47">
        <f t="shared" si="5"/>
        <v>-0.2156887569</v>
      </c>
      <c r="G47">
        <f t="shared" si="5"/>
        <v>0.2286600162</v>
      </c>
      <c r="H47">
        <f t="shared" si="5"/>
        <v>0.2167250635</v>
      </c>
      <c r="I47">
        <f t="shared" si="5"/>
        <v>0.2030091934</v>
      </c>
      <c r="J47">
        <f t="shared" si="5"/>
        <v>0.1940577957</v>
      </c>
      <c r="K47">
        <f t="shared" si="5"/>
        <v>0.4362984909</v>
      </c>
      <c r="L47">
        <f t="shared" si="5"/>
        <v>0.6809889806</v>
      </c>
      <c r="M47">
        <f t="shared" si="5"/>
        <v>0.9895695835</v>
      </c>
      <c r="N47">
        <f t="shared" si="5"/>
        <v>-1</v>
      </c>
      <c r="O47">
        <f t="shared" si="5"/>
        <v>0.6648879053</v>
      </c>
      <c r="P47">
        <f t="shared" si="5"/>
        <v>0.767281643</v>
      </c>
      <c r="Q47">
        <f t="shared" si="5"/>
        <v>0.2911168375</v>
      </c>
      <c r="R47">
        <f t="shared" si="5"/>
        <v>0.09930244629</v>
      </c>
      <c r="S47">
        <f t="shared" si="5"/>
        <v>-0.06493568821</v>
      </c>
      <c r="T47">
        <f t="shared" si="5"/>
        <v>-1</v>
      </c>
      <c r="U47">
        <f t="shared" si="5"/>
        <v>-0.2054308495</v>
      </c>
      <c r="V47">
        <f t="shared" si="5"/>
        <v>0.1544868905</v>
      </c>
      <c r="W47">
        <f t="shared" si="5"/>
        <v>-0.08787243107</v>
      </c>
      <c r="X47">
        <f t="shared" si="5"/>
        <v>-0.9628055218</v>
      </c>
      <c r="Y47">
        <f t="shared" si="5"/>
        <v>0.2351199779</v>
      </c>
      <c r="Z47">
        <f t="shared" si="5"/>
        <v>0.1366750545</v>
      </c>
      <c r="AA47">
        <f t="shared" si="5"/>
        <v>0.4033512312</v>
      </c>
      <c r="AB47">
        <f t="shared" si="5"/>
        <v>0.5718468709</v>
      </c>
      <c r="AC47">
        <f t="shared" si="5"/>
        <v>0.1660608</v>
      </c>
      <c r="AD47" t="str">
        <f t="shared" si="5"/>
        <v>#DIV/0!</v>
      </c>
      <c r="AE47" t="str">
        <f t="shared" si="5"/>
        <v>#DIV/0!</v>
      </c>
      <c r="AF47">
        <f t="shared" si="5"/>
        <v>0.3643771682</v>
      </c>
      <c r="AG47">
        <f t="shared" si="5"/>
        <v>0.3926088043</v>
      </c>
      <c r="AH47">
        <f t="shared" si="5"/>
        <v>0.2197338709</v>
      </c>
      <c r="AI47">
        <f t="shared" si="5"/>
        <v>0.545279004</v>
      </c>
      <c r="AJ47">
        <f t="shared" si="5"/>
        <v>0.492255624</v>
      </c>
      <c r="AK47">
        <f t="shared" si="5"/>
        <v>0.4156661031</v>
      </c>
      <c r="AL47">
        <f t="shared" si="5"/>
        <v>0.4257856154</v>
      </c>
      <c r="AM47">
        <f t="shared" si="5"/>
        <v>0.07182209756</v>
      </c>
      <c r="AN47">
        <f t="shared" si="5"/>
        <v>0.02353299576</v>
      </c>
      <c r="AO47">
        <f t="shared" si="5"/>
        <v>0.2704526397</v>
      </c>
      <c r="AP47" t="str">
        <f t="shared" si="5"/>
        <v>#DIV/0!</v>
      </c>
      <c r="AQ47" t="str">
        <f t="shared" si="5"/>
        <v>#DIV/0!</v>
      </c>
      <c r="AR47">
        <f t="shared" si="5"/>
        <v>-1</v>
      </c>
      <c r="AS47">
        <f t="shared" si="5"/>
        <v>-1</v>
      </c>
      <c r="AT47">
        <f t="shared" si="5"/>
        <v>-1</v>
      </c>
      <c r="AU47">
        <f t="shared" si="5"/>
        <v>-1</v>
      </c>
      <c r="AV47">
        <f t="shared" si="5"/>
        <v>0.7286881168</v>
      </c>
      <c r="AW47">
        <f t="shared" si="5"/>
        <v>-0.8423328328</v>
      </c>
      <c r="AX47" t="str">
        <f t="shared" si="5"/>
        <v>#DIV/0!</v>
      </c>
      <c r="AY47" t="str">
        <f t="shared" si="5"/>
        <v>#DIV/0!</v>
      </c>
      <c r="AZ47" t="str">
        <f t="shared" si="5"/>
        <v>#DIV/0!</v>
      </c>
      <c r="BA47" t="str">
        <f t="shared" si="5"/>
        <v>#DIV/0!</v>
      </c>
      <c r="BB47" t="str">
        <f t="shared" si="5"/>
        <v>#DIV/0!</v>
      </c>
      <c r="BC47" t="str">
        <f t="shared" si="5"/>
        <v>#DIV/0!</v>
      </c>
      <c r="BD47" t="str">
        <f t="shared" si="5"/>
        <v>#DIV/0!</v>
      </c>
      <c r="BE47" t="str">
        <f t="shared" si="5"/>
        <v>#DIV/0!</v>
      </c>
      <c r="BF47" t="str">
        <f t="shared" si="5"/>
        <v>#DIV/0!</v>
      </c>
      <c r="BG47" t="str">
        <f t="shared" si="5"/>
        <v>#DIV/0!</v>
      </c>
      <c r="BH47" t="str">
        <f t="shared" si="5"/>
        <v>#DIV/0!</v>
      </c>
    </row>
    <row r="48">
      <c r="B48" s="20" t="s">
        <v>1424</v>
      </c>
      <c r="C48">
        <f t="shared" ref="C48:BH48" si="6">C47*(SQRT(COUNT(C35:C45)-2))/SQRT(1-POW(C47,2))</f>
        <v>1.105554967</v>
      </c>
      <c r="D48">
        <f t="shared" si="6"/>
        <v>2.216898421</v>
      </c>
      <c r="E48">
        <f t="shared" si="6"/>
        <v>-0.06470521019</v>
      </c>
      <c r="F48">
        <f t="shared" si="6"/>
        <v>-0.5844146672</v>
      </c>
      <c r="G48">
        <f t="shared" si="6"/>
        <v>0.5753433135</v>
      </c>
      <c r="H48">
        <f t="shared" si="6"/>
        <v>0.6279149022</v>
      </c>
      <c r="I48">
        <f t="shared" si="6"/>
        <v>0.5864075729</v>
      </c>
      <c r="J48">
        <f t="shared" si="6"/>
        <v>0.3426313503</v>
      </c>
      <c r="K48">
        <f t="shared" si="6"/>
        <v>1.371455604</v>
      </c>
      <c r="L48">
        <f t="shared" si="6"/>
        <v>1.859879486</v>
      </c>
      <c r="M48">
        <f t="shared" si="6"/>
        <v>6.86935477</v>
      </c>
      <c r="N48" t="str">
        <f t="shared" si="6"/>
        <v>#DIV/0!</v>
      </c>
      <c r="O48">
        <f t="shared" si="6"/>
        <v>2.670435773</v>
      </c>
      <c r="P48">
        <f t="shared" si="6"/>
        <v>3.384009684</v>
      </c>
      <c r="Q48">
        <f t="shared" si="6"/>
        <v>0.7453716097</v>
      </c>
      <c r="R48">
        <f t="shared" si="6"/>
        <v>0.2993871205</v>
      </c>
      <c r="S48">
        <f t="shared" si="6"/>
        <v>-0.06507302803</v>
      </c>
      <c r="T48" t="str">
        <f t="shared" si="6"/>
        <v>#DIV/0!</v>
      </c>
      <c r="U48">
        <f t="shared" si="6"/>
        <v>-0.6297235226</v>
      </c>
      <c r="V48">
        <f t="shared" si="6"/>
        <v>0.4690921992</v>
      </c>
      <c r="W48">
        <f t="shared" si="6"/>
        <v>-0.08821366479</v>
      </c>
      <c r="X48">
        <f t="shared" si="6"/>
        <v>-3.563368214</v>
      </c>
      <c r="Y48">
        <f t="shared" si="6"/>
        <v>0.2419013545</v>
      </c>
      <c r="Z48">
        <f t="shared" si="6"/>
        <v>0.1379697719</v>
      </c>
      <c r="AA48">
        <f t="shared" si="6"/>
        <v>0.7634866542</v>
      </c>
      <c r="AB48">
        <f t="shared" si="6"/>
        <v>1.558691161</v>
      </c>
      <c r="AC48">
        <f t="shared" si="6"/>
        <v>0.4763041079</v>
      </c>
      <c r="AD48" t="str">
        <f t="shared" si="6"/>
        <v>#DIV/0!</v>
      </c>
      <c r="AE48" t="str">
        <f t="shared" si="6"/>
        <v>#DIV/0!</v>
      </c>
      <c r="AF48">
        <f t="shared" si="6"/>
        <v>1.035221327</v>
      </c>
      <c r="AG48">
        <f t="shared" si="6"/>
        <v>1.045651212</v>
      </c>
      <c r="AH48">
        <f t="shared" si="6"/>
        <v>0.5036491312</v>
      </c>
      <c r="AI48">
        <f t="shared" si="6"/>
        <v>1.593376637</v>
      </c>
      <c r="AJ48">
        <f t="shared" si="6"/>
        <v>1.696554316</v>
      </c>
      <c r="AK48">
        <f t="shared" si="6"/>
        <v>1.371055098</v>
      </c>
      <c r="AL48">
        <f t="shared" si="6"/>
        <v>1.24501865</v>
      </c>
      <c r="AM48">
        <f t="shared" si="6"/>
        <v>0.1763830077</v>
      </c>
      <c r="AN48">
        <f t="shared" si="6"/>
        <v>0.04077163558</v>
      </c>
      <c r="AO48">
        <f t="shared" si="6"/>
        <v>0.8427650061</v>
      </c>
      <c r="AP48" t="str">
        <f t="shared" si="6"/>
        <v>#DIV/0!</v>
      </c>
      <c r="AQ48" t="str">
        <f t="shared" si="6"/>
        <v>#DIV/0!</v>
      </c>
      <c r="AR48" t="str">
        <f t="shared" si="6"/>
        <v>#NUM!</v>
      </c>
      <c r="AS48" t="str">
        <f t="shared" si="6"/>
        <v>#DIV/0!</v>
      </c>
      <c r="AT48" t="str">
        <f t="shared" si="6"/>
        <v>#NUM!</v>
      </c>
      <c r="AU48" t="str">
        <f t="shared" si="6"/>
        <v>#DIV/0!</v>
      </c>
      <c r="AV48">
        <f t="shared" si="6"/>
        <v>2.815126896</v>
      </c>
      <c r="AW48">
        <f t="shared" si="6"/>
        <v>-1.562892297</v>
      </c>
      <c r="AX48" t="str">
        <f t="shared" si="6"/>
        <v>#DIV/0!</v>
      </c>
      <c r="AY48" t="str">
        <f t="shared" si="6"/>
        <v>#DIV/0!</v>
      </c>
      <c r="AZ48" t="str">
        <f t="shared" si="6"/>
        <v>#DIV/0!</v>
      </c>
      <c r="BA48" t="str">
        <f t="shared" si="6"/>
        <v>#DIV/0!</v>
      </c>
      <c r="BB48" t="str">
        <f t="shared" si="6"/>
        <v>#DIV/0!</v>
      </c>
      <c r="BC48" t="str">
        <f t="shared" si="6"/>
        <v>#DIV/0!</v>
      </c>
      <c r="BD48" t="str">
        <f t="shared" si="6"/>
        <v>#DIV/0!</v>
      </c>
      <c r="BE48" t="str">
        <f t="shared" si="6"/>
        <v>#DIV/0!</v>
      </c>
      <c r="BF48" t="str">
        <f t="shared" si="6"/>
        <v>#DIV/0!</v>
      </c>
      <c r="BG48" t="str">
        <f t="shared" si="6"/>
        <v>#DIV/0!</v>
      </c>
      <c r="BH48" t="str">
        <f t="shared" si="6"/>
        <v>#DIV/0!</v>
      </c>
    </row>
    <row r="49">
      <c r="B49" s="20" t="s">
        <v>1425</v>
      </c>
      <c r="C49" s="20">
        <f t="shared" ref="C49:BH49" si="7">TDIST(ABS(C48),COUNT(C35:C45)-2,2)</f>
        <v>0.3010551504</v>
      </c>
      <c r="D49" s="20">
        <f t="shared" si="7"/>
        <v>0.06216113371</v>
      </c>
      <c r="E49" s="20">
        <f t="shared" si="7"/>
        <v>0.9588647278</v>
      </c>
      <c r="F49" s="20">
        <f t="shared" si="7"/>
        <v>0.5772824202</v>
      </c>
      <c r="G49" s="20">
        <f t="shared" si="7"/>
        <v>0.5859725326</v>
      </c>
      <c r="H49" s="20">
        <f t="shared" si="7"/>
        <v>0.5475611024</v>
      </c>
      <c r="I49" s="20">
        <f t="shared" si="7"/>
        <v>0.5737711263</v>
      </c>
      <c r="J49" s="20">
        <f t="shared" si="7"/>
        <v>0.7544776075</v>
      </c>
      <c r="K49" s="20">
        <f t="shared" si="7"/>
        <v>0.2074641969</v>
      </c>
      <c r="L49" s="20">
        <f t="shared" si="7"/>
        <v>0.1364194842</v>
      </c>
      <c r="M49" s="20">
        <f t="shared" si="7"/>
        <v>0.09202888481</v>
      </c>
      <c r="N49" s="20" t="str">
        <f t="shared" si="7"/>
        <v>#DIV/0!</v>
      </c>
      <c r="O49" s="20">
        <f t="shared" si="7"/>
        <v>0.02560416717</v>
      </c>
      <c r="P49" s="20">
        <f t="shared" si="7"/>
        <v>0.009584572759</v>
      </c>
      <c r="Q49" s="20">
        <f t="shared" si="7"/>
        <v>0.484211667</v>
      </c>
      <c r="R49" s="20">
        <f t="shared" si="7"/>
        <v>0.771443302</v>
      </c>
      <c r="S49" s="20">
        <f t="shared" si="7"/>
        <v>0.9586315495</v>
      </c>
      <c r="T49" s="20" t="str">
        <f t="shared" si="7"/>
        <v>#DIV/0!</v>
      </c>
      <c r="U49" s="20">
        <f t="shared" si="7"/>
        <v>0.5445284347</v>
      </c>
      <c r="V49" s="20">
        <f t="shared" si="7"/>
        <v>0.650159257</v>
      </c>
      <c r="W49" s="20">
        <f t="shared" si="7"/>
        <v>0.9439864292</v>
      </c>
      <c r="X49" s="20">
        <f t="shared" si="7"/>
        <v>0.1741765738</v>
      </c>
      <c r="Y49" s="20">
        <f t="shared" si="7"/>
        <v>0.8489033871</v>
      </c>
      <c r="Z49" s="20">
        <f t="shared" si="7"/>
        <v>0.9127167628</v>
      </c>
      <c r="AA49" s="20">
        <f t="shared" si="7"/>
        <v>0.5007240093</v>
      </c>
      <c r="AB49" s="20">
        <f t="shared" si="7"/>
        <v>0.179809722</v>
      </c>
      <c r="AC49" s="20">
        <f t="shared" si="7"/>
        <v>0.6465946167</v>
      </c>
      <c r="AD49" s="20" t="str">
        <f t="shared" si="7"/>
        <v>#DIV/0!</v>
      </c>
      <c r="AE49" s="20" t="str">
        <f t="shared" si="7"/>
        <v>#DIV/0!</v>
      </c>
      <c r="AF49" s="20">
        <f t="shared" si="7"/>
        <v>0.3349986068</v>
      </c>
      <c r="AG49" s="20">
        <f t="shared" si="7"/>
        <v>0.3360071207</v>
      </c>
      <c r="AH49" s="20">
        <f t="shared" si="7"/>
        <v>0.6359081351</v>
      </c>
      <c r="AI49" s="20">
        <f t="shared" si="7"/>
        <v>0.1621841252</v>
      </c>
      <c r="AJ49" s="20">
        <f t="shared" si="7"/>
        <v>0.1240137774</v>
      </c>
      <c r="AK49" s="20">
        <f t="shared" si="7"/>
        <v>0.2035723826</v>
      </c>
      <c r="AL49" s="20">
        <f t="shared" si="7"/>
        <v>0.2531861247</v>
      </c>
      <c r="AM49" s="20">
        <f t="shared" si="7"/>
        <v>0.8657959605</v>
      </c>
      <c r="AN49" s="20">
        <f t="shared" si="7"/>
        <v>0.970039625</v>
      </c>
      <c r="AO49" s="20">
        <f t="shared" si="7"/>
        <v>0.4211915163</v>
      </c>
      <c r="AP49" s="20" t="str">
        <f t="shared" si="7"/>
        <v>#DIV/0!</v>
      </c>
      <c r="AQ49" s="20" t="str">
        <f t="shared" si="7"/>
        <v>#DIV/0!</v>
      </c>
      <c r="AR49" s="20" t="str">
        <f t="shared" si="7"/>
        <v>#NUM!</v>
      </c>
      <c r="AS49" s="20" t="str">
        <f t="shared" si="7"/>
        <v>#DIV/0!</v>
      </c>
      <c r="AT49" s="20" t="str">
        <f t="shared" si="7"/>
        <v>#NUM!</v>
      </c>
      <c r="AU49" s="20" t="str">
        <f t="shared" si="7"/>
        <v>#DIV/0!</v>
      </c>
      <c r="AV49" s="20">
        <f t="shared" si="7"/>
        <v>0.02595416644</v>
      </c>
      <c r="AW49" s="20">
        <f t="shared" si="7"/>
        <v>0.3623634767</v>
      </c>
      <c r="AX49" s="20" t="str">
        <f t="shared" si="7"/>
        <v>#DIV/0!</v>
      </c>
      <c r="AY49" s="20" t="str">
        <f t="shared" si="7"/>
        <v>#DIV/0!</v>
      </c>
      <c r="AZ49" s="20" t="str">
        <f t="shared" si="7"/>
        <v>#DIV/0!</v>
      </c>
      <c r="BA49" s="20" t="str">
        <f t="shared" si="7"/>
        <v>#DIV/0!</v>
      </c>
      <c r="BB49" s="20" t="str">
        <f t="shared" si="7"/>
        <v>#DIV/0!</v>
      </c>
      <c r="BC49" s="20" t="str">
        <f t="shared" si="7"/>
        <v>#DIV/0!</v>
      </c>
      <c r="BD49" s="20" t="str">
        <f t="shared" si="7"/>
        <v>#DIV/0!</v>
      </c>
      <c r="BE49" s="20" t="str">
        <f t="shared" si="7"/>
        <v>#DIV/0!</v>
      </c>
      <c r="BF49" s="20" t="str">
        <f t="shared" si="7"/>
        <v>#DIV/0!</v>
      </c>
      <c r="BG49" s="20" t="str">
        <f t="shared" si="7"/>
        <v>#DIV/0!</v>
      </c>
      <c r="BH49" s="20" t="str">
        <f t="shared" si="7"/>
        <v>#DIV/0!</v>
      </c>
    </row>
    <row r="50">
      <c r="B50" s="132" t="s">
        <v>1426</v>
      </c>
      <c r="C50" s="20">
        <f t="shared" ref="C50:BH50" si="8">IF(C46="", "",IF(C49&lt;=0.1, IF(C46&gt;0, 1, 3),2))</f>
        <v>2</v>
      </c>
      <c r="D50" s="20">
        <f t="shared" si="8"/>
        <v>1</v>
      </c>
      <c r="E50" s="20">
        <f t="shared" si="8"/>
        <v>2</v>
      </c>
      <c r="F50" s="20">
        <f t="shared" si="8"/>
        <v>2</v>
      </c>
      <c r="G50" s="20">
        <f t="shared" si="8"/>
        <v>2</v>
      </c>
      <c r="H50" s="20">
        <f t="shared" si="8"/>
        <v>2</v>
      </c>
      <c r="I50" s="20">
        <f t="shared" si="8"/>
        <v>2</v>
      </c>
      <c r="J50" s="20">
        <f t="shared" si="8"/>
        <v>2</v>
      </c>
      <c r="K50" s="20">
        <f t="shared" si="8"/>
        <v>2</v>
      </c>
      <c r="L50" s="20">
        <f t="shared" si="8"/>
        <v>2</v>
      </c>
      <c r="M50" s="20">
        <f t="shared" si="8"/>
        <v>1</v>
      </c>
      <c r="N50" s="20" t="str">
        <f t="shared" si="8"/>
        <v/>
      </c>
      <c r="O50" s="20">
        <f t="shared" si="8"/>
        <v>1</v>
      </c>
      <c r="P50" s="20">
        <f t="shared" si="8"/>
        <v>1</v>
      </c>
      <c r="Q50" s="20">
        <f t="shared" si="8"/>
        <v>2</v>
      </c>
      <c r="R50" s="20">
        <f t="shared" si="8"/>
        <v>2</v>
      </c>
      <c r="S50" s="20">
        <f t="shared" si="8"/>
        <v>2</v>
      </c>
      <c r="T50" s="20" t="str">
        <f t="shared" si="8"/>
        <v/>
      </c>
      <c r="U50" s="20">
        <f t="shared" si="8"/>
        <v>2</v>
      </c>
      <c r="V50" s="20">
        <f t="shared" si="8"/>
        <v>2</v>
      </c>
      <c r="W50" s="20">
        <f t="shared" si="8"/>
        <v>2</v>
      </c>
      <c r="X50" s="20">
        <f t="shared" si="8"/>
        <v>2</v>
      </c>
      <c r="Y50" s="20">
        <f t="shared" si="8"/>
        <v>2</v>
      </c>
      <c r="Z50" s="20">
        <f t="shared" si="8"/>
        <v>2</v>
      </c>
      <c r="AA50" s="20">
        <f t="shared" si="8"/>
        <v>2</v>
      </c>
      <c r="AB50" s="20">
        <f t="shared" si="8"/>
        <v>2</v>
      </c>
      <c r="AC50" s="20">
        <f t="shared" si="8"/>
        <v>2</v>
      </c>
      <c r="AD50" s="20" t="str">
        <f t="shared" si="8"/>
        <v/>
      </c>
      <c r="AE50" s="20" t="str">
        <f t="shared" si="8"/>
        <v/>
      </c>
      <c r="AF50" s="20">
        <f t="shared" si="8"/>
        <v>2</v>
      </c>
      <c r="AG50" s="20">
        <f t="shared" si="8"/>
        <v>2</v>
      </c>
      <c r="AH50" s="20">
        <f t="shared" si="8"/>
        <v>2</v>
      </c>
      <c r="AI50" s="20">
        <f t="shared" si="8"/>
        <v>2</v>
      </c>
      <c r="AJ50" s="20">
        <f t="shared" si="8"/>
        <v>2</v>
      </c>
      <c r="AK50" s="20">
        <f t="shared" si="8"/>
        <v>2</v>
      </c>
      <c r="AL50" s="20">
        <f t="shared" si="8"/>
        <v>2</v>
      </c>
      <c r="AM50" s="20">
        <f t="shared" si="8"/>
        <v>2</v>
      </c>
      <c r="AN50" s="20">
        <f t="shared" si="8"/>
        <v>2</v>
      </c>
      <c r="AO50" s="20">
        <f t="shared" si="8"/>
        <v>2</v>
      </c>
      <c r="AP50" s="20" t="str">
        <f t="shared" si="8"/>
        <v/>
      </c>
      <c r="AQ50" s="20" t="str">
        <f t="shared" si="8"/>
        <v/>
      </c>
      <c r="AR50" s="20" t="str">
        <f t="shared" si="8"/>
        <v/>
      </c>
      <c r="AS50" s="20" t="str">
        <f t="shared" si="8"/>
        <v/>
      </c>
      <c r="AT50" s="20" t="str">
        <f t="shared" si="8"/>
        <v/>
      </c>
      <c r="AU50" s="20" t="str">
        <f t="shared" si="8"/>
        <v/>
      </c>
      <c r="AV50" s="20">
        <f t="shared" si="8"/>
        <v>1</v>
      </c>
      <c r="AW50" s="20">
        <f t="shared" si="8"/>
        <v>2</v>
      </c>
      <c r="AX50" s="20" t="str">
        <f t="shared" si="8"/>
        <v/>
      </c>
      <c r="AY50" s="20" t="str">
        <f t="shared" si="8"/>
        <v/>
      </c>
      <c r="AZ50" s="20" t="str">
        <f t="shared" si="8"/>
        <v/>
      </c>
      <c r="BA50" s="20" t="str">
        <f t="shared" si="8"/>
        <v/>
      </c>
      <c r="BB50" s="20" t="str">
        <f t="shared" si="8"/>
        <v/>
      </c>
      <c r="BC50" s="20" t="str">
        <f t="shared" si="8"/>
        <v/>
      </c>
      <c r="BD50" s="20" t="str">
        <f t="shared" si="8"/>
        <v/>
      </c>
      <c r="BE50" s="20" t="str">
        <f t="shared" si="8"/>
        <v/>
      </c>
      <c r="BF50" s="20" t="str">
        <f t="shared" si="8"/>
        <v/>
      </c>
      <c r="BG50" s="20" t="str">
        <f t="shared" si="8"/>
        <v/>
      </c>
      <c r="BH50" s="20" t="str">
        <f t="shared" si="8"/>
        <v/>
      </c>
    </row>
    <row r="51" ht="36.0" customHeight="1">
      <c r="B51" s="108"/>
    </row>
    <row r="52" ht="36.0" customHeight="1"/>
    <row r="53"/>
    <row r="54"/>
    <row r="55"/>
    <row r="56"/>
    <row r="57"/>
    <row r="58"/>
    <row r="59"/>
    <row r="60"/>
    <row r="61"/>
    <row r="62"/>
    <row r="63"/>
    <row r="64"/>
    <row r="65">
      <c r="B65" s="20" t="s">
        <v>1404</v>
      </c>
      <c r="C65">
        <f t="shared" ref="C65:CL65" si="9">If(COUNT(C54:C64)&gt;2,SLOPE(C54:C64, $A$3:$A$13), "")</f>
        <v>0.1236715983</v>
      </c>
      <c r="D65">
        <f t="shared" si="9"/>
        <v>0.09299444444</v>
      </c>
      <c r="E65">
        <f t="shared" si="9"/>
        <v>0.9818055556</v>
      </c>
      <c r="F65">
        <f t="shared" si="9"/>
        <v>0.08393287037</v>
      </c>
      <c r="G65">
        <f t="shared" si="9"/>
        <v>0.2601831662</v>
      </c>
      <c r="H65">
        <f t="shared" si="9"/>
        <v>-0.03727056277</v>
      </c>
      <c r="I65">
        <f t="shared" si="9"/>
        <v>0.0058626443</v>
      </c>
      <c r="J65">
        <f t="shared" si="9"/>
        <v>0.05604166667</v>
      </c>
      <c r="K65">
        <f t="shared" si="9"/>
        <v>-0.009438592272</v>
      </c>
      <c r="L65">
        <f t="shared" si="9"/>
        <v>0.03042142857</v>
      </c>
      <c r="M65">
        <f t="shared" si="9"/>
        <v>-0.06902777778</v>
      </c>
      <c r="N65" t="str">
        <f t="shared" si="9"/>
        <v/>
      </c>
      <c r="O65">
        <f t="shared" si="9"/>
        <v>-0.08298535354</v>
      </c>
      <c r="P65">
        <f t="shared" si="9"/>
        <v>-0.03644738306</v>
      </c>
      <c r="Q65">
        <f t="shared" si="9"/>
        <v>0.003711498488</v>
      </c>
      <c r="R65">
        <f t="shared" si="9"/>
        <v>0.228717033</v>
      </c>
      <c r="S65">
        <f t="shared" si="9"/>
        <v>-0.2925</v>
      </c>
      <c r="T65" t="str">
        <f t="shared" si="9"/>
        <v/>
      </c>
      <c r="U65">
        <f t="shared" si="9"/>
        <v>0.01390199926</v>
      </c>
      <c r="V65">
        <f t="shared" si="9"/>
        <v>-0.01840670769</v>
      </c>
      <c r="W65">
        <f t="shared" si="9"/>
        <v>0.2301666667</v>
      </c>
      <c r="X65">
        <f t="shared" si="9"/>
        <v>0.3864166667</v>
      </c>
      <c r="Y65">
        <f t="shared" si="9"/>
        <v>0.2085</v>
      </c>
      <c r="Z65">
        <f t="shared" si="9"/>
        <v>-0.07407894737</v>
      </c>
      <c r="AA65">
        <f t="shared" si="9"/>
        <v>-0.04774165421</v>
      </c>
      <c r="AB65">
        <f t="shared" si="9"/>
        <v>-0.05978938907</v>
      </c>
      <c r="AC65">
        <f t="shared" si="9"/>
        <v>0.1507879655</v>
      </c>
      <c r="AD65" t="str">
        <f t="shared" si="9"/>
        <v/>
      </c>
      <c r="AE65" t="str">
        <f t="shared" si="9"/>
        <v/>
      </c>
      <c r="AF65">
        <f t="shared" si="9"/>
        <v>0.04624891546</v>
      </c>
      <c r="AG65">
        <f t="shared" si="9"/>
        <v>-0.03228174603</v>
      </c>
      <c r="AH65">
        <f t="shared" si="9"/>
        <v>-0.01450865452</v>
      </c>
      <c r="AI65">
        <f t="shared" si="9"/>
        <v>0.002482032178</v>
      </c>
      <c r="AJ65">
        <f t="shared" si="9"/>
        <v>-0.01872623967</v>
      </c>
      <c r="AK65">
        <f t="shared" si="9"/>
        <v>0.07053174603</v>
      </c>
      <c r="AL65">
        <f t="shared" si="9"/>
        <v>-0.01358379121</v>
      </c>
      <c r="AM65">
        <f t="shared" si="9"/>
        <v>0.02618613001</v>
      </c>
      <c r="AN65">
        <f t="shared" si="9"/>
        <v>0.02300256246</v>
      </c>
      <c r="AO65">
        <f t="shared" si="9"/>
        <v>0.05249170274</v>
      </c>
      <c r="AP65" t="str">
        <f t="shared" si="9"/>
        <v/>
      </c>
      <c r="AQ65" t="str">
        <f t="shared" si="9"/>
        <v/>
      </c>
      <c r="AR65" t="str">
        <f t="shared" si="9"/>
        <v/>
      </c>
      <c r="AS65" t="str">
        <f t="shared" si="9"/>
        <v/>
      </c>
      <c r="AT65" t="str">
        <f t="shared" si="9"/>
        <v/>
      </c>
      <c r="AU65" t="str">
        <f t="shared" si="9"/>
        <v/>
      </c>
      <c r="AV65">
        <f t="shared" si="9"/>
        <v>-0.001359875711</v>
      </c>
      <c r="AW65">
        <f t="shared" si="9"/>
        <v>0.155</v>
      </c>
      <c r="AX65" t="str">
        <f t="shared" si="9"/>
        <v/>
      </c>
      <c r="AY65" t="str">
        <f t="shared" si="9"/>
        <v/>
      </c>
      <c r="AZ65" t="str">
        <f t="shared" si="9"/>
        <v/>
      </c>
      <c r="BA65" t="str">
        <f t="shared" si="9"/>
        <v/>
      </c>
      <c r="BB65" t="str">
        <f t="shared" si="9"/>
        <v/>
      </c>
      <c r="BC65" t="str">
        <f t="shared" si="9"/>
        <v/>
      </c>
      <c r="BD65" t="str">
        <f t="shared" si="9"/>
        <v/>
      </c>
      <c r="BE65" t="str">
        <f t="shared" si="9"/>
        <v/>
      </c>
      <c r="BF65" t="str">
        <f t="shared" si="9"/>
        <v/>
      </c>
      <c r="BG65" t="str">
        <f t="shared" si="9"/>
        <v/>
      </c>
      <c r="BH65" t="str">
        <f t="shared" si="9"/>
        <v/>
      </c>
      <c r="BI65" t="str">
        <f t="shared" si="9"/>
        <v/>
      </c>
      <c r="BJ65" t="str">
        <f t="shared" si="9"/>
        <v/>
      </c>
      <c r="BK65" t="str">
        <f t="shared" si="9"/>
        <v/>
      </c>
      <c r="BL65" t="str">
        <f t="shared" si="9"/>
        <v/>
      </c>
      <c r="BM65" t="str">
        <f t="shared" si="9"/>
        <v/>
      </c>
      <c r="BN65" t="str">
        <f t="shared" si="9"/>
        <v/>
      </c>
      <c r="BO65" t="str">
        <f t="shared" si="9"/>
        <v/>
      </c>
      <c r="BP65" t="str">
        <f t="shared" si="9"/>
        <v/>
      </c>
      <c r="BQ65" t="str">
        <f t="shared" si="9"/>
        <v/>
      </c>
      <c r="BR65" t="str">
        <f t="shared" si="9"/>
        <v/>
      </c>
      <c r="BS65" t="str">
        <f t="shared" si="9"/>
        <v/>
      </c>
      <c r="BT65" t="str">
        <f t="shared" si="9"/>
        <v/>
      </c>
      <c r="BU65" t="str">
        <f t="shared" si="9"/>
        <v/>
      </c>
      <c r="BV65" t="str">
        <f t="shared" si="9"/>
        <v/>
      </c>
      <c r="BW65" t="str">
        <f t="shared" si="9"/>
        <v/>
      </c>
      <c r="BX65" t="str">
        <f t="shared" si="9"/>
        <v/>
      </c>
      <c r="BY65" t="str">
        <f t="shared" si="9"/>
        <v/>
      </c>
      <c r="BZ65" t="str">
        <f t="shared" si="9"/>
        <v/>
      </c>
      <c r="CA65" t="str">
        <f t="shared" si="9"/>
        <v/>
      </c>
      <c r="CB65" t="str">
        <f t="shared" si="9"/>
        <v/>
      </c>
      <c r="CC65" t="str">
        <f t="shared" si="9"/>
        <v/>
      </c>
      <c r="CD65" t="str">
        <f t="shared" si="9"/>
        <v/>
      </c>
      <c r="CE65" t="str">
        <f t="shared" si="9"/>
        <v/>
      </c>
      <c r="CF65" t="str">
        <f t="shared" si="9"/>
        <v/>
      </c>
      <c r="CG65" t="str">
        <f t="shared" si="9"/>
        <v/>
      </c>
      <c r="CH65" t="str">
        <f t="shared" si="9"/>
        <v/>
      </c>
      <c r="CI65" t="str">
        <f t="shared" si="9"/>
        <v/>
      </c>
      <c r="CJ65" t="str">
        <f t="shared" si="9"/>
        <v/>
      </c>
      <c r="CK65" t="str">
        <f t="shared" si="9"/>
        <v/>
      </c>
      <c r="CL65" t="str">
        <f t="shared" si="9"/>
        <v/>
      </c>
    </row>
    <row r="66">
      <c r="B66" s="20" t="s">
        <v>1423</v>
      </c>
      <c r="C66">
        <f t="shared" ref="C66:BH66" si="10">PEARSON(C54:C64, $A$4:$A$14)</f>
        <v>0.4068006305</v>
      </c>
      <c r="D66">
        <f t="shared" si="10"/>
        <v>0.326293238</v>
      </c>
      <c r="E66">
        <f t="shared" si="10"/>
        <v>0.9801437325</v>
      </c>
      <c r="F66">
        <f t="shared" si="10"/>
        <v>0.2759949046</v>
      </c>
      <c r="G66">
        <f t="shared" si="10"/>
        <v>0.7132641658</v>
      </c>
      <c r="H66">
        <f t="shared" si="10"/>
        <v>-0.1487293746</v>
      </c>
      <c r="I66">
        <f t="shared" si="10"/>
        <v>0.01878078508</v>
      </c>
      <c r="J66">
        <f t="shared" si="10"/>
        <v>0.1731505615</v>
      </c>
      <c r="K66">
        <f t="shared" si="10"/>
        <v>-0.03943524878</v>
      </c>
      <c r="L66">
        <f t="shared" si="10"/>
        <v>0.1450485184</v>
      </c>
      <c r="M66">
        <f t="shared" si="10"/>
        <v>-0.4580231323</v>
      </c>
      <c r="N66">
        <f t="shared" si="10"/>
        <v>1</v>
      </c>
      <c r="O66">
        <f t="shared" si="10"/>
        <v>-0.5855674489</v>
      </c>
      <c r="P66">
        <f t="shared" si="10"/>
        <v>-0.2006124533</v>
      </c>
      <c r="Q66">
        <f t="shared" si="10"/>
        <v>0.01131913675</v>
      </c>
      <c r="R66">
        <f t="shared" si="10"/>
        <v>0.3112724803</v>
      </c>
      <c r="S66">
        <f t="shared" si="10"/>
        <v>-0.332395306</v>
      </c>
      <c r="T66">
        <f t="shared" si="10"/>
        <v>-1</v>
      </c>
      <c r="U66">
        <f t="shared" si="10"/>
        <v>0.07908839242</v>
      </c>
      <c r="V66">
        <f t="shared" si="10"/>
        <v>-0.1293749812</v>
      </c>
      <c r="W66">
        <f t="shared" si="10"/>
        <v>0.5894934096</v>
      </c>
      <c r="X66">
        <f t="shared" si="10"/>
        <v>0.9086406869</v>
      </c>
      <c r="Y66">
        <f t="shared" si="10"/>
        <v>0.4677540583</v>
      </c>
      <c r="Z66">
        <f t="shared" si="10"/>
        <v>-0.3034800143</v>
      </c>
      <c r="AA66">
        <f t="shared" si="10"/>
        <v>-0.2814128395</v>
      </c>
      <c r="AB66">
        <f t="shared" si="10"/>
        <v>-0.3127158693</v>
      </c>
      <c r="AC66">
        <f t="shared" si="10"/>
        <v>0.6246175994</v>
      </c>
      <c r="AD66" t="str">
        <f t="shared" si="10"/>
        <v>#DIV/0!</v>
      </c>
      <c r="AE66" t="str">
        <f t="shared" si="10"/>
        <v>#DIV/0!</v>
      </c>
      <c r="AF66">
        <f t="shared" si="10"/>
        <v>0.2549377853</v>
      </c>
      <c r="AG66">
        <f t="shared" si="10"/>
        <v>-0.2561767452</v>
      </c>
      <c r="AH66">
        <f t="shared" si="10"/>
        <v>-0.131001578</v>
      </c>
      <c r="AI66">
        <f t="shared" si="10"/>
        <v>0.01344401566</v>
      </c>
      <c r="AJ66">
        <f t="shared" si="10"/>
        <v>-0.06662898896</v>
      </c>
      <c r="AK66">
        <f t="shared" si="10"/>
        <v>0.3241625578</v>
      </c>
      <c r="AL66">
        <f t="shared" si="10"/>
        <v>-0.1172942465</v>
      </c>
      <c r="AM66">
        <f t="shared" si="10"/>
        <v>0.4643158072</v>
      </c>
      <c r="AN66">
        <f t="shared" si="10"/>
        <v>0.6195248451</v>
      </c>
      <c r="AO66">
        <f t="shared" si="10"/>
        <v>0.2598582432</v>
      </c>
      <c r="AP66" t="str">
        <f t="shared" si="10"/>
        <v>#DIV/0!</v>
      </c>
      <c r="AQ66" t="str">
        <f t="shared" si="10"/>
        <v>#DIV/0!</v>
      </c>
      <c r="AR66">
        <f t="shared" si="10"/>
        <v>1</v>
      </c>
      <c r="AS66">
        <f t="shared" si="10"/>
        <v>1</v>
      </c>
      <c r="AT66">
        <f t="shared" si="10"/>
        <v>1</v>
      </c>
      <c r="AU66">
        <f t="shared" si="10"/>
        <v>1</v>
      </c>
      <c r="AV66">
        <f t="shared" si="10"/>
        <v>-0.006703875515</v>
      </c>
      <c r="AW66">
        <f t="shared" si="10"/>
        <v>0.1590617599</v>
      </c>
      <c r="AX66" t="str">
        <f t="shared" si="10"/>
        <v>#DIV/0!</v>
      </c>
      <c r="AY66" t="str">
        <f t="shared" si="10"/>
        <v>#DIV/0!</v>
      </c>
      <c r="AZ66" t="str">
        <f t="shared" si="10"/>
        <v>#DIV/0!</v>
      </c>
      <c r="BA66" t="str">
        <f t="shared" si="10"/>
        <v>#DIV/0!</v>
      </c>
      <c r="BB66" t="str">
        <f t="shared" si="10"/>
        <v>#DIV/0!</v>
      </c>
      <c r="BC66" t="str">
        <f t="shared" si="10"/>
        <v>#DIV/0!</v>
      </c>
      <c r="BD66" t="str">
        <f t="shared" si="10"/>
        <v>#DIV/0!</v>
      </c>
      <c r="BE66" t="str">
        <f t="shared" si="10"/>
        <v>#DIV/0!</v>
      </c>
      <c r="BF66" t="str">
        <f t="shared" si="10"/>
        <v>#DIV/0!</v>
      </c>
      <c r="BG66" t="str">
        <f t="shared" si="10"/>
        <v>#DIV/0!</v>
      </c>
      <c r="BH66" t="str">
        <f t="shared" si="10"/>
        <v>#DIV/0!</v>
      </c>
    </row>
    <row r="67">
      <c r="B67" s="20" t="s">
        <v>1428</v>
      </c>
      <c r="C67">
        <f t="shared" ref="C67:BH67" si="11">C66*(SQRT(COUNT(C55:C64)-2))/SQRT(1-POW(C66,2))</f>
        <v>1.178186439</v>
      </c>
      <c r="D67">
        <f t="shared" si="11"/>
        <v>0.9132756171</v>
      </c>
      <c r="E67">
        <f t="shared" si="11"/>
        <v>4.943022672</v>
      </c>
      <c r="F67">
        <f t="shared" si="11"/>
        <v>0.7597221749</v>
      </c>
      <c r="G67">
        <f t="shared" si="11"/>
        <v>2.492716449</v>
      </c>
      <c r="H67">
        <f t="shared" si="11"/>
        <v>-0.397926704</v>
      </c>
      <c r="I67">
        <f t="shared" si="11"/>
        <v>0.04969805223</v>
      </c>
      <c r="J67">
        <f t="shared" si="11"/>
        <v>0.3045050064</v>
      </c>
      <c r="K67">
        <f t="shared" si="11"/>
        <v>-0.1044170843</v>
      </c>
      <c r="L67">
        <f t="shared" si="11"/>
        <v>0.2539166882</v>
      </c>
      <c r="M67">
        <f t="shared" si="11"/>
        <v>-0.5152462385</v>
      </c>
      <c r="N67" t="str">
        <f t="shared" si="11"/>
        <v>#DIV/0!</v>
      </c>
      <c r="O67">
        <f t="shared" si="11"/>
        <v>-2.043161187</v>
      </c>
      <c r="P67">
        <f t="shared" si="11"/>
        <v>-0.5417847769</v>
      </c>
      <c r="Q67">
        <f t="shared" si="11"/>
        <v>0.02531198079</v>
      </c>
      <c r="R67">
        <f t="shared" si="11"/>
        <v>0.9264362246</v>
      </c>
      <c r="S67">
        <f t="shared" si="11"/>
        <v>-0.3524346861</v>
      </c>
      <c r="T67" t="str">
        <f t="shared" si="11"/>
        <v>#NUM!</v>
      </c>
      <c r="U67">
        <f t="shared" si="11"/>
        <v>0.2243986591</v>
      </c>
      <c r="V67">
        <f t="shared" si="11"/>
        <v>-0.3690291224</v>
      </c>
      <c r="W67">
        <f t="shared" si="11"/>
        <v>0.7297759072</v>
      </c>
      <c r="X67">
        <f t="shared" si="11"/>
        <v>2.175973881</v>
      </c>
      <c r="Y67">
        <f t="shared" si="11"/>
        <v>0.5292181618</v>
      </c>
      <c r="Z67">
        <f t="shared" si="11"/>
        <v>0</v>
      </c>
      <c r="AA67">
        <f t="shared" si="11"/>
        <v>-0.4147387782</v>
      </c>
      <c r="AB67">
        <f t="shared" si="11"/>
        <v>-0.658455441</v>
      </c>
      <c r="AC67">
        <f t="shared" si="11"/>
        <v>2.116170746</v>
      </c>
      <c r="AD67" t="str">
        <f t="shared" si="11"/>
        <v>#DIV/0!</v>
      </c>
      <c r="AE67" t="str">
        <f t="shared" si="11"/>
        <v>#DIV/0!</v>
      </c>
      <c r="AF67">
        <f t="shared" si="11"/>
        <v>0.6458065812</v>
      </c>
      <c r="AG67">
        <f t="shared" si="11"/>
        <v>-0.5926038314</v>
      </c>
      <c r="AH67">
        <f t="shared" si="11"/>
        <v>-0.2642806847</v>
      </c>
      <c r="AI67">
        <f t="shared" si="11"/>
        <v>0.03006444998</v>
      </c>
      <c r="AJ67">
        <f t="shared" si="11"/>
        <v>-0.1888749538</v>
      </c>
      <c r="AK67">
        <f t="shared" si="11"/>
        <v>0.9692059419</v>
      </c>
      <c r="AL67">
        <f t="shared" si="11"/>
        <v>-0.289308088</v>
      </c>
      <c r="AM67">
        <f t="shared" si="11"/>
        <v>1.17226738</v>
      </c>
      <c r="AN67">
        <f t="shared" si="11"/>
        <v>1.116135102</v>
      </c>
      <c r="AO67">
        <f t="shared" si="11"/>
        <v>0.7611376363</v>
      </c>
      <c r="AP67" t="str">
        <f t="shared" si="11"/>
        <v>#DIV/0!</v>
      </c>
      <c r="AQ67" t="str">
        <f t="shared" si="11"/>
        <v>#DIV/0!</v>
      </c>
      <c r="AR67" t="str">
        <f t="shared" si="11"/>
        <v>#DIV/0!</v>
      </c>
      <c r="AS67">
        <f t="shared" si="11"/>
        <v>0</v>
      </c>
      <c r="AT67">
        <f t="shared" si="11"/>
        <v>0</v>
      </c>
      <c r="AU67" t="str">
        <f t="shared" si="11"/>
        <v>#DIV/0!</v>
      </c>
      <c r="AV67">
        <f t="shared" si="11"/>
        <v>-0.01642144332</v>
      </c>
      <c r="AW67">
        <f t="shared" si="11"/>
        <v>0.1611129477</v>
      </c>
      <c r="AX67" t="str">
        <f t="shared" si="11"/>
        <v>#DIV/0!</v>
      </c>
      <c r="AY67" t="str">
        <f t="shared" si="11"/>
        <v>#DIV/0!</v>
      </c>
      <c r="AZ67" t="str">
        <f t="shared" si="11"/>
        <v>#DIV/0!</v>
      </c>
      <c r="BA67" t="str">
        <f t="shared" si="11"/>
        <v>#DIV/0!</v>
      </c>
      <c r="BB67" t="str">
        <f t="shared" si="11"/>
        <v>#DIV/0!</v>
      </c>
      <c r="BC67" t="str">
        <f t="shared" si="11"/>
        <v>#DIV/0!</v>
      </c>
      <c r="BD67" t="str">
        <f t="shared" si="11"/>
        <v>#DIV/0!</v>
      </c>
      <c r="BE67" t="str">
        <f t="shared" si="11"/>
        <v>#DIV/0!</v>
      </c>
      <c r="BF67" t="str">
        <f t="shared" si="11"/>
        <v>#DIV/0!</v>
      </c>
      <c r="BG67" t="str">
        <f t="shared" si="11"/>
        <v>#DIV/0!</v>
      </c>
      <c r="BH67" t="str">
        <f t="shared" si="11"/>
        <v>#DIV/0!</v>
      </c>
    </row>
    <row r="68">
      <c r="B68" s="20" t="s">
        <v>1429</v>
      </c>
      <c r="C68" s="20">
        <f t="shared" ref="C68:BH68" si="12">TDIST(ABS(C67),COUNT(C55:C64)-2,2)</f>
        <v>0.2772184398</v>
      </c>
      <c r="D68" s="20">
        <f t="shared" si="12"/>
        <v>0.3914672218</v>
      </c>
      <c r="E68" s="20">
        <f t="shared" si="12"/>
        <v>0.1270764812</v>
      </c>
      <c r="F68" s="20">
        <f t="shared" si="12"/>
        <v>0.472226032</v>
      </c>
      <c r="G68" s="20">
        <f t="shared" si="12"/>
        <v>0.04698910744</v>
      </c>
      <c r="H68" s="20">
        <f t="shared" si="12"/>
        <v>0.7025407615</v>
      </c>
      <c r="I68" s="20">
        <f t="shared" si="12"/>
        <v>0.9617513428</v>
      </c>
      <c r="J68" s="20">
        <f t="shared" si="12"/>
        <v>0.7806444828</v>
      </c>
      <c r="K68" s="20">
        <f t="shared" si="12"/>
        <v>0.9197672105</v>
      </c>
      <c r="L68" s="20">
        <f t="shared" si="12"/>
        <v>0.8159681377</v>
      </c>
      <c r="M68" s="20">
        <f t="shared" si="12"/>
        <v>0.6971153641</v>
      </c>
      <c r="N68" s="20" t="str">
        <f t="shared" si="12"/>
        <v>#DIV/0!</v>
      </c>
      <c r="O68" s="20">
        <f t="shared" si="12"/>
        <v>0.07530344404</v>
      </c>
      <c r="P68" s="20">
        <f t="shared" si="12"/>
        <v>0.6047750042</v>
      </c>
      <c r="Q68" s="20">
        <f t="shared" si="12"/>
        <v>0.9807852676</v>
      </c>
      <c r="R68" s="20">
        <f t="shared" si="12"/>
        <v>0.3813182042</v>
      </c>
      <c r="S68" s="20">
        <f t="shared" si="12"/>
        <v>0.7842863838</v>
      </c>
      <c r="T68" s="20" t="str">
        <f t="shared" si="12"/>
        <v>#NUM!</v>
      </c>
      <c r="U68" s="20">
        <f t="shared" si="12"/>
        <v>0.8280722335</v>
      </c>
      <c r="V68" s="20">
        <f t="shared" si="12"/>
        <v>0.721681798</v>
      </c>
      <c r="W68" s="20">
        <f t="shared" si="12"/>
        <v>0.5986548083</v>
      </c>
      <c r="X68" s="20">
        <f t="shared" si="12"/>
        <v>0.274242497</v>
      </c>
      <c r="Y68" s="20">
        <f t="shared" si="12"/>
        <v>0.690126599</v>
      </c>
      <c r="Z68" s="20" t="str">
        <f t="shared" si="12"/>
        <v>#NUM!</v>
      </c>
      <c r="AA68" s="20">
        <f t="shared" si="12"/>
        <v>0.7185871605</v>
      </c>
      <c r="AB68" s="20">
        <f t="shared" si="12"/>
        <v>0.5462166284</v>
      </c>
      <c r="AC68" s="20">
        <f t="shared" si="12"/>
        <v>0.07212819457</v>
      </c>
      <c r="AD68" s="20" t="str">
        <f t="shared" si="12"/>
        <v>#DIV/0!</v>
      </c>
      <c r="AE68" s="20" t="str">
        <f t="shared" si="12"/>
        <v>#DIV/0!</v>
      </c>
      <c r="AF68" s="20">
        <f t="shared" si="12"/>
        <v>0.5422993709</v>
      </c>
      <c r="AG68" s="20">
        <f t="shared" si="12"/>
        <v>0.5792297128</v>
      </c>
      <c r="AH68" s="20">
        <f t="shared" si="12"/>
        <v>0.8046217192</v>
      </c>
      <c r="AI68" s="20">
        <f t="shared" si="12"/>
        <v>0.9771787927</v>
      </c>
      <c r="AJ68" s="20">
        <f t="shared" si="12"/>
        <v>0.8548944148</v>
      </c>
      <c r="AK68" s="20">
        <f t="shared" si="12"/>
        <v>0.360827723</v>
      </c>
      <c r="AL68" s="20">
        <f t="shared" si="12"/>
        <v>0.7820821213</v>
      </c>
      <c r="AM68" s="20">
        <f t="shared" si="12"/>
        <v>0.2938986148</v>
      </c>
      <c r="AN68" s="20">
        <f t="shared" si="12"/>
        <v>0.3804751549</v>
      </c>
      <c r="AO68" s="20">
        <f t="shared" si="12"/>
        <v>0.4684145602</v>
      </c>
      <c r="AP68" s="20" t="str">
        <f t="shared" si="12"/>
        <v>#DIV/0!</v>
      </c>
      <c r="AQ68" s="20" t="str">
        <f t="shared" si="12"/>
        <v>#DIV/0!</v>
      </c>
      <c r="AR68" s="20" t="str">
        <f t="shared" si="12"/>
        <v>#DIV/0!</v>
      </c>
      <c r="AS68" s="20" t="str">
        <f t="shared" si="12"/>
        <v>#NUM!</v>
      </c>
      <c r="AT68" s="20" t="str">
        <f t="shared" si="12"/>
        <v>#NUM!</v>
      </c>
      <c r="AU68" s="20" t="str">
        <f t="shared" si="12"/>
        <v>#DIV/0!</v>
      </c>
      <c r="AV68" s="20">
        <f t="shared" si="12"/>
        <v>0.98743061</v>
      </c>
      <c r="AW68" s="20">
        <f t="shared" si="12"/>
        <v>0.8983062043</v>
      </c>
      <c r="AX68" s="20" t="str">
        <f t="shared" si="12"/>
        <v>#DIV/0!</v>
      </c>
      <c r="AY68" s="20" t="str">
        <f t="shared" si="12"/>
        <v>#DIV/0!</v>
      </c>
      <c r="AZ68" s="20" t="str">
        <f t="shared" si="12"/>
        <v>#DIV/0!</v>
      </c>
      <c r="BA68" s="20" t="str">
        <f t="shared" si="12"/>
        <v>#DIV/0!</v>
      </c>
      <c r="BB68" s="20" t="str">
        <f t="shared" si="12"/>
        <v>#DIV/0!</v>
      </c>
      <c r="BC68" s="20" t="str">
        <f t="shared" si="12"/>
        <v>#DIV/0!</v>
      </c>
      <c r="BD68" s="20" t="str">
        <f t="shared" si="12"/>
        <v>#DIV/0!</v>
      </c>
      <c r="BE68" s="20" t="str">
        <f t="shared" si="12"/>
        <v>#DIV/0!</v>
      </c>
      <c r="BF68" s="20" t="str">
        <f t="shared" si="12"/>
        <v>#DIV/0!</v>
      </c>
      <c r="BG68" s="20" t="str">
        <f t="shared" si="12"/>
        <v>#DIV/0!</v>
      </c>
      <c r="BH68" s="20" t="str">
        <f t="shared" si="12"/>
        <v>#DIV/0!</v>
      </c>
    </row>
    <row r="69">
      <c r="B69" s="132" t="s">
        <v>1426</v>
      </c>
      <c r="C69" s="126">
        <f t="shared" ref="C69:BH69" si="13">IF(C65="", "",IF(C68&lt;=0.1, IF(C65&gt;0, 1, 3),2))</f>
        <v>2</v>
      </c>
      <c r="D69" s="126">
        <f t="shared" si="13"/>
        <v>2</v>
      </c>
      <c r="E69" s="126">
        <f t="shared" si="13"/>
        <v>2</v>
      </c>
      <c r="F69" s="126">
        <f t="shared" si="13"/>
        <v>2</v>
      </c>
      <c r="G69" s="126">
        <f t="shared" si="13"/>
        <v>1</v>
      </c>
      <c r="H69" s="126">
        <f t="shared" si="13"/>
        <v>2</v>
      </c>
      <c r="I69" s="126">
        <f t="shared" si="13"/>
        <v>2</v>
      </c>
      <c r="J69" s="126">
        <f t="shared" si="13"/>
        <v>2</v>
      </c>
      <c r="K69" s="126">
        <f t="shared" si="13"/>
        <v>2</v>
      </c>
      <c r="L69" s="126">
        <f t="shared" si="13"/>
        <v>2</v>
      </c>
      <c r="M69" s="126">
        <f t="shared" si="13"/>
        <v>2</v>
      </c>
      <c r="N69" s="126" t="str">
        <f t="shared" si="13"/>
        <v/>
      </c>
      <c r="O69" s="126">
        <f t="shared" si="13"/>
        <v>3</v>
      </c>
      <c r="P69" s="126">
        <f t="shared" si="13"/>
        <v>2</v>
      </c>
      <c r="Q69" s="126">
        <f t="shared" si="13"/>
        <v>2</v>
      </c>
      <c r="R69" s="126">
        <f t="shared" si="13"/>
        <v>2</v>
      </c>
      <c r="S69" s="126">
        <f t="shared" si="13"/>
        <v>2</v>
      </c>
      <c r="T69" s="126" t="str">
        <f t="shared" si="13"/>
        <v/>
      </c>
      <c r="U69" s="126">
        <f t="shared" si="13"/>
        <v>2</v>
      </c>
      <c r="V69" s="126">
        <f t="shared" si="13"/>
        <v>2</v>
      </c>
      <c r="W69" s="126">
        <f t="shared" si="13"/>
        <v>2</v>
      </c>
      <c r="X69" s="126">
        <f t="shared" si="13"/>
        <v>2</v>
      </c>
      <c r="Y69" s="126">
        <f t="shared" si="13"/>
        <v>2</v>
      </c>
      <c r="Z69" s="126" t="str">
        <f t="shared" si="13"/>
        <v>#NUM!</v>
      </c>
      <c r="AA69" s="126">
        <f t="shared" si="13"/>
        <v>2</v>
      </c>
      <c r="AB69" s="126">
        <f t="shared" si="13"/>
        <v>2</v>
      </c>
      <c r="AC69" s="126">
        <f t="shared" si="13"/>
        <v>1</v>
      </c>
      <c r="AD69" s="126" t="str">
        <f t="shared" si="13"/>
        <v/>
      </c>
      <c r="AE69" s="126" t="str">
        <f t="shared" si="13"/>
        <v/>
      </c>
      <c r="AF69" s="126">
        <f t="shared" si="13"/>
        <v>2</v>
      </c>
      <c r="AG69" s="126">
        <f t="shared" si="13"/>
        <v>2</v>
      </c>
      <c r="AH69" s="126">
        <f t="shared" si="13"/>
        <v>2</v>
      </c>
      <c r="AI69" s="126">
        <f t="shared" si="13"/>
        <v>2</v>
      </c>
      <c r="AJ69" s="126">
        <f t="shared" si="13"/>
        <v>2</v>
      </c>
      <c r="AK69" s="126">
        <f t="shared" si="13"/>
        <v>2</v>
      </c>
      <c r="AL69" s="126">
        <f t="shared" si="13"/>
        <v>2</v>
      </c>
      <c r="AM69" s="126">
        <f t="shared" si="13"/>
        <v>2</v>
      </c>
      <c r="AN69" s="126">
        <f t="shared" si="13"/>
        <v>2</v>
      </c>
      <c r="AO69" s="126">
        <f t="shared" si="13"/>
        <v>2</v>
      </c>
      <c r="AP69" s="126" t="str">
        <f t="shared" si="13"/>
        <v/>
      </c>
      <c r="AQ69" s="126" t="str">
        <f t="shared" si="13"/>
        <v/>
      </c>
      <c r="AR69" s="126" t="str">
        <f t="shared" si="13"/>
        <v/>
      </c>
      <c r="AS69" s="126" t="str">
        <f t="shared" si="13"/>
        <v/>
      </c>
      <c r="AT69" s="126" t="str">
        <f t="shared" si="13"/>
        <v/>
      </c>
      <c r="AU69" s="126" t="str">
        <f t="shared" si="13"/>
        <v/>
      </c>
      <c r="AV69" s="126">
        <f t="shared" si="13"/>
        <v>2</v>
      </c>
      <c r="AW69" s="126">
        <f t="shared" si="13"/>
        <v>2</v>
      </c>
      <c r="AX69" s="126" t="str">
        <f t="shared" si="13"/>
        <v/>
      </c>
      <c r="AY69" s="126" t="str">
        <f t="shared" si="13"/>
        <v/>
      </c>
      <c r="AZ69" s="126" t="str">
        <f t="shared" si="13"/>
        <v/>
      </c>
      <c r="BA69" s="126" t="str">
        <f t="shared" si="13"/>
        <v/>
      </c>
      <c r="BB69" s="126" t="str">
        <f t="shared" si="13"/>
        <v/>
      </c>
      <c r="BC69" s="126" t="str">
        <f t="shared" si="13"/>
        <v/>
      </c>
      <c r="BD69" s="126" t="str">
        <f t="shared" si="13"/>
        <v/>
      </c>
      <c r="BE69" s="126" t="str">
        <f t="shared" si="13"/>
        <v/>
      </c>
      <c r="BF69" s="126" t="str">
        <f t="shared" si="13"/>
        <v/>
      </c>
      <c r="BG69" s="126" t="str">
        <f t="shared" si="13"/>
        <v/>
      </c>
      <c r="BH69" s="126" t="str">
        <f t="shared" si="13"/>
        <v/>
      </c>
    </row>
  </sheetData>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0"/>
  <cols>
    <col customWidth="1" min="2" max="4" width="17.71"/>
    <col customWidth="1" min="9" max="9" width="33.43"/>
    <col customWidth="1" min="13" max="13" width="33.43"/>
    <col customWidth="1" min="15" max="15" width="12.57"/>
    <col customWidth="1" min="16" max="16" width="45.57"/>
  </cols>
  <sheetData>
    <row r="1">
      <c r="A1" s="90" t="s">
        <v>1311</v>
      </c>
      <c r="B1" s="90" t="s">
        <v>1312</v>
      </c>
      <c r="C1" s="90" t="s">
        <v>1313</v>
      </c>
      <c r="D1" s="91" t="s">
        <v>1314</v>
      </c>
      <c r="E1" s="92" t="s">
        <v>1315</v>
      </c>
      <c r="F1" s="90" t="s">
        <v>1316</v>
      </c>
      <c r="G1" s="90" t="s">
        <v>1317</v>
      </c>
      <c r="H1" s="91" t="s">
        <v>1318</v>
      </c>
      <c r="I1" s="92" t="s">
        <v>1319</v>
      </c>
      <c r="J1" s="93" t="s">
        <v>1320</v>
      </c>
      <c r="K1" s="90" t="s">
        <v>1321</v>
      </c>
      <c r="L1" s="90" t="s">
        <v>1322</v>
      </c>
      <c r="M1" s="92" t="s">
        <v>1323</v>
      </c>
      <c r="N1" s="92" t="s">
        <v>1324</v>
      </c>
      <c r="O1" s="92" t="s">
        <v>1325</v>
      </c>
      <c r="P1" s="94" t="s">
        <v>1326</v>
      </c>
      <c r="Q1" s="92" t="s">
        <v>1327</v>
      </c>
    </row>
    <row r="2" hidden="1">
      <c r="A2" s="95" t="str">
        <f t="array" ref="A2:A89">transpose('Historical Avg and Trends'!C2:CL2)</f>
        <v>BB010</v>
      </c>
      <c r="B2" s="96">
        <f>VLOOKUP(A2, 'Analysis-TimeLapse'!$L$2:$N$55, 2, FALSE)</f>
        <v>43.814843</v>
      </c>
      <c r="C2" s="96">
        <f>VLOOKUP(A2, 'Analysis-TimeLapse'!$L$2:$N$55, 3, FALSE)</f>
        <v>-70.381516</v>
      </c>
      <c r="D2" s="97">
        <f t="array" ref="D2:D89">transpose('Historical Avg and Trends'!C14:CL14)</f>
        <v>82.89473684</v>
      </c>
      <c r="E2" s="98">
        <f t="shared" ref="E2:E49" si="1">D2/100</f>
        <v>0.8289473684</v>
      </c>
      <c r="F2" s="95">
        <f t="shared" ref="F2:F49" si="2">IF(D2&gt;89, 1, 
  IF(D2&gt;69, 2, 3))
    </f>
        <v>2</v>
      </c>
      <c r="G2" s="95">
        <f t="array" ref="G2:G48">transpose('Historical Avg and Trends'!C69:AW69)</f>
        <v>2</v>
      </c>
      <c r="H2" s="97">
        <f t="array" ref="H2:H89">transpose('Historical Avg and Trends'!$C$30:$CL$30)</f>
        <v>75</v>
      </c>
      <c r="I2" s="96" t="str">
        <f t="shared" ref="I2:I49" si="3">IF(G2="","More data needed for trend.", "Water quality has"&amp; IF(G2=1," improved (increased DO)",IF(G2=3," declined (DO decreased)", " not changed significantly")) &amp; " over 10 years")</f>
        <v>Water quality has not changed significantly over 10 years</v>
      </c>
      <c r="J2" s="98">
        <f t="shared" ref="J2:J49" si="4">H2/100</f>
        <v>0.75</v>
      </c>
      <c r="K2" s="95">
        <f t="shared" ref="K2:K49" si="5">IF(H2&gt;89, 1, 
  IF(H2&gt;69, 2, 3))
    </f>
        <v>2</v>
      </c>
      <c r="L2" s="99">
        <f t="array" ref="L2:L48">transpose('Historical Avg and Trends'!C50:AW50)</f>
        <v>2</v>
      </c>
      <c r="M2" s="96" t="str">
        <f t="shared" ref="M2:M49" si="6">IF(L2="","More data needed for trend.", "Water quality has"&amp; IF(L2=3," improved (bacteria reduced)",IF(L2=1," declined (bacteria increased)", " not changed significantly")) &amp; " over 10 years")</f>
        <v>Water quality has not changed significantly over 10 years</v>
      </c>
      <c r="N2" s="95" t="e">
        <v>#N/A</v>
      </c>
      <c r="O2" s="99" t="e">
        <v>#N/A</v>
      </c>
      <c r="P2" s="100" t="e">
        <v>#N/A</v>
      </c>
      <c r="Q2" s="99" t="e">
        <v>#N/A</v>
      </c>
    </row>
    <row r="3">
      <c r="A3" s="96" t="s">
        <v>256</v>
      </c>
      <c r="B3" s="96">
        <f>VLOOKUP(A3, 'Analysis-TimeLapse'!$L$2:$N$55, 2, FALSE)</f>
        <v>43.742096</v>
      </c>
      <c r="C3" s="96">
        <f>VLOOKUP(A3, 'Analysis-TimeLapse'!$L$2:$N$55, 3, FALSE)</f>
        <v>-70.42202</v>
      </c>
      <c r="D3" s="101">
        <v>78.26086956521739</v>
      </c>
      <c r="E3" s="98">
        <f t="shared" si="1"/>
        <v>0.7826086957</v>
      </c>
      <c r="F3" s="95">
        <f t="shared" si="2"/>
        <v>2</v>
      </c>
      <c r="G3" s="99">
        <v>2.0</v>
      </c>
      <c r="H3" s="97">
        <v>63.07692307692307</v>
      </c>
      <c r="I3" s="96" t="str">
        <f t="shared" si="3"/>
        <v>Water quality has not changed significantly over 10 years</v>
      </c>
      <c r="J3" s="98">
        <f t="shared" si="4"/>
        <v>0.6307692308</v>
      </c>
      <c r="K3" s="95">
        <f t="shared" si="5"/>
        <v>3</v>
      </c>
      <c r="L3" s="96">
        <v>1.0</v>
      </c>
      <c r="M3" s="96" t="str">
        <f t="shared" si="6"/>
        <v>Water quality has declined (bacteria increased) over 10 years</v>
      </c>
      <c r="N3" s="95" t="s">
        <v>1328</v>
      </c>
      <c r="O3" s="99" t="s">
        <v>1329</v>
      </c>
      <c r="P3" s="102" t="s">
        <v>1330</v>
      </c>
      <c r="Q3" s="99" t="s">
        <v>1331</v>
      </c>
    </row>
    <row r="4">
      <c r="A4" s="96" t="s">
        <v>801</v>
      </c>
      <c r="B4" s="96">
        <f>VLOOKUP(A4, 'Analysis-TimeLapse'!$L$2:$N$55, 2, FALSE)</f>
        <v>43.79828379</v>
      </c>
      <c r="C4" s="96">
        <f>VLOOKUP(A4, 'Analysis-TimeLapse'!$L$2:$N$55, 3, FALSE)</f>
        <v>-70.40131113</v>
      </c>
      <c r="D4" s="101">
        <v>26.923076923076934</v>
      </c>
      <c r="E4" s="98">
        <f t="shared" si="1"/>
        <v>0.2692307692</v>
      </c>
      <c r="F4" s="95">
        <f t="shared" si="2"/>
        <v>3</v>
      </c>
      <c r="G4" s="99">
        <v>2.0</v>
      </c>
      <c r="H4" s="101">
        <v>30.769230769230774</v>
      </c>
      <c r="I4" s="96" t="str">
        <f t="shared" si="3"/>
        <v>Water quality has not changed significantly over 10 years</v>
      </c>
      <c r="J4" s="98">
        <f t="shared" si="4"/>
        <v>0.3076923077</v>
      </c>
      <c r="K4" s="95">
        <f t="shared" si="5"/>
        <v>3</v>
      </c>
      <c r="L4" s="96">
        <v>2.0</v>
      </c>
      <c r="M4" s="96" t="str">
        <f t="shared" si="6"/>
        <v>Water quality has not changed significantly over 10 years</v>
      </c>
      <c r="N4" s="95" t="s">
        <v>1332</v>
      </c>
      <c r="O4" s="99" t="s">
        <v>1329</v>
      </c>
      <c r="P4" s="102" t="s">
        <v>1333</v>
      </c>
      <c r="Q4" s="99" t="s">
        <v>1331</v>
      </c>
    </row>
    <row r="5">
      <c r="A5" s="96" t="s">
        <v>265</v>
      </c>
      <c r="B5" s="96">
        <f>VLOOKUP(A5, 'Analysis-TimeLapse'!$L$2:$N$55, 2, FALSE)</f>
        <v>43.72659</v>
      </c>
      <c r="C5" s="96">
        <f>VLOOKUP(A5, 'Analysis-TimeLapse'!$L$2:$N$55, 3, FALSE)</f>
        <v>-70.4062</v>
      </c>
      <c r="D5" s="101">
        <v>62.31884057971014</v>
      </c>
      <c r="E5" s="98">
        <f t="shared" si="1"/>
        <v>0.6231884058</v>
      </c>
      <c r="F5" s="95">
        <f t="shared" si="2"/>
        <v>3</v>
      </c>
      <c r="G5" s="99">
        <v>2.0</v>
      </c>
      <c r="H5" s="101">
        <v>45.16129032258065</v>
      </c>
      <c r="I5" s="96" t="str">
        <f t="shared" si="3"/>
        <v>Water quality has not changed significantly over 10 years</v>
      </c>
      <c r="J5" s="98">
        <f t="shared" si="4"/>
        <v>0.4516129032</v>
      </c>
      <c r="K5" s="95">
        <f t="shared" si="5"/>
        <v>3</v>
      </c>
      <c r="L5" s="96">
        <v>2.0</v>
      </c>
      <c r="M5" s="96" t="str">
        <f t="shared" si="6"/>
        <v>Water quality has not changed significantly over 10 years</v>
      </c>
      <c r="N5" s="95" t="s">
        <v>1332</v>
      </c>
      <c r="O5" s="99" t="s">
        <v>1329</v>
      </c>
      <c r="P5" s="102" t="s">
        <v>1334</v>
      </c>
      <c r="Q5" s="99" t="s">
        <v>1331</v>
      </c>
    </row>
    <row r="6">
      <c r="A6" s="96" t="s">
        <v>276</v>
      </c>
      <c r="B6" s="96">
        <f>VLOOKUP(A6, 'Analysis-TimeLapse'!$L$2:$N$55, 2, FALSE)</f>
        <v>43.744171</v>
      </c>
      <c r="C6" s="96">
        <f>VLOOKUP(A6, 'Analysis-TimeLapse'!$L$2:$N$55, 3, FALSE)</f>
        <v>-70.398191</v>
      </c>
      <c r="D6" s="101">
        <v>76.78571428571428</v>
      </c>
      <c r="E6" s="98">
        <f t="shared" si="1"/>
        <v>0.7678571429</v>
      </c>
      <c r="F6" s="95">
        <f t="shared" si="2"/>
        <v>2</v>
      </c>
      <c r="G6" s="99">
        <v>1.0</v>
      </c>
      <c r="H6" s="101">
        <v>30.909090909090907</v>
      </c>
      <c r="I6" s="96" t="str">
        <f t="shared" si="3"/>
        <v>Water quality has improved (increased DO) over 10 years</v>
      </c>
      <c r="J6" s="98">
        <f t="shared" si="4"/>
        <v>0.3090909091</v>
      </c>
      <c r="K6" s="95">
        <f t="shared" si="5"/>
        <v>3</v>
      </c>
      <c r="L6" s="96">
        <v>2.0</v>
      </c>
      <c r="M6" s="96" t="str">
        <f t="shared" si="6"/>
        <v>Water quality has not changed significantly over 10 years</v>
      </c>
      <c r="N6" s="95" t="s">
        <v>1335</v>
      </c>
      <c r="O6" s="99" t="s">
        <v>1329</v>
      </c>
      <c r="P6" s="103" t="s">
        <v>1336</v>
      </c>
      <c r="Q6" s="99" t="s">
        <v>1331</v>
      </c>
    </row>
    <row r="7">
      <c r="A7" s="96" t="s">
        <v>73</v>
      </c>
      <c r="B7" s="96">
        <f>VLOOKUP(A7, 'Analysis-TimeLapse'!$L$2:$N$55, 2, FALSE)</f>
        <v>43.806574</v>
      </c>
      <c r="C7" s="96">
        <f>VLOOKUP(A7, 'Analysis-TimeLapse'!$L$2:$N$55, 3, FALSE)</f>
        <v>-70.410208</v>
      </c>
      <c r="D7" s="101">
        <v>89.65517241379311</v>
      </c>
      <c r="E7" s="98">
        <f t="shared" si="1"/>
        <v>0.8965517241</v>
      </c>
      <c r="F7" s="95">
        <f t="shared" si="2"/>
        <v>1</v>
      </c>
      <c r="G7" s="99">
        <v>2.0</v>
      </c>
      <c r="H7" s="101">
        <v>91.78082191780823</v>
      </c>
      <c r="I7" s="96" t="str">
        <f t="shared" si="3"/>
        <v>Water quality has not changed significantly over 10 years</v>
      </c>
      <c r="J7" s="98">
        <f t="shared" si="4"/>
        <v>0.9178082192</v>
      </c>
      <c r="K7" s="95">
        <f t="shared" si="5"/>
        <v>1</v>
      </c>
      <c r="L7" s="96">
        <v>2.0</v>
      </c>
      <c r="M7" s="96" t="str">
        <f t="shared" si="6"/>
        <v>Water quality has not changed significantly over 10 years</v>
      </c>
      <c r="N7" s="95" t="s">
        <v>1335</v>
      </c>
      <c r="O7" s="99" t="s">
        <v>1329</v>
      </c>
      <c r="P7" s="100" t="s">
        <v>1337</v>
      </c>
      <c r="Q7" s="99" t="s">
        <v>1331</v>
      </c>
    </row>
    <row r="8">
      <c r="A8" s="96" t="s">
        <v>324</v>
      </c>
      <c r="B8" s="96">
        <f>VLOOKUP(A8, 'Analysis-TimeLapse'!$L$2:$N$55, 2, FALSE)</f>
        <v>43.728844</v>
      </c>
      <c r="C8" s="96">
        <f>VLOOKUP(A8, 'Analysis-TimeLapse'!$L$2:$N$55, 3, FALSE)</f>
        <v>-70.489306</v>
      </c>
      <c r="D8" s="101">
        <v>63.513513513513516</v>
      </c>
      <c r="E8" s="98">
        <f t="shared" si="1"/>
        <v>0.6351351351</v>
      </c>
      <c r="F8" s="95">
        <f t="shared" si="2"/>
        <v>3</v>
      </c>
      <c r="G8" s="99">
        <v>2.0</v>
      </c>
      <c r="H8" s="101">
        <v>73.2394366197183</v>
      </c>
      <c r="I8" s="96" t="str">
        <f t="shared" si="3"/>
        <v>Water quality has not changed significantly over 10 years</v>
      </c>
      <c r="J8" s="98">
        <f t="shared" si="4"/>
        <v>0.7323943662</v>
      </c>
      <c r="K8" s="95">
        <f t="shared" si="5"/>
        <v>2</v>
      </c>
      <c r="L8" s="96">
        <v>2.0</v>
      </c>
      <c r="M8" s="96" t="str">
        <f t="shared" si="6"/>
        <v>Water quality has not changed significantly over 10 years</v>
      </c>
      <c r="N8" s="104" t="s">
        <v>1338</v>
      </c>
      <c r="O8" s="99" t="s">
        <v>1329</v>
      </c>
      <c r="Q8" s="99" t="s">
        <v>1331</v>
      </c>
    </row>
    <row r="9">
      <c r="A9" s="96" t="s">
        <v>294</v>
      </c>
      <c r="B9" s="96">
        <f>VLOOKUP(A9, 'Analysis-TimeLapse'!$L$2:$N$55, 2, FALSE)</f>
        <v>43.703622</v>
      </c>
      <c r="C9" s="96">
        <f>VLOOKUP(A9, 'Analysis-TimeLapse'!$L$2:$N$55, 3, FALSE)</f>
        <v>-70.377452</v>
      </c>
      <c r="D9" s="101">
        <v>23.076923076923066</v>
      </c>
      <c r="E9" s="98">
        <f t="shared" si="1"/>
        <v>0.2307692308</v>
      </c>
      <c r="F9" s="95">
        <f t="shared" si="2"/>
        <v>3</v>
      </c>
      <c r="G9" s="99">
        <v>2.0</v>
      </c>
      <c r="H9" s="101">
        <v>62.5</v>
      </c>
      <c r="I9" s="96" t="str">
        <f t="shared" si="3"/>
        <v>Water quality has not changed significantly over 10 years</v>
      </c>
      <c r="J9" s="98">
        <f t="shared" si="4"/>
        <v>0.625</v>
      </c>
      <c r="K9" s="95">
        <f t="shared" si="5"/>
        <v>3</v>
      </c>
      <c r="L9" s="96">
        <v>2.0</v>
      </c>
      <c r="M9" s="96" t="str">
        <f t="shared" si="6"/>
        <v>Water quality has not changed significantly over 10 years</v>
      </c>
      <c r="N9" s="104" t="s">
        <v>1339</v>
      </c>
      <c r="O9" s="99" t="s">
        <v>1329</v>
      </c>
      <c r="P9" s="103" t="s">
        <v>1340</v>
      </c>
      <c r="Q9" s="99"/>
    </row>
    <row r="10">
      <c r="A10" s="96" t="s">
        <v>449</v>
      </c>
      <c r="B10" s="96">
        <f>VLOOKUP(A10, 'Analysis-TimeLapse'!$L$2:$N$55, 2, FALSE)</f>
        <v>43.713705</v>
      </c>
      <c r="C10" s="96">
        <f>VLOOKUP(A10, 'Analysis-TimeLapse'!$L$2:$N$55, 3, FALSE)</f>
        <v>-70.413845</v>
      </c>
      <c r="D10" s="101">
        <v>84.93150684931507</v>
      </c>
      <c r="E10" s="98">
        <f t="shared" si="1"/>
        <v>0.8493150685</v>
      </c>
      <c r="F10" s="95">
        <f t="shared" si="2"/>
        <v>2</v>
      </c>
      <c r="G10" s="99">
        <v>2.0</v>
      </c>
      <c r="H10" s="101">
        <v>69.1358024691358</v>
      </c>
      <c r="I10" s="96" t="str">
        <f t="shared" si="3"/>
        <v>Water quality has not changed significantly over 10 years</v>
      </c>
      <c r="J10" s="98">
        <f t="shared" si="4"/>
        <v>0.6913580247</v>
      </c>
      <c r="K10" s="95">
        <f t="shared" si="5"/>
        <v>2</v>
      </c>
      <c r="L10" s="96">
        <v>2.0</v>
      </c>
      <c r="M10" s="96" t="str">
        <f t="shared" si="6"/>
        <v>Water quality has not changed significantly over 10 years</v>
      </c>
      <c r="N10" s="104" t="s">
        <v>1341</v>
      </c>
      <c r="O10" s="99" t="s">
        <v>1329</v>
      </c>
      <c r="P10" s="100" t="s">
        <v>1342</v>
      </c>
      <c r="Q10" s="99" t="s">
        <v>1331</v>
      </c>
    </row>
    <row r="11">
      <c r="A11" s="96" t="s">
        <v>490</v>
      </c>
      <c r="B11" s="96">
        <f>VLOOKUP(A11, 'Analysis-TimeLapse'!$L$2:$N$55, 2, FALSE)</f>
        <v>43.721093</v>
      </c>
      <c r="C11" s="96">
        <f>VLOOKUP(A11, 'Analysis-TimeLapse'!$L$2:$N$55, 3, FALSE)</f>
        <v>-70.424185</v>
      </c>
      <c r="D11" s="101">
        <v>85.29411764705883</v>
      </c>
      <c r="E11" s="98">
        <f t="shared" si="1"/>
        <v>0.8529411765</v>
      </c>
      <c r="F11" s="95">
        <f t="shared" si="2"/>
        <v>2</v>
      </c>
      <c r="G11" s="99">
        <v>2.0</v>
      </c>
      <c r="H11" s="101">
        <v>81.25</v>
      </c>
      <c r="I11" s="96" t="str">
        <f t="shared" si="3"/>
        <v>Water quality has not changed significantly over 10 years</v>
      </c>
      <c r="J11" s="98">
        <f t="shared" si="4"/>
        <v>0.8125</v>
      </c>
      <c r="K11" s="95">
        <f t="shared" si="5"/>
        <v>2</v>
      </c>
      <c r="L11" s="96">
        <v>2.0</v>
      </c>
      <c r="M11" s="96" t="str">
        <f t="shared" si="6"/>
        <v>Water quality has not changed significantly over 10 years</v>
      </c>
      <c r="N11" s="104" t="s">
        <v>1343</v>
      </c>
      <c r="O11" s="99" t="s">
        <v>1329</v>
      </c>
      <c r="P11" s="103" t="s">
        <v>1344</v>
      </c>
      <c r="Q11" s="99" t="s">
        <v>1345</v>
      </c>
    </row>
    <row r="12">
      <c r="A12" s="96" t="s">
        <v>506</v>
      </c>
      <c r="B12" s="96">
        <f>VLOOKUP(A12, 'Analysis-TimeLapse'!$L$2:$N$55, 2, FALSE)</f>
        <v>43.66792366</v>
      </c>
      <c r="C12" s="96">
        <f>VLOOKUP(A12, 'Analysis-TimeLapse'!$L$2:$N$55, 3, FALSE)</f>
        <v>-70.48400774</v>
      </c>
      <c r="D12" s="101">
        <v>87.5</v>
      </c>
      <c r="E12" s="98">
        <f t="shared" si="1"/>
        <v>0.875</v>
      </c>
      <c r="F12" s="95">
        <f t="shared" si="2"/>
        <v>2</v>
      </c>
      <c r="G12" s="99">
        <v>2.0</v>
      </c>
      <c r="H12" s="101">
        <v>68.18181818181819</v>
      </c>
      <c r="I12" s="96" t="str">
        <f t="shared" si="3"/>
        <v>Water quality has not changed significantly over 10 years</v>
      </c>
      <c r="J12" s="98">
        <f t="shared" si="4"/>
        <v>0.6818181818</v>
      </c>
      <c r="K12" s="95">
        <f t="shared" si="5"/>
        <v>3</v>
      </c>
      <c r="L12" s="96">
        <v>1.0</v>
      </c>
      <c r="M12" s="96" t="str">
        <f t="shared" si="6"/>
        <v>Water quality has declined (bacteria increased) over 10 years</v>
      </c>
      <c r="N12" s="104" t="s">
        <v>1343</v>
      </c>
      <c r="O12" s="99" t="s">
        <v>1329</v>
      </c>
      <c r="P12" s="103" t="s">
        <v>1346</v>
      </c>
      <c r="Q12" s="99" t="s">
        <v>1347</v>
      </c>
    </row>
    <row r="13">
      <c r="A13" s="96" t="s">
        <v>1026</v>
      </c>
      <c r="B13" s="96">
        <f>VLOOKUP(A13, 'Analysis-TimeLapse'!$L$2:$N$55, 2, FALSE)</f>
        <v>43.655896</v>
      </c>
      <c r="C13" s="96">
        <f>VLOOKUP(A13, 'Analysis-TimeLapse'!$L$2:$N$55, 3, FALSE)</f>
        <v>-70.491795</v>
      </c>
      <c r="D13" s="101">
        <v>93.75</v>
      </c>
      <c r="E13" s="98">
        <f t="shared" si="1"/>
        <v>0.9375</v>
      </c>
      <c r="F13" s="95">
        <f t="shared" si="2"/>
        <v>1</v>
      </c>
      <c r="G13" s="99" t="s">
        <v>1348</v>
      </c>
      <c r="H13" s="101">
        <v>33.33333333333334</v>
      </c>
      <c r="I13" s="96" t="str">
        <f t="shared" si="3"/>
        <v>More data needed for trend.</v>
      </c>
      <c r="J13" s="98">
        <f t="shared" si="4"/>
        <v>0.3333333333</v>
      </c>
      <c r="K13" s="95">
        <f t="shared" si="5"/>
        <v>3</v>
      </c>
      <c r="L13" s="96" t="s">
        <v>1348</v>
      </c>
      <c r="M13" s="96" t="str">
        <f t="shared" si="6"/>
        <v>More data needed for trend.</v>
      </c>
      <c r="N13" s="104" t="s">
        <v>1343</v>
      </c>
      <c r="O13" s="105" t="s">
        <v>1329</v>
      </c>
      <c r="P13" s="100" t="e">
        <v>#N/A</v>
      </c>
      <c r="Q13" s="106" t="s">
        <v>1331</v>
      </c>
    </row>
    <row r="14">
      <c r="A14" s="96" t="s">
        <v>517</v>
      </c>
      <c r="B14" s="96">
        <f>VLOOKUP(A14, 'Analysis-TimeLapse'!$L$2:$N$55, 2, FALSE)</f>
        <v>43.703328</v>
      </c>
      <c r="C14" s="96">
        <f>VLOOKUP(A14, 'Analysis-TimeLapse'!$L$2:$N$55, 3, FALSE)</f>
        <v>-70.326689</v>
      </c>
      <c r="D14" s="101">
        <v>92.85714285714286</v>
      </c>
      <c r="E14" s="98">
        <f t="shared" si="1"/>
        <v>0.9285714286</v>
      </c>
      <c r="F14" s="95">
        <f t="shared" si="2"/>
        <v>1</v>
      </c>
      <c r="G14" s="99">
        <v>3.0</v>
      </c>
      <c r="H14" s="101">
        <v>34.14634146341463</v>
      </c>
      <c r="I14" s="96" t="str">
        <f t="shared" si="3"/>
        <v>Water quality has declined (DO decreased) over 10 years</v>
      </c>
      <c r="J14" s="98">
        <f t="shared" si="4"/>
        <v>0.3414634146</v>
      </c>
      <c r="K14" s="95">
        <f t="shared" si="5"/>
        <v>3</v>
      </c>
      <c r="L14" s="96">
        <v>1.0</v>
      </c>
      <c r="M14" s="96" t="str">
        <f t="shared" si="6"/>
        <v>Water quality has declined (bacteria increased) over 10 years</v>
      </c>
      <c r="N14" s="104" t="s">
        <v>1343</v>
      </c>
      <c r="O14" s="99" t="s">
        <v>1329</v>
      </c>
      <c r="P14" s="100" t="s">
        <v>1349</v>
      </c>
      <c r="Q14" s="103" t="s">
        <v>1331</v>
      </c>
    </row>
    <row r="15">
      <c r="A15" s="96" t="s">
        <v>565</v>
      </c>
      <c r="B15" s="96">
        <f>VLOOKUP(A15, 'Analysis-TimeLapse'!$L$2:$N$55, 2, FALSE)</f>
        <v>43.744375</v>
      </c>
      <c r="C15" s="96">
        <f>VLOOKUP(A15, 'Analysis-TimeLapse'!$L$2:$N$55, 3, FALSE)</f>
        <v>-70.352283</v>
      </c>
      <c r="D15" s="101">
        <v>77.77777777777777</v>
      </c>
      <c r="E15" s="98">
        <f t="shared" si="1"/>
        <v>0.7777777778</v>
      </c>
      <c r="F15" s="95">
        <f t="shared" si="2"/>
        <v>2</v>
      </c>
      <c r="G15" s="99">
        <v>2.0</v>
      </c>
      <c r="H15" s="101">
        <v>93.58974358974359</v>
      </c>
      <c r="I15" s="96" t="str">
        <f t="shared" si="3"/>
        <v>Water quality has not changed significantly over 10 years</v>
      </c>
      <c r="J15" s="98">
        <f t="shared" si="4"/>
        <v>0.9358974359</v>
      </c>
      <c r="K15" s="95">
        <f t="shared" si="5"/>
        <v>1</v>
      </c>
      <c r="L15" s="96">
        <v>1.0</v>
      </c>
      <c r="M15" s="96" t="str">
        <f t="shared" si="6"/>
        <v>Water quality has declined (bacteria increased) over 10 years</v>
      </c>
      <c r="N15" s="104" t="s">
        <v>1350</v>
      </c>
      <c r="O15" s="99" t="s">
        <v>1329</v>
      </c>
      <c r="P15" s="103" t="s">
        <v>1351</v>
      </c>
      <c r="Q15" s="103" t="s">
        <v>1345</v>
      </c>
    </row>
    <row r="16">
      <c r="A16" s="96" t="s">
        <v>586</v>
      </c>
      <c r="B16" s="96">
        <f>VLOOKUP(A16, 'Analysis-TimeLapse'!$L$2:$N$55, 2, FALSE)</f>
        <v>43.767662</v>
      </c>
      <c r="C16" s="96">
        <f>VLOOKUP(A16, 'Analysis-TimeLapse'!$L$2:$N$55, 3, FALSE)</f>
        <v>-70.459474</v>
      </c>
      <c r="D16" s="101">
        <v>85.71428571428572</v>
      </c>
      <c r="E16" s="98">
        <f t="shared" si="1"/>
        <v>0.8571428571</v>
      </c>
      <c r="F16" s="95">
        <f t="shared" si="2"/>
        <v>2</v>
      </c>
      <c r="G16" s="99">
        <v>2.0</v>
      </c>
      <c r="H16" s="101">
        <v>43.103448275862064</v>
      </c>
      <c r="I16" s="96" t="str">
        <f t="shared" si="3"/>
        <v>Water quality has not changed significantly over 10 years</v>
      </c>
      <c r="J16" s="98">
        <f t="shared" si="4"/>
        <v>0.4310344828</v>
      </c>
      <c r="K16" s="95">
        <f t="shared" si="5"/>
        <v>3</v>
      </c>
      <c r="L16" s="96">
        <v>2.0</v>
      </c>
      <c r="M16" s="96" t="str">
        <f t="shared" si="6"/>
        <v>Water quality has not changed significantly over 10 years</v>
      </c>
      <c r="N16" s="104" t="s">
        <v>1350</v>
      </c>
      <c r="O16" s="105" t="s">
        <v>1329</v>
      </c>
      <c r="P16" s="103" t="s">
        <v>1352</v>
      </c>
      <c r="Q16" s="106" t="s">
        <v>1347</v>
      </c>
    </row>
    <row r="17">
      <c r="A17" s="96" t="s">
        <v>91</v>
      </c>
      <c r="B17" s="96">
        <f>VLOOKUP(A17, 'Analysis-TimeLapse'!$L$2:$N$55, 2, FALSE)</f>
        <v>43.796546</v>
      </c>
      <c r="C17" s="96">
        <f>VLOOKUP(A17, 'Analysis-TimeLapse'!$L$2:$N$55, 3, FALSE)</f>
        <v>-70.440001</v>
      </c>
      <c r="D17" s="101">
        <v>17.10526315789474</v>
      </c>
      <c r="E17" s="98">
        <f t="shared" si="1"/>
        <v>0.1710526316</v>
      </c>
      <c r="F17" s="95">
        <f t="shared" si="2"/>
        <v>3</v>
      </c>
      <c r="G17" s="99">
        <v>2.0</v>
      </c>
      <c r="H17" s="101">
        <v>65.93406593406593</v>
      </c>
      <c r="I17" s="96" t="str">
        <f t="shared" si="3"/>
        <v>Water quality has not changed significantly over 10 years</v>
      </c>
      <c r="J17" s="98">
        <f t="shared" si="4"/>
        <v>0.6593406593</v>
      </c>
      <c r="K17" s="95">
        <f t="shared" si="5"/>
        <v>3</v>
      </c>
      <c r="L17" s="96">
        <v>2.0</v>
      </c>
      <c r="M17" s="96" t="str">
        <f t="shared" si="6"/>
        <v>Water quality has not changed significantly over 10 years</v>
      </c>
      <c r="N17" s="95"/>
      <c r="O17" s="99" t="s">
        <v>1353</v>
      </c>
      <c r="P17" s="100"/>
      <c r="Q17" s="105" t="s">
        <v>1331</v>
      </c>
    </row>
    <row r="18">
      <c r="A18" s="96" t="s">
        <v>643</v>
      </c>
      <c r="B18" s="96">
        <f>VLOOKUP(A18, 'Analysis-TimeLapse'!$L$2:$N$55, 2, FALSE)</f>
        <v>43.80900161</v>
      </c>
      <c r="C18" s="96">
        <f>VLOOKUP(A18, 'Analysis-TimeLapse'!$L$2:$N$55, 3, FALSE)</f>
        <v>-70.42976788</v>
      </c>
      <c r="D18" s="101">
        <v>15.384615384615387</v>
      </c>
      <c r="E18" s="98">
        <f t="shared" si="1"/>
        <v>0.1538461538</v>
      </c>
      <c r="F18" s="95">
        <f t="shared" si="2"/>
        <v>3</v>
      </c>
      <c r="G18" s="99">
        <v>2.0</v>
      </c>
      <c r="H18" s="101">
        <v>77.77777777777777</v>
      </c>
      <c r="I18" s="96" t="str">
        <f t="shared" si="3"/>
        <v>Water quality has not changed significantly over 10 years</v>
      </c>
      <c r="J18" s="98">
        <f t="shared" si="4"/>
        <v>0.7777777778</v>
      </c>
      <c r="K18" s="95">
        <f t="shared" si="5"/>
        <v>2</v>
      </c>
      <c r="L18" s="96">
        <v>2.0</v>
      </c>
      <c r="M18" s="96" t="str">
        <f t="shared" si="6"/>
        <v>Water quality has not changed significantly over 10 years</v>
      </c>
      <c r="N18" s="104" t="s">
        <v>1354</v>
      </c>
      <c r="O18" s="99" t="s">
        <v>1353</v>
      </c>
      <c r="P18" s="100" t="s">
        <v>1355</v>
      </c>
      <c r="Q18" s="105" t="s">
        <v>1331</v>
      </c>
    </row>
    <row r="19">
      <c r="A19" s="96" t="s">
        <v>155</v>
      </c>
      <c r="B19" s="96">
        <f>VLOOKUP(A19, 'Analysis-TimeLapse'!$L$2:$N$55, 2, FALSE)</f>
        <v>43.721544</v>
      </c>
      <c r="C19" s="96">
        <f>VLOOKUP(A19, 'Analysis-TimeLapse'!$L$2:$N$55, 3, FALSE)</f>
        <v>-70.275468</v>
      </c>
      <c r="D19" s="101">
        <v>100.0</v>
      </c>
      <c r="E19" s="98">
        <f t="shared" si="1"/>
        <v>1</v>
      </c>
      <c r="F19" s="95">
        <f t="shared" si="2"/>
        <v>1</v>
      </c>
      <c r="G19" s="99" t="s">
        <v>1348</v>
      </c>
      <c r="H19" s="101">
        <v>60.0</v>
      </c>
      <c r="I19" s="96" t="str">
        <f t="shared" si="3"/>
        <v>More data needed for trend.</v>
      </c>
      <c r="J19" s="98">
        <f t="shared" si="4"/>
        <v>0.6</v>
      </c>
      <c r="K19" s="95">
        <f t="shared" si="5"/>
        <v>3</v>
      </c>
      <c r="L19" s="96" t="s">
        <v>1348</v>
      </c>
      <c r="M19" s="96" t="str">
        <f t="shared" si="6"/>
        <v>More data needed for trend.</v>
      </c>
      <c r="N19" s="104" t="s">
        <v>1354</v>
      </c>
      <c r="O19" s="99" t="s">
        <v>1329</v>
      </c>
      <c r="P19" s="103" t="s">
        <v>1356</v>
      </c>
      <c r="Q19" s="105" t="s">
        <v>1331</v>
      </c>
    </row>
    <row r="20">
      <c r="A20" s="96" t="s">
        <v>755</v>
      </c>
      <c r="B20" s="96">
        <f>VLOOKUP(A20, 'Analysis-TimeLapse'!$L$2:$N$55, 2, FALSE)</f>
        <v>43.724308</v>
      </c>
      <c r="C20" s="96">
        <f>VLOOKUP(A20, 'Analysis-TimeLapse'!$L$2:$N$55, 3, FALSE)</f>
        <v>-70.302589</v>
      </c>
      <c r="D20" s="101">
        <v>93.93939393939394</v>
      </c>
      <c r="E20" s="98">
        <f t="shared" si="1"/>
        <v>0.9393939394</v>
      </c>
      <c r="F20" s="95">
        <f t="shared" si="2"/>
        <v>1</v>
      </c>
      <c r="G20" s="99">
        <v>2.0</v>
      </c>
      <c r="H20" s="101">
        <v>82.14285714285714</v>
      </c>
      <c r="I20" s="96" t="str">
        <f t="shared" si="3"/>
        <v>Water quality has not changed significantly over 10 years</v>
      </c>
      <c r="J20" s="98">
        <f t="shared" si="4"/>
        <v>0.8214285714</v>
      </c>
      <c r="K20" s="95">
        <f t="shared" si="5"/>
        <v>2</v>
      </c>
      <c r="L20" s="96">
        <v>2.0</v>
      </c>
      <c r="M20" s="96" t="str">
        <f t="shared" si="6"/>
        <v>Water quality has not changed significantly over 10 years</v>
      </c>
      <c r="N20" s="95" t="s">
        <v>1357</v>
      </c>
      <c r="O20" s="99" t="s">
        <v>1353</v>
      </c>
      <c r="P20" s="100"/>
      <c r="Q20" s="99" t="s">
        <v>1345</v>
      </c>
    </row>
    <row r="21">
      <c r="A21" s="96" t="s">
        <v>759</v>
      </c>
      <c r="B21" s="96">
        <f>VLOOKUP(A21, 'Analysis-TimeLapse'!$L$2:$N$55, 2, FALSE)</f>
        <v>43.703318</v>
      </c>
      <c r="C21" s="96">
        <f>VLOOKUP(A21, 'Analysis-TimeLapse'!$L$2:$N$55, 3, FALSE)</f>
        <v>-70.324473</v>
      </c>
      <c r="D21" s="101">
        <v>99.27536231884058</v>
      </c>
      <c r="E21" s="98">
        <f t="shared" si="1"/>
        <v>0.9927536232</v>
      </c>
      <c r="F21" s="95">
        <f t="shared" si="2"/>
        <v>1</v>
      </c>
      <c r="G21" s="99">
        <v>2.0</v>
      </c>
      <c r="H21" s="101">
        <v>85.86956521739131</v>
      </c>
      <c r="I21" s="96" t="str">
        <f t="shared" si="3"/>
        <v>Water quality has not changed significantly over 10 years</v>
      </c>
      <c r="J21" s="98">
        <f t="shared" si="4"/>
        <v>0.8586956522</v>
      </c>
      <c r="K21" s="95">
        <f t="shared" si="5"/>
        <v>2</v>
      </c>
      <c r="L21" s="96">
        <v>2.0</v>
      </c>
      <c r="M21" s="96" t="str">
        <f t="shared" si="6"/>
        <v>Water quality has not changed significantly over 10 years</v>
      </c>
      <c r="N21" s="95" t="s">
        <v>1357</v>
      </c>
      <c r="O21" s="99" t="s">
        <v>1329</v>
      </c>
      <c r="P21" s="100" t="s">
        <v>1358</v>
      </c>
      <c r="Q21" s="105" t="s">
        <v>1359</v>
      </c>
    </row>
    <row r="22">
      <c r="A22" s="96" t="s">
        <v>909</v>
      </c>
      <c r="B22" s="96">
        <f>VLOOKUP(A22, 'Analysis-TimeLapse'!$L$2:$N$55, 2, FALSE)</f>
        <v>43.682817</v>
      </c>
      <c r="C22" s="96">
        <f>VLOOKUP(A22, 'Analysis-TimeLapse'!$L$2:$N$55, 3, FALSE)</f>
        <v>-70.351199</v>
      </c>
      <c r="D22" s="101">
        <v>100.0</v>
      </c>
      <c r="E22" s="98">
        <f t="shared" si="1"/>
        <v>1</v>
      </c>
      <c r="F22" s="95">
        <f t="shared" si="2"/>
        <v>1</v>
      </c>
      <c r="G22" s="99">
        <v>2.0</v>
      </c>
      <c r="H22" s="101">
        <v>92.5925925925926</v>
      </c>
      <c r="I22" s="96" t="str">
        <f t="shared" si="3"/>
        <v>Water quality has not changed significantly over 10 years</v>
      </c>
      <c r="J22" s="98">
        <f t="shared" si="4"/>
        <v>0.9259259259</v>
      </c>
      <c r="K22" s="95">
        <f t="shared" si="5"/>
        <v>1</v>
      </c>
      <c r="L22" s="96">
        <v>2.0</v>
      </c>
      <c r="M22" s="96" t="str">
        <f t="shared" si="6"/>
        <v>Water quality has not changed significantly over 10 years</v>
      </c>
      <c r="N22" s="95" t="s">
        <v>1357</v>
      </c>
      <c r="O22" s="99" t="s">
        <v>1329</v>
      </c>
      <c r="P22" s="100" t="s">
        <v>1360</v>
      </c>
      <c r="Q22" s="105" t="s">
        <v>1359</v>
      </c>
    </row>
    <row r="23">
      <c r="A23" s="96" t="s">
        <v>837</v>
      </c>
      <c r="B23" s="96">
        <f>VLOOKUP(A23, 'Analysis-TimeLapse'!$L$2:$N$55, 2, FALSE)</f>
        <v>43.677207</v>
      </c>
      <c r="C23" s="96">
        <f>VLOOKUP(A23, 'Analysis-TimeLapse'!$L$2:$N$55, 3, FALSE)</f>
        <v>-70.364588</v>
      </c>
      <c r="D23" s="101">
        <v>100.0</v>
      </c>
      <c r="E23" s="98">
        <f t="shared" si="1"/>
        <v>1</v>
      </c>
      <c r="F23" s="95">
        <f t="shared" si="2"/>
        <v>1</v>
      </c>
      <c r="G23" s="99">
        <v>2.0</v>
      </c>
      <c r="H23" s="101">
        <v>87.5</v>
      </c>
      <c r="I23" s="96" t="str">
        <f t="shared" si="3"/>
        <v>Water quality has not changed significantly over 10 years</v>
      </c>
      <c r="J23" s="98">
        <f t="shared" si="4"/>
        <v>0.875</v>
      </c>
      <c r="K23" s="95">
        <f t="shared" si="5"/>
        <v>2</v>
      </c>
      <c r="L23" s="96">
        <v>2.0</v>
      </c>
      <c r="M23" s="96" t="str">
        <f t="shared" si="6"/>
        <v>Water quality has not changed significantly over 10 years</v>
      </c>
      <c r="N23" s="95" t="s">
        <v>1357</v>
      </c>
      <c r="O23" s="99" t="s">
        <v>1329</v>
      </c>
      <c r="P23" s="103" t="s">
        <v>1361</v>
      </c>
      <c r="Q23" s="105" t="s">
        <v>1359</v>
      </c>
    </row>
    <row r="24">
      <c r="A24" s="96" t="s">
        <v>915</v>
      </c>
      <c r="B24" s="96">
        <f>VLOOKUP(A24, 'Analysis-TimeLapse'!$L$2:$N$55, 2, FALSE)</f>
        <v>43.680823</v>
      </c>
      <c r="C24" s="96">
        <f>VLOOKUP(A24, 'Analysis-TimeLapse'!$L$2:$N$55, 3, FALSE)</f>
        <v>-70.371144</v>
      </c>
      <c r="D24" s="101">
        <v>96.29629629629629</v>
      </c>
      <c r="E24" s="98">
        <f t="shared" si="1"/>
        <v>0.962962963</v>
      </c>
      <c r="F24" s="95">
        <f t="shared" si="2"/>
        <v>1</v>
      </c>
      <c r="G24" s="99">
        <v>2.0</v>
      </c>
      <c r="H24" s="101">
        <v>85.71428571428572</v>
      </c>
      <c r="I24" s="96" t="str">
        <f t="shared" si="3"/>
        <v>Water quality has not changed significantly over 10 years</v>
      </c>
      <c r="J24" s="98">
        <f t="shared" si="4"/>
        <v>0.8571428571</v>
      </c>
      <c r="K24" s="95">
        <f t="shared" si="5"/>
        <v>2</v>
      </c>
      <c r="L24" s="96">
        <v>2.0</v>
      </c>
      <c r="M24" s="96" t="str">
        <f t="shared" si="6"/>
        <v>Water quality has not changed significantly over 10 years</v>
      </c>
      <c r="N24" s="104" t="s">
        <v>1357</v>
      </c>
      <c r="O24" s="106" t="s">
        <v>1329</v>
      </c>
      <c r="P24" s="100" t="s">
        <v>1362</v>
      </c>
      <c r="Q24" s="99" t="s">
        <v>1345</v>
      </c>
    </row>
    <row r="25">
      <c r="A25" s="96" t="s">
        <v>163</v>
      </c>
      <c r="B25" s="96">
        <f>VLOOKUP(A25, 'Analysis-TimeLapse'!$L$2:$N$55, 2, FALSE)</f>
        <v>43.724421</v>
      </c>
      <c r="C25" s="96">
        <f>VLOOKUP(A25, 'Analysis-TimeLapse'!$L$2:$N$55, 3, FALSE)</f>
        <v>-70.41672</v>
      </c>
      <c r="D25" s="101">
        <v>100.0</v>
      </c>
      <c r="E25" s="98">
        <f t="shared" si="1"/>
        <v>1</v>
      </c>
      <c r="F25" s="95">
        <f t="shared" si="2"/>
        <v>1</v>
      </c>
      <c r="G25" s="99" t="e">
        <v>#NUM!</v>
      </c>
      <c r="H25" s="101">
        <v>94.11764705882354</v>
      </c>
      <c r="I25" s="96" t="str">
        <f t="shared" si="3"/>
        <v>#NUM!</v>
      </c>
      <c r="J25" s="98">
        <f t="shared" si="4"/>
        <v>0.9411764706</v>
      </c>
      <c r="K25" s="95">
        <f t="shared" si="5"/>
        <v>1</v>
      </c>
      <c r="L25" s="96">
        <v>2.0</v>
      </c>
      <c r="M25" s="96" t="str">
        <f t="shared" si="6"/>
        <v>Water quality has not changed significantly over 10 years</v>
      </c>
      <c r="N25" s="104" t="s">
        <v>1357</v>
      </c>
      <c r="O25" s="106" t="s">
        <v>1329</v>
      </c>
      <c r="P25" s="103" t="s">
        <v>1363</v>
      </c>
      <c r="Q25" s="105" t="s">
        <v>1359</v>
      </c>
    </row>
    <row r="26">
      <c r="A26" s="96" t="s">
        <v>175</v>
      </c>
      <c r="B26" s="96">
        <f>VLOOKUP(A26, 'Analysis-TimeLapse'!$L$2:$N$55, 2, FALSE)</f>
        <v>43.726584</v>
      </c>
      <c r="C26" s="96">
        <f>VLOOKUP(A26, 'Analysis-TimeLapse'!$L$2:$N$55, 3, FALSE)</f>
        <v>-70.418404</v>
      </c>
      <c r="D26" s="101">
        <v>94.44444444444444</v>
      </c>
      <c r="E26" s="98">
        <f t="shared" si="1"/>
        <v>0.9444444444</v>
      </c>
      <c r="F26" s="95">
        <f t="shared" si="2"/>
        <v>1</v>
      </c>
      <c r="G26" s="99">
        <v>2.0</v>
      </c>
      <c r="H26" s="101">
        <v>88.88888888888889</v>
      </c>
      <c r="I26" s="96" t="str">
        <f t="shared" si="3"/>
        <v>Water quality has not changed significantly over 10 years</v>
      </c>
      <c r="J26" s="98">
        <f t="shared" si="4"/>
        <v>0.8888888889</v>
      </c>
      <c r="K26" s="95">
        <f t="shared" si="5"/>
        <v>2</v>
      </c>
      <c r="L26" s="96">
        <v>2.0</v>
      </c>
      <c r="M26" s="96" t="str">
        <f t="shared" si="6"/>
        <v>Water quality has not changed significantly over 10 years</v>
      </c>
      <c r="N26" s="95" t="s">
        <v>1357</v>
      </c>
      <c r="O26" s="99" t="s">
        <v>1364</v>
      </c>
      <c r="P26" s="100"/>
      <c r="Q26" s="99" t="s">
        <v>1345</v>
      </c>
    </row>
    <row r="27">
      <c r="A27" s="96" t="s">
        <v>731</v>
      </c>
      <c r="B27" s="96">
        <f>VLOOKUP(A27, 'Analysis-TimeLapse'!$L$2:$N$55, 2, FALSE)</f>
        <v>43.733895</v>
      </c>
      <c r="C27" s="96">
        <f>VLOOKUP(A27, 'Analysis-TimeLapse'!$L$2:$N$55, 3, FALSE)</f>
        <v>-70.425582</v>
      </c>
      <c r="D27" s="101">
        <v>94.54545454545455</v>
      </c>
      <c r="E27" s="98">
        <f t="shared" si="1"/>
        <v>0.9454545455</v>
      </c>
      <c r="F27" s="95">
        <f t="shared" si="2"/>
        <v>1</v>
      </c>
      <c r="G27" s="99">
        <v>2.0</v>
      </c>
      <c r="H27" s="101">
        <v>92.3076923076923</v>
      </c>
      <c r="I27" s="96" t="str">
        <f t="shared" si="3"/>
        <v>Water quality has not changed significantly over 10 years</v>
      </c>
      <c r="J27" s="98">
        <f t="shared" si="4"/>
        <v>0.9230769231</v>
      </c>
      <c r="K27" s="95">
        <f t="shared" si="5"/>
        <v>1</v>
      </c>
      <c r="L27" s="96">
        <v>2.0</v>
      </c>
      <c r="M27" s="96" t="str">
        <f t="shared" si="6"/>
        <v>Water quality has not changed significantly over 10 years</v>
      </c>
      <c r="N27" s="95" t="s">
        <v>1357</v>
      </c>
      <c r="O27" s="99" t="s">
        <v>1364</v>
      </c>
      <c r="P27" s="103" t="s">
        <v>1365</v>
      </c>
      <c r="Q27" s="99" t="s">
        <v>1345</v>
      </c>
    </row>
    <row r="28">
      <c r="A28" s="96" t="s">
        <v>736</v>
      </c>
      <c r="B28" s="96">
        <f>VLOOKUP(A28, 'Analysis-TimeLapse'!$L$2:$N$55, 2, FALSE)</f>
        <v>43.748907</v>
      </c>
      <c r="C28" s="96">
        <f>VLOOKUP(A28, 'Analysis-TimeLapse'!$L$2:$N$55, 3, FALSE)</f>
        <v>-70.44583</v>
      </c>
      <c r="D28" s="101">
        <v>85.5072463768116</v>
      </c>
      <c r="E28" s="98">
        <f t="shared" si="1"/>
        <v>0.8550724638</v>
      </c>
      <c r="F28" s="95">
        <f t="shared" si="2"/>
        <v>2</v>
      </c>
      <c r="G28" s="99">
        <v>1.0</v>
      </c>
      <c r="H28" s="101">
        <v>87.17948717948718</v>
      </c>
      <c r="I28" s="96" t="str">
        <f t="shared" si="3"/>
        <v>Water quality has improved (increased DO) over 10 years</v>
      </c>
      <c r="J28" s="98">
        <f t="shared" si="4"/>
        <v>0.8717948718</v>
      </c>
      <c r="K28" s="95">
        <f t="shared" si="5"/>
        <v>2</v>
      </c>
      <c r="L28" s="96">
        <v>2.0</v>
      </c>
      <c r="M28" s="96" t="str">
        <f t="shared" si="6"/>
        <v>Water quality has not changed significantly over 10 years</v>
      </c>
      <c r="N28" s="95" t="s">
        <v>1357</v>
      </c>
      <c r="O28" s="106" t="s">
        <v>1329</v>
      </c>
      <c r="P28" s="103" t="s">
        <v>1366</v>
      </c>
      <c r="Q28" s="99" t="s">
        <v>1367</v>
      </c>
    </row>
    <row r="29">
      <c r="A29" s="96" t="s">
        <v>776</v>
      </c>
      <c r="B29" s="96" t="str">
        <f>VLOOKUP(A29, 'Analysis-TimeLapse'!$L$2:$N$55, 2, FALSE)</f>
        <v/>
      </c>
      <c r="C29" s="96" t="str">
        <f>VLOOKUP(A29, 'Analysis-TimeLapse'!$L$2:$N$55, 3, FALSE)</f>
        <v/>
      </c>
      <c r="D29" s="101">
        <v>100.0</v>
      </c>
      <c r="E29" s="98">
        <f t="shared" si="1"/>
        <v>1</v>
      </c>
      <c r="F29" s="95">
        <f t="shared" si="2"/>
        <v>1</v>
      </c>
      <c r="G29" s="99" t="s">
        <v>1348</v>
      </c>
      <c r="H29" s="101">
        <v>100.0</v>
      </c>
      <c r="I29" s="96" t="str">
        <f t="shared" si="3"/>
        <v>More data needed for trend.</v>
      </c>
      <c r="J29" s="98">
        <f t="shared" si="4"/>
        <v>1</v>
      </c>
      <c r="K29" s="95">
        <f t="shared" si="5"/>
        <v>1</v>
      </c>
      <c r="L29" s="96" t="s">
        <v>1348</v>
      </c>
      <c r="M29" s="96" t="str">
        <f t="shared" si="6"/>
        <v>More data needed for trend.</v>
      </c>
      <c r="N29" s="95" t="s">
        <v>1357</v>
      </c>
      <c r="O29" s="99" t="s">
        <v>1329</v>
      </c>
      <c r="P29" s="103" t="s">
        <v>1368</v>
      </c>
      <c r="Q29" s="99" t="s">
        <v>1367</v>
      </c>
    </row>
    <row r="30">
      <c r="A30" s="96" t="s">
        <v>766</v>
      </c>
      <c r="B30" s="96">
        <f>VLOOKUP(A30, 'Analysis-TimeLapse'!$L$2:$N$55, 2, FALSE)</f>
        <v>43.759022</v>
      </c>
      <c r="C30" s="96">
        <f>VLOOKUP(A30, 'Analysis-TimeLapse'!$L$2:$N$55, 3, FALSE)</f>
        <v>-70.446997</v>
      </c>
      <c r="D30" s="101">
        <v>83.33333333333334</v>
      </c>
      <c r="E30" s="98">
        <f t="shared" si="1"/>
        <v>0.8333333333</v>
      </c>
      <c r="F30" s="95">
        <f t="shared" si="2"/>
        <v>2</v>
      </c>
      <c r="G30" s="99" t="s">
        <v>1348</v>
      </c>
      <c r="H30" s="101">
        <v>100.0</v>
      </c>
      <c r="I30" s="96" t="str">
        <f t="shared" si="3"/>
        <v>More data needed for trend.</v>
      </c>
      <c r="J30" s="98">
        <f t="shared" si="4"/>
        <v>1</v>
      </c>
      <c r="K30" s="95">
        <f t="shared" si="5"/>
        <v>1</v>
      </c>
      <c r="L30" s="96" t="s">
        <v>1348</v>
      </c>
      <c r="M30" s="96" t="str">
        <f t="shared" si="6"/>
        <v>More data needed for trend.</v>
      </c>
      <c r="N30" s="95" t="s">
        <v>1357</v>
      </c>
      <c r="O30" s="99" t="s">
        <v>1329</v>
      </c>
      <c r="P30" s="100" t="s">
        <v>1369</v>
      </c>
      <c r="Q30" s="99" t="s">
        <v>1367</v>
      </c>
    </row>
    <row r="31">
      <c r="A31" s="96" t="s">
        <v>184</v>
      </c>
      <c r="B31" s="96">
        <f>VLOOKUP(A31, 'Analysis-TimeLapse'!$L$2:$N$55, 2, FALSE)</f>
        <v>43.766062</v>
      </c>
      <c r="C31" s="96">
        <f>VLOOKUP(A31, 'Analysis-TimeLapse'!$L$2:$N$55, 3, FALSE)</f>
        <v>-70.447699</v>
      </c>
      <c r="D31" s="101">
        <v>92.06349206349206</v>
      </c>
      <c r="E31" s="98">
        <f t="shared" si="1"/>
        <v>0.9206349206</v>
      </c>
      <c r="F31" s="95">
        <f t="shared" si="2"/>
        <v>1</v>
      </c>
      <c r="G31" s="99">
        <v>2.0</v>
      </c>
      <c r="H31" s="101">
        <v>98.63013698630137</v>
      </c>
      <c r="I31" s="96" t="str">
        <f t="shared" si="3"/>
        <v>Water quality has not changed significantly over 10 years</v>
      </c>
      <c r="J31" s="98">
        <f t="shared" si="4"/>
        <v>0.9863013699</v>
      </c>
      <c r="K31" s="95">
        <f t="shared" si="5"/>
        <v>1</v>
      </c>
      <c r="L31" s="96">
        <v>2.0</v>
      </c>
      <c r="M31" s="96" t="str">
        <f t="shared" si="6"/>
        <v>Water quality has not changed significantly over 10 years</v>
      </c>
      <c r="N31" s="95" t="s">
        <v>1357</v>
      </c>
      <c r="O31" s="99" t="s">
        <v>1329</v>
      </c>
      <c r="P31" s="100"/>
      <c r="Q31" s="99" t="s">
        <v>1367</v>
      </c>
    </row>
    <row r="32">
      <c r="A32" s="96" t="s">
        <v>197</v>
      </c>
      <c r="B32" s="96">
        <f>VLOOKUP(A32, 'Analysis-TimeLapse'!$L$2:$N$55, 2, FALSE)</f>
        <v>43.793263</v>
      </c>
      <c r="C32" s="96">
        <f>VLOOKUP(A32, 'Analysis-TimeLapse'!$L$2:$N$55, 3, FALSE)</f>
        <v>-70.450451</v>
      </c>
      <c r="D32" s="101">
        <v>93.10344827586206</v>
      </c>
      <c r="E32" s="98">
        <f t="shared" si="1"/>
        <v>0.9310344828</v>
      </c>
      <c r="F32" s="95">
        <f t="shared" si="2"/>
        <v>1</v>
      </c>
      <c r="G32" s="99">
        <v>2.0</v>
      </c>
      <c r="H32" s="101">
        <v>94.54545454545455</v>
      </c>
      <c r="I32" s="96" t="str">
        <f t="shared" si="3"/>
        <v>Water quality has not changed significantly over 10 years</v>
      </c>
      <c r="J32" s="98">
        <f t="shared" si="4"/>
        <v>0.9454545455</v>
      </c>
      <c r="K32" s="95">
        <f t="shared" si="5"/>
        <v>1</v>
      </c>
      <c r="L32" s="96">
        <v>2.0</v>
      </c>
      <c r="M32" s="96" t="str">
        <f t="shared" si="6"/>
        <v>Water quality has not changed significantly over 10 years</v>
      </c>
      <c r="N32" s="95" t="s">
        <v>1357</v>
      </c>
      <c r="O32" s="99" t="s">
        <v>1329</v>
      </c>
      <c r="P32" s="100" t="s">
        <v>1370</v>
      </c>
      <c r="Q32" s="99" t="s">
        <v>1367</v>
      </c>
    </row>
    <row r="33">
      <c r="A33" s="96" t="s">
        <v>203</v>
      </c>
      <c r="B33" s="96">
        <f>VLOOKUP(A33, 'Analysis-TimeLapse'!$L$2:$N$55, 2, FALSE)</f>
        <v>43.801456</v>
      </c>
      <c r="C33" s="96">
        <f>VLOOKUP(A33, 'Analysis-TimeLapse'!$L$2:$N$55, 3, FALSE)</f>
        <v>-70.448064</v>
      </c>
      <c r="D33" s="101">
        <v>96.22641509433963</v>
      </c>
      <c r="E33" s="98">
        <f t="shared" si="1"/>
        <v>0.9622641509</v>
      </c>
      <c r="F33" s="95">
        <f t="shared" si="2"/>
        <v>1</v>
      </c>
      <c r="G33" s="99">
        <v>2.0</v>
      </c>
      <c r="H33" s="101">
        <v>96.55172413793103</v>
      </c>
      <c r="I33" s="96" t="str">
        <f t="shared" si="3"/>
        <v>Water quality has not changed significantly over 10 years</v>
      </c>
      <c r="J33" s="98">
        <f t="shared" si="4"/>
        <v>0.9655172414</v>
      </c>
      <c r="K33" s="95">
        <f t="shared" si="5"/>
        <v>1</v>
      </c>
      <c r="L33" s="96">
        <v>2.0</v>
      </c>
      <c r="M33" s="96" t="str">
        <f t="shared" si="6"/>
        <v>Water quality has not changed significantly over 10 years</v>
      </c>
      <c r="N33" s="95" t="s">
        <v>1357</v>
      </c>
      <c r="O33" s="99" t="s">
        <v>1329</v>
      </c>
      <c r="P33" s="103" t="s">
        <v>1371</v>
      </c>
      <c r="Q33" s="99" t="s">
        <v>1367</v>
      </c>
    </row>
    <row r="34">
      <c r="A34" s="96" t="s">
        <v>208</v>
      </c>
      <c r="B34" s="96">
        <f>VLOOKUP(A34, 'Analysis-TimeLapse'!$L$2:$N$55, 2, FALSE)</f>
        <v>43.830613</v>
      </c>
      <c r="C34" s="96">
        <f>VLOOKUP(A34, 'Analysis-TimeLapse'!$L$2:$N$55, 3, FALSE)</f>
        <v>-70.449405</v>
      </c>
      <c r="D34" s="101">
        <v>94.64285714285714</v>
      </c>
      <c r="E34" s="98">
        <f t="shared" si="1"/>
        <v>0.9464285714</v>
      </c>
      <c r="F34" s="95">
        <f t="shared" si="2"/>
        <v>1</v>
      </c>
      <c r="G34" s="99">
        <v>2.0</v>
      </c>
      <c r="H34" s="101">
        <v>98.48484848484848</v>
      </c>
      <c r="I34" s="96" t="str">
        <f t="shared" si="3"/>
        <v>Water quality has not changed significantly over 10 years</v>
      </c>
      <c r="J34" s="98">
        <f t="shared" si="4"/>
        <v>0.9848484848</v>
      </c>
      <c r="K34" s="95">
        <f t="shared" si="5"/>
        <v>1</v>
      </c>
      <c r="L34" s="96">
        <v>2.0</v>
      </c>
      <c r="M34" s="96" t="str">
        <f t="shared" si="6"/>
        <v>Water quality has not changed significantly over 10 years</v>
      </c>
      <c r="N34" s="95" t="s">
        <v>1357</v>
      </c>
      <c r="O34" s="106" t="s">
        <v>1329</v>
      </c>
      <c r="P34" s="104" t="s">
        <v>1372</v>
      </c>
      <c r="Q34" s="99" t="s">
        <v>1367</v>
      </c>
    </row>
    <row r="35">
      <c r="A35" s="96" t="s">
        <v>381</v>
      </c>
      <c r="B35" s="96">
        <f>VLOOKUP(A35, 'Analysis-TimeLapse'!$L$2:$N$55, 2, FALSE)</f>
        <v>43.738585</v>
      </c>
      <c r="C35" s="96">
        <f>VLOOKUP(A35, 'Analysis-TimeLapse'!$L$2:$N$55, 3, FALSE)</f>
        <v>-70.287336</v>
      </c>
      <c r="D35" s="101">
        <v>54.02298850574713</v>
      </c>
      <c r="E35" s="98">
        <f t="shared" si="1"/>
        <v>0.5402298851</v>
      </c>
      <c r="F35" s="95">
        <f t="shared" si="2"/>
        <v>3</v>
      </c>
      <c r="G35" s="99">
        <v>2.0</v>
      </c>
      <c r="H35" s="101">
        <v>55.81395348837209</v>
      </c>
      <c r="I35" s="96" t="str">
        <f t="shared" si="3"/>
        <v>Water quality has not changed significantly over 10 years</v>
      </c>
      <c r="J35" s="98">
        <f t="shared" si="4"/>
        <v>0.5581395349</v>
      </c>
      <c r="K35" s="95">
        <f t="shared" si="5"/>
        <v>3</v>
      </c>
      <c r="L35" s="96">
        <v>2.0</v>
      </c>
      <c r="M35" s="96" t="str">
        <f t="shared" si="6"/>
        <v>Water quality has not changed significantly over 10 years</v>
      </c>
      <c r="N35" s="95" t="s">
        <v>1357</v>
      </c>
      <c r="O35" s="99" t="s">
        <v>1329</v>
      </c>
      <c r="P35" s="100" t="s">
        <v>1373</v>
      </c>
      <c r="Q35" s="106" t="s">
        <v>1347</v>
      </c>
    </row>
    <row r="36">
      <c r="A36" s="96" t="s">
        <v>660</v>
      </c>
      <c r="B36" s="96">
        <f>VLOOKUP(A36, 'Analysis-TimeLapse'!$L$2:$N$55, 2, FALSE)</f>
        <v>43.737837</v>
      </c>
      <c r="C36" s="96">
        <f>VLOOKUP(A36, 'Analysis-TimeLapse'!$L$2:$N$55, 3, FALSE)</f>
        <v>-70.293792</v>
      </c>
      <c r="D36" s="101">
        <v>98.75</v>
      </c>
      <c r="E36" s="98">
        <f t="shared" si="1"/>
        <v>0.9875</v>
      </c>
      <c r="F36" s="95">
        <f t="shared" si="2"/>
        <v>1</v>
      </c>
      <c r="G36" s="99">
        <v>2.0</v>
      </c>
      <c r="H36" s="101">
        <v>58.82352941176471</v>
      </c>
      <c r="I36" s="96" t="str">
        <f t="shared" si="3"/>
        <v>Water quality has not changed significantly over 10 years</v>
      </c>
      <c r="J36" s="98">
        <f t="shared" si="4"/>
        <v>0.5882352941</v>
      </c>
      <c r="K36" s="95">
        <f t="shared" si="5"/>
        <v>3</v>
      </c>
      <c r="L36" s="96">
        <v>2.0</v>
      </c>
      <c r="M36" s="96" t="str">
        <f t="shared" si="6"/>
        <v>Water quality has not changed significantly over 10 years</v>
      </c>
      <c r="N36" s="95"/>
      <c r="O36" s="99" t="s">
        <v>1329</v>
      </c>
      <c r="P36" s="100"/>
      <c r="Q36" s="99" t="s">
        <v>1367</v>
      </c>
    </row>
    <row r="37">
      <c r="A37" s="96" t="s">
        <v>105</v>
      </c>
      <c r="B37" s="96">
        <f>VLOOKUP(A37, 'Analysis-TimeLapse'!$L$2:$N$55, 2, FALSE)</f>
        <v>43.760835</v>
      </c>
      <c r="C37" s="96">
        <f>VLOOKUP(A37, 'Analysis-TimeLapse'!$L$2:$N$55, 3, FALSE)</f>
        <v>-70.438821</v>
      </c>
      <c r="D37" s="101">
        <v>90.56603773584905</v>
      </c>
      <c r="E37" s="98">
        <f t="shared" si="1"/>
        <v>0.9056603774</v>
      </c>
      <c r="F37" s="95">
        <f t="shared" si="2"/>
        <v>1</v>
      </c>
      <c r="G37" s="99">
        <v>2.0</v>
      </c>
      <c r="H37" s="101">
        <v>81.0344827586207</v>
      </c>
      <c r="I37" s="96" t="str">
        <f t="shared" si="3"/>
        <v>Water quality has not changed significantly over 10 years</v>
      </c>
      <c r="J37" s="98">
        <f t="shared" si="4"/>
        <v>0.8103448276</v>
      </c>
      <c r="K37" s="95">
        <f t="shared" si="5"/>
        <v>2</v>
      </c>
      <c r="L37" s="96">
        <v>2.0</v>
      </c>
      <c r="M37" s="96" t="str">
        <f t="shared" si="6"/>
        <v>Water quality has not changed significantly over 10 years</v>
      </c>
      <c r="N37" s="95"/>
      <c r="O37" s="99" t="s">
        <v>1329</v>
      </c>
      <c r="P37" s="100"/>
      <c r="Q37" s="106" t="s">
        <v>1347</v>
      </c>
    </row>
    <row r="38">
      <c r="A38" s="96" t="s">
        <v>121</v>
      </c>
      <c r="B38" s="96">
        <f>VLOOKUP(A38, 'Analysis-TimeLapse'!$L$2:$N$55, 2, FALSE)</f>
        <v>43.786579</v>
      </c>
      <c r="C38" s="96">
        <f>VLOOKUP(A38, 'Analysis-TimeLapse'!$L$2:$N$55, 3, FALSE)</f>
        <v>-70.421033</v>
      </c>
      <c r="D38" s="101">
        <v>100.0</v>
      </c>
      <c r="E38" s="98">
        <f t="shared" si="1"/>
        <v>1</v>
      </c>
      <c r="F38" s="95">
        <f t="shared" si="2"/>
        <v>1</v>
      </c>
      <c r="G38" s="99">
        <v>2.0</v>
      </c>
      <c r="H38" s="101">
        <v>74.19354838709677</v>
      </c>
      <c r="I38" s="96" t="str">
        <f t="shared" si="3"/>
        <v>Water quality has not changed significantly over 10 years</v>
      </c>
      <c r="J38" s="98">
        <f t="shared" si="4"/>
        <v>0.7419354839</v>
      </c>
      <c r="K38" s="95">
        <f t="shared" si="5"/>
        <v>2</v>
      </c>
      <c r="L38" s="96">
        <v>2.0</v>
      </c>
      <c r="M38" s="96" t="str">
        <f t="shared" si="6"/>
        <v>Water quality has not changed significantly over 10 years</v>
      </c>
      <c r="N38" s="104" t="s">
        <v>1372</v>
      </c>
      <c r="O38" s="99" t="s">
        <v>1329</v>
      </c>
      <c r="P38" s="100" t="s">
        <v>1374</v>
      </c>
      <c r="Q38" s="99" t="s">
        <v>1367</v>
      </c>
    </row>
    <row r="39">
      <c r="A39" s="96" t="s">
        <v>134</v>
      </c>
      <c r="B39" s="96">
        <f>VLOOKUP(A39, 'Analysis-TimeLapse'!$L$2:$N$55, 2, FALSE)</f>
        <v>43.794858</v>
      </c>
      <c r="C39" s="96">
        <f>VLOOKUP(A39, 'Analysis-TimeLapse'!$L$2:$N$55, 3, FALSE)</f>
        <v>-70.418876</v>
      </c>
      <c r="D39" s="101">
        <v>100.0</v>
      </c>
      <c r="E39" s="98">
        <f t="shared" si="1"/>
        <v>1</v>
      </c>
      <c r="F39" s="95">
        <f t="shared" si="2"/>
        <v>1</v>
      </c>
      <c r="G39" s="99">
        <v>2.0</v>
      </c>
      <c r="H39" s="101">
        <v>52.631578947368425</v>
      </c>
      <c r="I39" s="96" t="str">
        <f t="shared" si="3"/>
        <v>Water quality has not changed significantly over 10 years</v>
      </c>
      <c r="J39" s="98">
        <f t="shared" si="4"/>
        <v>0.5263157895</v>
      </c>
      <c r="K39" s="95">
        <f t="shared" si="5"/>
        <v>3</v>
      </c>
      <c r="L39" s="96">
        <v>2.0</v>
      </c>
      <c r="M39" s="96" t="str">
        <f t="shared" si="6"/>
        <v>Water quality has not changed significantly over 10 years</v>
      </c>
      <c r="N39" s="104" t="s">
        <v>1372</v>
      </c>
      <c r="O39" s="99" t="s">
        <v>1329</v>
      </c>
      <c r="P39" s="100" t="s">
        <v>1375</v>
      </c>
      <c r="Q39" s="106" t="s">
        <v>1347</v>
      </c>
    </row>
    <row r="40">
      <c r="A40" s="96" t="s">
        <v>145</v>
      </c>
      <c r="B40" s="96">
        <f>VLOOKUP(A40, 'Analysis-TimeLapse'!$L$2:$N$55, 2, FALSE)</f>
        <v>43.806299</v>
      </c>
      <c r="C40" s="96">
        <f>VLOOKUP(A40, 'Analysis-TimeLapse'!$L$2:$N$55, 3, FALSE)</f>
        <v>-70.409929</v>
      </c>
      <c r="D40" s="101">
        <v>69.69696969696969</v>
      </c>
      <c r="E40" s="98">
        <f t="shared" si="1"/>
        <v>0.696969697</v>
      </c>
      <c r="F40" s="95">
        <f t="shared" si="2"/>
        <v>2</v>
      </c>
      <c r="G40" s="99">
        <v>2.0</v>
      </c>
      <c r="H40" s="101">
        <v>28.205128205128204</v>
      </c>
      <c r="I40" s="96" t="str">
        <f t="shared" si="3"/>
        <v>Water quality has not changed significantly over 10 years</v>
      </c>
      <c r="J40" s="98">
        <f t="shared" si="4"/>
        <v>0.2820512821</v>
      </c>
      <c r="K40" s="95">
        <f t="shared" si="5"/>
        <v>3</v>
      </c>
      <c r="L40" s="96">
        <v>2.0</v>
      </c>
      <c r="M40" s="96" t="str">
        <f t="shared" si="6"/>
        <v>Water quality has not changed significantly over 10 years</v>
      </c>
      <c r="N40" s="104" t="s">
        <v>1372</v>
      </c>
      <c r="O40" s="90" t="s">
        <v>1329</v>
      </c>
      <c r="P40" s="103" t="s">
        <v>1376</v>
      </c>
      <c r="Q40" s="106" t="s">
        <v>1347</v>
      </c>
    </row>
    <row r="41">
      <c r="A41" s="96" t="s">
        <v>1310</v>
      </c>
      <c r="B41" s="96" t="str">
        <f>VLOOKUP(A41, 'Analysis-TimeLapse'!$L$2:$N$37, 2, FALSE)</f>
        <v>#N/A</v>
      </c>
      <c r="C41" s="96" t="str">
        <f>VLOOKUP(A41, 'Analysis-TimeLapse'!$L$2:$N$37, 3, FALSE)</f>
        <v>#N/A</v>
      </c>
      <c r="D41" s="101">
        <v>88.88888888888889</v>
      </c>
      <c r="E41" s="98">
        <f t="shared" si="1"/>
        <v>0.8888888889</v>
      </c>
      <c r="F41" s="95">
        <f t="shared" si="2"/>
        <v>2</v>
      </c>
      <c r="G41" s="99" t="s">
        <v>1348</v>
      </c>
      <c r="H41" s="101">
        <v>50.0</v>
      </c>
      <c r="I41" s="96" t="str">
        <f t="shared" si="3"/>
        <v>More data needed for trend.</v>
      </c>
      <c r="J41" s="98">
        <f t="shared" si="4"/>
        <v>0.5</v>
      </c>
      <c r="K41" s="95">
        <f t="shared" si="5"/>
        <v>3</v>
      </c>
      <c r="L41" s="96" t="s">
        <v>1348</v>
      </c>
      <c r="M41" s="96" t="str">
        <f t="shared" si="6"/>
        <v>More data needed for trend.</v>
      </c>
      <c r="N41" s="104" t="s">
        <v>1372</v>
      </c>
      <c r="O41" s="90" t="s">
        <v>1329</v>
      </c>
      <c r="P41" s="103" t="s">
        <v>1377</v>
      </c>
      <c r="Q41" s="99" t="s">
        <v>1345</v>
      </c>
    </row>
    <row r="42">
      <c r="A42" s="96" t="s">
        <v>1236</v>
      </c>
      <c r="B42" s="107">
        <v>43.8456082</v>
      </c>
      <c r="C42" s="107">
        <v>-70.375886</v>
      </c>
      <c r="D42" s="101">
        <v>33.33333333333334</v>
      </c>
      <c r="E42" s="98">
        <f t="shared" si="1"/>
        <v>0.3333333333</v>
      </c>
      <c r="F42" s="95">
        <f t="shared" si="2"/>
        <v>3</v>
      </c>
      <c r="G42" s="99" t="s">
        <v>1348</v>
      </c>
      <c r="H42" s="101">
        <v>14.285714285714292</v>
      </c>
      <c r="I42" s="96" t="str">
        <f t="shared" si="3"/>
        <v>More data needed for trend.</v>
      </c>
      <c r="J42" s="98">
        <f t="shared" si="4"/>
        <v>0.1428571429</v>
      </c>
      <c r="K42" s="95">
        <f t="shared" si="5"/>
        <v>3</v>
      </c>
      <c r="L42" s="96" t="s">
        <v>1348</v>
      </c>
      <c r="M42" s="96" t="str">
        <f t="shared" si="6"/>
        <v>More data needed for trend.</v>
      </c>
      <c r="N42" s="104" t="s">
        <v>1372</v>
      </c>
      <c r="O42" s="90" t="s">
        <v>1329</v>
      </c>
      <c r="P42" s="102" t="s">
        <v>1378</v>
      </c>
      <c r="Q42" s="106" t="s">
        <v>1347</v>
      </c>
    </row>
    <row r="43">
      <c r="A43" s="96" t="s">
        <v>1245</v>
      </c>
      <c r="B43" s="96" t="str">
        <f>VLOOKUP(A43, 'Analysis-TimeLapse'!$L$2:$N$37, 2, FALSE)</f>
        <v>#N/A</v>
      </c>
      <c r="C43" s="96" t="str">
        <f>VLOOKUP(A43, 'Analysis-TimeLapse'!$L$2:$N$37, 3, FALSE)</f>
        <v>#N/A</v>
      </c>
      <c r="D43" s="101">
        <v>55.0</v>
      </c>
      <c r="E43" s="98">
        <f t="shared" si="1"/>
        <v>0.55</v>
      </c>
      <c r="F43" s="95">
        <f t="shared" si="2"/>
        <v>3</v>
      </c>
      <c r="G43" s="99" t="s">
        <v>1348</v>
      </c>
      <c r="H43" s="101">
        <v>57.142857142857146</v>
      </c>
      <c r="I43" s="96" t="str">
        <f t="shared" si="3"/>
        <v>More data needed for trend.</v>
      </c>
      <c r="J43" s="98">
        <f t="shared" si="4"/>
        <v>0.5714285714</v>
      </c>
      <c r="K43" s="95">
        <f t="shared" si="5"/>
        <v>3</v>
      </c>
      <c r="L43" s="96" t="s">
        <v>1348</v>
      </c>
      <c r="M43" s="96" t="str">
        <f t="shared" si="6"/>
        <v>More data needed for trend.</v>
      </c>
      <c r="N43" s="104" t="s">
        <v>1372</v>
      </c>
      <c r="O43" s="90" t="s">
        <v>1329</v>
      </c>
      <c r="P43" s="108"/>
      <c r="Q43" s="106" t="s">
        <v>1347</v>
      </c>
    </row>
    <row r="44">
      <c r="A44" s="96" t="s">
        <v>1256</v>
      </c>
      <c r="B44" s="109">
        <v>43.65694</v>
      </c>
      <c r="C44" s="110">
        <v>-70.3406</v>
      </c>
      <c r="D44" s="101">
        <v>52.631578947368425</v>
      </c>
      <c r="E44" s="98">
        <f t="shared" si="1"/>
        <v>0.5263157895</v>
      </c>
      <c r="F44" s="95">
        <f t="shared" si="2"/>
        <v>3</v>
      </c>
      <c r="G44" s="99" t="s">
        <v>1348</v>
      </c>
      <c r="H44" s="101">
        <v>50.0</v>
      </c>
      <c r="I44" s="96" t="str">
        <f t="shared" si="3"/>
        <v>More data needed for trend.</v>
      </c>
      <c r="J44" s="98">
        <f t="shared" si="4"/>
        <v>0.5</v>
      </c>
      <c r="K44" s="95">
        <f t="shared" si="5"/>
        <v>3</v>
      </c>
      <c r="L44" s="96" t="s">
        <v>1348</v>
      </c>
      <c r="M44" s="96" t="str">
        <f t="shared" si="6"/>
        <v>More data needed for trend.</v>
      </c>
      <c r="N44" s="90" t="s">
        <v>1379</v>
      </c>
      <c r="O44" s="90" t="s">
        <v>1329</v>
      </c>
      <c r="P44" s="111" t="s">
        <v>1380</v>
      </c>
      <c r="Q44" s="90" t="s">
        <v>1331</v>
      </c>
    </row>
    <row r="45">
      <c r="A45" s="96" t="s">
        <v>1267</v>
      </c>
      <c r="B45" s="96">
        <f>VLOOKUP(A45, 'Analysis-TimeLapse'!$L$2:$N$55, 2, FALSE)</f>
        <v>43.6679</v>
      </c>
      <c r="C45" s="96">
        <f>VLOOKUP(A45, 'Analysis-TimeLapse'!$L$2:$N$55, 3, FALSE)</f>
        <v>-70.38438</v>
      </c>
      <c r="D45" s="101">
        <v>75.0</v>
      </c>
      <c r="E45" s="98">
        <f t="shared" si="1"/>
        <v>0.75</v>
      </c>
      <c r="F45" s="95">
        <f t="shared" si="2"/>
        <v>2</v>
      </c>
      <c r="G45" s="99" t="s">
        <v>1348</v>
      </c>
      <c r="H45" s="101">
        <v>60.0</v>
      </c>
      <c r="I45" s="96" t="str">
        <f t="shared" si="3"/>
        <v>More data needed for trend.</v>
      </c>
      <c r="J45" s="98">
        <f t="shared" si="4"/>
        <v>0.6</v>
      </c>
      <c r="K45" s="95">
        <f t="shared" si="5"/>
        <v>3</v>
      </c>
      <c r="L45" s="96" t="s">
        <v>1348</v>
      </c>
      <c r="M45" s="96" t="str">
        <f t="shared" si="6"/>
        <v>More data needed for trend.</v>
      </c>
      <c r="N45" s="90" t="s">
        <v>1379</v>
      </c>
      <c r="O45" s="90" t="s">
        <v>1329</v>
      </c>
      <c r="P45" s="111" t="s">
        <v>1381</v>
      </c>
      <c r="Q45" s="90" t="s">
        <v>1331</v>
      </c>
    </row>
    <row r="46">
      <c r="A46" s="96" t="s">
        <v>1278</v>
      </c>
      <c r="B46" s="96">
        <f>VLOOKUP(A46, 'Analysis-TimeLapse'!$L$2:$N$55, 2, FALSE)</f>
        <v>43.65629</v>
      </c>
      <c r="C46" s="96">
        <f>VLOOKUP(A46, 'Analysis-TimeLapse'!$L$2:$N$55, 3, FALSE)</f>
        <v>-70.40069</v>
      </c>
      <c r="D46" s="101">
        <v>94.73684210526316</v>
      </c>
      <c r="E46" s="98">
        <f t="shared" si="1"/>
        <v>0.9473684211</v>
      </c>
      <c r="F46" s="95">
        <f t="shared" si="2"/>
        <v>1</v>
      </c>
      <c r="G46" s="99" t="s">
        <v>1348</v>
      </c>
      <c r="H46" s="101">
        <v>57.89473684210527</v>
      </c>
      <c r="I46" s="96" t="str">
        <f t="shared" si="3"/>
        <v>More data needed for trend.</v>
      </c>
      <c r="J46" s="98">
        <f t="shared" si="4"/>
        <v>0.5789473684</v>
      </c>
      <c r="K46" s="95">
        <f t="shared" si="5"/>
        <v>3</v>
      </c>
      <c r="L46" s="96" t="s">
        <v>1348</v>
      </c>
      <c r="M46" s="96" t="str">
        <f t="shared" si="6"/>
        <v>More data needed for trend.</v>
      </c>
      <c r="N46" s="90" t="s">
        <v>1379</v>
      </c>
      <c r="O46" s="90" t="s">
        <v>1329</v>
      </c>
      <c r="P46" s="111" t="s">
        <v>1382</v>
      </c>
      <c r="Q46" s="90" t="s">
        <v>1331</v>
      </c>
    </row>
    <row r="47">
      <c r="A47" s="96" t="s">
        <v>920</v>
      </c>
      <c r="B47" s="96">
        <f>VLOOKUP(A47, 'Analysis-TimeLapse'!$L$2:$N$55, 2, FALSE)</f>
        <v>43.701435</v>
      </c>
      <c r="C47" s="96">
        <f>VLOOKUP(A47, 'Analysis-TimeLapse'!$L$2:$N$55, 3, FALSE)</f>
        <v>-70.43615</v>
      </c>
      <c r="D47" s="101">
        <v>94.44444444444444</v>
      </c>
      <c r="E47" s="98">
        <f t="shared" si="1"/>
        <v>0.9444444444</v>
      </c>
      <c r="F47" s="95">
        <f t="shared" si="2"/>
        <v>1</v>
      </c>
      <c r="G47" s="99">
        <v>2.0</v>
      </c>
      <c r="H47" s="101">
        <v>61.53846153846153</v>
      </c>
      <c r="I47" s="96" t="str">
        <f t="shared" si="3"/>
        <v>Water quality has not changed significantly over 10 years</v>
      </c>
      <c r="J47" s="98">
        <f t="shared" si="4"/>
        <v>0.6153846154</v>
      </c>
      <c r="K47" s="95">
        <f t="shared" si="5"/>
        <v>3</v>
      </c>
      <c r="L47" s="96">
        <v>1.0</v>
      </c>
      <c r="M47" s="96" t="str">
        <f t="shared" si="6"/>
        <v>Water quality has declined (bacteria increased) over 10 years</v>
      </c>
      <c r="N47" s="90" t="s">
        <v>1379</v>
      </c>
      <c r="O47" s="90" t="s">
        <v>1329</v>
      </c>
      <c r="P47" s="111" t="s">
        <v>1383</v>
      </c>
      <c r="Q47" s="90" t="s">
        <v>1331</v>
      </c>
    </row>
    <row r="48">
      <c r="A48" s="96" t="s">
        <v>931</v>
      </c>
      <c r="B48" s="96">
        <f>VLOOKUP(A48, 'Analysis-TimeLapse'!$L$2:$N$55, 2, FALSE)</f>
        <v>43.686529</v>
      </c>
      <c r="C48" s="96">
        <f>VLOOKUP(A48, 'Analysis-TimeLapse'!$L$2:$N$55, 3, FALSE)</f>
        <v>-70.446777</v>
      </c>
      <c r="D48" s="101">
        <v>96.55172413793103</v>
      </c>
      <c r="E48" s="98">
        <f t="shared" si="1"/>
        <v>0.9655172414</v>
      </c>
      <c r="F48" s="95">
        <f t="shared" si="2"/>
        <v>1</v>
      </c>
      <c r="G48" s="99">
        <v>2.0</v>
      </c>
      <c r="H48" s="101">
        <v>72.41379310344828</v>
      </c>
      <c r="I48" s="96" t="str">
        <f t="shared" si="3"/>
        <v>Water quality has not changed significantly over 10 years</v>
      </c>
      <c r="J48" s="98">
        <f t="shared" si="4"/>
        <v>0.724137931</v>
      </c>
      <c r="K48" s="95">
        <f t="shared" si="5"/>
        <v>2</v>
      </c>
      <c r="L48" s="96">
        <v>2.0</v>
      </c>
      <c r="M48" s="96" t="str">
        <f t="shared" si="6"/>
        <v>Water quality has not changed significantly over 10 years</v>
      </c>
      <c r="N48" s="90" t="s">
        <v>1384</v>
      </c>
      <c r="O48" s="90" t="s">
        <v>1329</v>
      </c>
      <c r="P48" s="100" t="s">
        <v>1385</v>
      </c>
      <c r="Q48" s="90" t="s">
        <v>1331</v>
      </c>
    </row>
    <row r="49">
      <c r="A49" s="96" t="s">
        <v>1386</v>
      </c>
      <c r="B49" s="96" t="str">
        <f>VLOOKUP(A49, 'Analysis-TimeLapse'!$L$2:$N$37, 2, FALSE)</f>
        <v>#N/A</v>
      </c>
      <c r="C49" s="96" t="str">
        <f>VLOOKUP(A49, 'Analysis-TimeLapse'!$L$2:$N$37, 3, FALSE)</f>
        <v>#N/A</v>
      </c>
      <c r="D49" s="101">
        <v>81.66815343443355</v>
      </c>
      <c r="E49" s="98">
        <f t="shared" si="1"/>
        <v>0.8166815343</v>
      </c>
      <c r="F49" s="95">
        <f t="shared" si="2"/>
        <v>2</v>
      </c>
      <c r="G49" s="105">
        <v>2.0</v>
      </c>
      <c r="H49" s="101"/>
      <c r="I49" s="96" t="str">
        <f t="shared" si="3"/>
        <v>Water quality has not changed significantly over 10 years</v>
      </c>
      <c r="J49" s="98">
        <f t="shared" si="4"/>
        <v>0</v>
      </c>
      <c r="K49" s="95">
        <f t="shared" si="5"/>
        <v>3</v>
      </c>
      <c r="L49" s="90">
        <v>2.0</v>
      </c>
      <c r="M49" s="96" t="str">
        <f t="shared" si="6"/>
        <v>Water quality has not changed significantly over 10 years</v>
      </c>
      <c r="N49" s="90" t="s">
        <v>1384</v>
      </c>
      <c r="O49" s="90" t="s">
        <v>1329</v>
      </c>
      <c r="P49" s="103" t="s">
        <v>1387</v>
      </c>
      <c r="Q49" s="90" t="s">
        <v>1331</v>
      </c>
    </row>
    <row r="50">
      <c r="A50" s="96"/>
      <c r="B50" s="96" t="str">
        <f>VLOOKUP(A50, 'Analysis-TimeLapse'!$L$2:$N$55, 2, FALSE)</f>
        <v>#N/A</v>
      </c>
      <c r="C50" s="96" t="str">
        <f>VLOOKUP(A50, 'Analysis-TimeLapse'!$L$2:$N$55, 3, FALSE)</f>
        <v>#N/A</v>
      </c>
      <c r="D50" s="101"/>
      <c r="E50" s="112"/>
      <c r="F50" s="96"/>
      <c r="G50" s="96"/>
      <c r="H50" s="101"/>
      <c r="I50" s="96"/>
      <c r="J50" s="112"/>
      <c r="K50" s="96"/>
      <c r="L50" s="96"/>
      <c r="M50" s="96"/>
      <c r="N50" s="96"/>
      <c r="O50" s="96"/>
      <c r="P50" s="108"/>
      <c r="Q50" s="96"/>
    </row>
    <row r="51">
      <c r="A51" s="96"/>
      <c r="B51" s="96" t="str">
        <f>VLOOKUP(A51, 'Analysis-TimeLapse'!$L$2:$N$37, 2, FALSE)</f>
        <v>#N/A</v>
      </c>
      <c r="C51" s="96" t="str">
        <f>VLOOKUP(A51, 'Analysis-TimeLapse'!$L$2:$N$37, 3, FALSE)</f>
        <v>#N/A</v>
      </c>
      <c r="D51" s="101"/>
      <c r="E51" s="98"/>
      <c r="F51" s="95">
        <f>IF(D51&gt;80, 1, 
  IF(D51&gt;60, 2, 
        IF(D51&gt;40, 3, 4
          )
       )
    )</f>
        <v>4</v>
      </c>
      <c r="G51" s="99"/>
      <c r="H51" s="101"/>
      <c r="I51" s="96"/>
      <c r="J51" s="98"/>
      <c r="K51" s="95">
        <f>IF(H51&gt;80, 1, 
  IF(H51&gt;60, 2, 
        IF(H51&gt;40, 3, 4
          )
       )
    )</f>
        <v>4</v>
      </c>
      <c r="L51" s="96"/>
      <c r="M51" s="96"/>
      <c r="N51" s="96"/>
      <c r="O51" s="96"/>
      <c r="P51" s="108"/>
      <c r="Q51" s="96"/>
    </row>
    <row r="52">
      <c r="A52" s="96"/>
      <c r="B52" s="96" t="str">
        <f>VLOOKUP(A52, 'Analysis-TimeLapse'!$L$2:$N$55, 2, FALSE)</f>
        <v>#N/A</v>
      </c>
      <c r="C52" s="96" t="str">
        <f>VLOOKUP(A52, 'Analysis-TimeLapse'!$L$2:$N$55, 3, FALSE)</f>
        <v>#N/A</v>
      </c>
      <c r="D52" s="101"/>
      <c r="E52" s="112"/>
      <c r="F52" s="96"/>
      <c r="G52" s="96"/>
      <c r="H52" s="101"/>
      <c r="I52" s="96"/>
      <c r="J52" s="112"/>
      <c r="K52" s="96"/>
      <c r="L52" s="96"/>
      <c r="M52" s="96"/>
      <c r="N52" s="96"/>
      <c r="O52" s="96"/>
      <c r="P52" s="108"/>
      <c r="Q52" s="96"/>
    </row>
    <row r="53">
      <c r="A53" s="96"/>
      <c r="B53" s="96" t="str">
        <f>VLOOKUP(A53, 'Analysis-TimeLapse'!$L$2:$N$37, 2, FALSE)</f>
        <v>#N/A</v>
      </c>
      <c r="C53" s="96" t="str">
        <f>VLOOKUP(A53, 'Analysis-TimeLapse'!$L$2:$N$37, 3, FALSE)</f>
        <v>#N/A</v>
      </c>
      <c r="D53" s="101"/>
      <c r="E53" s="98"/>
      <c r="F53" s="95">
        <f>IF(D53&gt;80, 1, 
  IF(D53&gt;60, 2, 
        IF(D53&gt;40, 3, 4
          )
       )
    )</f>
        <v>4</v>
      </c>
      <c r="G53" s="99"/>
      <c r="H53" s="101"/>
      <c r="I53" s="96"/>
      <c r="J53" s="98"/>
      <c r="K53" s="95">
        <f>IF(H53&gt;80, 1, 
  IF(H53&gt;60, 2, 
        IF(H53&gt;40, 3, 4
          )
       )
    )</f>
        <v>4</v>
      </c>
      <c r="L53" s="96"/>
      <c r="M53" s="96"/>
      <c r="N53" s="96"/>
      <c r="O53" s="96"/>
      <c r="P53" s="108"/>
      <c r="Q53" s="96"/>
    </row>
    <row r="54">
      <c r="A54" s="96"/>
      <c r="B54" s="96" t="str">
        <f>VLOOKUP(A54, 'Analysis-TimeLapse'!$L$2:$N$55, 2, FALSE)</f>
        <v>#N/A</v>
      </c>
      <c r="C54" s="96" t="str">
        <f>VLOOKUP(A54, 'Analysis-TimeLapse'!$L$2:$N$55, 3, FALSE)</f>
        <v>#N/A</v>
      </c>
      <c r="D54" s="101"/>
      <c r="E54" s="112"/>
      <c r="F54" s="96"/>
      <c r="G54" s="96"/>
      <c r="H54" s="101"/>
      <c r="I54" s="96"/>
      <c r="J54" s="112"/>
      <c r="K54" s="96"/>
      <c r="L54" s="96"/>
      <c r="M54" s="96"/>
      <c r="N54" s="96"/>
      <c r="O54" s="96"/>
      <c r="P54" s="108"/>
      <c r="Q54" s="96"/>
    </row>
    <row r="55">
      <c r="A55" s="96"/>
      <c r="B55" s="96" t="str">
        <f>VLOOKUP(A55, 'Analysis-TimeLapse'!$L$2:$N$37, 2, FALSE)</f>
        <v>#N/A</v>
      </c>
      <c r="C55" s="96" t="str">
        <f>VLOOKUP(A55, 'Analysis-TimeLapse'!$L$2:$N$37, 3, FALSE)</f>
        <v>#N/A</v>
      </c>
      <c r="D55" s="101"/>
      <c r="E55" s="98"/>
      <c r="F55" s="95">
        <f>IF(D55&gt;80, 1, 
  IF(D55&gt;60, 2, 
        IF(D55&gt;40, 3, 4
          )
       )
    )</f>
        <v>4</v>
      </c>
      <c r="G55" s="99"/>
      <c r="H55" s="101"/>
      <c r="I55" s="96"/>
      <c r="J55" s="98"/>
      <c r="K55" s="95">
        <f>IF(H55&gt;80, 1, 
  IF(H55&gt;60, 2, 
        IF(H55&gt;40, 3, 4
          )
       )
    )</f>
        <v>4</v>
      </c>
      <c r="L55" s="96"/>
      <c r="M55" s="96"/>
      <c r="N55" s="96"/>
      <c r="O55" s="96"/>
      <c r="P55" s="108"/>
      <c r="Q55" s="96"/>
    </row>
    <row r="56">
      <c r="A56" s="96"/>
      <c r="B56" s="96" t="str">
        <f>VLOOKUP(A56, 'Analysis-TimeLapse'!$L$2:$N$55, 2, FALSE)</f>
        <v>#N/A</v>
      </c>
      <c r="C56" s="96" t="str">
        <f>VLOOKUP(A56, 'Analysis-TimeLapse'!$L$2:$N$55, 3, FALSE)</f>
        <v>#N/A</v>
      </c>
      <c r="D56" s="101"/>
      <c r="E56" s="112"/>
      <c r="F56" s="96"/>
      <c r="G56" s="96"/>
      <c r="H56" s="101"/>
      <c r="I56" s="96"/>
      <c r="J56" s="112"/>
      <c r="K56" s="96"/>
      <c r="L56" s="96"/>
      <c r="M56" s="96"/>
      <c r="N56" s="96"/>
      <c r="O56" s="96"/>
      <c r="P56" s="108"/>
      <c r="Q56" s="96"/>
    </row>
    <row r="57">
      <c r="A57" s="96"/>
      <c r="B57" s="96" t="str">
        <f>VLOOKUP(A57, 'Analysis-TimeLapse'!$L$2:$N$37, 2, FALSE)</f>
        <v>#N/A</v>
      </c>
      <c r="C57" s="96" t="str">
        <f>VLOOKUP(A57, 'Analysis-TimeLapse'!$L$2:$N$37, 3, FALSE)</f>
        <v>#N/A</v>
      </c>
      <c r="D57" s="101"/>
      <c r="E57" s="98"/>
      <c r="F57" s="95">
        <f>IF(D57&gt;80, 1, 
  IF(D57&gt;60, 2, 
        IF(D57&gt;40, 3, 4
          )
       )
    )</f>
        <v>4</v>
      </c>
      <c r="G57" s="99"/>
      <c r="H57" s="101"/>
      <c r="I57" s="96"/>
      <c r="J57" s="98"/>
      <c r="K57" s="95">
        <f>IF(H57&gt;80, 1, 
  IF(H57&gt;60, 2, 
        IF(H57&gt;40, 3, 4
          )
       )
    )</f>
        <v>4</v>
      </c>
      <c r="L57" s="96"/>
      <c r="M57" s="96"/>
      <c r="N57" s="96"/>
      <c r="O57" s="96"/>
      <c r="P57" s="108"/>
      <c r="Q57" s="96"/>
    </row>
    <row r="58">
      <c r="A58" s="96"/>
      <c r="B58" s="96" t="str">
        <f>VLOOKUP(A58, 'Analysis-TimeLapse'!$L$2:$N$55, 2, FALSE)</f>
        <v>#N/A</v>
      </c>
      <c r="C58" s="96" t="str">
        <f>VLOOKUP(A58, 'Analysis-TimeLapse'!$L$2:$N$55, 3, FALSE)</f>
        <v>#N/A</v>
      </c>
      <c r="D58" s="101"/>
      <c r="E58" s="112"/>
      <c r="F58" s="96"/>
      <c r="G58" s="96"/>
      <c r="H58" s="101"/>
      <c r="I58" s="96"/>
      <c r="J58" s="112"/>
      <c r="K58" s="96"/>
      <c r="L58" s="96"/>
      <c r="M58" s="96"/>
      <c r="N58" s="96"/>
      <c r="O58" s="96"/>
      <c r="P58" s="108"/>
      <c r="Q58" s="96"/>
    </row>
    <row r="59">
      <c r="A59" s="96"/>
      <c r="B59" s="96" t="str">
        <f>VLOOKUP(A59, 'Analysis-TimeLapse'!$L$2:$N$37, 2, FALSE)</f>
        <v>#N/A</v>
      </c>
      <c r="C59" s="96" t="str">
        <f>VLOOKUP(A59, 'Analysis-TimeLapse'!$L$2:$N$37, 3, FALSE)</f>
        <v>#N/A</v>
      </c>
      <c r="D59" s="101"/>
      <c r="E59" s="98"/>
      <c r="F59" s="95">
        <f>IF(D59&gt;80, 1, 
  IF(D59&gt;60, 2, 
        IF(D59&gt;40, 3, 4
          )
       )
    )</f>
        <v>4</v>
      </c>
      <c r="G59" s="99"/>
      <c r="H59" s="101"/>
      <c r="I59" s="96"/>
      <c r="J59" s="98"/>
      <c r="K59" s="95">
        <f>IF(H59&gt;80, 1, 
  IF(H59&gt;60, 2, 
        IF(H59&gt;40, 3, 4
          )
       )
    )</f>
        <v>4</v>
      </c>
      <c r="L59" s="96"/>
      <c r="M59" s="96"/>
      <c r="N59" s="96"/>
      <c r="O59" s="96"/>
      <c r="P59" s="108"/>
      <c r="Q59" s="96"/>
    </row>
    <row r="60">
      <c r="A60" s="96"/>
      <c r="B60" s="96" t="str">
        <f>VLOOKUP(A60, 'Analysis-TimeLapse'!$L$2:$N$55, 2, FALSE)</f>
        <v>#N/A</v>
      </c>
      <c r="C60" s="96" t="str">
        <f>VLOOKUP(A60, 'Analysis-TimeLapse'!$L$2:$N$55, 3, FALSE)</f>
        <v>#N/A</v>
      </c>
      <c r="D60" s="101"/>
      <c r="E60" s="112"/>
      <c r="F60" s="96"/>
      <c r="G60" s="96"/>
      <c r="H60" s="101"/>
      <c r="I60" s="96"/>
      <c r="J60" s="112"/>
      <c r="K60" s="96"/>
      <c r="L60" s="96"/>
      <c r="M60" s="96"/>
      <c r="N60" s="96"/>
      <c r="O60" s="96"/>
      <c r="P60" s="108"/>
      <c r="Q60" s="96"/>
    </row>
    <row r="61">
      <c r="A61" s="96"/>
      <c r="B61" s="96" t="str">
        <f>VLOOKUP(A61, 'Analysis-TimeLapse'!$L$2:$N$37, 2, FALSE)</f>
        <v>#N/A</v>
      </c>
      <c r="C61" s="96" t="str">
        <f>VLOOKUP(A61, 'Analysis-TimeLapse'!$L$2:$N$37, 3, FALSE)</f>
        <v>#N/A</v>
      </c>
      <c r="D61" s="101"/>
      <c r="E61" s="98"/>
      <c r="F61" s="95">
        <f>IF(D61&gt;80, 1, 
  IF(D61&gt;60, 2, 
        IF(D61&gt;40, 3, 4
          )
       )
    )</f>
        <v>4</v>
      </c>
      <c r="G61" s="99"/>
      <c r="H61" s="101"/>
      <c r="I61" s="96"/>
      <c r="J61" s="98"/>
      <c r="K61" s="95">
        <f>IF(H61&gt;80, 1, 
  IF(H61&gt;60, 2, 
        IF(H61&gt;40, 3, 4
          )
       )
    )</f>
        <v>4</v>
      </c>
      <c r="L61" s="96"/>
      <c r="M61" s="96"/>
      <c r="N61" s="96"/>
      <c r="O61" s="96"/>
      <c r="P61" s="108"/>
      <c r="Q61" s="96"/>
    </row>
    <row r="62">
      <c r="A62" s="96"/>
      <c r="B62" s="96" t="str">
        <f>VLOOKUP(A62, 'Analysis-TimeLapse'!$L$2:$N$55, 2, FALSE)</f>
        <v>#N/A</v>
      </c>
      <c r="C62" s="96" t="str">
        <f>VLOOKUP(A62, 'Analysis-TimeLapse'!$L$2:$N$55, 3, FALSE)</f>
        <v>#N/A</v>
      </c>
      <c r="D62" s="101"/>
      <c r="E62" s="112"/>
      <c r="F62" s="96"/>
      <c r="G62" s="96"/>
      <c r="H62" s="101"/>
      <c r="I62" s="96"/>
      <c r="J62" s="112"/>
      <c r="K62" s="96"/>
      <c r="L62" s="96"/>
      <c r="M62" s="96"/>
      <c r="N62" s="96"/>
      <c r="O62" s="96"/>
      <c r="P62" s="108"/>
      <c r="Q62" s="96"/>
    </row>
    <row r="63">
      <c r="A63" s="96"/>
      <c r="B63" s="96" t="str">
        <f>VLOOKUP(A63, 'Analysis-TimeLapse'!$L$2:$N$55, 2, FALSE)</f>
        <v>#N/A</v>
      </c>
      <c r="C63" s="96" t="str">
        <f>VLOOKUP(A63, 'Analysis-TimeLapse'!$L$2:$N$55, 3, FALSE)</f>
        <v>#N/A</v>
      </c>
      <c r="D63" s="101"/>
      <c r="E63" s="98"/>
      <c r="F63" s="95">
        <f t="shared" ref="F63:F68" si="7">IF(D63&gt;80, 1, 
  IF(D63&gt;60, 2, 
        IF(D63&gt;40, 3, 4
          )
       )
    )</f>
        <v>4</v>
      </c>
      <c r="G63" s="99"/>
      <c r="H63" s="101"/>
      <c r="I63" s="96"/>
      <c r="J63" s="98"/>
      <c r="K63" s="95">
        <f t="shared" ref="K63:K68" si="8">IF(H63&gt;80, 1, 
  IF(H63&gt;60, 2, 
        IF(H63&gt;40, 3, 4
          )
       )
    )</f>
        <v>4</v>
      </c>
      <c r="L63" s="96"/>
      <c r="M63" s="96"/>
      <c r="N63" s="96"/>
      <c r="O63" s="96"/>
      <c r="P63" s="108"/>
      <c r="Q63" s="96"/>
    </row>
    <row r="64">
      <c r="A64" s="96"/>
      <c r="B64" s="96" t="str">
        <f>VLOOKUP(A64, 'Analysis-TimeLapse'!$L$2:$N$55, 2, FALSE)</f>
        <v>#N/A</v>
      </c>
      <c r="C64" s="96" t="str">
        <f>VLOOKUP(A64, 'Analysis-TimeLapse'!$L$2:$N$55, 3, FALSE)</f>
        <v>#N/A</v>
      </c>
      <c r="D64" s="101"/>
      <c r="E64" s="98"/>
      <c r="F64" s="95">
        <f t="shared" si="7"/>
        <v>4</v>
      </c>
      <c r="G64" s="99"/>
      <c r="H64" s="101"/>
      <c r="I64" s="96"/>
      <c r="J64" s="98"/>
      <c r="K64" s="95">
        <f t="shared" si="8"/>
        <v>4</v>
      </c>
      <c r="L64" s="96"/>
      <c r="M64" s="96"/>
      <c r="N64" s="96"/>
      <c r="O64" s="96"/>
      <c r="P64" s="108"/>
      <c r="Q64" s="96"/>
    </row>
    <row r="65">
      <c r="A65" s="96"/>
      <c r="B65" s="96" t="str">
        <f>VLOOKUP(A65, 'Analysis-TimeLapse'!$L$2:$N$55, 2, FALSE)</f>
        <v>#N/A</v>
      </c>
      <c r="C65" s="96" t="str">
        <f>VLOOKUP(A65, 'Analysis-TimeLapse'!$L$2:$N$55, 3, FALSE)</f>
        <v>#N/A</v>
      </c>
      <c r="D65" s="101"/>
      <c r="E65" s="98"/>
      <c r="F65" s="95">
        <f t="shared" si="7"/>
        <v>4</v>
      </c>
      <c r="G65" s="99"/>
      <c r="H65" s="101"/>
      <c r="I65" s="96"/>
      <c r="J65" s="98"/>
      <c r="K65" s="95">
        <f t="shared" si="8"/>
        <v>4</v>
      </c>
      <c r="L65" s="96"/>
      <c r="M65" s="96"/>
      <c r="N65" s="96"/>
      <c r="O65" s="96"/>
      <c r="P65" s="108"/>
      <c r="Q65" s="96"/>
    </row>
    <row r="66">
      <c r="A66" s="96"/>
      <c r="B66" s="96" t="str">
        <f>VLOOKUP(A66, 'Analysis-TimeLapse'!$L$2:$N$55, 2, FALSE)</f>
        <v>#N/A</v>
      </c>
      <c r="C66" s="96" t="str">
        <f>VLOOKUP(A66, 'Analysis-TimeLapse'!$L$2:$N$55, 3, FALSE)</f>
        <v>#N/A</v>
      </c>
      <c r="D66" s="101"/>
      <c r="E66" s="98"/>
      <c r="F66" s="95">
        <f t="shared" si="7"/>
        <v>4</v>
      </c>
      <c r="G66" s="99"/>
      <c r="H66" s="101"/>
      <c r="I66" s="96"/>
      <c r="J66" s="98"/>
      <c r="K66" s="95">
        <f t="shared" si="8"/>
        <v>4</v>
      </c>
      <c r="L66" s="96"/>
      <c r="M66" s="96"/>
      <c r="N66" s="96"/>
      <c r="O66" s="96"/>
      <c r="P66" s="108"/>
      <c r="Q66" s="96"/>
    </row>
    <row r="67">
      <c r="A67" s="96"/>
      <c r="B67" s="96" t="str">
        <f>VLOOKUP(A67, 'Analysis-TimeLapse'!$L$2:$N$55, 2, FALSE)</f>
        <v>#N/A</v>
      </c>
      <c r="C67" s="96" t="str">
        <f>VLOOKUP(A67, 'Analysis-TimeLapse'!$L$2:$N$55, 3, FALSE)</f>
        <v>#N/A</v>
      </c>
      <c r="D67" s="101"/>
      <c r="E67" s="98"/>
      <c r="F67" s="95">
        <f t="shared" si="7"/>
        <v>4</v>
      </c>
      <c r="G67" s="99"/>
      <c r="H67" s="101"/>
      <c r="I67" s="96"/>
      <c r="J67" s="98"/>
      <c r="K67" s="95">
        <f t="shared" si="8"/>
        <v>4</v>
      </c>
      <c r="L67" s="96"/>
      <c r="M67" s="96"/>
      <c r="N67" s="96"/>
      <c r="O67" s="96"/>
      <c r="P67" s="108"/>
      <c r="Q67" s="96"/>
    </row>
    <row r="68">
      <c r="A68" s="96"/>
      <c r="B68" s="96" t="str">
        <f>VLOOKUP(A68, 'Analysis-TimeLapse'!$L$2:$N$37, 2, FALSE)</f>
        <v>#N/A</v>
      </c>
      <c r="C68" s="96" t="str">
        <f>VLOOKUP(A68, 'Analysis-TimeLapse'!$L$2:$N$37, 3, FALSE)</f>
        <v>#N/A</v>
      </c>
      <c r="D68" s="101"/>
      <c r="E68" s="98"/>
      <c r="F68" s="95">
        <f t="shared" si="7"/>
        <v>4</v>
      </c>
      <c r="G68" s="99"/>
      <c r="H68" s="101"/>
      <c r="I68" s="96"/>
      <c r="J68" s="98"/>
      <c r="K68" s="95">
        <f t="shared" si="8"/>
        <v>4</v>
      </c>
      <c r="L68" s="96"/>
      <c r="M68" s="96"/>
      <c r="N68" s="96"/>
      <c r="O68" s="96"/>
      <c r="P68" s="108"/>
      <c r="Q68" s="96"/>
    </row>
    <row r="69">
      <c r="A69" s="96"/>
      <c r="B69" s="96" t="str">
        <f>VLOOKUP(A69, 'Analysis-TimeLapse'!$L$2:$N$55, 2, FALSE)</f>
        <v>#N/A</v>
      </c>
      <c r="C69" s="96" t="str">
        <f>VLOOKUP(A69, 'Analysis-TimeLapse'!$L$2:$N$55, 3, FALSE)</f>
        <v>#N/A</v>
      </c>
      <c r="D69" s="101"/>
      <c r="E69" s="112"/>
      <c r="F69" s="96"/>
      <c r="G69" s="96"/>
      <c r="H69" s="101"/>
      <c r="I69" s="96"/>
      <c r="J69" s="112"/>
      <c r="K69" s="96"/>
      <c r="L69" s="96"/>
      <c r="M69" s="96"/>
      <c r="N69" s="96"/>
      <c r="O69" s="96"/>
      <c r="P69" s="108"/>
      <c r="Q69" s="96"/>
    </row>
    <row r="70">
      <c r="A70" s="96"/>
      <c r="B70" s="96" t="str">
        <f>VLOOKUP(A70, 'Analysis-TimeLapse'!$L$2:$N$37, 2, FALSE)</f>
        <v>#N/A</v>
      </c>
      <c r="C70" s="96" t="str">
        <f>VLOOKUP(A70, 'Analysis-TimeLapse'!$L$2:$N$37, 3, FALSE)</f>
        <v>#N/A</v>
      </c>
      <c r="D70" s="101"/>
      <c r="E70" s="98"/>
      <c r="F70" s="95">
        <f>IF(D70&gt;80, 1, 
  IF(D70&gt;60, 2, 
        IF(D70&gt;40, 3, 4
          )
       )
    )</f>
        <v>4</v>
      </c>
      <c r="G70" s="99"/>
      <c r="H70" s="101"/>
      <c r="I70" s="96"/>
      <c r="J70" s="98"/>
      <c r="K70" s="95">
        <f>IF(H70&gt;80, 1, 
  IF(H70&gt;60, 2, 
        IF(H70&gt;40, 3, 4
          )
       )
    )</f>
        <v>4</v>
      </c>
      <c r="L70" s="96"/>
      <c r="M70" s="96"/>
      <c r="N70" s="96"/>
      <c r="O70" s="96"/>
      <c r="P70" s="108"/>
      <c r="Q70" s="96"/>
    </row>
    <row r="71">
      <c r="A71" s="96"/>
      <c r="B71" s="96" t="str">
        <f>VLOOKUP(A71, 'Analysis-TimeLapse'!$L$2:$N$55, 2, FALSE)</f>
        <v>#N/A</v>
      </c>
      <c r="C71" s="96" t="str">
        <f>VLOOKUP(A71, 'Analysis-TimeLapse'!$L$2:$N$55, 3, FALSE)</f>
        <v>#N/A</v>
      </c>
      <c r="D71" s="101"/>
      <c r="E71" s="112"/>
      <c r="F71" s="96"/>
      <c r="G71" s="96"/>
      <c r="H71" s="101"/>
      <c r="I71" s="96"/>
      <c r="J71" s="112"/>
      <c r="K71" s="96"/>
      <c r="L71" s="96"/>
      <c r="M71" s="96"/>
      <c r="N71" s="96"/>
      <c r="O71" s="96"/>
      <c r="P71" s="108"/>
      <c r="Q71" s="96"/>
    </row>
    <row r="72">
      <c r="A72" s="96"/>
      <c r="B72" s="96" t="str">
        <f>VLOOKUP(A72, 'Analysis-TimeLapse'!$L$2:$N$37, 2, FALSE)</f>
        <v>#N/A</v>
      </c>
      <c r="C72" s="96" t="str">
        <f>VLOOKUP(A72, 'Analysis-TimeLapse'!$L$2:$N$37, 3, FALSE)</f>
        <v>#N/A</v>
      </c>
      <c r="D72" s="101"/>
      <c r="E72" s="98"/>
      <c r="F72" s="95">
        <f>IF(D72&gt;80, 1, 
  IF(D72&gt;60, 2, 
        IF(D72&gt;40, 3, 4
          )
       )
    )</f>
        <v>4</v>
      </c>
      <c r="G72" s="99"/>
      <c r="H72" s="101"/>
      <c r="I72" s="96"/>
      <c r="J72" s="98"/>
      <c r="K72" s="95">
        <f>IF(H72&gt;80, 1, 
  IF(H72&gt;60, 2, 
        IF(H72&gt;40, 3, 4
          )
       )
    )</f>
        <v>4</v>
      </c>
      <c r="L72" s="96"/>
      <c r="M72" s="96"/>
      <c r="N72" s="96"/>
      <c r="O72" s="96"/>
      <c r="P72" s="108"/>
      <c r="Q72" s="96"/>
    </row>
    <row r="73">
      <c r="A73" s="96"/>
      <c r="B73" s="96" t="str">
        <f>VLOOKUP(A73, 'Analysis-TimeLapse'!$L$2:$N$55, 2, FALSE)</f>
        <v>#N/A</v>
      </c>
      <c r="C73" s="96" t="str">
        <f>VLOOKUP(A73, 'Analysis-TimeLapse'!$L$2:$N$55, 3, FALSE)</f>
        <v>#N/A</v>
      </c>
      <c r="D73" s="101"/>
      <c r="E73" s="112"/>
      <c r="F73" s="96"/>
      <c r="G73" s="96"/>
      <c r="H73" s="101"/>
      <c r="I73" s="96"/>
      <c r="J73" s="112"/>
      <c r="K73" s="96"/>
      <c r="L73" s="96"/>
      <c r="M73" s="96"/>
      <c r="N73" s="96"/>
      <c r="O73" s="96"/>
      <c r="P73" s="108"/>
      <c r="Q73" s="96"/>
    </row>
    <row r="74">
      <c r="A74" s="96"/>
      <c r="B74" s="96" t="str">
        <f>VLOOKUP(A74, 'Analysis-TimeLapse'!$L$2:$N$37, 2, FALSE)</f>
        <v>#N/A</v>
      </c>
      <c r="C74" s="96" t="str">
        <f>VLOOKUP(A74, 'Analysis-TimeLapse'!$L$2:$N$37, 3, FALSE)</f>
        <v>#N/A</v>
      </c>
      <c r="D74" s="101"/>
      <c r="E74" s="98"/>
      <c r="F74" s="95">
        <f>IF(D74&gt;80, 1, 
  IF(D74&gt;60, 2, 
        IF(D74&gt;40, 3, 4
          )
       )
    )</f>
        <v>4</v>
      </c>
      <c r="G74" s="99"/>
      <c r="H74" s="101"/>
      <c r="I74" s="96"/>
      <c r="J74" s="98"/>
      <c r="K74" s="95">
        <f>IF(H74&gt;80, 1, 
  IF(H74&gt;60, 2, 
        IF(H74&gt;40, 3, 4
          )
       )
    )</f>
        <v>4</v>
      </c>
      <c r="L74" s="96"/>
      <c r="M74" s="96"/>
      <c r="N74" s="96"/>
      <c r="O74" s="96"/>
      <c r="P74" s="108"/>
      <c r="Q74" s="96"/>
    </row>
    <row r="75">
      <c r="A75" s="96"/>
      <c r="B75" s="96" t="str">
        <f>VLOOKUP(A75, 'Analysis-TimeLapse'!$L$2:$N$55, 2, FALSE)</f>
        <v>#N/A</v>
      </c>
      <c r="C75" s="96" t="str">
        <f>VLOOKUP(A75, 'Analysis-TimeLapse'!$L$2:$N$55, 3, FALSE)</f>
        <v>#N/A</v>
      </c>
      <c r="D75" s="101"/>
      <c r="E75" s="112"/>
      <c r="F75" s="96"/>
      <c r="G75" s="96"/>
      <c r="H75" s="101"/>
      <c r="I75" s="96"/>
      <c r="J75" s="112"/>
      <c r="K75" s="96"/>
      <c r="L75" s="96"/>
      <c r="M75" s="96"/>
      <c r="N75" s="96"/>
      <c r="O75" s="96"/>
      <c r="P75" s="108"/>
      <c r="Q75" s="96"/>
    </row>
    <row r="76">
      <c r="A76" s="96"/>
      <c r="B76" s="96" t="str">
        <f>VLOOKUP(A76, 'Analysis-TimeLapse'!$L$2:$N$55, 2, FALSE)</f>
        <v>#N/A</v>
      </c>
      <c r="C76" s="96" t="str">
        <f>VLOOKUP(A76, 'Analysis-TimeLapse'!$L$2:$N$55, 3, FALSE)</f>
        <v>#N/A</v>
      </c>
      <c r="D76" s="101"/>
      <c r="E76" s="98"/>
      <c r="F76" s="95">
        <f t="shared" ref="F76:F78" si="9">IF(D76&gt;80, 1, 
  IF(D76&gt;60, 2, 
        IF(D76&gt;40, 3, 4
          )
       )
    )</f>
        <v>4</v>
      </c>
      <c r="G76" s="99"/>
      <c r="H76" s="101"/>
      <c r="I76" s="96"/>
      <c r="J76" s="98"/>
      <c r="K76" s="95">
        <f t="shared" ref="K76:K77" si="10">IF(H76&gt;80, 1, 
  IF(H76&gt;60, 2, 
        IF(H76&gt;40, 3, 4
          )
       )
    )</f>
        <v>4</v>
      </c>
      <c r="L76" s="96"/>
      <c r="M76" s="96"/>
      <c r="N76" s="96"/>
      <c r="O76" s="96"/>
      <c r="P76" s="108"/>
      <c r="Q76" s="96"/>
    </row>
    <row r="77">
      <c r="A77" s="96"/>
      <c r="B77" s="96" t="str">
        <f>VLOOKUP(A77, 'Analysis-TimeLapse'!$L$2:$N$37, 2, FALSE)</f>
        <v>#N/A</v>
      </c>
      <c r="C77" s="96" t="str">
        <f>VLOOKUP(A77, 'Analysis-TimeLapse'!$L$2:$N$37, 3, FALSE)</f>
        <v>#N/A</v>
      </c>
      <c r="D77" s="101"/>
      <c r="E77" s="98"/>
      <c r="F77" s="95">
        <f t="shared" si="9"/>
        <v>4</v>
      </c>
      <c r="G77" s="99"/>
      <c r="H77" s="101"/>
      <c r="I77" s="96"/>
      <c r="J77" s="98"/>
      <c r="K77" s="95">
        <f t="shared" si="10"/>
        <v>4</v>
      </c>
      <c r="L77" s="96"/>
      <c r="M77" s="96"/>
      <c r="N77" s="96"/>
      <c r="O77" s="96"/>
      <c r="P77" s="108"/>
      <c r="Q77" s="96"/>
    </row>
    <row r="78">
      <c r="A78" s="96"/>
      <c r="B78" s="96" t="str">
        <f>VLOOKUP(A78, 'Analysis-TimeLapse'!$L$2:$N$55, 2, FALSE)</f>
        <v>#N/A</v>
      </c>
      <c r="C78" s="96" t="str">
        <f>VLOOKUP(A78, 'Analysis-TimeLapse'!$L$2:$N$55, 3, FALSE)</f>
        <v>#N/A</v>
      </c>
      <c r="D78" s="101"/>
      <c r="E78" s="98"/>
      <c r="F78" s="95">
        <f t="shared" si="9"/>
        <v>4</v>
      </c>
      <c r="G78" s="96"/>
      <c r="H78" s="101"/>
      <c r="I78" s="96"/>
      <c r="J78" s="112"/>
      <c r="K78" s="96"/>
      <c r="L78" s="96"/>
      <c r="M78" s="96"/>
      <c r="N78" s="96"/>
      <c r="O78" s="96"/>
      <c r="P78" s="108"/>
      <c r="Q78" s="96"/>
    </row>
    <row r="79">
      <c r="A79" s="96"/>
      <c r="B79" s="96"/>
      <c r="C79" s="96"/>
      <c r="D79" s="101"/>
      <c r="E79" s="112"/>
      <c r="F79" s="96"/>
      <c r="G79" s="96"/>
      <c r="H79" s="101"/>
      <c r="I79" s="96"/>
      <c r="J79" s="112"/>
      <c r="K79" s="96"/>
      <c r="L79" s="96"/>
      <c r="M79" s="96"/>
      <c r="N79" s="96"/>
      <c r="O79" s="96"/>
      <c r="P79" s="108"/>
      <c r="Q79" s="96"/>
    </row>
    <row r="80">
      <c r="A80" s="96"/>
      <c r="B80" s="96"/>
      <c r="C80" s="96"/>
      <c r="D80" s="101"/>
      <c r="E80" s="112"/>
      <c r="F80" s="96"/>
      <c r="G80" s="96"/>
      <c r="H80" s="101"/>
      <c r="I80" s="96"/>
      <c r="J80" s="112"/>
      <c r="K80" s="96"/>
      <c r="L80" s="96"/>
      <c r="M80" s="96"/>
      <c r="N80" s="96"/>
      <c r="O80" s="96"/>
      <c r="P80" s="108"/>
      <c r="Q80" s="96"/>
    </row>
    <row r="81">
      <c r="A81" s="96"/>
      <c r="B81" s="96"/>
      <c r="C81" s="96"/>
      <c r="D81" s="101"/>
      <c r="E81" s="112"/>
      <c r="F81" s="96"/>
      <c r="G81" s="96"/>
      <c r="H81" s="101"/>
      <c r="I81" s="96"/>
      <c r="J81" s="112"/>
      <c r="K81" s="96"/>
      <c r="L81" s="96"/>
      <c r="M81" s="96"/>
      <c r="N81" s="96"/>
      <c r="O81" s="96"/>
      <c r="P81" s="108"/>
      <c r="Q81" s="96"/>
    </row>
    <row r="82">
      <c r="A82" s="96"/>
      <c r="B82" s="96"/>
      <c r="C82" s="96"/>
      <c r="D82" s="101"/>
      <c r="E82" s="112"/>
      <c r="F82" s="96"/>
      <c r="G82" s="96"/>
      <c r="H82" s="101"/>
      <c r="I82" s="96"/>
      <c r="J82" s="112"/>
      <c r="K82" s="96"/>
      <c r="L82" s="96"/>
      <c r="M82" s="96"/>
      <c r="N82" s="96"/>
      <c r="O82" s="96"/>
      <c r="P82" s="108"/>
      <c r="Q82" s="96"/>
    </row>
    <row r="83">
      <c r="A83" s="96"/>
      <c r="B83" s="96"/>
      <c r="C83" s="96"/>
      <c r="D83" s="101"/>
      <c r="E83" s="112"/>
      <c r="F83" s="96"/>
      <c r="G83" s="96"/>
      <c r="H83" s="101"/>
      <c r="I83" s="96"/>
      <c r="J83" s="112"/>
      <c r="K83" s="96"/>
      <c r="L83" s="96"/>
      <c r="M83" s="96"/>
      <c r="N83" s="96"/>
      <c r="O83" s="96"/>
      <c r="P83" s="108"/>
      <c r="Q83" s="96"/>
    </row>
    <row r="84">
      <c r="A84" s="96"/>
      <c r="B84" s="96"/>
      <c r="C84" s="96"/>
      <c r="D84" s="101"/>
      <c r="E84" s="112"/>
      <c r="F84" s="96"/>
      <c r="G84" s="96"/>
      <c r="H84" s="101"/>
      <c r="I84" s="96"/>
      <c r="J84" s="112"/>
      <c r="K84" s="96"/>
      <c r="L84" s="96"/>
      <c r="M84" s="96"/>
      <c r="N84" s="96"/>
      <c r="O84" s="96"/>
      <c r="P84" s="108"/>
      <c r="Q84" s="96"/>
    </row>
    <row r="85">
      <c r="A85" s="96"/>
      <c r="B85" s="96"/>
      <c r="C85" s="96"/>
      <c r="D85" s="101"/>
      <c r="E85" s="112"/>
      <c r="F85" s="96"/>
      <c r="G85" s="96"/>
      <c r="H85" s="101"/>
      <c r="I85" s="96"/>
      <c r="J85" s="112"/>
      <c r="K85" s="96"/>
      <c r="L85" s="96"/>
      <c r="M85" s="96"/>
      <c r="N85" s="96"/>
      <c r="O85" s="96"/>
      <c r="P85" s="108"/>
      <c r="Q85" s="96"/>
    </row>
    <row r="86">
      <c r="A86" s="96"/>
      <c r="B86" s="96"/>
      <c r="C86" s="96"/>
      <c r="D86" s="101"/>
      <c r="E86" s="112"/>
      <c r="F86" s="96"/>
      <c r="G86" s="96"/>
      <c r="H86" s="101"/>
      <c r="I86" s="96"/>
      <c r="J86" s="112"/>
      <c r="K86" s="96"/>
      <c r="L86" s="96"/>
      <c r="M86" s="96"/>
      <c r="N86" s="96"/>
      <c r="O86" s="96"/>
      <c r="P86" s="108"/>
      <c r="Q86" s="96"/>
    </row>
    <row r="87">
      <c r="A87" s="96"/>
      <c r="B87" s="96"/>
      <c r="C87" s="96"/>
      <c r="D87" s="101"/>
      <c r="E87" s="112"/>
      <c r="F87" s="96"/>
      <c r="G87" s="96"/>
      <c r="H87" s="101"/>
      <c r="I87" s="96"/>
      <c r="J87" s="112"/>
      <c r="K87" s="96"/>
      <c r="L87" s="96"/>
      <c r="M87" s="96"/>
      <c r="N87" s="96"/>
      <c r="O87" s="96"/>
      <c r="P87" s="108"/>
      <c r="Q87" s="96"/>
    </row>
    <row r="88">
      <c r="A88" s="96"/>
      <c r="B88" s="96"/>
      <c r="C88" s="96"/>
      <c r="D88" s="101"/>
      <c r="E88" s="112"/>
      <c r="F88" s="96"/>
      <c r="G88" s="96"/>
      <c r="H88" s="101"/>
      <c r="I88" s="96"/>
      <c r="J88" s="112"/>
      <c r="K88" s="96"/>
      <c r="L88" s="96"/>
      <c r="M88" s="96"/>
      <c r="N88" s="96"/>
      <c r="O88" s="96"/>
      <c r="P88" s="108"/>
      <c r="Q88" s="96"/>
    </row>
    <row r="89">
      <c r="A89" s="96"/>
      <c r="B89" s="96"/>
      <c r="C89" s="96"/>
      <c r="D89" s="101"/>
      <c r="E89" s="112"/>
      <c r="F89" s="96"/>
      <c r="G89" s="96"/>
      <c r="H89" s="101"/>
      <c r="I89" s="96"/>
      <c r="J89" s="112"/>
      <c r="K89" s="96"/>
      <c r="L89" s="96"/>
      <c r="M89" s="96"/>
      <c r="N89" s="96"/>
      <c r="O89" s="96"/>
      <c r="P89" s="108"/>
      <c r="Q89" s="96"/>
    </row>
    <row r="90">
      <c r="A90" s="96"/>
      <c r="B90" s="96"/>
      <c r="C90" s="96"/>
      <c r="D90" s="101"/>
      <c r="E90" s="112"/>
      <c r="F90" s="96"/>
      <c r="G90" s="96"/>
      <c r="H90" s="101"/>
      <c r="I90" s="96"/>
      <c r="J90" s="112"/>
      <c r="K90" s="96"/>
      <c r="L90" s="96"/>
      <c r="M90" s="96"/>
      <c r="N90" s="96"/>
      <c r="O90" s="96"/>
      <c r="P90" s="108"/>
      <c r="Q90" s="96"/>
    </row>
    <row r="91">
      <c r="A91" s="96"/>
      <c r="B91" s="96"/>
      <c r="C91" s="96"/>
      <c r="D91" s="101"/>
      <c r="E91" s="112"/>
      <c r="F91" s="96"/>
      <c r="G91" s="96"/>
      <c r="H91" s="101"/>
      <c r="I91" s="96"/>
      <c r="J91" s="112"/>
      <c r="K91" s="96"/>
      <c r="L91" s="96"/>
      <c r="M91" s="96"/>
      <c r="N91" s="96"/>
      <c r="O91" s="96"/>
      <c r="P91" s="108"/>
      <c r="Q91" s="96"/>
    </row>
    <row r="92">
      <c r="A92" s="96"/>
      <c r="B92" s="96"/>
      <c r="C92" s="96"/>
      <c r="D92" s="101"/>
      <c r="E92" s="112"/>
      <c r="F92" s="96"/>
      <c r="G92" s="96"/>
      <c r="H92" s="101"/>
      <c r="I92" s="96"/>
      <c r="J92" s="112"/>
      <c r="K92" s="96"/>
      <c r="L92" s="96"/>
      <c r="M92" s="96"/>
      <c r="N92" s="96"/>
      <c r="O92" s="96"/>
      <c r="P92" s="108"/>
      <c r="Q92" s="96"/>
    </row>
    <row r="93">
      <c r="A93" s="96"/>
      <c r="B93" s="96"/>
      <c r="C93" s="96"/>
      <c r="D93" s="101"/>
      <c r="E93" s="112"/>
      <c r="F93" s="96"/>
      <c r="G93" s="96"/>
      <c r="H93" s="101"/>
      <c r="I93" s="96"/>
      <c r="J93" s="112"/>
      <c r="K93" s="96"/>
      <c r="L93" s="96"/>
      <c r="M93" s="96"/>
      <c r="N93" s="96"/>
      <c r="O93" s="96"/>
      <c r="P93" s="108"/>
      <c r="Q93" s="96"/>
    </row>
    <row r="94">
      <c r="A94" s="96"/>
      <c r="B94" s="96"/>
      <c r="C94" s="96"/>
      <c r="D94" s="101"/>
      <c r="E94" s="112"/>
      <c r="F94" s="96"/>
      <c r="G94" s="96"/>
      <c r="H94" s="101"/>
      <c r="I94" s="96"/>
      <c r="J94" s="112"/>
      <c r="K94" s="96"/>
      <c r="L94" s="96"/>
      <c r="M94" s="96"/>
      <c r="N94" s="96"/>
      <c r="O94" s="96"/>
      <c r="P94" s="108"/>
      <c r="Q94" s="96"/>
    </row>
    <row r="95">
      <c r="A95" s="96"/>
      <c r="B95" s="96"/>
      <c r="C95" s="96"/>
      <c r="D95" s="101"/>
      <c r="E95" s="112"/>
      <c r="F95" s="96"/>
      <c r="G95" s="96"/>
      <c r="H95" s="101"/>
      <c r="I95" s="96"/>
      <c r="J95" s="112"/>
      <c r="K95" s="96"/>
      <c r="L95" s="96"/>
      <c r="M95" s="96"/>
      <c r="N95" s="96"/>
      <c r="O95" s="96"/>
      <c r="P95" s="108"/>
      <c r="Q95" s="96"/>
    </row>
    <row r="96">
      <c r="A96" s="96"/>
      <c r="B96" s="96"/>
      <c r="C96" s="96"/>
      <c r="D96" s="101"/>
      <c r="E96" s="112"/>
      <c r="F96" s="96"/>
      <c r="G96" s="96"/>
      <c r="H96" s="101"/>
      <c r="I96" s="96"/>
      <c r="J96" s="112"/>
      <c r="K96" s="96"/>
      <c r="L96" s="96"/>
      <c r="M96" s="96"/>
      <c r="N96" s="96"/>
      <c r="O96" s="96"/>
      <c r="P96" s="108"/>
      <c r="Q96" s="96"/>
    </row>
    <row r="97">
      <c r="A97" s="96"/>
      <c r="B97" s="96"/>
      <c r="C97" s="96"/>
      <c r="D97" s="101"/>
      <c r="E97" s="112"/>
      <c r="F97" s="96"/>
      <c r="G97" s="96"/>
      <c r="H97" s="101"/>
      <c r="I97" s="96"/>
      <c r="J97" s="112"/>
      <c r="K97" s="96"/>
      <c r="L97" s="96"/>
      <c r="M97" s="96"/>
      <c r="N97" s="96"/>
      <c r="O97" s="96"/>
      <c r="P97" s="108"/>
      <c r="Q97" s="96"/>
    </row>
    <row r="98">
      <c r="A98" s="96"/>
      <c r="B98" s="96"/>
      <c r="C98" s="96"/>
      <c r="D98" s="101"/>
      <c r="E98" s="112"/>
      <c r="F98" s="96"/>
      <c r="G98" s="96"/>
      <c r="H98" s="101"/>
      <c r="I98" s="96"/>
      <c r="J98" s="112"/>
      <c r="K98" s="96"/>
      <c r="L98" s="96"/>
      <c r="M98" s="96"/>
      <c r="N98" s="96"/>
      <c r="O98" s="96"/>
      <c r="P98" s="108"/>
      <c r="Q98" s="96"/>
    </row>
    <row r="99">
      <c r="A99" s="96"/>
      <c r="B99" s="96"/>
      <c r="C99" s="96"/>
      <c r="D99" s="101"/>
      <c r="E99" s="112"/>
      <c r="F99" s="96"/>
      <c r="G99" s="96"/>
      <c r="H99" s="101"/>
      <c r="I99" s="96"/>
      <c r="J99" s="112"/>
      <c r="K99" s="96"/>
      <c r="L99" s="96"/>
      <c r="M99" s="96"/>
      <c r="N99" s="96"/>
      <c r="O99" s="96"/>
      <c r="P99" s="108"/>
      <c r="Q99" s="96"/>
    </row>
    <row r="100">
      <c r="A100" s="96"/>
      <c r="B100" s="96"/>
      <c r="C100" s="96"/>
      <c r="D100" s="101"/>
      <c r="E100" s="112"/>
      <c r="F100" s="96"/>
      <c r="G100" s="96"/>
      <c r="H100" s="101"/>
      <c r="I100" s="96"/>
      <c r="J100" s="112"/>
      <c r="K100" s="96"/>
      <c r="L100" s="96"/>
      <c r="M100" s="96"/>
      <c r="N100" s="96"/>
      <c r="O100" s="96"/>
      <c r="P100" s="108"/>
      <c r="Q100" s="96"/>
    </row>
    <row r="101">
      <c r="A101" s="96"/>
      <c r="B101" s="96"/>
      <c r="C101" s="96"/>
      <c r="D101" s="101"/>
      <c r="E101" s="112"/>
      <c r="F101" s="96"/>
      <c r="G101" s="96"/>
      <c r="H101" s="101"/>
      <c r="I101" s="96"/>
      <c r="J101" s="112"/>
      <c r="K101" s="96"/>
      <c r="L101" s="96"/>
      <c r="M101" s="96"/>
      <c r="N101" s="96"/>
      <c r="O101" s="96"/>
      <c r="P101" s="108"/>
      <c r="Q101" s="96"/>
    </row>
    <row r="102">
      <c r="A102" s="96"/>
      <c r="B102" s="96"/>
      <c r="C102" s="96"/>
      <c r="D102" s="101"/>
      <c r="E102" s="112"/>
      <c r="F102" s="96"/>
      <c r="G102" s="96"/>
      <c r="H102" s="101"/>
      <c r="I102" s="96"/>
      <c r="J102" s="112"/>
      <c r="K102" s="96"/>
      <c r="L102" s="96"/>
      <c r="M102" s="96"/>
      <c r="N102" s="96"/>
      <c r="O102" s="96"/>
      <c r="P102" s="108"/>
      <c r="Q102" s="96"/>
    </row>
    <row r="103">
      <c r="A103" s="96"/>
      <c r="B103" s="96"/>
      <c r="C103" s="96"/>
      <c r="D103" s="101"/>
      <c r="E103" s="112"/>
      <c r="F103" s="96"/>
      <c r="G103" s="96"/>
      <c r="H103" s="101"/>
      <c r="I103" s="96"/>
      <c r="J103" s="112"/>
      <c r="K103" s="96"/>
      <c r="L103" s="96"/>
      <c r="M103" s="96"/>
      <c r="N103" s="96"/>
      <c r="O103" s="96"/>
      <c r="P103" s="108"/>
      <c r="Q103" s="96"/>
    </row>
    <row r="104">
      <c r="A104" s="96"/>
      <c r="B104" s="96"/>
      <c r="C104" s="96"/>
      <c r="D104" s="101"/>
      <c r="E104" s="112"/>
      <c r="F104" s="96"/>
      <c r="G104" s="96"/>
      <c r="H104" s="101"/>
      <c r="I104" s="96"/>
      <c r="J104" s="112"/>
      <c r="K104" s="96"/>
      <c r="L104" s="96"/>
      <c r="M104" s="96"/>
      <c r="N104" s="96"/>
      <c r="O104" s="96"/>
      <c r="P104" s="108"/>
      <c r="Q104" s="96"/>
    </row>
    <row r="105">
      <c r="A105" s="96"/>
      <c r="B105" s="96"/>
      <c r="C105" s="96"/>
      <c r="D105" s="101"/>
      <c r="E105" s="112"/>
      <c r="F105" s="96"/>
      <c r="G105" s="96"/>
      <c r="H105" s="101"/>
      <c r="I105" s="96"/>
      <c r="J105" s="112"/>
      <c r="K105" s="96"/>
      <c r="L105" s="96"/>
      <c r="M105" s="96"/>
      <c r="N105" s="96"/>
      <c r="O105" s="96"/>
      <c r="P105" s="108"/>
      <c r="Q105" s="96"/>
    </row>
    <row r="106">
      <c r="A106" s="96"/>
      <c r="B106" s="96"/>
      <c r="C106" s="96"/>
      <c r="D106" s="101"/>
      <c r="E106" s="112"/>
      <c r="F106" s="96"/>
      <c r="G106" s="96"/>
      <c r="H106" s="101"/>
      <c r="I106" s="96"/>
      <c r="J106" s="112"/>
      <c r="K106" s="96"/>
      <c r="L106" s="96"/>
      <c r="M106" s="96"/>
      <c r="N106" s="96"/>
      <c r="O106" s="96"/>
      <c r="P106" s="108"/>
      <c r="Q106" s="96"/>
    </row>
    <row r="107">
      <c r="A107" s="96"/>
      <c r="B107" s="96"/>
      <c r="C107" s="96"/>
      <c r="D107" s="101"/>
      <c r="E107" s="112"/>
      <c r="F107" s="96"/>
      <c r="G107" s="96"/>
      <c r="H107" s="101"/>
      <c r="I107" s="96"/>
      <c r="J107" s="112"/>
      <c r="K107" s="96"/>
      <c r="L107" s="96"/>
      <c r="M107" s="96"/>
      <c r="N107" s="96"/>
      <c r="O107" s="96"/>
      <c r="P107" s="108"/>
      <c r="Q107" s="96"/>
    </row>
    <row r="108">
      <c r="A108" s="96"/>
      <c r="B108" s="96"/>
      <c r="C108" s="96"/>
      <c r="D108" s="101"/>
      <c r="E108" s="112"/>
      <c r="F108" s="96"/>
      <c r="G108" s="96"/>
      <c r="H108" s="101"/>
      <c r="I108" s="96"/>
      <c r="J108" s="112"/>
      <c r="K108" s="96"/>
      <c r="L108" s="96"/>
      <c r="M108" s="96"/>
      <c r="N108" s="96"/>
      <c r="O108" s="96"/>
      <c r="P108" s="108"/>
      <c r="Q108" s="96"/>
    </row>
    <row r="109">
      <c r="A109" s="96"/>
      <c r="B109" s="96"/>
      <c r="C109" s="96"/>
      <c r="D109" s="101"/>
      <c r="E109" s="112"/>
      <c r="F109" s="96"/>
      <c r="G109" s="96"/>
      <c r="H109" s="101"/>
      <c r="I109" s="96"/>
      <c r="J109" s="112"/>
      <c r="K109" s="96"/>
      <c r="L109" s="96"/>
      <c r="M109" s="96"/>
      <c r="N109" s="96"/>
      <c r="O109" s="96"/>
      <c r="P109" s="108"/>
      <c r="Q109" s="96"/>
    </row>
    <row r="110">
      <c r="A110" s="96"/>
      <c r="B110" s="96"/>
      <c r="C110" s="96"/>
      <c r="D110" s="101"/>
      <c r="E110" s="112"/>
      <c r="F110" s="96"/>
      <c r="G110" s="96"/>
      <c r="H110" s="101"/>
      <c r="I110" s="96"/>
      <c r="J110" s="112"/>
      <c r="K110" s="96"/>
      <c r="L110" s="96"/>
      <c r="M110" s="96"/>
      <c r="N110" s="96"/>
      <c r="O110" s="96"/>
      <c r="P110" s="108"/>
      <c r="Q110" s="96"/>
    </row>
    <row r="111">
      <c r="A111" s="96"/>
      <c r="B111" s="96"/>
      <c r="C111" s="96"/>
      <c r="D111" s="101"/>
      <c r="E111" s="112"/>
      <c r="F111" s="96"/>
      <c r="G111" s="96"/>
      <c r="H111" s="101"/>
      <c r="I111" s="96"/>
      <c r="J111" s="112"/>
      <c r="K111" s="96"/>
      <c r="L111" s="96"/>
      <c r="M111" s="96"/>
      <c r="N111" s="96"/>
      <c r="O111" s="96"/>
      <c r="P111" s="108"/>
      <c r="Q111" s="96"/>
    </row>
    <row r="112">
      <c r="A112" s="96"/>
      <c r="B112" s="96"/>
      <c r="C112" s="96"/>
      <c r="D112" s="101"/>
      <c r="E112" s="112"/>
      <c r="F112" s="96"/>
      <c r="G112" s="96"/>
      <c r="H112" s="101"/>
      <c r="I112" s="96"/>
      <c r="J112" s="112"/>
      <c r="K112" s="96"/>
      <c r="L112" s="96"/>
      <c r="M112" s="96"/>
      <c r="N112" s="96"/>
      <c r="O112" s="96"/>
      <c r="P112" s="108"/>
      <c r="Q112" s="96"/>
    </row>
    <row r="113">
      <c r="A113" s="96"/>
      <c r="B113" s="96"/>
      <c r="C113" s="96"/>
      <c r="D113" s="101"/>
      <c r="E113" s="112"/>
      <c r="F113" s="96"/>
      <c r="G113" s="96"/>
      <c r="H113" s="101"/>
      <c r="I113" s="96"/>
      <c r="J113" s="112"/>
      <c r="K113" s="96"/>
      <c r="L113" s="96"/>
      <c r="M113" s="96"/>
      <c r="N113" s="96"/>
      <c r="O113" s="96"/>
      <c r="P113" s="108"/>
      <c r="Q113" s="96"/>
    </row>
    <row r="114">
      <c r="A114" s="96"/>
      <c r="B114" s="96"/>
      <c r="C114" s="96"/>
      <c r="D114" s="101"/>
      <c r="E114" s="112"/>
      <c r="F114" s="96"/>
      <c r="G114" s="96"/>
      <c r="H114" s="101"/>
      <c r="I114" s="96"/>
      <c r="J114" s="112"/>
      <c r="K114" s="96"/>
      <c r="L114" s="96"/>
      <c r="M114" s="96"/>
      <c r="N114" s="96"/>
      <c r="O114" s="96"/>
      <c r="P114" s="108"/>
      <c r="Q114" s="96"/>
    </row>
    <row r="115">
      <c r="A115" s="96"/>
      <c r="B115" s="96"/>
      <c r="C115" s="96"/>
      <c r="D115" s="101"/>
      <c r="E115" s="112"/>
      <c r="F115" s="96"/>
      <c r="G115" s="96"/>
      <c r="H115" s="101"/>
      <c r="I115" s="96"/>
      <c r="J115" s="112"/>
      <c r="K115" s="96"/>
      <c r="L115" s="96"/>
      <c r="M115" s="96"/>
      <c r="N115" s="96"/>
      <c r="O115" s="96"/>
      <c r="P115" s="108"/>
      <c r="Q115" s="96"/>
    </row>
    <row r="116">
      <c r="A116" s="96"/>
      <c r="B116" s="96"/>
      <c r="C116" s="96"/>
      <c r="D116" s="101"/>
      <c r="E116" s="112"/>
      <c r="F116" s="96"/>
      <c r="G116" s="96"/>
      <c r="H116" s="101"/>
      <c r="I116" s="96"/>
      <c r="J116" s="112"/>
      <c r="K116" s="96"/>
      <c r="L116" s="96"/>
      <c r="M116" s="96"/>
      <c r="N116" s="96"/>
      <c r="O116" s="96"/>
      <c r="P116" s="108"/>
      <c r="Q116" s="96"/>
    </row>
    <row r="117">
      <c r="A117" s="96"/>
      <c r="B117" s="96"/>
      <c r="C117" s="96"/>
      <c r="D117" s="101"/>
      <c r="E117" s="112"/>
      <c r="F117" s="96"/>
      <c r="G117" s="96"/>
      <c r="H117" s="101"/>
      <c r="I117" s="96"/>
      <c r="J117" s="112"/>
      <c r="K117" s="96"/>
      <c r="L117" s="96"/>
      <c r="M117" s="96"/>
      <c r="N117" s="96"/>
      <c r="O117" s="96"/>
      <c r="P117" s="108"/>
      <c r="Q117" s="96"/>
    </row>
    <row r="118">
      <c r="A118" s="96"/>
      <c r="B118" s="96"/>
      <c r="C118" s="96"/>
      <c r="D118" s="101"/>
      <c r="E118" s="112"/>
      <c r="F118" s="96"/>
      <c r="G118" s="96"/>
      <c r="H118" s="101"/>
      <c r="I118" s="96"/>
      <c r="J118" s="112"/>
      <c r="K118" s="96"/>
      <c r="L118" s="96"/>
      <c r="M118" s="96"/>
      <c r="N118" s="96"/>
      <c r="O118" s="96"/>
      <c r="P118" s="108"/>
      <c r="Q118" s="96"/>
    </row>
    <row r="119">
      <c r="A119" s="96"/>
      <c r="B119" s="96"/>
      <c r="C119" s="96"/>
      <c r="D119" s="101"/>
      <c r="E119" s="112"/>
      <c r="F119" s="96"/>
      <c r="G119" s="96"/>
      <c r="H119" s="101"/>
      <c r="I119" s="96"/>
      <c r="J119" s="112"/>
      <c r="K119" s="96"/>
      <c r="L119" s="96"/>
      <c r="M119" s="96"/>
      <c r="N119" s="96"/>
      <c r="O119" s="96"/>
      <c r="P119" s="108"/>
      <c r="Q119" s="96"/>
    </row>
    <row r="120">
      <c r="A120" s="96"/>
      <c r="B120" s="96"/>
      <c r="C120" s="96"/>
      <c r="D120" s="101"/>
      <c r="E120" s="112"/>
      <c r="F120" s="96"/>
      <c r="G120" s="96"/>
      <c r="H120" s="101"/>
      <c r="I120" s="96"/>
      <c r="J120" s="112"/>
      <c r="K120" s="96"/>
      <c r="L120" s="96"/>
      <c r="M120" s="96"/>
      <c r="N120" s="96"/>
      <c r="O120" s="96"/>
      <c r="P120" s="108"/>
      <c r="Q120" s="96"/>
    </row>
    <row r="121">
      <c r="A121" s="96"/>
      <c r="B121" s="96"/>
      <c r="C121" s="96"/>
      <c r="D121" s="101"/>
      <c r="E121" s="112"/>
      <c r="F121" s="96"/>
      <c r="G121" s="96"/>
      <c r="H121" s="101"/>
      <c r="I121" s="96"/>
      <c r="J121" s="112"/>
      <c r="K121" s="96"/>
      <c r="L121" s="96"/>
      <c r="M121" s="96"/>
      <c r="N121" s="96"/>
      <c r="O121" s="96"/>
      <c r="P121" s="108"/>
      <c r="Q121" s="96"/>
    </row>
    <row r="122">
      <c r="A122" s="96"/>
      <c r="B122" s="96"/>
      <c r="C122" s="96"/>
      <c r="D122" s="101"/>
      <c r="E122" s="112"/>
      <c r="F122" s="96"/>
      <c r="G122" s="96"/>
      <c r="H122" s="101"/>
      <c r="I122" s="96"/>
      <c r="J122" s="112"/>
      <c r="K122" s="96"/>
      <c r="L122" s="96"/>
      <c r="M122" s="96"/>
      <c r="N122" s="96"/>
      <c r="O122" s="96"/>
      <c r="P122" s="108"/>
      <c r="Q122" s="96"/>
    </row>
    <row r="123">
      <c r="A123" s="96"/>
      <c r="B123" s="96"/>
      <c r="C123" s="96"/>
      <c r="D123" s="101"/>
      <c r="E123" s="112"/>
      <c r="F123" s="96"/>
      <c r="G123" s="96"/>
      <c r="H123" s="101"/>
      <c r="I123" s="96"/>
      <c r="J123" s="112"/>
      <c r="K123" s="96"/>
      <c r="L123" s="96"/>
      <c r="M123" s="96"/>
      <c r="N123" s="96"/>
      <c r="O123" s="96"/>
      <c r="P123" s="108"/>
      <c r="Q123" s="96"/>
    </row>
    <row r="124">
      <c r="A124" s="96"/>
      <c r="B124" s="96"/>
      <c r="C124" s="96"/>
      <c r="D124" s="101"/>
      <c r="E124" s="112"/>
      <c r="F124" s="96"/>
      <c r="G124" s="96"/>
      <c r="H124" s="101"/>
      <c r="I124" s="96"/>
      <c r="J124" s="112"/>
      <c r="K124" s="96"/>
      <c r="L124" s="96"/>
      <c r="M124" s="96"/>
      <c r="N124" s="96"/>
      <c r="O124" s="96"/>
      <c r="P124" s="108"/>
      <c r="Q124" s="96"/>
    </row>
    <row r="125">
      <c r="A125" s="96"/>
      <c r="B125" s="96"/>
      <c r="C125" s="96"/>
      <c r="D125" s="101"/>
      <c r="E125" s="112"/>
      <c r="F125" s="96"/>
      <c r="G125" s="96"/>
      <c r="H125" s="101"/>
      <c r="I125" s="96"/>
      <c r="J125" s="112"/>
      <c r="K125" s="96"/>
      <c r="L125" s="96"/>
      <c r="M125" s="96"/>
      <c r="N125" s="96"/>
      <c r="O125" s="96"/>
      <c r="P125" s="108"/>
      <c r="Q125" s="96"/>
    </row>
    <row r="126">
      <c r="A126" s="96"/>
      <c r="B126" s="96"/>
      <c r="C126" s="96"/>
      <c r="D126" s="101"/>
      <c r="E126" s="112"/>
      <c r="F126" s="96"/>
      <c r="G126" s="96"/>
      <c r="H126" s="101"/>
      <c r="I126" s="96"/>
      <c r="J126" s="112"/>
      <c r="K126" s="96"/>
      <c r="L126" s="96"/>
      <c r="M126" s="96"/>
      <c r="N126" s="96"/>
      <c r="O126" s="96"/>
      <c r="P126" s="108"/>
      <c r="Q126" s="96"/>
    </row>
    <row r="127">
      <c r="A127" s="96"/>
      <c r="B127" s="96"/>
      <c r="C127" s="96"/>
      <c r="D127" s="101"/>
      <c r="E127" s="112"/>
      <c r="F127" s="96"/>
      <c r="G127" s="96"/>
      <c r="H127" s="101"/>
      <c r="I127" s="96"/>
      <c r="J127" s="112"/>
      <c r="K127" s="96"/>
      <c r="L127" s="96"/>
      <c r="M127" s="96"/>
      <c r="N127" s="96"/>
      <c r="O127" s="96"/>
      <c r="P127" s="108"/>
      <c r="Q127" s="96"/>
    </row>
    <row r="128">
      <c r="A128" s="96"/>
      <c r="B128" s="96"/>
      <c r="C128" s="96"/>
      <c r="D128" s="101"/>
      <c r="E128" s="112"/>
      <c r="F128" s="96"/>
      <c r="G128" s="96"/>
      <c r="H128" s="101"/>
      <c r="I128" s="96"/>
      <c r="J128" s="112"/>
      <c r="K128" s="96"/>
      <c r="L128" s="96"/>
      <c r="M128" s="96"/>
      <c r="N128" s="96"/>
      <c r="O128" s="96"/>
      <c r="P128" s="108"/>
      <c r="Q128" s="96"/>
    </row>
    <row r="129">
      <c r="A129" s="96"/>
      <c r="B129" s="96"/>
      <c r="C129" s="96"/>
      <c r="D129" s="101"/>
      <c r="E129" s="112"/>
      <c r="F129" s="96"/>
      <c r="G129" s="96"/>
      <c r="H129" s="101"/>
      <c r="I129" s="96"/>
      <c r="J129" s="112"/>
      <c r="K129" s="96"/>
      <c r="L129" s="96"/>
      <c r="M129" s="96"/>
      <c r="N129" s="96"/>
      <c r="O129" s="96"/>
      <c r="P129" s="108"/>
      <c r="Q129" s="96"/>
    </row>
    <row r="130">
      <c r="A130" s="96"/>
      <c r="B130" s="96"/>
      <c r="C130" s="96"/>
      <c r="D130" s="101"/>
      <c r="E130" s="112"/>
      <c r="F130" s="96"/>
      <c r="G130" s="96"/>
      <c r="H130" s="101"/>
      <c r="I130" s="96"/>
      <c r="J130" s="112"/>
      <c r="K130" s="96"/>
      <c r="L130" s="96"/>
      <c r="M130" s="96"/>
      <c r="N130" s="96"/>
      <c r="O130" s="96"/>
      <c r="P130" s="108"/>
      <c r="Q130" s="96"/>
    </row>
    <row r="131">
      <c r="A131" s="96"/>
      <c r="B131" s="96"/>
      <c r="C131" s="96"/>
      <c r="D131" s="101"/>
      <c r="E131" s="112"/>
      <c r="F131" s="96"/>
      <c r="G131" s="96"/>
      <c r="H131" s="101"/>
      <c r="I131" s="96"/>
      <c r="J131" s="112"/>
      <c r="K131" s="96"/>
      <c r="L131" s="96"/>
      <c r="M131" s="96"/>
      <c r="N131" s="96"/>
      <c r="O131" s="96"/>
      <c r="P131" s="108"/>
      <c r="Q131" s="96"/>
    </row>
    <row r="132">
      <c r="A132" s="96"/>
      <c r="B132" s="96"/>
      <c r="C132" s="96"/>
      <c r="D132" s="101"/>
      <c r="E132" s="112"/>
      <c r="F132" s="96"/>
      <c r="G132" s="96"/>
      <c r="H132" s="101"/>
      <c r="I132" s="96"/>
      <c r="J132" s="112"/>
      <c r="K132" s="96"/>
      <c r="L132" s="96"/>
      <c r="M132" s="96"/>
      <c r="N132" s="96"/>
      <c r="O132" s="96"/>
      <c r="P132" s="108"/>
      <c r="Q132" s="96"/>
    </row>
    <row r="133">
      <c r="A133" s="96"/>
      <c r="B133" s="96"/>
      <c r="C133" s="96"/>
      <c r="D133" s="101"/>
      <c r="E133" s="112"/>
      <c r="F133" s="96"/>
      <c r="G133" s="96"/>
      <c r="H133" s="101"/>
      <c r="I133" s="96"/>
      <c r="J133" s="112"/>
      <c r="K133" s="96"/>
      <c r="L133" s="96"/>
      <c r="M133" s="96"/>
      <c r="N133" s="96"/>
      <c r="O133" s="96"/>
      <c r="P133" s="108"/>
      <c r="Q133" s="96"/>
    </row>
    <row r="134">
      <c r="A134" s="96"/>
      <c r="B134" s="96"/>
      <c r="C134" s="96"/>
      <c r="D134" s="101"/>
      <c r="E134" s="112"/>
      <c r="F134" s="96"/>
      <c r="G134" s="96"/>
      <c r="H134" s="101"/>
      <c r="I134" s="96"/>
      <c r="J134" s="112"/>
      <c r="K134" s="96"/>
      <c r="L134" s="96"/>
      <c r="M134" s="96"/>
      <c r="N134" s="96"/>
      <c r="O134" s="96"/>
      <c r="P134" s="108"/>
      <c r="Q134" s="96"/>
    </row>
    <row r="135">
      <c r="A135" s="96"/>
      <c r="B135" s="96"/>
      <c r="C135" s="96"/>
      <c r="D135" s="101"/>
      <c r="E135" s="112"/>
      <c r="F135" s="96"/>
      <c r="G135" s="96"/>
      <c r="H135" s="101"/>
      <c r="I135" s="96"/>
      <c r="J135" s="112"/>
      <c r="K135" s="96"/>
      <c r="L135" s="96"/>
      <c r="M135" s="96"/>
      <c r="N135" s="96"/>
      <c r="O135" s="96"/>
      <c r="P135" s="108"/>
      <c r="Q135" s="96"/>
    </row>
    <row r="136">
      <c r="A136" s="96"/>
      <c r="B136" s="96"/>
      <c r="C136" s="96"/>
      <c r="D136" s="101"/>
      <c r="E136" s="112"/>
      <c r="F136" s="96"/>
      <c r="G136" s="96"/>
      <c r="H136" s="101"/>
      <c r="I136" s="96"/>
      <c r="J136" s="112"/>
      <c r="K136" s="96"/>
      <c r="L136" s="96"/>
      <c r="M136" s="96"/>
      <c r="N136" s="96"/>
      <c r="O136" s="96"/>
      <c r="P136" s="108"/>
      <c r="Q136" s="96"/>
    </row>
    <row r="137">
      <c r="A137" s="96"/>
      <c r="B137" s="96"/>
      <c r="C137" s="96"/>
      <c r="D137" s="101"/>
      <c r="E137" s="112"/>
      <c r="F137" s="96"/>
      <c r="G137" s="96"/>
      <c r="H137" s="101"/>
      <c r="I137" s="96"/>
      <c r="J137" s="112"/>
      <c r="K137" s="96"/>
      <c r="L137" s="96"/>
      <c r="M137" s="96"/>
      <c r="N137" s="96"/>
      <c r="O137" s="96"/>
      <c r="P137" s="108"/>
      <c r="Q137" s="96"/>
    </row>
    <row r="138">
      <c r="A138" s="96"/>
      <c r="B138" s="96"/>
      <c r="C138" s="96"/>
      <c r="D138" s="101"/>
      <c r="E138" s="112"/>
      <c r="F138" s="96"/>
      <c r="G138" s="96"/>
      <c r="H138" s="101"/>
      <c r="I138" s="96"/>
      <c r="J138" s="112"/>
      <c r="K138" s="96"/>
      <c r="L138" s="96"/>
      <c r="M138" s="96"/>
      <c r="N138" s="96"/>
      <c r="O138" s="96"/>
      <c r="P138" s="108"/>
      <c r="Q138" s="96"/>
    </row>
    <row r="139">
      <c r="A139" s="96"/>
      <c r="B139" s="96"/>
      <c r="C139" s="96"/>
      <c r="D139" s="101"/>
      <c r="E139" s="112"/>
      <c r="F139" s="96"/>
      <c r="G139" s="96"/>
      <c r="H139" s="101"/>
      <c r="I139" s="96"/>
      <c r="J139" s="112"/>
      <c r="K139" s="96"/>
      <c r="L139" s="96"/>
      <c r="M139" s="96"/>
      <c r="N139" s="96"/>
      <c r="O139" s="96"/>
      <c r="P139" s="108"/>
      <c r="Q139" s="96"/>
    </row>
    <row r="140">
      <c r="A140" s="96"/>
      <c r="B140" s="96"/>
      <c r="C140" s="96"/>
      <c r="D140" s="101"/>
      <c r="E140" s="112"/>
      <c r="F140" s="96"/>
      <c r="G140" s="96"/>
      <c r="H140" s="101"/>
      <c r="I140" s="96"/>
      <c r="J140" s="112"/>
      <c r="K140" s="96"/>
      <c r="L140" s="96"/>
      <c r="M140" s="96"/>
      <c r="N140" s="96"/>
      <c r="O140" s="96"/>
      <c r="P140" s="108"/>
      <c r="Q140" s="96"/>
    </row>
    <row r="141">
      <c r="A141" s="96"/>
      <c r="B141" s="96"/>
      <c r="C141" s="96"/>
      <c r="D141" s="101"/>
      <c r="E141" s="112"/>
      <c r="F141" s="96"/>
      <c r="G141" s="96"/>
      <c r="H141" s="101"/>
      <c r="I141" s="96"/>
      <c r="J141" s="112"/>
      <c r="K141" s="96"/>
      <c r="L141" s="96"/>
      <c r="M141" s="96"/>
      <c r="N141" s="96"/>
      <c r="O141" s="96"/>
      <c r="P141" s="108"/>
      <c r="Q141" s="96"/>
    </row>
    <row r="142">
      <c r="A142" s="96"/>
      <c r="B142" s="96"/>
      <c r="C142" s="96"/>
      <c r="D142" s="101"/>
      <c r="E142" s="112"/>
      <c r="F142" s="96"/>
      <c r="G142" s="96"/>
      <c r="H142" s="101"/>
      <c r="I142" s="96"/>
      <c r="J142" s="112"/>
      <c r="K142" s="96"/>
      <c r="L142" s="96"/>
      <c r="M142" s="96"/>
      <c r="N142" s="96"/>
      <c r="O142" s="96"/>
      <c r="P142" s="108"/>
      <c r="Q142" s="96"/>
    </row>
    <row r="143">
      <c r="A143" s="96"/>
      <c r="B143" s="96"/>
      <c r="C143" s="96"/>
      <c r="D143" s="101"/>
      <c r="E143" s="112"/>
      <c r="F143" s="96"/>
      <c r="G143" s="96"/>
      <c r="H143" s="101"/>
      <c r="I143" s="96"/>
      <c r="J143" s="112"/>
      <c r="K143" s="96"/>
      <c r="L143" s="96"/>
      <c r="M143" s="96"/>
      <c r="N143" s="96"/>
      <c r="O143" s="96"/>
      <c r="P143" s="108"/>
      <c r="Q143" s="96"/>
    </row>
    <row r="144">
      <c r="A144" s="96"/>
      <c r="B144" s="96"/>
      <c r="C144" s="96"/>
      <c r="D144" s="101"/>
      <c r="E144" s="112"/>
      <c r="F144" s="96"/>
      <c r="G144" s="96"/>
      <c r="H144" s="101"/>
      <c r="I144" s="96"/>
      <c r="J144" s="112"/>
      <c r="K144" s="96"/>
      <c r="L144" s="96"/>
      <c r="M144" s="96"/>
      <c r="N144" s="96"/>
      <c r="O144" s="96"/>
      <c r="P144" s="108"/>
      <c r="Q144" s="96"/>
    </row>
    <row r="145">
      <c r="A145" s="96"/>
      <c r="B145" s="96"/>
      <c r="C145" s="96"/>
      <c r="D145" s="101"/>
      <c r="E145" s="112"/>
      <c r="F145" s="96"/>
      <c r="G145" s="96"/>
      <c r="H145" s="101"/>
      <c r="I145" s="96"/>
      <c r="J145" s="112"/>
      <c r="K145" s="96"/>
      <c r="L145" s="96"/>
      <c r="M145" s="96"/>
      <c r="N145" s="96"/>
      <c r="O145" s="96"/>
      <c r="P145" s="108"/>
      <c r="Q145" s="96"/>
    </row>
    <row r="146">
      <c r="A146" s="96"/>
      <c r="B146" s="96"/>
      <c r="C146" s="96"/>
      <c r="D146" s="101"/>
      <c r="E146" s="112"/>
      <c r="F146" s="96"/>
      <c r="G146" s="96"/>
      <c r="H146" s="101"/>
      <c r="I146" s="96"/>
      <c r="J146" s="112"/>
      <c r="K146" s="96"/>
      <c r="L146" s="96"/>
      <c r="M146" s="96"/>
      <c r="N146" s="96"/>
      <c r="O146" s="96"/>
      <c r="P146" s="108"/>
      <c r="Q146" s="96"/>
    </row>
    <row r="147">
      <c r="A147" s="96"/>
      <c r="B147" s="96"/>
      <c r="C147" s="96"/>
      <c r="D147" s="101"/>
      <c r="E147" s="112"/>
      <c r="F147" s="96"/>
      <c r="G147" s="96"/>
      <c r="H147" s="101"/>
      <c r="I147" s="96"/>
      <c r="J147" s="112"/>
      <c r="K147" s="96"/>
      <c r="L147" s="96"/>
      <c r="M147" s="96"/>
      <c r="N147" s="96"/>
      <c r="O147" s="96"/>
      <c r="P147" s="108"/>
      <c r="Q147" s="96"/>
    </row>
    <row r="148">
      <c r="A148" s="96"/>
      <c r="B148" s="96"/>
      <c r="C148" s="96"/>
      <c r="D148" s="101"/>
      <c r="E148" s="112"/>
      <c r="F148" s="96"/>
      <c r="G148" s="96"/>
      <c r="H148" s="101"/>
      <c r="I148" s="96"/>
      <c r="J148" s="112"/>
      <c r="K148" s="96"/>
      <c r="L148" s="96"/>
      <c r="M148" s="96"/>
      <c r="N148" s="96"/>
      <c r="O148" s="96"/>
      <c r="P148" s="108"/>
      <c r="Q148" s="96"/>
    </row>
    <row r="149">
      <c r="A149" s="96"/>
      <c r="B149" s="96"/>
      <c r="C149" s="96"/>
      <c r="D149" s="101"/>
      <c r="E149" s="112"/>
      <c r="F149" s="96"/>
      <c r="G149" s="96"/>
      <c r="H149" s="101"/>
      <c r="I149" s="96"/>
      <c r="J149" s="112"/>
      <c r="K149" s="96"/>
      <c r="L149" s="96"/>
      <c r="M149" s="96"/>
      <c r="N149" s="96"/>
      <c r="O149" s="96"/>
      <c r="P149" s="108"/>
      <c r="Q149" s="96"/>
    </row>
    <row r="150">
      <c r="A150" s="96"/>
      <c r="B150" s="96"/>
      <c r="C150" s="96"/>
      <c r="D150" s="101"/>
      <c r="E150" s="112"/>
      <c r="F150" s="96"/>
      <c r="G150" s="96"/>
      <c r="H150" s="101"/>
      <c r="I150" s="96"/>
      <c r="J150" s="112"/>
      <c r="K150" s="96"/>
      <c r="L150" s="96"/>
      <c r="M150" s="96"/>
      <c r="N150" s="96"/>
      <c r="O150" s="96"/>
      <c r="P150" s="108"/>
      <c r="Q150" s="96"/>
    </row>
    <row r="151">
      <c r="A151" s="96"/>
      <c r="B151" s="96"/>
      <c r="C151" s="96"/>
      <c r="D151" s="101"/>
      <c r="E151" s="112"/>
      <c r="F151" s="96"/>
      <c r="G151" s="96"/>
      <c r="H151" s="101"/>
      <c r="I151" s="96"/>
      <c r="J151" s="112"/>
      <c r="K151" s="96"/>
      <c r="L151" s="96"/>
      <c r="M151" s="96"/>
      <c r="N151" s="96"/>
      <c r="O151" s="96"/>
      <c r="P151" s="108"/>
      <c r="Q151" s="96"/>
    </row>
    <row r="152">
      <c r="A152" s="96"/>
      <c r="B152" s="96"/>
      <c r="C152" s="96"/>
      <c r="D152" s="101"/>
      <c r="E152" s="112"/>
      <c r="F152" s="96"/>
      <c r="G152" s="96"/>
      <c r="H152" s="101"/>
      <c r="I152" s="96"/>
      <c r="J152" s="112"/>
      <c r="K152" s="96"/>
      <c r="L152" s="96"/>
      <c r="M152" s="96"/>
      <c r="N152" s="96"/>
      <c r="O152" s="96"/>
      <c r="P152" s="108"/>
      <c r="Q152" s="96"/>
    </row>
    <row r="153">
      <c r="A153" s="96"/>
      <c r="B153" s="96"/>
      <c r="C153" s="96"/>
      <c r="D153" s="101"/>
      <c r="E153" s="112"/>
      <c r="F153" s="96"/>
      <c r="G153" s="96"/>
      <c r="H153" s="101"/>
      <c r="I153" s="96"/>
      <c r="J153" s="112"/>
      <c r="K153" s="96"/>
      <c r="L153" s="96"/>
      <c r="M153" s="96"/>
      <c r="N153" s="96"/>
      <c r="O153" s="96"/>
      <c r="P153" s="108"/>
      <c r="Q153" s="96"/>
    </row>
    <row r="154">
      <c r="A154" s="96"/>
      <c r="B154" s="96"/>
      <c r="C154" s="96"/>
      <c r="D154" s="101"/>
      <c r="E154" s="112"/>
      <c r="F154" s="96"/>
      <c r="G154" s="96"/>
      <c r="H154" s="101"/>
      <c r="I154" s="96"/>
      <c r="J154" s="112"/>
      <c r="K154" s="96"/>
      <c r="L154" s="96"/>
      <c r="M154" s="96"/>
      <c r="N154" s="96"/>
      <c r="O154" s="96"/>
      <c r="P154" s="108"/>
      <c r="Q154" s="96"/>
    </row>
    <row r="155">
      <c r="A155" s="96"/>
      <c r="B155" s="96"/>
      <c r="C155" s="96"/>
      <c r="D155" s="101"/>
      <c r="E155" s="112"/>
      <c r="F155" s="96"/>
      <c r="G155" s="96"/>
      <c r="H155" s="101"/>
      <c r="I155" s="96"/>
      <c r="J155" s="112"/>
      <c r="K155" s="96"/>
      <c r="L155" s="96"/>
      <c r="M155" s="96"/>
      <c r="N155" s="96"/>
      <c r="O155" s="96"/>
      <c r="P155" s="108"/>
      <c r="Q155" s="96"/>
    </row>
    <row r="156">
      <c r="A156" s="96"/>
      <c r="B156" s="96"/>
      <c r="C156" s="96"/>
      <c r="D156" s="101"/>
      <c r="E156" s="112"/>
      <c r="F156" s="96"/>
      <c r="G156" s="96"/>
      <c r="H156" s="101"/>
      <c r="I156" s="96"/>
      <c r="J156" s="112"/>
      <c r="K156" s="96"/>
      <c r="L156" s="96"/>
      <c r="M156" s="96"/>
      <c r="N156" s="96"/>
      <c r="O156" s="96"/>
      <c r="P156" s="108"/>
      <c r="Q156" s="96"/>
    </row>
    <row r="157">
      <c r="A157" s="96"/>
      <c r="B157" s="96"/>
      <c r="C157" s="96"/>
      <c r="D157" s="101"/>
      <c r="E157" s="112"/>
      <c r="F157" s="96"/>
      <c r="G157" s="96"/>
      <c r="H157" s="101"/>
      <c r="I157" s="96"/>
      <c r="J157" s="112"/>
      <c r="K157" s="96"/>
      <c r="L157" s="96"/>
      <c r="M157" s="96"/>
      <c r="N157" s="96"/>
      <c r="O157" s="96"/>
      <c r="P157" s="108"/>
      <c r="Q157" s="96"/>
    </row>
    <row r="158">
      <c r="A158" s="96"/>
      <c r="B158" s="96"/>
      <c r="C158" s="96"/>
      <c r="D158" s="101"/>
      <c r="E158" s="112"/>
      <c r="F158" s="96"/>
      <c r="G158" s="96"/>
      <c r="H158" s="101"/>
      <c r="I158" s="96"/>
      <c r="J158" s="112"/>
      <c r="K158" s="96"/>
      <c r="L158" s="96"/>
      <c r="M158" s="96"/>
      <c r="N158" s="96"/>
      <c r="O158" s="96"/>
      <c r="P158" s="108"/>
      <c r="Q158" s="96"/>
    </row>
    <row r="159">
      <c r="A159" s="96"/>
      <c r="B159" s="96"/>
      <c r="C159" s="96"/>
      <c r="D159" s="101"/>
      <c r="E159" s="112"/>
      <c r="F159" s="96"/>
      <c r="G159" s="96"/>
      <c r="H159" s="101"/>
      <c r="I159" s="96"/>
      <c r="J159" s="112"/>
      <c r="K159" s="96"/>
      <c r="L159" s="96"/>
      <c r="M159" s="96"/>
      <c r="N159" s="96"/>
      <c r="O159" s="96"/>
      <c r="P159" s="108"/>
      <c r="Q159" s="96"/>
    </row>
    <row r="160">
      <c r="A160" s="96"/>
      <c r="B160" s="96"/>
      <c r="C160" s="96"/>
      <c r="D160" s="101"/>
      <c r="E160" s="112"/>
      <c r="F160" s="96"/>
      <c r="G160" s="96"/>
      <c r="H160" s="101"/>
      <c r="I160" s="96"/>
      <c r="J160" s="112"/>
      <c r="K160" s="96"/>
      <c r="L160" s="96"/>
      <c r="M160" s="96"/>
      <c r="N160" s="96"/>
      <c r="O160" s="96"/>
      <c r="P160" s="108"/>
      <c r="Q160" s="96"/>
    </row>
    <row r="161">
      <c r="A161" s="96"/>
      <c r="B161" s="96"/>
      <c r="C161" s="96"/>
      <c r="D161" s="101"/>
      <c r="E161" s="112"/>
      <c r="F161" s="96"/>
      <c r="G161" s="96"/>
      <c r="H161" s="101"/>
      <c r="I161" s="96"/>
      <c r="J161" s="112"/>
      <c r="K161" s="96"/>
      <c r="L161" s="96"/>
      <c r="M161" s="96"/>
      <c r="N161" s="96"/>
      <c r="O161" s="96"/>
      <c r="P161" s="108"/>
      <c r="Q161" s="96"/>
    </row>
    <row r="162">
      <c r="A162" s="96"/>
      <c r="B162" s="96"/>
      <c r="C162" s="96"/>
      <c r="D162" s="101"/>
      <c r="E162" s="112"/>
      <c r="F162" s="96"/>
      <c r="G162" s="96"/>
      <c r="H162" s="101"/>
      <c r="I162" s="96"/>
      <c r="J162" s="112"/>
      <c r="K162" s="96"/>
      <c r="L162" s="96"/>
      <c r="M162" s="96"/>
      <c r="N162" s="96"/>
      <c r="O162" s="96"/>
      <c r="P162" s="108"/>
      <c r="Q162" s="96"/>
    </row>
    <row r="163">
      <c r="A163" s="96"/>
      <c r="B163" s="96"/>
      <c r="C163" s="96"/>
      <c r="D163" s="101"/>
      <c r="E163" s="112"/>
      <c r="F163" s="96"/>
      <c r="G163" s="96"/>
      <c r="H163" s="101"/>
      <c r="I163" s="96"/>
      <c r="J163" s="112"/>
      <c r="K163" s="96"/>
      <c r="L163" s="96"/>
      <c r="M163" s="96"/>
      <c r="N163" s="96"/>
      <c r="O163" s="96"/>
      <c r="P163" s="108"/>
      <c r="Q163" s="96"/>
    </row>
    <row r="164">
      <c r="A164" s="96"/>
      <c r="B164" s="96"/>
      <c r="C164" s="96"/>
      <c r="D164" s="101"/>
      <c r="E164" s="112"/>
      <c r="F164" s="96"/>
      <c r="G164" s="96"/>
      <c r="H164" s="101"/>
      <c r="I164" s="96"/>
      <c r="J164" s="112"/>
      <c r="K164" s="96"/>
      <c r="L164" s="96"/>
      <c r="M164" s="96"/>
      <c r="N164" s="96"/>
      <c r="O164" s="96"/>
      <c r="P164" s="108"/>
      <c r="Q164" s="96"/>
    </row>
    <row r="165">
      <c r="A165" s="96"/>
      <c r="B165" s="96"/>
      <c r="C165" s="96"/>
      <c r="D165" s="101"/>
      <c r="E165" s="112"/>
      <c r="F165" s="96"/>
      <c r="G165" s="96"/>
      <c r="H165" s="101"/>
      <c r="I165" s="96"/>
      <c r="J165" s="112"/>
      <c r="K165" s="96"/>
      <c r="L165" s="96"/>
      <c r="M165" s="96"/>
      <c r="N165" s="96"/>
      <c r="O165" s="96"/>
      <c r="P165" s="108"/>
      <c r="Q165" s="96"/>
    </row>
    <row r="166">
      <c r="A166" s="96"/>
      <c r="B166" s="96"/>
      <c r="C166" s="96"/>
      <c r="D166" s="101"/>
      <c r="E166" s="112"/>
      <c r="F166" s="96"/>
      <c r="G166" s="96"/>
      <c r="H166" s="101"/>
      <c r="I166" s="96"/>
      <c r="J166" s="112"/>
      <c r="K166" s="96"/>
      <c r="L166" s="96"/>
      <c r="M166" s="96"/>
      <c r="N166" s="96"/>
      <c r="O166" s="96"/>
      <c r="P166" s="108"/>
      <c r="Q166" s="96"/>
    </row>
    <row r="167">
      <c r="A167" s="96"/>
      <c r="B167" s="96"/>
      <c r="C167" s="96"/>
      <c r="D167" s="101"/>
      <c r="E167" s="112"/>
      <c r="F167" s="96"/>
      <c r="G167" s="96"/>
      <c r="H167" s="101"/>
      <c r="I167" s="96"/>
      <c r="J167" s="112"/>
      <c r="K167" s="96"/>
      <c r="L167" s="96"/>
      <c r="M167" s="96"/>
      <c r="N167" s="96"/>
      <c r="O167" s="96"/>
      <c r="P167" s="108"/>
      <c r="Q167" s="96"/>
    </row>
    <row r="168">
      <c r="A168" s="96"/>
      <c r="B168" s="96"/>
      <c r="C168" s="96"/>
      <c r="D168" s="101"/>
      <c r="E168" s="112"/>
      <c r="F168" s="96"/>
      <c r="G168" s="96"/>
      <c r="H168" s="101"/>
      <c r="I168" s="96"/>
      <c r="J168" s="112"/>
      <c r="K168" s="96"/>
      <c r="L168" s="96"/>
      <c r="M168" s="96"/>
      <c r="N168" s="96"/>
      <c r="O168" s="96"/>
      <c r="P168" s="108"/>
      <c r="Q168" s="96"/>
    </row>
    <row r="169">
      <c r="A169" s="96"/>
      <c r="B169" s="96"/>
      <c r="C169" s="96"/>
      <c r="D169" s="101"/>
      <c r="E169" s="112"/>
      <c r="F169" s="96"/>
      <c r="G169" s="96"/>
      <c r="H169" s="101"/>
      <c r="I169" s="96"/>
      <c r="J169" s="112"/>
      <c r="K169" s="96"/>
      <c r="L169" s="96"/>
      <c r="M169" s="96"/>
      <c r="N169" s="96"/>
      <c r="O169" s="96"/>
      <c r="P169" s="108"/>
      <c r="Q169" s="96"/>
    </row>
    <row r="170">
      <c r="A170" s="96"/>
      <c r="B170" s="96"/>
      <c r="C170" s="96"/>
      <c r="D170" s="101"/>
      <c r="E170" s="112"/>
      <c r="F170" s="96"/>
      <c r="G170" s="96"/>
      <c r="H170" s="101"/>
      <c r="I170" s="96"/>
      <c r="J170" s="112"/>
      <c r="K170" s="96"/>
      <c r="L170" s="96"/>
      <c r="M170" s="96"/>
      <c r="N170" s="96"/>
      <c r="O170" s="96"/>
      <c r="P170" s="108"/>
      <c r="Q170" s="96"/>
    </row>
    <row r="171">
      <c r="A171" s="96"/>
      <c r="B171" s="96"/>
      <c r="C171" s="96"/>
      <c r="D171" s="101"/>
      <c r="E171" s="112"/>
      <c r="F171" s="96"/>
      <c r="G171" s="96"/>
      <c r="H171" s="101"/>
      <c r="I171" s="96"/>
      <c r="J171" s="112"/>
      <c r="K171" s="96"/>
      <c r="L171" s="96"/>
      <c r="M171" s="96"/>
      <c r="N171" s="96"/>
      <c r="O171" s="96"/>
      <c r="P171" s="108"/>
      <c r="Q171" s="96"/>
    </row>
    <row r="172">
      <c r="A172" s="96"/>
      <c r="B172" s="96"/>
      <c r="C172" s="96"/>
      <c r="D172" s="101"/>
      <c r="E172" s="112"/>
      <c r="F172" s="96"/>
      <c r="G172" s="96"/>
      <c r="H172" s="101"/>
      <c r="I172" s="96"/>
      <c r="J172" s="112"/>
      <c r="K172" s="96"/>
      <c r="L172" s="96"/>
      <c r="M172" s="96"/>
      <c r="N172" s="96"/>
      <c r="O172" s="96"/>
      <c r="P172" s="108"/>
      <c r="Q172" s="96"/>
    </row>
    <row r="173">
      <c r="A173" s="96"/>
      <c r="B173" s="96"/>
      <c r="C173" s="96"/>
      <c r="D173" s="101"/>
      <c r="E173" s="112"/>
      <c r="F173" s="96"/>
      <c r="G173" s="96"/>
      <c r="H173" s="101"/>
      <c r="I173" s="96"/>
      <c r="J173" s="112"/>
      <c r="K173" s="96"/>
      <c r="L173" s="96"/>
      <c r="M173" s="96"/>
      <c r="N173" s="96"/>
      <c r="O173" s="96"/>
      <c r="P173" s="108"/>
      <c r="Q173" s="96"/>
    </row>
    <row r="174">
      <c r="A174" s="96"/>
      <c r="B174" s="96"/>
      <c r="C174" s="96"/>
      <c r="D174" s="101"/>
      <c r="E174" s="112"/>
      <c r="F174" s="96"/>
      <c r="G174" s="96"/>
      <c r="H174" s="101"/>
      <c r="I174" s="96"/>
      <c r="J174" s="112"/>
      <c r="K174" s="96"/>
      <c r="L174" s="96"/>
      <c r="M174" s="96"/>
      <c r="N174" s="96"/>
      <c r="O174" s="96"/>
      <c r="P174" s="108"/>
      <c r="Q174" s="96"/>
    </row>
    <row r="175">
      <c r="A175" s="96"/>
      <c r="B175" s="96"/>
      <c r="C175" s="96"/>
      <c r="D175" s="101"/>
      <c r="E175" s="112"/>
      <c r="F175" s="96"/>
      <c r="G175" s="96"/>
      <c r="H175" s="101"/>
      <c r="I175" s="96"/>
      <c r="J175" s="112"/>
      <c r="K175" s="96"/>
      <c r="L175" s="96"/>
      <c r="M175" s="96"/>
      <c r="N175" s="96"/>
      <c r="O175" s="96"/>
      <c r="P175" s="108"/>
      <c r="Q175" s="96"/>
    </row>
    <row r="176">
      <c r="A176" s="96"/>
      <c r="B176" s="96"/>
      <c r="C176" s="96"/>
      <c r="D176" s="101"/>
      <c r="E176" s="112"/>
      <c r="F176" s="96"/>
      <c r="G176" s="96"/>
      <c r="H176" s="101"/>
      <c r="I176" s="96"/>
      <c r="J176" s="112"/>
      <c r="K176" s="96"/>
      <c r="L176" s="96"/>
      <c r="M176" s="96"/>
      <c r="N176" s="96"/>
      <c r="O176" s="96"/>
      <c r="P176" s="108"/>
      <c r="Q176" s="96"/>
    </row>
    <row r="177">
      <c r="A177" s="96"/>
      <c r="B177" s="96"/>
      <c r="C177" s="96"/>
      <c r="D177" s="101"/>
      <c r="E177" s="112"/>
      <c r="F177" s="96"/>
      <c r="G177" s="96"/>
      <c r="H177" s="101"/>
      <c r="I177" s="96"/>
      <c r="J177" s="112"/>
      <c r="K177" s="96"/>
      <c r="L177" s="96"/>
      <c r="M177" s="96"/>
      <c r="N177" s="96"/>
      <c r="O177" s="96"/>
      <c r="P177" s="108"/>
      <c r="Q177" s="96"/>
    </row>
    <row r="178">
      <c r="A178" s="96"/>
      <c r="B178" s="96"/>
      <c r="C178" s="96"/>
      <c r="D178" s="101"/>
      <c r="E178" s="112"/>
      <c r="F178" s="96"/>
      <c r="G178" s="96"/>
      <c r="H178" s="101"/>
      <c r="I178" s="96"/>
      <c r="J178" s="112"/>
      <c r="K178" s="96"/>
      <c r="L178" s="96"/>
      <c r="M178" s="96"/>
      <c r="N178" s="96"/>
      <c r="O178" s="96"/>
      <c r="P178" s="108"/>
      <c r="Q178" s="96"/>
    </row>
    <row r="179">
      <c r="A179" s="96"/>
      <c r="B179" s="96"/>
      <c r="C179" s="96"/>
      <c r="D179" s="101"/>
      <c r="E179" s="112"/>
      <c r="F179" s="96"/>
      <c r="G179" s="96"/>
      <c r="H179" s="101"/>
      <c r="I179" s="96"/>
      <c r="J179" s="112"/>
      <c r="K179" s="96"/>
      <c r="L179" s="96"/>
      <c r="M179" s="96"/>
      <c r="N179" s="96"/>
      <c r="O179" s="96"/>
      <c r="P179" s="108"/>
      <c r="Q179" s="96"/>
    </row>
    <row r="180">
      <c r="A180" s="96"/>
      <c r="B180" s="96"/>
      <c r="C180" s="96"/>
      <c r="D180" s="101"/>
      <c r="E180" s="112"/>
      <c r="F180" s="96"/>
      <c r="G180" s="96"/>
      <c r="H180" s="101"/>
      <c r="I180" s="96"/>
      <c r="J180" s="112"/>
      <c r="K180" s="96"/>
      <c r="L180" s="96"/>
      <c r="M180" s="96"/>
      <c r="N180" s="96"/>
      <c r="O180" s="96"/>
      <c r="P180" s="108"/>
      <c r="Q180" s="96"/>
    </row>
    <row r="181">
      <c r="A181" s="96"/>
      <c r="B181" s="96"/>
      <c r="C181" s="96"/>
      <c r="D181" s="101"/>
      <c r="E181" s="112"/>
      <c r="F181" s="96"/>
      <c r="G181" s="96"/>
      <c r="H181" s="101"/>
      <c r="I181" s="96"/>
      <c r="J181" s="112"/>
      <c r="K181" s="96"/>
      <c r="L181" s="96"/>
      <c r="M181" s="96"/>
      <c r="N181" s="96"/>
      <c r="O181" s="96"/>
      <c r="P181" s="108"/>
      <c r="Q181" s="96"/>
    </row>
    <row r="182">
      <c r="A182" s="96"/>
      <c r="B182" s="96"/>
      <c r="C182" s="96"/>
      <c r="D182" s="101"/>
      <c r="E182" s="112"/>
      <c r="F182" s="96"/>
      <c r="G182" s="96"/>
      <c r="H182" s="101"/>
      <c r="I182" s="96"/>
      <c r="J182" s="112"/>
      <c r="K182" s="96"/>
      <c r="L182" s="96"/>
      <c r="M182" s="96"/>
      <c r="N182" s="96"/>
      <c r="O182" s="96"/>
      <c r="P182" s="108"/>
      <c r="Q182" s="96"/>
    </row>
    <row r="183">
      <c r="A183" s="96"/>
      <c r="B183" s="96"/>
      <c r="C183" s="96"/>
      <c r="D183" s="101"/>
      <c r="E183" s="112"/>
      <c r="F183" s="96"/>
      <c r="G183" s="96"/>
      <c r="H183" s="101"/>
      <c r="I183" s="96"/>
      <c r="J183" s="112"/>
      <c r="K183" s="96"/>
      <c r="L183" s="96"/>
      <c r="M183" s="96"/>
      <c r="N183" s="96"/>
      <c r="O183" s="96"/>
      <c r="P183" s="108"/>
      <c r="Q183" s="96"/>
    </row>
    <row r="184">
      <c r="A184" s="96"/>
      <c r="B184" s="96"/>
      <c r="C184" s="96"/>
      <c r="D184" s="101"/>
      <c r="E184" s="112"/>
      <c r="F184" s="96"/>
      <c r="G184" s="96"/>
      <c r="H184" s="101"/>
      <c r="I184" s="96"/>
      <c r="J184" s="112"/>
      <c r="K184" s="96"/>
      <c r="L184" s="96"/>
      <c r="M184" s="96"/>
      <c r="N184" s="96"/>
      <c r="O184" s="96"/>
      <c r="P184" s="108"/>
      <c r="Q184" s="96"/>
    </row>
    <row r="185">
      <c r="A185" s="96"/>
      <c r="B185" s="96"/>
      <c r="C185" s="96"/>
      <c r="D185" s="101"/>
      <c r="E185" s="112"/>
      <c r="F185" s="96"/>
      <c r="G185" s="96"/>
      <c r="H185" s="101"/>
      <c r="I185" s="96"/>
      <c r="J185" s="112"/>
      <c r="K185" s="96"/>
      <c r="L185" s="96"/>
      <c r="M185" s="96"/>
      <c r="N185" s="96"/>
      <c r="O185" s="96"/>
      <c r="P185" s="108"/>
      <c r="Q185" s="96"/>
    </row>
    <row r="186">
      <c r="A186" s="96"/>
      <c r="B186" s="96"/>
      <c r="C186" s="96"/>
      <c r="D186" s="101"/>
      <c r="E186" s="112"/>
      <c r="F186" s="96"/>
      <c r="G186" s="96"/>
      <c r="H186" s="101"/>
      <c r="I186" s="96"/>
      <c r="J186" s="112"/>
      <c r="K186" s="96"/>
      <c r="L186" s="96"/>
      <c r="M186" s="96"/>
      <c r="N186" s="96"/>
      <c r="O186" s="96"/>
      <c r="P186" s="108"/>
      <c r="Q186" s="96"/>
    </row>
    <row r="187">
      <c r="A187" s="96"/>
      <c r="B187" s="96"/>
      <c r="C187" s="96"/>
      <c r="D187" s="101"/>
      <c r="E187" s="112"/>
      <c r="F187" s="96"/>
      <c r="G187" s="96"/>
      <c r="H187" s="101"/>
      <c r="I187" s="96"/>
      <c r="J187" s="112"/>
      <c r="K187" s="96"/>
      <c r="L187" s="96"/>
      <c r="M187" s="96"/>
      <c r="N187" s="96"/>
      <c r="O187" s="96"/>
      <c r="P187" s="108"/>
      <c r="Q187" s="96"/>
    </row>
    <row r="188">
      <c r="A188" s="96"/>
      <c r="B188" s="96"/>
      <c r="C188" s="96"/>
      <c r="D188" s="101"/>
      <c r="E188" s="112"/>
      <c r="F188" s="96"/>
      <c r="G188" s="96"/>
      <c r="H188" s="101"/>
      <c r="I188" s="96"/>
      <c r="J188" s="112"/>
      <c r="K188" s="96"/>
      <c r="L188" s="96"/>
      <c r="M188" s="96"/>
      <c r="N188" s="96"/>
      <c r="O188" s="96"/>
      <c r="P188" s="108"/>
      <c r="Q188" s="96"/>
    </row>
    <row r="189">
      <c r="A189" s="96"/>
      <c r="B189" s="96"/>
      <c r="C189" s="96"/>
      <c r="D189" s="101"/>
      <c r="E189" s="112"/>
      <c r="F189" s="96"/>
      <c r="G189" s="96"/>
      <c r="H189" s="101"/>
      <c r="I189" s="96"/>
      <c r="J189" s="112"/>
      <c r="K189" s="96"/>
      <c r="L189" s="96"/>
      <c r="M189" s="96"/>
      <c r="N189" s="96"/>
      <c r="O189" s="96"/>
      <c r="P189" s="108"/>
      <c r="Q189" s="96"/>
    </row>
    <row r="190">
      <c r="A190" s="96"/>
      <c r="B190" s="96"/>
      <c r="C190" s="96"/>
      <c r="D190" s="101"/>
      <c r="E190" s="112"/>
      <c r="F190" s="96"/>
      <c r="G190" s="96"/>
      <c r="H190" s="101"/>
      <c r="I190" s="96"/>
      <c r="J190" s="112"/>
      <c r="K190" s="96"/>
      <c r="L190" s="96"/>
      <c r="M190" s="96"/>
      <c r="N190" s="96"/>
      <c r="O190" s="96"/>
      <c r="P190" s="108"/>
      <c r="Q190" s="96"/>
    </row>
    <row r="191">
      <c r="A191" s="96"/>
      <c r="B191" s="96"/>
      <c r="C191" s="96"/>
      <c r="D191" s="101"/>
      <c r="E191" s="112"/>
      <c r="F191" s="96"/>
      <c r="G191" s="96"/>
      <c r="H191" s="101"/>
      <c r="I191" s="96"/>
      <c r="J191" s="112"/>
      <c r="K191" s="96"/>
      <c r="L191" s="96"/>
      <c r="M191" s="96"/>
      <c r="N191" s="96"/>
      <c r="O191" s="96"/>
      <c r="P191" s="108"/>
      <c r="Q191" s="96"/>
    </row>
    <row r="192">
      <c r="A192" s="96"/>
      <c r="B192" s="96"/>
      <c r="C192" s="96"/>
      <c r="D192" s="101"/>
      <c r="E192" s="112"/>
      <c r="F192" s="96"/>
      <c r="G192" s="96"/>
      <c r="H192" s="101"/>
      <c r="I192" s="96"/>
      <c r="J192" s="112"/>
      <c r="K192" s="96"/>
      <c r="L192" s="96"/>
      <c r="M192" s="96"/>
      <c r="N192" s="96"/>
      <c r="O192" s="96"/>
      <c r="P192" s="108"/>
      <c r="Q192" s="96"/>
    </row>
    <row r="193">
      <c r="A193" s="96"/>
      <c r="B193" s="96"/>
      <c r="C193" s="96"/>
      <c r="D193" s="101"/>
      <c r="E193" s="112"/>
      <c r="F193" s="96"/>
      <c r="G193" s="96"/>
      <c r="H193" s="101"/>
      <c r="I193" s="96"/>
      <c r="J193" s="112"/>
      <c r="K193" s="96"/>
      <c r="L193" s="96"/>
      <c r="M193" s="96"/>
      <c r="N193" s="96"/>
      <c r="O193" s="96"/>
      <c r="P193" s="108"/>
      <c r="Q193" s="96"/>
    </row>
    <row r="194">
      <c r="A194" s="96"/>
      <c r="B194" s="96"/>
      <c r="C194" s="96"/>
      <c r="D194" s="101"/>
      <c r="E194" s="112"/>
      <c r="F194" s="96"/>
      <c r="G194" s="96"/>
      <c r="H194" s="101"/>
      <c r="I194" s="96"/>
      <c r="J194" s="112"/>
      <c r="K194" s="96"/>
      <c r="L194" s="96"/>
      <c r="M194" s="96"/>
      <c r="N194" s="96"/>
      <c r="O194" s="96"/>
      <c r="P194" s="108"/>
      <c r="Q194" s="96"/>
    </row>
    <row r="195">
      <c r="A195" s="96"/>
      <c r="B195" s="96"/>
      <c r="C195" s="96"/>
      <c r="D195" s="101"/>
      <c r="E195" s="112"/>
      <c r="F195" s="96"/>
      <c r="G195" s="96"/>
      <c r="H195" s="101"/>
      <c r="I195" s="96"/>
      <c r="J195" s="112"/>
      <c r="K195" s="96"/>
      <c r="L195" s="96"/>
      <c r="M195" s="96"/>
      <c r="N195" s="96"/>
      <c r="O195" s="96"/>
      <c r="P195" s="108"/>
      <c r="Q195" s="96"/>
    </row>
    <row r="196">
      <c r="A196" s="96"/>
      <c r="B196" s="96"/>
      <c r="C196" s="96"/>
      <c r="D196" s="101"/>
      <c r="E196" s="112"/>
      <c r="F196" s="96"/>
      <c r="G196" s="96"/>
      <c r="H196" s="101"/>
      <c r="I196" s="96"/>
      <c r="J196" s="112"/>
      <c r="K196" s="96"/>
      <c r="L196" s="96"/>
      <c r="M196" s="96"/>
      <c r="N196" s="96"/>
      <c r="O196" s="96"/>
      <c r="P196" s="108"/>
      <c r="Q196" s="96"/>
    </row>
    <row r="197">
      <c r="A197" s="96"/>
      <c r="B197" s="96"/>
      <c r="C197" s="96"/>
      <c r="D197" s="101"/>
      <c r="E197" s="112"/>
      <c r="F197" s="96"/>
      <c r="G197" s="96"/>
      <c r="H197" s="101"/>
      <c r="I197" s="96"/>
      <c r="J197" s="112"/>
      <c r="K197" s="96"/>
      <c r="L197" s="96"/>
      <c r="M197" s="96"/>
      <c r="N197" s="96"/>
      <c r="O197" s="96"/>
      <c r="P197" s="108"/>
      <c r="Q197" s="96"/>
    </row>
    <row r="198">
      <c r="A198" s="96"/>
      <c r="B198" s="96"/>
      <c r="C198" s="96"/>
      <c r="D198" s="101"/>
      <c r="E198" s="112"/>
      <c r="F198" s="96"/>
      <c r="G198" s="96"/>
      <c r="H198" s="101"/>
      <c r="I198" s="96"/>
      <c r="J198" s="112"/>
      <c r="K198" s="96"/>
      <c r="L198" s="96"/>
      <c r="M198" s="96"/>
      <c r="N198" s="96"/>
      <c r="O198" s="96"/>
      <c r="P198" s="108"/>
      <c r="Q198" s="96"/>
    </row>
    <row r="199">
      <c r="A199" s="96"/>
      <c r="B199" s="96"/>
      <c r="C199" s="96"/>
      <c r="D199" s="101"/>
      <c r="E199" s="112"/>
      <c r="F199" s="96"/>
      <c r="G199" s="96"/>
      <c r="H199" s="101"/>
      <c r="I199" s="96"/>
      <c r="J199" s="112"/>
      <c r="K199" s="96"/>
      <c r="L199" s="96"/>
      <c r="M199" s="96"/>
      <c r="N199" s="96"/>
      <c r="O199" s="96"/>
      <c r="P199" s="108"/>
      <c r="Q199" s="96"/>
    </row>
    <row r="200">
      <c r="A200" s="96"/>
      <c r="B200" s="96"/>
      <c r="C200" s="96"/>
      <c r="D200" s="101"/>
      <c r="E200" s="112"/>
      <c r="F200" s="96"/>
      <c r="G200" s="96"/>
      <c r="H200" s="101"/>
      <c r="I200" s="96"/>
      <c r="J200" s="112"/>
      <c r="K200" s="96"/>
      <c r="L200" s="96"/>
      <c r="M200" s="96"/>
      <c r="N200" s="96"/>
      <c r="O200" s="96"/>
      <c r="P200" s="108"/>
      <c r="Q200" s="96"/>
    </row>
    <row r="201">
      <c r="A201" s="96"/>
      <c r="B201" s="96"/>
      <c r="C201" s="96"/>
      <c r="D201" s="101"/>
      <c r="E201" s="112"/>
      <c r="F201" s="96"/>
      <c r="G201" s="96"/>
      <c r="H201" s="101"/>
      <c r="I201" s="96"/>
      <c r="J201" s="112"/>
      <c r="K201" s="96"/>
      <c r="L201" s="96"/>
      <c r="M201" s="96"/>
      <c r="N201" s="96"/>
      <c r="O201" s="96"/>
      <c r="P201" s="108"/>
      <c r="Q201" s="96"/>
    </row>
    <row r="202">
      <c r="A202" s="96"/>
      <c r="B202" s="96"/>
      <c r="C202" s="96"/>
      <c r="D202" s="101"/>
      <c r="E202" s="112"/>
      <c r="F202" s="96"/>
      <c r="G202" s="96"/>
      <c r="H202" s="101"/>
      <c r="I202" s="96"/>
      <c r="J202" s="112"/>
      <c r="K202" s="96"/>
      <c r="L202" s="96"/>
      <c r="M202" s="96"/>
      <c r="N202" s="96"/>
      <c r="O202" s="96"/>
      <c r="P202" s="108"/>
      <c r="Q202" s="96"/>
    </row>
    <row r="203">
      <c r="A203" s="96"/>
      <c r="B203" s="96"/>
      <c r="C203" s="96"/>
      <c r="D203" s="101"/>
      <c r="E203" s="112"/>
      <c r="F203" s="96"/>
      <c r="G203" s="96"/>
      <c r="H203" s="101"/>
      <c r="I203" s="96"/>
      <c r="J203" s="112"/>
      <c r="K203" s="96"/>
      <c r="L203" s="96"/>
      <c r="M203" s="96"/>
      <c r="N203" s="96"/>
      <c r="O203" s="96"/>
      <c r="P203" s="108"/>
      <c r="Q203" s="96"/>
    </row>
    <row r="204">
      <c r="A204" s="96"/>
      <c r="B204" s="96"/>
      <c r="C204" s="96"/>
      <c r="D204" s="101"/>
      <c r="E204" s="112"/>
      <c r="F204" s="96"/>
      <c r="G204" s="96"/>
      <c r="H204" s="101"/>
      <c r="I204" s="96"/>
      <c r="J204" s="112"/>
      <c r="K204" s="96"/>
      <c r="L204" s="96"/>
      <c r="M204" s="96"/>
      <c r="N204" s="96"/>
      <c r="O204" s="96"/>
      <c r="P204" s="108"/>
      <c r="Q204" s="96"/>
    </row>
    <row r="205">
      <c r="A205" s="96"/>
      <c r="B205" s="96"/>
      <c r="C205" s="96"/>
      <c r="D205" s="101"/>
      <c r="E205" s="112"/>
      <c r="F205" s="96"/>
      <c r="G205" s="96"/>
      <c r="H205" s="101"/>
      <c r="I205" s="96"/>
      <c r="J205" s="112"/>
      <c r="K205" s="96"/>
      <c r="L205" s="96"/>
      <c r="M205" s="96"/>
      <c r="N205" s="96"/>
      <c r="O205" s="96"/>
      <c r="P205" s="108"/>
      <c r="Q205" s="96"/>
    </row>
    <row r="206">
      <c r="A206" s="96"/>
      <c r="B206" s="96"/>
      <c r="C206" s="96"/>
      <c r="D206" s="101"/>
      <c r="E206" s="112"/>
      <c r="F206" s="96"/>
      <c r="G206" s="96"/>
      <c r="H206" s="101"/>
      <c r="I206" s="96"/>
      <c r="J206" s="112"/>
      <c r="K206" s="96"/>
      <c r="L206" s="96"/>
      <c r="M206" s="96"/>
      <c r="N206" s="96"/>
      <c r="O206" s="96"/>
      <c r="P206" s="108"/>
      <c r="Q206" s="96"/>
    </row>
    <row r="207">
      <c r="A207" s="96"/>
      <c r="B207" s="96"/>
      <c r="C207" s="96"/>
      <c r="D207" s="101"/>
      <c r="E207" s="112"/>
      <c r="F207" s="96"/>
      <c r="G207" s="96"/>
      <c r="H207" s="101"/>
      <c r="I207" s="96"/>
      <c r="J207" s="112"/>
      <c r="K207" s="96"/>
      <c r="L207" s="96"/>
      <c r="M207" s="96"/>
      <c r="N207" s="96"/>
      <c r="O207" s="96"/>
      <c r="P207" s="108"/>
      <c r="Q207" s="96"/>
    </row>
    <row r="208">
      <c r="A208" s="96"/>
      <c r="B208" s="96"/>
      <c r="C208" s="96"/>
      <c r="D208" s="101"/>
      <c r="E208" s="112"/>
      <c r="F208" s="96"/>
      <c r="G208" s="96"/>
      <c r="H208" s="101"/>
      <c r="I208" s="96"/>
      <c r="J208" s="112"/>
      <c r="K208" s="96"/>
      <c r="L208" s="96"/>
      <c r="M208" s="96"/>
      <c r="N208" s="96"/>
      <c r="O208" s="96"/>
      <c r="P208" s="108"/>
      <c r="Q208" s="96"/>
    </row>
    <row r="209">
      <c r="A209" s="96"/>
      <c r="B209" s="96"/>
      <c r="C209" s="96"/>
      <c r="D209" s="101"/>
      <c r="E209" s="112"/>
      <c r="F209" s="96"/>
      <c r="G209" s="96"/>
      <c r="H209" s="101"/>
      <c r="I209" s="96"/>
      <c r="J209" s="112"/>
      <c r="K209" s="96"/>
      <c r="L209" s="96"/>
      <c r="M209" s="96"/>
      <c r="N209" s="96"/>
      <c r="O209" s="96"/>
      <c r="P209" s="108"/>
      <c r="Q209" s="96"/>
    </row>
    <row r="210">
      <c r="A210" s="96"/>
      <c r="B210" s="96"/>
      <c r="C210" s="96"/>
      <c r="D210" s="101"/>
      <c r="E210" s="112"/>
      <c r="F210" s="96"/>
      <c r="G210" s="96"/>
      <c r="H210" s="101"/>
      <c r="I210" s="96"/>
      <c r="J210" s="112"/>
      <c r="K210" s="96"/>
      <c r="L210" s="96"/>
      <c r="M210" s="96"/>
      <c r="N210" s="96"/>
      <c r="O210" s="96"/>
      <c r="P210" s="108"/>
      <c r="Q210" s="96"/>
    </row>
    <row r="211">
      <c r="A211" s="96"/>
      <c r="B211" s="96"/>
      <c r="C211" s="96"/>
      <c r="D211" s="101"/>
      <c r="E211" s="112"/>
      <c r="F211" s="96"/>
      <c r="G211" s="96"/>
      <c r="H211" s="101"/>
      <c r="I211" s="96"/>
      <c r="J211" s="112"/>
      <c r="K211" s="96"/>
      <c r="L211" s="96"/>
      <c r="M211" s="96"/>
      <c r="N211" s="96"/>
      <c r="O211" s="96"/>
      <c r="P211" s="108"/>
      <c r="Q211" s="96"/>
    </row>
    <row r="212">
      <c r="A212" s="96"/>
      <c r="B212" s="96"/>
      <c r="C212" s="96"/>
      <c r="D212" s="101"/>
      <c r="E212" s="112"/>
      <c r="F212" s="96"/>
      <c r="G212" s="96"/>
      <c r="H212" s="101"/>
      <c r="I212" s="96"/>
      <c r="J212" s="112"/>
      <c r="K212" s="96"/>
      <c r="L212" s="96"/>
      <c r="M212" s="96"/>
      <c r="N212" s="96"/>
      <c r="O212" s="96"/>
      <c r="P212" s="108"/>
      <c r="Q212" s="96"/>
    </row>
    <row r="213">
      <c r="A213" s="96"/>
      <c r="B213" s="96"/>
      <c r="C213" s="96"/>
      <c r="D213" s="101"/>
      <c r="E213" s="112"/>
      <c r="F213" s="96"/>
      <c r="G213" s="96"/>
      <c r="H213" s="101"/>
      <c r="I213" s="96"/>
      <c r="J213" s="112"/>
      <c r="K213" s="96"/>
      <c r="L213" s="96"/>
      <c r="M213" s="96"/>
      <c r="N213" s="96"/>
      <c r="O213" s="96"/>
      <c r="P213" s="108"/>
      <c r="Q213" s="96"/>
    </row>
    <row r="214">
      <c r="A214" s="96"/>
      <c r="B214" s="96"/>
      <c r="C214" s="96"/>
      <c r="D214" s="101"/>
      <c r="E214" s="112"/>
      <c r="F214" s="96"/>
      <c r="G214" s="96"/>
      <c r="H214" s="101"/>
      <c r="I214" s="96"/>
      <c r="J214" s="112"/>
      <c r="K214" s="96"/>
      <c r="L214" s="96"/>
      <c r="M214" s="96"/>
      <c r="N214" s="96"/>
      <c r="O214" s="96"/>
      <c r="P214" s="108"/>
      <c r="Q214" s="96"/>
    </row>
    <row r="215">
      <c r="A215" s="96"/>
      <c r="B215" s="96"/>
      <c r="C215" s="96"/>
      <c r="D215" s="101"/>
      <c r="E215" s="112"/>
      <c r="F215" s="96"/>
      <c r="G215" s="96"/>
      <c r="H215" s="101"/>
      <c r="I215" s="96"/>
      <c r="J215" s="112"/>
      <c r="K215" s="96"/>
      <c r="L215" s="96"/>
      <c r="M215" s="96"/>
      <c r="N215" s="96"/>
      <c r="O215" s="96"/>
      <c r="P215" s="108"/>
      <c r="Q215" s="96"/>
    </row>
    <row r="216">
      <c r="A216" s="96"/>
      <c r="B216" s="96"/>
      <c r="C216" s="96"/>
      <c r="D216" s="101"/>
      <c r="E216" s="112"/>
      <c r="F216" s="96"/>
      <c r="G216" s="96"/>
      <c r="H216" s="101"/>
      <c r="I216" s="96"/>
      <c r="J216" s="112"/>
      <c r="K216" s="96"/>
      <c r="L216" s="96"/>
      <c r="M216" s="96"/>
      <c r="N216" s="96"/>
      <c r="O216" s="96"/>
      <c r="P216" s="108"/>
      <c r="Q216" s="96"/>
    </row>
    <row r="217">
      <c r="A217" s="96"/>
      <c r="B217" s="96"/>
      <c r="C217" s="96"/>
      <c r="D217" s="101"/>
      <c r="E217" s="112"/>
      <c r="F217" s="96"/>
      <c r="G217" s="96"/>
      <c r="H217" s="101"/>
      <c r="I217" s="96"/>
      <c r="J217" s="112"/>
      <c r="K217" s="96"/>
      <c r="L217" s="96"/>
      <c r="M217" s="96"/>
      <c r="N217" s="96"/>
      <c r="O217" s="96"/>
      <c r="P217" s="108"/>
      <c r="Q217" s="96"/>
    </row>
    <row r="218">
      <c r="A218" s="96"/>
      <c r="B218" s="96"/>
      <c r="C218" s="96"/>
      <c r="D218" s="101"/>
      <c r="E218" s="112"/>
      <c r="F218" s="96"/>
      <c r="G218" s="96"/>
      <c r="H218" s="101"/>
      <c r="I218" s="96"/>
      <c r="J218" s="112"/>
      <c r="K218" s="96"/>
      <c r="L218" s="96"/>
      <c r="M218" s="96"/>
      <c r="N218" s="96"/>
      <c r="O218" s="96"/>
      <c r="P218" s="108"/>
      <c r="Q218" s="96"/>
    </row>
    <row r="219">
      <c r="A219" s="96"/>
      <c r="B219" s="96"/>
      <c r="C219" s="96"/>
      <c r="D219" s="101"/>
      <c r="E219" s="112"/>
      <c r="F219" s="96"/>
      <c r="G219" s="96"/>
      <c r="H219" s="101"/>
      <c r="I219" s="96"/>
      <c r="J219" s="112"/>
      <c r="K219" s="96"/>
      <c r="L219" s="96"/>
      <c r="M219" s="96"/>
      <c r="N219" s="96"/>
      <c r="O219" s="96"/>
      <c r="P219" s="108"/>
      <c r="Q219" s="96"/>
    </row>
    <row r="220">
      <c r="A220" s="96"/>
      <c r="B220" s="96"/>
      <c r="C220" s="96"/>
      <c r="D220" s="101"/>
      <c r="E220" s="112"/>
      <c r="F220" s="96"/>
      <c r="G220" s="96"/>
      <c r="H220" s="101"/>
      <c r="I220" s="96"/>
      <c r="J220" s="112"/>
      <c r="K220" s="96"/>
      <c r="L220" s="96"/>
      <c r="M220" s="96"/>
      <c r="N220" s="96"/>
      <c r="O220" s="96"/>
      <c r="P220" s="108"/>
      <c r="Q220" s="96"/>
    </row>
    <row r="221">
      <c r="A221" s="96"/>
      <c r="B221" s="96"/>
      <c r="C221" s="96"/>
      <c r="D221" s="101"/>
      <c r="E221" s="112"/>
      <c r="F221" s="96"/>
      <c r="G221" s="96"/>
      <c r="H221" s="101"/>
      <c r="I221" s="96"/>
      <c r="J221" s="112"/>
      <c r="K221" s="96"/>
      <c r="L221" s="96"/>
      <c r="M221" s="96"/>
      <c r="N221" s="96"/>
      <c r="O221" s="96"/>
      <c r="P221" s="108"/>
      <c r="Q221" s="96"/>
    </row>
    <row r="222">
      <c r="A222" s="96"/>
      <c r="B222" s="96"/>
      <c r="C222" s="96"/>
      <c r="D222" s="101"/>
      <c r="E222" s="112"/>
      <c r="F222" s="96"/>
      <c r="G222" s="96"/>
      <c r="H222" s="101"/>
      <c r="I222" s="96"/>
      <c r="J222" s="112"/>
      <c r="K222" s="96"/>
      <c r="L222" s="96"/>
      <c r="M222" s="96"/>
      <c r="N222" s="96"/>
      <c r="O222" s="96"/>
      <c r="P222" s="108"/>
      <c r="Q222" s="96"/>
    </row>
    <row r="223">
      <c r="A223" s="96"/>
      <c r="B223" s="96"/>
      <c r="C223" s="96"/>
      <c r="D223" s="101"/>
      <c r="E223" s="112"/>
      <c r="F223" s="96"/>
      <c r="G223" s="96"/>
      <c r="H223" s="101"/>
      <c r="I223" s="96"/>
      <c r="J223" s="112"/>
      <c r="K223" s="96"/>
      <c r="L223" s="96"/>
      <c r="M223" s="96"/>
      <c r="N223" s="96"/>
      <c r="O223" s="96"/>
      <c r="P223" s="108"/>
      <c r="Q223" s="96"/>
    </row>
    <row r="224">
      <c r="A224" s="96"/>
      <c r="B224" s="96"/>
      <c r="C224" s="96"/>
      <c r="D224" s="101"/>
      <c r="E224" s="112"/>
      <c r="F224" s="96"/>
      <c r="G224" s="96"/>
      <c r="H224" s="101"/>
      <c r="I224" s="96"/>
      <c r="J224" s="112"/>
      <c r="K224" s="96"/>
      <c r="L224" s="96"/>
      <c r="M224" s="96"/>
      <c r="N224" s="96"/>
      <c r="O224" s="96"/>
      <c r="P224" s="108"/>
      <c r="Q224" s="96"/>
    </row>
    <row r="225">
      <c r="A225" s="96"/>
      <c r="B225" s="96"/>
      <c r="C225" s="96"/>
      <c r="D225" s="101"/>
      <c r="E225" s="112"/>
      <c r="F225" s="96"/>
      <c r="G225" s="96"/>
      <c r="H225" s="101"/>
      <c r="I225" s="96"/>
      <c r="J225" s="112"/>
      <c r="K225" s="96"/>
      <c r="L225" s="96"/>
      <c r="M225" s="96"/>
      <c r="N225" s="96"/>
      <c r="O225" s="96"/>
      <c r="P225" s="108"/>
      <c r="Q225" s="96"/>
    </row>
    <row r="226">
      <c r="A226" s="96"/>
      <c r="B226" s="96"/>
      <c r="C226" s="96"/>
      <c r="D226" s="101"/>
      <c r="E226" s="112"/>
      <c r="F226" s="96"/>
      <c r="G226" s="96"/>
      <c r="H226" s="101"/>
      <c r="I226" s="96"/>
      <c r="J226" s="112"/>
      <c r="K226" s="96"/>
      <c r="L226" s="96"/>
      <c r="M226" s="96"/>
      <c r="N226" s="96"/>
      <c r="O226" s="96"/>
      <c r="P226" s="108"/>
      <c r="Q226" s="96"/>
    </row>
    <row r="227">
      <c r="A227" s="96"/>
      <c r="B227" s="96"/>
      <c r="C227" s="96"/>
      <c r="D227" s="101"/>
      <c r="E227" s="112"/>
      <c r="F227" s="96"/>
      <c r="G227" s="96"/>
      <c r="H227" s="101"/>
      <c r="I227" s="96"/>
      <c r="J227" s="112"/>
      <c r="K227" s="96"/>
      <c r="L227" s="96"/>
      <c r="M227" s="96"/>
      <c r="N227" s="96"/>
      <c r="O227" s="96"/>
      <c r="P227" s="108"/>
      <c r="Q227" s="96"/>
    </row>
    <row r="228">
      <c r="A228" s="96"/>
      <c r="B228" s="96"/>
      <c r="C228" s="96"/>
      <c r="D228" s="101"/>
      <c r="E228" s="112"/>
      <c r="F228" s="96"/>
      <c r="G228" s="96"/>
      <c r="H228" s="101"/>
      <c r="I228" s="96"/>
      <c r="J228" s="112"/>
      <c r="K228" s="96"/>
      <c r="L228" s="96"/>
      <c r="M228" s="96"/>
      <c r="N228" s="96"/>
      <c r="O228" s="96"/>
      <c r="P228" s="108"/>
      <c r="Q228" s="96"/>
    </row>
    <row r="229">
      <c r="A229" s="96"/>
      <c r="B229" s="96"/>
      <c r="C229" s="96"/>
      <c r="D229" s="101"/>
      <c r="E229" s="112"/>
      <c r="F229" s="96"/>
      <c r="G229" s="96"/>
      <c r="H229" s="101"/>
      <c r="I229" s="96"/>
      <c r="J229" s="112"/>
      <c r="K229" s="96"/>
      <c r="L229" s="96"/>
      <c r="M229" s="96"/>
      <c r="N229" s="96"/>
      <c r="O229" s="96"/>
      <c r="P229" s="108"/>
      <c r="Q229" s="96"/>
    </row>
    <row r="230">
      <c r="A230" s="96"/>
      <c r="B230" s="96"/>
      <c r="C230" s="96"/>
      <c r="D230" s="101"/>
      <c r="E230" s="112"/>
      <c r="F230" s="96"/>
      <c r="G230" s="96"/>
      <c r="H230" s="101"/>
      <c r="I230" s="96"/>
      <c r="J230" s="112"/>
      <c r="K230" s="96"/>
      <c r="L230" s="96"/>
      <c r="M230" s="96"/>
      <c r="N230" s="96"/>
      <c r="O230" s="96"/>
      <c r="P230" s="108"/>
      <c r="Q230" s="96"/>
    </row>
    <row r="231">
      <c r="A231" s="96"/>
      <c r="B231" s="96"/>
      <c r="C231" s="96"/>
      <c r="D231" s="101"/>
      <c r="E231" s="112"/>
      <c r="F231" s="96"/>
      <c r="G231" s="96"/>
      <c r="H231" s="101"/>
      <c r="I231" s="96"/>
      <c r="J231" s="112"/>
      <c r="K231" s="96"/>
      <c r="L231" s="96"/>
      <c r="M231" s="96"/>
      <c r="N231" s="96"/>
      <c r="O231" s="96"/>
      <c r="P231" s="108"/>
      <c r="Q231" s="96"/>
    </row>
    <row r="232">
      <c r="A232" s="96"/>
      <c r="B232" s="96"/>
      <c r="C232" s="96"/>
      <c r="D232" s="101"/>
      <c r="E232" s="112"/>
      <c r="F232" s="96"/>
      <c r="G232" s="96"/>
      <c r="H232" s="101"/>
      <c r="I232" s="96"/>
      <c r="J232" s="112"/>
      <c r="K232" s="96"/>
      <c r="L232" s="96"/>
      <c r="M232" s="96"/>
      <c r="N232" s="96"/>
      <c r="O232" s="96"/>
      <c r="P232" s="108"/>
      <c r="Q232" s="96"/>
    </row>
    <row r="233">
      <c r="A233" s="96"/>
      <c r="B233" s="96"/>
      <c r="C233" s="96"/>
      <c r="D233" s="101"/>
      <c r="E233" s="112"/>
      <c r="F233" s="96"/>
      <c r="G233" s="96"/>
      <c r="H233" s="101"/>
      <c r="I233" s="96"/>
      <c r="J233" s="112"/>
      <c r="K233" s="96"/>
      <c r="L233" s="96"/>
      <c r="M233" s="96"/>
      <c r="N233" s="96"/>
      <c r="O233" s="96"/>
      <c r="P233" s="108"/>
      <c r="Q233" s="96"/>
    </row>
    <row r="234">
      <c r="A234" s="96"/>
      <c r="B234" s="96"/>
      <c r="C234" s="96"/>
      <c r="D234" s="101"/>
      <c r="E234" s="112"/>
      <c r="F234" s="96"/>
      <c r="G234" s="96"/>
      <c r="H234" s="101"/>
      <c r="I234" s="96"/>
      <c r="J234" s="112"/>
      <c r="K234" s="96"/>
      <c r="L234" s="96"/>
      <c r="M234" s="96"/>
      <c r="N234" s="96"/>
      <c r="O234" s="96"/>
      <c r="P234" s="108"/>
      <c r="Q234" s="96"/>
    </row>
    <row r="235">
      <c r="A235" s="96"/>
      <c r="B235" s="96"/>
      <c r="C235" s="96"/>
      <c r="D235" s="101"/>
      <c r="E235" s="112"/>
      <c r="F235" s="96"/>
      <c r="G235" s="96"/>
      <c r="H235" s="101"/>
      <c r="I235" s="96"/>
      <c r="J235" s="112"/>
      <c r="K235" s="96"/>
      <c r="L235" s="96"/>
      <c r="M235" s="96"/>
      <c r="N235" s="96"/>
      <c r="O235" s="96"/>
      <c r="P235" s="108"/>
      <c r="Q235" s="96"/>
    </row>
    <row r="236">
      <c r="A236" s="96"/>
      <c r="B236" s="96"/>
      <c r="C236" s="96"/>
      <c r="D236" s="101"/>
      <c r="E236" s="112"/>
      <c r="F236" s="96"/>
      <c r="G236" s="96"/>
      <c r="H236" s="101"/>
      <c r="I236" s="96"/>
      <c r="J236" s="112"/>
      <c r="K236" s="96"/>
      <c r="L236" s="96"/>
      <c r="M236" s="96"/>
      <c r="N236" s="96"/>
      <c r="O236" s="96"/>
      <c r="P236" s="108"/>
      <c r="Q236" s="96"/>
    </row>
    <row r="237">
      <c r="A237" s="96"/>
      <c r="B237" s="96"/>
      <c r="C237" s="96"/>
      <c r="D237" s="101"/>
      <c r="E237" s="112"/>
      <c r="F237" s="96"/>
      <c r="G237" s="96"/>
      <c r="H237" s="101"/>
      <c r="I237" s="96"/>
      <c r="J237" s="112"/>
      <c r="K237" s="96"/>
      <c r="L237" s="96"/>
      <c r="M237" s="96"/>
      <c r="N237" s="96"/>
      <c r="O237" s="96"/>
      <c r="P237" s="108"/>
      <c r="Q237" s="96"/>
    </row>
    <row r="238">
      <c r="A238" s="96"/>
      <c r="B238" s="96"/>
      <c r="C238" s="96"/>
      <c r="D238" s="101"/>
      <c r="E238" s="112"/>
      <c r="F238" s="96"/>
      <c r="G238" s="96"/>
      <c r="H238" s="101"/>
      <c r="I238" s="96"/>
      <c r="J238" s="112"/>
      <c r="K238" s="96"/>
      <c r="L238" s="96"/>
      <c r="M238" s="96"/>
      <c r="N238" s="96"/>
      <c r="O238" s="96"/>
      <c r="P238" s="108"/>
      <c r="Q238" s="96"/>
    </row>
    <row r="239">
      <c r="A239" s="96"/>
      <c r="B239" s="96"/>
      <c r="C239" s="96"/>
      <c r="D239" s="101"/>
      <c r="E239" s="112"/>
      <c r="F239" s="96"/>
      <c r="G239" s="96"/>
      <c r="H239" s="101"/>
      <c r="I239" s="96"/>
      <c r="J239" s="112"/>
      <c r="K239" s="96"/>
      <c r="L239" s="96"/>
      <c r="M239" s="96"/>
      <c r="N239" s="96"/>
      <c r="O239" s="96"/>
      <c r="P239" s="108"/>
      <c r="Q239" s="96"/>
    </row>
    <row r="240">
      <c r="A240" s="96"/>
      <c r="B240" s="96"/>
      <c r="C240" s="96"/>
      <c r="D240" s="101"/>
      <c r="E240" s="112"/>
      <c r="F240" s="96"/>
      <c r="G240" s="96"/>
      <c r="H240" s="101"/>
      <c r="I240" s="96"/>
      <c r="J240" s="112"/>
      <c r="K240" s="96"/>
      <c r="L240" s="96"/>
      <c r="M240" s="96"/>
      <c r="N240" s="96"/>
      <c r="O240" s="96"/>
      <c r="P240" s="108"/>
      <c r="Q240" s="96"/>
    </row>
    <row r="241">
      <c r="A241" s="96"/>
      <c r="B241" s="96"/>
      <c r="C241" s="96"/>
      <c r="D241" s="101"/>
      <c r="E241" s="112"/>
      <c r="F241" s="96"/>
      <c r="G241" s="96"/>
      <c r="H241" s="101"/>
      <c r="I241" s="96"/>
      <c r="J241" s="112"/>
      <c r="K241" s="96"/>
      <c r="L241" s="96"/>
      <c r="M241" s="96"/>
      <c r="N241" s="96"/>
      <c r="O241" s="96"/>
      <c r="P241" s="108"/>
      <c r="Q241" s="96"/>
    </row>
    <row r="242">
      <c r="A242" s="96"/>
      <c r="B242" s="96"/>
      <c r="C242" s="96"/>
      <c r="D242" s="101"/>
      <c r="E242" s="112"/>
      <c r="F242" s="96"/>
      <c r="G242" s="96"/>
      <c r="H242" s="101"/>
      <c r="I242" s="96"/>
      <c r="J242" s="112"/>
      <c r="K242" s="96"/>
      <c r="L242" s="96"/>
      <c r="M242" s="96"/>
      <c r="N242" s="96"/>
      <c r="O242" s="96"/>
      <c r="P242" s="108"/>
      <c r="Q242" s="96"/>
    </row>
    <row r="243">
      <c r="A243" s="96"/>
      <c r="B243" s="96"/>
      <c r="C243" s="96"/>
      <c r="D243" s="101"/>
      <c r="E243" s="112"/>
      <c r="F243" s="96"/>
      <c r="G243" s="96"/>
      <c r="H243" s="101"/>
      <c r="I243" s="96"/>
      <c r="J243" s="112"/>
      <c r="K243" s="96"/>
      <c r="L243" s="96"/>
      <c r="M243" s="96"/>
      <c r="N243" s="96"/>
      <c r="O243" s="96"/>
      <c r="P243" s="108"/>
      <c r="Q243" s="96"/>
    </row>
    <row r="244">
      <c r="A244" s="96"/>
      <c r="B244" s="96"/>
      <c r="C244" s="96"/>
      <c r="D244" s="101"/>
      <c r="E244" s="112"/>
      <c r="F244" s="96"/>
      <c r="G244" s="96"/>
      <c r="H244" s="101"/>
      <c r="I244" s="96"/>
      <c r="J244" s="112"/>
      <c r="K244" s="96"/>
      <c r="L244" s="96"/>
      <c r="M244" s="96"/>
      <c r="N244" s="96"/>
      <c r="O244" s="96"/>
      <c r="P244" s="108"/>
      <c r="Q244" s="96"/>
    </row>
    <row r="245">
      <c r="A245" s="96"/>
      <c r="B245" s="96"/>
      <c r="C245" s="96"/>
      <c r="D245" s="101"/>
      <c r="E245" s="112"/>
      <c r="F245" s="96"/>
      <c r="G245" s="96"/>
      <c r="H245" s="101"/>
      <c r="I245" s="96"/>
      <c r="J245" s="112"/>
      <c r="K245" s="96"/>
      <c r="L245" s="96"/>
      <c r="M245" s="96"/>
      <c r="N245" s="96"/>
      <c r="O245" s="96"/>
      <c r="P245" s="108"/>
      <c r="Q245" s="96"/>
    </row>
    <row r="246">
      <c r="A246" s="96"/>
      <c r="B246" s="96"/>
      <c r="C246" s="96"/>
      <c r="D246" s="101"/>
      <c r="E246" s="112"/>
      <c r="F246" s="96"/>
      <c r="G246" s="96"/>
      <c r="H246" s="101"/>
      <c r="I246" s="96"/>
      <c r="J246" s="112"/>
      <c r="K246" s="96"/>
      <c r="L246" s="96"/>
      <c r="M246" s="96"/>
      <c r="N246" s="96"/>
      <c r="O246" s="96"/>
      <c r="P246" s="108"/>
      <c r="Q246" s="96"/>
    </row>
    <row r="247">
      <c r="A247" s="96"/>
      <c r="B247" s="96"/>
      <c r="C247" s="96"/>
      <c r="D247" s="101"/>
      <c r="E247" s="112"/>
      <c r="F247" s="96"/>
      <c r="G247" s="96"/>
      <c r="H247" s="101"/>
      <c r="I247" s="96"/>
      <c r="J247" s="112"/>
      <c r="K247" s="96"/>
      <c r="L247" s="96"/>
      <c r="M247" s="96"/>
      <c r="N247" s="96"/>
      <c r="O247" s="96"/>
      <c r="P247" s="108"/>
      <c r="Q247" s="96"/>
    </row>
    <row r="248">
      <c r="A248" s="96"/>
      <c r="B248" s="96"/>
      <c r="C248" s="96"/>
      <c r="D248" s="101"/>
      <c r="E248" s="112"/>
      <c r="F248" s="96"/>
      <c r="G248" s="96"/>
      <c r="H248" s="101"/>
      <c r="I248" s="96"/>
      <c r="J248" s="112"/>
      <c r="K248" s="96"/>
      <c r="L248" s="96"/>
      <c r="M248" s="96"/>
      <c r="N248" s="96"/>
      <c r="O248" s="96"/>
      <c r="P248" s="108"/>
      <c r="Q248" s="96"/>
    </row>
    <row r="249">
      <c r="A249" s="96"/>
      <c r="B249" s="96"/>
      <c r="C249" s="96"/>
      <c r="D249" s="101"/>
      <c r="E249" s="112"/>
      <c r="F249" s="96"/>
      <c r="G249" s="96"/>
      <c r="H249" s="101"/>
      <c r="I249" s="96"/>
      <c r="J249" s="112"/>
      <c r="K249" s="96"/>
      <c r="L249" s="96"/>
      <c r="M249" s="96"/>
      <c r="N249" s="96"/>
      <c r="O249" s="96"/>
      <c r="P249" s="108"/>
      <c r="Q249" s="96"/>
    </row>
    <row r="250">
      <c r="A250" s="96"/>
      <c r="B250" s="96"/>
      <c r="C250" s="96"/>
      <c r="D250" s="101"/>
      <c r="E250" s="112"/>
      <c r="F250" s="96"/>
      <c r="G250" s="96"/>
      <c r="H250" s="101"/>
      <c r="I250" s="96"/>
      <c r="J250" s="112"/>
      <c r="K250" s="96"/>
      <c r="L250" s="96"/>
      <c r="M250" s="96"/>
      <c r="N250" s="96"/>
      <c r="O250" s="96"/>
      <c r="P250" s="108"/>
      <c r="Q250" s="96"/>
    </row>
    <row r="251">
      <c r="A251" s="96"/>
      <c r="B251" s="96"/>
      <c r="C251" s="96"/>
      <c r="D251" s="101"/>
      <c r="E251" s="112"/>
      <c r="F251" s="96"/>
      <c r="G251" s="96"/>
      <c r="H251" s="101"/>
      <c r="I251" s="96"/>
      <c r="J251" s="112"/>
      <c r="K251" s="96"/>
      <c r="L251" s="96"/>
      <c r="M251" s="96"/>
      <c r="N251" s="96"/>
      <c r="O251" s="96"/>
      <c r="P251" s="108"/>
      <c r="Q251" s="96"/>
    </row>
    <row r="252">
      <c r="A252" s="96"/>
      <c r="B252" s="96"/>
      <c r="C252" s="96"/>
      <c r="D252" s="101"/>
      <c r="E252" s="112"/>
      <c r="F252" s="96"/>
      <c r="G252" s="96"/>
      <c r="H252" s="101"/>
      <c r="I252" s="96"/>
      <c r="J252" s="112"/>
      <c r="K252" s="96"/>
      <c r="L252" s="96"/>
      <c r="M252" s="96"/>
      <c r="N252" s="96"/>
      <c r="O252" s="96"/>
      <c r="P252" s="108"/>
      <c r="Q252" s="96"/>
    </row>
    <row r="253">
      <c r="A253" s="96"/>
      <c r="B253" s="96"/>
      <c r="C253" s="96"/>
      <c r="D253" s="101"/>
      <c r="E253" s="112"/>
      <c r="F253" s="96"/>
      <c r="G253" s="96"/>
      <c r="H253" s="101"/>
      <c r="I253" s="96"/>
      <c r="J253" s="112"/>
      <c r="K253" s="96"/>
      <c r="L253" s="96"/>
      <c r="M253" s="96"/>
      <c r="N253" s="96"/>
      <c r="O253" s="96"/>
      <c r="P253" s="108"/>
      <c r="Q253" s="96"/>
    </row>
    <row r="254">
      <c r="A254" s="96"/>
      <c r="B254" s="96"/>
      <c r="C254" s="96"/>
      <c r="D254" s="101"/>
      <c r="E254" s="112"/>
      <c r="F254" s="96"/>
      <c r="G254" s="96"/>
      <c r="H254" s="101"/>
      <c r="I254" s="96"/>
      <c r="J254" s="112"/>
      <c r="K254" s="96"/>
      <c r="L254" s="96"/>
      <c r="M254" s="96"/>
      <c r="N254" s="96"/>
      <c r="O254" s="96"/>
      <c r="P254" s="108"/>
      <c r="Q254" s="96"/>
    </row>
    <row r="255">
      <c r="A255" s="96"/>
      <c r="B255" s="96"/>
      <c r="C255" s="96"/>
      <c r="D255" s="101"/>
      <c r="E255" s="112"/>
      <c r="F255" s="96"/>
      <c r="G255" s="96"/>
      <c r="H255" s="101"/>
      <c r="I255" s="96"/>
      <c r="J255" s="112"/>
      <c r="K255" s="96"/>
      <c r="L255" s="96"/>
      <c r="M255" s="96"/>
      <c r="N255" s="96"/>
      <c r="O255" s="96"/>
      <c r="P255" s="108"/>
      <c r="Q255" s="96"/>
    </row>
    <row r="256">
      <c r="A256" s="96"/>
      <c r="B256" s="96"/>
      <c r="C256" s="96"/>
      <c r="D256" s="101"/>
      <c r="E256" s="112"/>
      <c r="F256" s="96"/>
      <c r="G256" s="96"/>
      <c r="H256" s="101"/>
      <c r="I256" s="96"/>
      <c r="J256" s="112"/>
      <c r="K256" s="96"/>
      <c r="L256" s="96"/>
      <c r="M256" s="96"/>
      <c r="N256" s="96"/>
      <c r="O256" s="96"/>
      <c r="P256" s="108"/>
      <c r="Q256" s="96"/>
    </row>
    <row r="257">
      <c r="A257" s="96"/>
      <c r="B257" s="96"/>
      <c r="C257" s="96"/>
      <c r="D257" s="101"/>
      <c r="E257" s="112"/>
      <c r="F257" s="96"/>
      <c r="G257" s="96"/>
      <c r="H257" s="101"/>
      <c r="I257" s="96"/>
      <c r="J257" s="112"/>
      <c r="K257" s="96"/>
      <c r="L257" s="96"/>
      <c r="M257" s="96"/>
      <c r="N257" s="96"/>
      <c r="O257" s="96"/>
      <c r="P257" s="108"/>
      <c r="Q257" s="96"/>
    </row>
    <row r="258">
      <c r="A258" s="96"/>
      <c r="B258" s="96"/>
      <c r="C258" s="96"/>
      <c r="D258" s="101"/>
      <c r="E258" s="112"/>
      <c r="F258" s="96"/>
      <c r="G258" s="96"/>
      <c r="H258" s="101"/>
      <c r="I258" s="96"/>
      <c r="J258" s="112"/>
      <c r="K258" s="96"/>
      <c r="L258" s="96"/>
      <c r="M258" s="96"/>
      <c r="N258" s="96"/>
      <c r="O258" s="96"/>
      <c r="P258" s="108"/>
      <c r="Q258" s="96"/>
    </row>
    <row r="259">
      <c r="A259" s="96"/>
      <c r="B259" s="96"/>
      <c r="C259" s="96"/>
      <c r="D259" s="101"/>
      <c r="E259" s="112"/>
      <c r="F259" s="96"/>
      <c r="G259" s="96"/>
      <c r="H259" s="101"/>
      <c r="I259" s="96"/>
      <c r="J259" s="112"/>
      <c r="K259" s="96"/>
      <c r="L259" s="96"/>
      <c r="M259" s="96"/>
      <c r="N259" s="96"/>
      <c r="O259" s="96"/>
      <c r="P259" s="108"/>
      <c r="Q259" s="96"/>
    </row>
    <row r="260">
      <c r="A260" s="96"/>
      <c r="B260" s="96"/>
      <c r="C260" s="96"/>
      <c r="D260" s="101"/>
      <c r="E260" s="112"/>
      <c r="F260" s="96"/>
      <c r="G260" s="96"/>
      <c r="H260" s="101"/>
      <c r="I260" s="96"/>
      <c r="J260" s="112"/>
      <c r="K260" s="96"/>
      <c r="L260" s="96"/>
      <c r="M260" s="96"/>
      <c r="N260" s="96"/>
      <c r="O260" s="96"/>
      <c r="P260" s="108"/>
      <c r="Q260" s="96"/>
    </row>
    <row r="261">
      <c r="A261" s="96"/>
      <c r="B261" s="96"/>
      <c r="C261" s="96"/>
      <c r="D261" s="101"/>
      <c r="E261" s="112"/>
      <c r="F261" s="96"/>
      <c r="G261" s="96"/>
      <c r="H261" s="101"/>
      <c r="I261" s="96"/>
      <c r="J261" s="112"/>
      <c r="K261" s="96"/>
      <c r="L261" s="96"/>
      <c r="M261" s="96"/>
      <c r="N261" s="96"/>
      <c r="O261" s="96"/>
      <c r="P261" s="108"/>
      <c r="Q261" s="96"/>
    </row>
    <row r="262">
      <c r="A262" s="96"/>
      <c r="B262" s="96"/>
      <c r="C262" s="96"/>
      <c r="D262" s="101"/>
      <c r="E262" s="112"/>
      <c r="F262" s="96"/>
      <c r="G262" s="96"/>
      <c r="H262" s="101"/>
      <c r="I262" s="96"/>
      <c r="J262" s="112"/>
      <c r="K262" s="96"/>
      <c r="L262" s="96"/>
      <c r="M262" s="96"/>
      <c r="N262" s="96"/>
      <c r="O262" s="96"/>
      <c r="P262" s="108"/>
      <c r="Q262" s="96"/>
    </row>
    <row r="263">
      <c r="A263" s="96"/>
      <c r="B263" s="96"/>
      <c r="C263" s="96"/>
      <c r="D263" s="101"/>
      <c r="E263" s="112"/>
      <c r="F263" s="96"/>
      <c r="G263" s="96"/>
      <c r="H263" s="101"/>
      <c r="I263" s="96"/>
      <c r="J263" s="112"/>
      <c r="K263" s="96"/>
      <c r="L263" s="96"/>
      <c r="M263" s="96"/>
      <c r="N263" s="96"/>
      <c r="O263" s="96"/>
      <c r="P263" s="108"/>
      <c r="Q263" s="96"/>
    </row>
    <row r="264">
      <c r="A264" s="96"/>
      <c r="B264" s="96"/>
      <c r="C264" s="96"/>
      <c r="D264" s="101"/>
      <c r="E264" s="112"/>
      <c r="F264" s="96"/>
      <c r="G264" s="96"/>
      <c r="H264" s="101"/>
      <c r="I264" s="96"/>
      <c r="J264" s="112"/>
      <c r="K264" s="96"/>
      <c r="L264" s="96"/>
      <c r="M264" s="96"/>
      <c r="N264" s="96"/>
      <c r="O264" s="96"/>
      <c r="P264" s="108"/>
      <c r="Q264" s="96"/>
    </row>
    <row r="265">
      <c r="A265" s="96"/>
      <c r="B265" s="96"/>
      <c r="C265" s="96"/>
      <c r="D265" s="101"/>
      <c r="E265" s="112"/>
      <c r="F265" s="96"/>
      <c r="G265" s="96"/>
      <c r="H265" s="101"/>
      <c r="I265" s="96"/>
      <c r="J265" s="112"/>
      <c r="K265" s="96"/>
      <c r="L265" s="96"/>
      <c r="M265" s="96"/>
      <c r="N265" s="96"/>
      <c r="O265" s="96"/>
      <c r="P265" s="108"/>
      <c r="Q265" s="96"/>
    </row>
    <row r="266">
      <c r="A266" s="96"/>
      <c r="B266" s="96"/>
      <c r="C266" s="96"/>
      <c r="D266" s="101"/>
      <c r="E266" s="112"/>
      <c r="F266" s="96"/>
      <c r="G266" s="96"/>
      <c r="H266" s="101"/>
      <c r="I266" s="96"/>
      <c r="J266" s="112"/>
      <c r="K266" s="96"/>
      <c r="L266" s="96"/>
      <c r="M266" s="96"/>
      <c r="N266" s="96"/>
      <c r="O266" s="96"/>
      <c r="P266" s="108"/>
      <c r="Q266" s="96"/>
    </row>
    <row r="267">
      <c r="A267" s="96"/>
      <c r="B267" s="96"/>
      <c r="C267" s="96"/>
      <c r="D267" s="101"/>
      <c r="E267" s="112"/>
      <c r="F267" s="96"/>
      <c r="G267" s="96"/>
      <c r="H267" s="101"/>
      <c r="I267" s="96"/>
      <c r="J267" s="112"/>
      <c r="K267" s="96"/>
      <c r="L267" s="96"/>
      <c r="M267" s="96"/>
      <c r="N267" s="96"/>
      <c r="O267" s="96"/>
      <c r="P267" s="108"/>
      <c r="Q267" s="96"/>
    </row>
    <row r="268">
      <c r="A268" s="96"/>
      <c r="B268" s="96"/>
      <c r="C268" s="96"/>
      <c r="D268" s="101"/>
      <c r="E268" s="112"/>
      <c r="F268" s="96"/>
      <c r="G268" s="96"/>
      <c r="H268" s="101"/>
      <c r="I268" s="96"/>
      <c r="J268" s="112"/>
      <c r="K268" s="96"/>
      <c r="L268" s="96"/>
      <c r="M268" s="96"/>
      <c r="N268" s="96"/>
      <c r="O268" s="96"/>
      <c r="P268" s="108"/>
      <c r="Q268" s="96"/>
    </row>
    <row r="269">
      <c r="A269" s="96"/>
      <c r="B269" s="96"/>
      <c r="C269" s="96"/>
      <c r="D269" s="101"/>
      <c r="E269" s="112"/>
      <c r="F269" s="96"/>
      <c r="G269" s="96"/>
      <c r="H269" s="101"/>
      <c r="I269" s="96"/>
      <c r="J269" s="112"/>
      <c r="K269" s="96"/>
      <c r="L269" s="96"/>
      <c r="M269" s="96"/>
      <c r="N269" s="96"/>
      <c r="O269" s="96"/>
      <c r="P269" s="108"/>
      <c r="Q269" s="96"/>
    </row>
    <row r="270">
      <c r="A270" s="96"/>
      <c r="B270" s="96"/>
      <c r="C270" s="96"/>
      <c r="D270" s="101"/>
      <c r="E270" s="112"/>
      <c r="F270" s="96"/>
      <c r="G270" s="96"/>
      <c r="H270" s="101"/>
      <c r="I270" s="96"/>
      <c r="J270" s="112"/>
      <c r="K270" s="96"/>
      <c r="L270" s="96"/>
      <c r="M270" s="96"/>
      <c r="N270" s="96"/>
      <c r="O270" s="96"/>
      <c r="P270" s="108"/>
      <c r="Q270" s="96"/>
    </row>
    <row r="271">
      <c r="A271" s="96"/>
      <c r="B271" s="96"/>
      <c r="C271" s="96"/>
      <c r="D271" s="101"/>
      <c r="E271" s="112"/>
      <c r="F271" s="96"/>
      <c r="G271" s="96"/>
      <c r="H271" s="101"/>
      <c r="I271" s="96"/>
      <c r="J271" s="112"/>
      <c r="K271" s="96"/>
      <c r="L271" s="96"/>
      <c r="M271" s="96"/>
      <c r="N271" s="96"/>
      <c r="O271" s="96"/>
      <c r="P271" s="108"/>
      <c r="Q271" s="96"/>
    </row>
    <row r="272">
      <c r="A272" s="96"/>
      <c r="B272" s="96"/>
      <c r="C272" s="96"/>
      <c r="D272" s="101"/>
      <c r="E272" s="112"/>
      <c r="F272" s="96"/>
      <c r="G272" s="96"/>
      <c r="H272" s="101"/>
      <c r="I272" s="96"/>
      <c r="J272" s="112"/>
      <c r="K272" s="96"/>
      <c r="L272" s="96"/>
      <c r="M272" s="96"/>
      <c r="N272" s="96"/>
      <c r="O272" s="96"/>
      <c r="P272" s="108"/>
      <c r="Q272" s="96"/>
    </row>
    <row r="273">
      <c r="A273" s="96"/>
      <c r="B273" s="96"/>
      <c r="C273" s="96"/>
      <c r="D273" s="101"/>
      <c r="E273" s="112"/>
      <c r="F273" s="96"/>
      <c r="G273" s="96"/>
      <c r="H273" s="101"/>
      <c r="I273" s="96"/>
      <c r="J273" s="112"/>
      <c r="K273" s="96"/>
      <c r="L273" s="96"/>
      <c r="M273" s="96"/>
      <c r="N273" s="96"/>
      <c r="O273" s="96"/>
      <c r="P273" s="108"/>
      <c r="Q273" s="96"/>
    </row>
    <row r="274">
      <c r="A274" s="96"/>
      <c r="B274" s="96"/>
      <c r="C274" s="96"/>
      <c r="D274" s="101"/>
      <c r="E274" s="112"/>
      <c r="F274" s="96"/>
      <c r="G274" s="96"/>
      <c r="H274" s="101"/>
      <c r="I274" s="96"/>
      <c r="J274" s="112"/>
      <c r="K274" s="96"/>
      <c r="L274" s="96"/>
      <c r="M274" s="96"/>
      <c r="N274" s="96"/>
      <c r="O274" s="96"/>
      <c r="P274" s="108"/>
      <c r="Q274" s="96"/>
    </row>
    <row r="275">
      <c r="A275" s="96"/>
      <c r="B275" s="96"/>
      <c r="C275" s="96"/>
      <c r="D275" s="101"/>
      <c r="E275" s="112"/>
      <c r="F275" s="96"/>
      <c r="G275" s="96"/>
      <c r="H275" s="101"/>
      <c r="I275" s="96"/>
      <c r="J275" s="112"/>
      <c r="K275" s="96"/>
      <c r="L275" s="96"/>
      <c r="M275" s="96"/>
      <c r="N275" s="96"/>
      <c r="O275" s="96"/>
      <c r="P275" s="108"/>
      <c r="Q275" s="96"/>
    </row>
    <row r="276">
      <c r="A276" s="96"/>
      <c r="B276" s="96"/>
      <c r="C276" s="96"/>
      <c r="D276" s="101"/>
      <c r="E276" s="112"/>
      <c r="F276" s="96"/>
      <c r="G276" s="96"/>
      <c r="H276" s="101"/>
      <c r="I276" s="96"/>
      <c r="J276" s="112"/>
      <c r="K276" s="96"/>
      <c r="L276" s="96"/>
      <c r="M276" s="96"/>
      <c r="N276" s="96"/>
      <c r="O276" s="96"/>
      <c r="P276" s="108"/>
      <c r="Q276" s="96"/>
    </row>
    <row r="277">
      <c r="A277" s="96"/>
      <c r="B277" s="96"/>
      <c r="C277" s="96"/>
      <c r="D277" s="101"/>
      <c r="E277" s="112"/>
      <c r="F277" s="96"/>
      <c r="G277" s="96"/>
      <c r="H277" s="101"/>
      <c r="I277" s="96"/>
      <c r="J277" s="112"/>
      <c r="K277" s="96"/>
      <c r="L277" s="96"/>
      <c r="M277" s="96"/>
      <c r="N277" s="96"/>
      <c r="O277" s="96"/>
      <c r="P277" s="108"/>
      <c r="Q277" s="96"/>
    </row>
    <row r="278">
      <c r="A278" s="96"/>
      <c r="B278" s="96"/>
      <c r="C278" s="96"/>
      <c r="D278" s="101"/>
      <c r="E278" s="112"/>
      <c r="F278" s="96"/>
      <c r="G278" s="96"/>
      <c r="H278" s="101"/>
      <c r="I278" s="96"/>
      <c r="J278" s="112"/>
      <c r="K278" s="96"/>
      <c r="L278" s="96"/>
      <c r="M278" s="96"/>
      <c r="N278" s="96"/>
      <c r="O278" s="96"/>
      <c r="P278" s="108"/>
      <c r="Q278" s="96"/>
    </row>
    <row r="279">
      <c r="A279" s="96"/>
      <c r="B279" s="96"/>
      <c r="C279" s="96"/>
      <c r="D279" s="101"/>
      <c r="E279" s="112"/>
      <c r="F279" s="96"/>
      <c r="G279" s="96"/>
      <c r="H279" s="101"/>
      <c r="I279" s="96"/>
      <c r="J279" s="112"/>
      <c r="K279" s="96"/>
      <c r="L279" s="96"/>
      <c r="M279" s="96"/>
      <c r="N279" s="96"/>
      <c r="O279" s="96"/>
      <c r="P279" s="108"/>
      <c r="Q279" s="96"/>
    </row>
    <row r="280">
      <c r="A280" s="96"/>
      <c r="B280" s="96"/>
      <c r="C280" s="96"/>
      <c r="D280" s="101"/>
      <c r="E280" s="112"/>
      <c r="F280" s="96"/>
      <c r="G280" s="96"/>
      <c r="H280" s="101"/>
      <c r="I280" s="96"/>
      <c r="J280" s="112"/>
      <c r="K280" s="96"/>
      <c r="L280" s="96"/>
      <c r="M280" s="96"/>
      <c r="N280" s="96"/>
      <c r="O280" s="96"/>
      <c r="P280" s="108"/>
      <c r="Q280" s="96"/>
    </row>
    <row r="281">
      <c r="A281" s="96"/>
      <c r="B281" s="96"/>
      <c r="C281" s="96"/>
      <c r="D281" s="101"/>
      <c r="E281" s="112"/>
      <c r="F281" s="96"/>
      <c r="G281" s="96"/>
      <c r="H281" s="101"/>
      <c r="I281" s="96"/>
      <c r="J281" s="112"/>
      <c r="K281" s="96"/>
      <c r="L281" s="96"/>
      <c r="M281" s="96"/>
      <c r="N281" s="96"/>
      <c r="O281" s="96"/>
      <c r="P281" s="108"/>
      <c r="Q281" s="96"/>
    </row>
    <row r="282">
      <c r="A282" s="96"/>
      <c r="B282" s="96"/>
      <c r="C282" s="96"/>
      <c r="D282" s="101"/>
      <c r="E282" s="112"/>
      <c r="F282" s="96"/>
      <c r="G282" s="96"/>
      <c r="H282" s="101"/>
      <c r="I282" s="96"/>
      <c r="J282" s="112"/>
      <c r="K282" s="96"/>
      <c r="L282" s="96"/>
      <c r="M282" s="96"/>
      <c r="N282" s="96"/>
      <c r="O282" s="96"/>
      <c r="P282" s="108"/>
      <c r="Q282" s="96"/>
    </row>
    <row r="283">
      <c r="A283" s="96"/>
      <c r="B283" s="96"/>
      <c r="C283" s="96"/>
      <c r="D283" s="101"/>
      <c r="E283" s="112"/>
      <c r="F283" s="96"/>
      <c r="G283" s="96"/>
      <c r="H283" s="101"/>
      <c r="I283" s="96"/>
      <c r="J283" s="112"/>
      <c r="K283" s="96"/>
      <c r="L283" s="96"/>
      <c r="M283" s="96"/>
      <c r="N283" s="96"/>
      <c r="O283" s="96"/>
      <c r="P283" s="108"/>
      <c r="Q283" s="96"/>
    </row>
    <row r="284">
      <c r="A284" s="96"/>
      <c r="B284" s="96"/>
      <c r="C284" s="96"/>
      <c r="D284" s="101"/>
      <c r="E284" s="112"/>
      <c r="F284" s="96"/>
      <c r="G284" s="96"/>
      <c r="H284" s="101"/>
      <c r="I284" s="96"/>
      <c r="J284" s="112"/>
      <c r="K284" s="96"/>
      <c r="L284" s="96"/>
      <c r="M284" s="96"/>
      <c r="N284" s="96"/>
      <c r="O284" s="96"/>
      <c r="P284" s="108"/>
      <c r="Q284" s="96"/>
    </row>
    <row r="285">
      <c r="A285" s="96"/>
      <c r="B285" s="96"/>
      <c r="C285" s="96"/>
      <c r="D285" s="101"/>
      <c r="E285" s="112"/>
      <c r="F285" s="96"/>
      <c r="G285" s="96"/>
      <c r="H285" s="101"/>
      <c r="I285" s="96"/>
      <c r="J285" s="112"/>
      <c r="K285" s="96"/>
      <c r="L285" s="96"/>
      <c r="M285" s="96"/>
      <c r="N285" s="96"/>
      <c r="O285" s="96"/>
      <c r="P285" s="108"/>
      <c r="Q285" s="96"/>
    </row>
    <row r="286">
      <c r="A286" s="96"/>
      <c r="B286" s="96"/>
      <c r="C286" s="96"/>
      <c r="D286" s="101"/>
      <c r="E286" s="112"/>
      <c r="F286" s="96"/>
      <c r="G286" s="96"/>
      <c r="H286" s="101"/>
      <c r="I286" s="96"/>
      <c r="J286" s="112"/>
      <c r="K286" s="96"/>
      <c r="L286" s="96"/>
      <c r="M286" s="96"/>
      <c r="N286" s="96"/>
      <c r="O286" s="96"/>
      <c r="P286" s="108"/>
      <c r="Q286" s="96"/>
    </row>
    <row r="287">
      <c r="A287" s="96"/>
      <c r="B287" s="96"/>
      <c r="C287" s="96"/>
      <c r="D287" s="101"/>
      <c r="E287" s="112"/>
      <c r="F287" s="96"/>
      <c r="G287" s="96"/>
      <c r="H287" s="101"/>
      <c r="I287" s="96"/>
      <c r="J287" s="112"/>
      <c r="K287" s="96"/>
      <c r="L287" s="96"/>
      <c r="M287" s="96"/>
      <c r="N287" s="96"/>
      <c r="O287" s="96"/>
      <c r="P287" s="108"/>
      <c r="Q287" s="96"/>
    </row>
    <row r="288">
      <c r="A288" s="96"/>
      <c r="B288" s="96"/>
      <c r="C288" s="96"/>
      <c r="D288" s="101"/>
      <c r="E288" s="112"/>
      <c r="F288" s="96"/>
      <c r="G288" s="96"/>
      <c r="H288" s="101"/>
      <c r="I288" s="96"/>
      <c r="J288" s="112"/>
      <c r="K288" s="96"/>
      <c r="L288" s="96"/>
      <c r="M288" s="96"/>
      <c r="N288" s="96"/>
      <c r="O288" s="96"/>
      <c r="P288" s="108"/>
      <c r="Q288" s="96"/>
    </row>
    <row r="289">
      <c r="A289" s="96"/>
      <c r="B289" s="96"/>
      <c r="C289" s="96"/>
      <c r="D289" s="101"/>
      <c r="E289" s="112"/>
      <c r="F289" s="96"/>
      <c r="G289" s="96"/>
      <c r="H289" s="101"/>
      <c r="I289" s="96"/>
      <c r="J289" s="112"/>
      <c r="K289" s="96"/>
      <c r="L289" s="96"/>
      <c r="M289" s="96"/>
      <c r="N289" s="96"/>
      <c r="O289" s="96"/>
      <c r="P289" s="108"/>
      <c r="Q289" s="96"/>
    </row>
    <row r="290">
      <c r="A290" s="96"/>
      <c r="B290" s="96"/>
      <c r="C290" s="96"/>
      <c r="D290" s="101"/>
      <c r="E290" s="112"/>
      <c r="F290" s="96"/>
      <c r="G290" s="96"/>
      <c r="H290" s="101"/>
      <c r="I290" s="96"/>
      <c r="J290" s="112"/>
      <c r="K290" s="96"/>
      <c r="L290" s="96"/>
      <c r="M290" s="96"/>
      <c r="N290" s="96"/>
      <c r="O290" s="96"/>
      <c r="P290" s="108"/>
      <c r="Q290" s="96"/>
    </row>
    <row r="291">
      <c r="A291" s="96"/>
      <c r="B291" s="96"/>
      <c r="C291" s="96"/>
      <c r="D291" s="101"/>
      <c r="E291" s="112"/>
      <c r="F291" s="96"/>
      <c r="G291" s="96"/>
      <c r="H291" s="101"/>
      <c r="I291" s="96"/>
      <c r="J291" s="112"/>
      <c r="K291" s="96"/>
      <c r="L291" s="96"/>
      <c r="M291" s="96"/>
      <c r="N291" s="96"/>
      <c r="O291" s="96"/>
      <c r="P291" s="108"/>
      <c r="Q291" s="96"/>
    </row>
    <row r="292">
      <c r="A292" s="96"/>
      <c r="B292" s="96"/>
      <c r="C292" s="96"/>
      <c r="D292" s="101"/>
      <c r="E292" s="112"/>
      <c r="F292" s="96"/>
      <c r="G292" s="96"/>
      <c r="H292" s="101"/>
      <c r="I292" s="96"/>
      <c r="J292" s="112"/>
      <c r="K292" s="96"/>
      <c r="L292" s="96"/>
      <c r="M292" s="96"/>
      <c r="N292" s="96"/>
      <c r="O292" s="96"/>
      <c r="P292" s="108"/>
      <c r="Q292" s="96"/>
    </row>
    <row r="293">
      <c r="A293" s="96"/>
      <c r="B293" s="96"/>
      <c r="C293" s="96"/>
      <c r="D293" s="101"/>
      <c r="E293" s="112"/>
      <c r="F293" s="96"/>
      <c r="G293" s="96"/>
      <c r="H293" s="101"/>
      <c r="I293" s="96"/>
      <c r="J293" s="112"/>
      <c r="K293" s="96"/>
      <c r="L293" s="96"/>
      <c r="M293" s="96"/>
      <c r="N293" s="96"/>
      <c r="O293" s="96"/>
      <c r="P293" s="108"/>
      <c r="Q293" s="96"/>
    </row>
    <row r="294">
      <c r="A294" s="96"/>
      <c r="B294" s="96"/>
      <c r="C294" s="96"/>
      <c r="D294" s="101"/>
      <c r="E294" s="112"/>
      <c r="F294" s="96"/>
      <c r="G294" s="96"/>
      <c r="H294" s="101"/>
      <c r="I294" s="96"/>
      <c r="J294" s="112"/>
      <c r="K294" s="96"/>
      <c r="L294" s="96"/>
      <c r="M294" s="96"/>
      <c r="N294" s="96"/>
      <c r="O294" s="96"/>
      <c r="P294" s="108"/>
      <c r="Q294" s="96"/>
    </row>
    <row r="295">
      <c r="A295" s="96"/>
      <c r="B295" s="96"/>
      <c r="C295" s="96"/>
      <c r="D295" s="101"/>
      <c r="E295" s="112"/>
      <c r="F295" s="96"/>
      <c r="G295" s="96"/>
      <c r="H295" s="101"/>
      <c r="I295" s="96"/>
      <c r="J295" s="112"/>
      <c r="K295" s="96"/>
      <c r="L295" s="96"/>
      <c r="M295" s="96"/>
      <c r="N295" s="96"/>
      <c r="O295" s="96"/>
      <c r="P295" s="108"/>
      <c r="Q295" s="96"/>
    </row>
    <row r="296">
      <c r="A296" s="96"/>
      <c r="B296" s="96"/>
      <c r="C296" s="96"/>
      <c r="D296" s="101"/>
      <c r="E296" s="112"/>
      <c r="F296" s="96"/>
      <c r="G296" s="96"/>
      <c r="H296" s="101"/>
      <c r="I296" s="96"/>
      <c r="J296" s="112"/>
      <c r="K296" s="96"/>
      <c r="L296" s="96"/>
      <c r="M296" s="96"/>
      <c r="N296" s="96"/>
      <c r="O296" s="96"/>
      <c r="P296" s="108"/>
      <c r="Q296" s="96"/>
    </row>
    <row r="297">
      <c r="A297" s="96"/>
      <c r="B297" s="96"/>
      <c r="C297" s="96"/>
      <c r="D297" s="101"/>
      <c r="E297" s="112"/>
      <c r="F297" s="96"/>
      <c r="G297" s="96"/>
      <c r="H297" s="101"/>
      <c r="I297" s="96"/>
      <c r="J297" s="112"/>
      <c r="K297" s="96"/>
      <c r="L297" s="96"/>
      <c r="M297" s="96"/>
      <c r="N297" s="96"/>
      <c r="O297" s="96"/>
      <c r="P297" s="108"/>
      <c r="Q297" s="96"/>
    </row>
    <row r="298">
      <c r="A298" s="96"/>
      <c r="B298" s="96"/>
      <c r="C298" s="96"/>
      <c r="D298" s="101"/>
      <c r="E298" s="112"/>
      <c r="F298" s="96"/>
      <c r="G298" s="96"/>
      <c r="H298" s="101"/>
      <c r="I298" s="96"/>
      <c r="J298" s="112"/>
      <c r="K298" s="96"/>
      <c r="L298" s="96"/>
      <c r="M298" s="96"/>
      <c r="N298" s="96"/>
      <c r="O298" s="96"/>
      <c r="P298" s="108"/>
      <c r="Q298" s="96"/>
    </row>
    <row r="299">
      <c r="A299" s="96"/>
      <c r="B299" s="96"/>
      <c r="C299" s="96"/>
      <c r="D299" s="101"/>
      <c r="E299" s="112"/>
      <c r="F299" s="96"/>
      <c r="G299" s="96"/>
      <c r="H299" s="101"/>
      <c r="I299" s="96"/>
      <c r="J299" s="112"/>
      <c r="K299" s="96"/>
      <c r="L299" s="96"/>
      <c r="M299" s="96"/>
      <c r="N299" s="96"/>
      <c r="O299" s="96"/>
      <c r="P299" s="108"/>
      <c r="Q299" s="96"/>
    </row>
    <row r="300">
      <c r="A300" s="96"/>
      <c r="B300" s="96"/>
      <c r="C300" s="96"/>
      <c r="D300" s="101"/>
      <c r="E300" s="112"/>
      <c r="F300" s="96"/>
      <c r="G300" s="96"/>
      <c r="H300" s="101"/>
      <c r="I300" s="96"/>
      <c r="J300" s="112"/>
      <c r="K300" s="96"/>
      <c r="L300" s="96"/>
      <c r="M300" s="96"/>
      <c r="N300" s="96"/>
      <c r="O300" s="96"/>
      <c r="P300" s="108"/>
      <c r="Q300" s="96"/>
    </row>
    <row r="301">
      <c r="A301" s="96"/>
      <c r="B301" s="96"/>
      <c r="C301" s="96"/>
      <c r="D301" s="101"/>
      <c r="E301" s="112"/>
      <c r="F301" s="96"/>
      <c r="G301" s="96"/>
      <c r="H301" s="101"/>
      <c r="I301" s="96"/>
      <c r="J301" s="112"/>
      <c r="K301" s="96"/>
      <c r="L301" s="96"/>
      <c r="M301" s="96"/>
      <c r="N301" s="96"/>
      <c r="O301" s="96"/>
      <c r="P301" s="108"/>
      <c r="Q301" s="96"/>
    </row>
    <row r="302">
      <c r="A302" s="96"/>
      <c r="B302" s="96"/>
      <c r="C302" s="96"/>
      <c r="D302" s="101"/>
      <c r="E302" s="112"/>
      <c r="F302" s="96"/>
      <c r="G302" s="96"/>
      <c r="H302" s="101"/>
      <c r="I302" s="96"/>
      <c r="J302" s="112"/>
      <c r="K302" s="96"/>
      <c r="L302" s="96"/>
      <c r="M302" s="96"/>
      <c r="N302" s="96"/>
      <c r="O302" s="96"/>
      <c r="P302" s="108"/>
      <c r="Q302" s="96"/>
    </row>
    <row r="303">
      <c r="A303" s="96"/>
      <c r="B303" s="96"/>
      <c r="C303" s="96"/>
      <c r="D303" s="101"/>
      <c r="E303" s="112"/>
      <c r="F303" s="96"/>
      <c r="G303" s="96"/>
      <c r="H303" s="101"/>
      <c r="I303" s="96"/>
      <c r="J303" s="112"/>
      <c r="K303" s="96"/>
      <c r="L303" s="96"/>
      <c r="M303" s="96"/>
      <c r="N303" s="96"/>
      <c r="O303" s="96"/>
      <c r="P303" s="108"/>
      <c r="Q303" s="96"/>
    </row>
    <row r="304">
      <c r="A304" s="96"/>
      <c r="B304" s="96"/>
      <c r="C304" s="96"/>
      <c r="D304" s="101"/>
      <c r="E304" s="112"/>
      <c r="F304" s="96"/>
      <c r="G304" s="96"/>
      <c r="H304" s="101"/>
      <c r="I304" s="96"/>
      <c r="J304" s="112"/>
      <c r="K304" s="96"/>
      <c r="L304" s="96"/>
      <c r="M304" s="96"/>
      <c r="N304" s="96"/>
      <c r="O304" s="96"/>
      <c r="P304" s="108"/>
      <c r="Q304" s="96"/>
    </row>
    <row r="305">
      <c r="A305" s="96"/>
      <c r="B305" s="96"/>
      <c r="C305" s="96"/>
      <c r="D305" s="101"/>
      <c r="E305" s="112"/>
      <c r="F305" s="96"/>
      <c r="G305" s="96"/>
      <c r="H305" s="101"/>
      <c r="I305" s="96"/>
      <c r="J305" s="112"/>
      <c r="K305" s="96"/>
      <c r="L305" s="96"/>
      <c r="M305" s="96"/>
      <c r="N305" s="96"/>
      <c r="O305" s="96"/>
      <c r="P305" s="108"/>
      <c r="Q305" s="96"/>
    </row>
    <row r="306">
      <c r="A306" s="96"/>
      <c r="B306" s="96"/>
      <c r="C306" s="96"/>
      <c r="D306" s="101"/>
      <c r="E306" s="112"/>
      <c r="F306" s="96"/>
      <c r="G306" s="96"/>
      <c r="H306" s="101"/>
      <c r="I306" s="96"/>
      <c r="J306" s="112"/>
      <c r="K306" s="96"/>
      <c r="L306" s="96"/>
      <c r="M306" s="96"/>
      <c r="N306" s="96"/>
      <c r="O306" s="96"/>
      <c r="P306" s="108"/>
      <c r="Q306" s="96"/>
    </row>
    <row r="307">
      <c r="A307" s="96"/>
      <c r="B307" s="96"/>
      <c r="C307" s="96"/>
      <c r="D307" s="101"/>
      <c r="E307" s="112"/>
      <c r="F307" s="96"/>
      <c r="G307" s="96"/>
      <c r="H307" s="101"/>
      <c r="I307" s="96"/>
      <c r="J307" s="112"/>
      <c r="K307" s="96"/>
      <c r="L307" s="96"/>
      <c r="M307" s="96"/>
      <c r="N307" s="96"/>
      <c r="O307" s="96"/>
      <c r="P307" s="108"/>
      <c r="Q307" s="96"/>
    </row>
    <row r="308">
      <c r="A308" s="96"/>
      <c r="B308" s="96"/>
      <c r="C308" s="96"/>
      <c r="D308" s="101"/>
      <c r="E308" s="112"/>
      <c r="F308" s="96"/>
      <c r="G308" s="96"/>
      <c r="H308" s="101"/>
      <c r="I308" s="96"/>
      <c r="J308" s="112"/>
      <c r="K308" s="96"/>
      <c r="L308" s="96"/>
      <c r="M308" s="96"/>
      <c r="N308" s="96"/>
      <c r="O308" s="96"/>
      <c r="P308" s="108"/>
      <c r="Q308" s="96"/>
    </row>
    <row r="309">
      <c r="A309" s="96"/>
      <c r="B309" s="96"/>
      <c r="C309" s="96"/>
      <c r="D309" s="101"/>
      <c r="E309" s="112"/>
      <c r="F309" s="96"/>
      <c r="G309" s="96"/>
      <c r="H309" s="101"/>
      <c r="I309" s="96"/>
      <c r="J309" s="112"/>
      <c r="K309" s="96"/>
      <c r="L309" s="96"/>
      <c r="M309" s="96"/>
      <c r="N309" s="96"/>
      <c r="O309" s="96"/>
      <c r="P309" s="108"/>
      <c r="Q309" s="96"/>
    </row>
    <row r="310">
      <c r="A310" s="96"/>
      <c r="B310" s="96"/>
      <c r="C310" s="96"/>
      <c r="D310" s="101"/>
      <c r="E310" s="112"/>
      <c r="F310" s="96"/>
      <c r="G310" s="96"/>
      <c r="H310" s="101"/>
      <c r="I310" s="96"/>
      <c r="J310" s="112"/>
      <c r="K310" s="96"/>
      <c r="L310" s="96"/>
      <c r="M310" s="96"/>
      <c r="N310" s="96"/>
      <c r="O310" s="96"/>
      <c r="P310" s="108"/>
      <c r="Q310" s="96"/>
    </row>
    <row r="311">
      <c r="A311" s="96"/>
      <c r="B311" s="96"/>
      <c r="C311" s="96"/>
      <c r="D311" s="101"/>
      <c r="E311" s="112"/>
      <c r="F311" s="96"/>
      <c r="G311" s="96"/>
      <c r="H311" s="101"/>
      <c r="I311" s="96"/>
      <c r="J311" s="112"/>
      <c r="K311" s="96"/>
      <c r="L311" s="96"/>
      <c r="M311" s="96"/>
      <c r="N311" s="96"/>
      <c r="O311" s="96"/>
      <c r="P311" s="108"/>
      <c r="Q311" s="96"/>
    </row>
    <row r="312">
      <c r="A312" s="96"/>
      <c r="B312" s="96"/>
      <c r="C312" s="96"/>
      <c r="D312" s="101"/>
      <c r="E312" s="112"/>
      <c r="F312" s="96"/>
      <c r="G312" s="96"/>
      <c r="H312" s="101"/>
      <c r="I312" s="96"/>
      <c r="J312" s="112"/>
      <c r="K312" s="96"/>
      <c r="L312" s="96"/>
      <c r="M312" s="96"/>
      <c r="N312" s="96"/>
      <c r="O312" s="96"/>
      <c r="P312" s="108"/>
      <c r="Q312" s="96"/>
    </row>
    <row r="313">
      <c r="A313" s="96"/>
      <c r="B313" s="96"/>
      <c r="C313" s="96"/>
      <c r="D313" s="101"/>
      <c r="E313" s="112"/>
      <c r="F313" s="96"/>
      <c r="G313" s="96"/>
      <c r="H313" s="101"/>
      <c r="I313" s="96"/>
      <c r="J313" s="112"/>
      <c r="K313" s="96"/>
      <c r="L313" s="96"/>
      <c r="M313" s="96"/>
      <c r="N313" s="96"/>
      <c r="O313" s="96"/>
      <c r="P313" s="108"/>
      <c r="Q313" s="96"/>
    </row>
    <row r="314">
      <c r="A314" s="96"/>
      <c r="B314" s="96"/>
      <c r="C314" s="96"/>
      <c r="D314" s="101"/>
      <c r="E314" s="112"/>
      <c r="F314" s="96"/>
      <c r="G314" s="96"/>
      <c r="H314" s="101"/>
      <c r="I314" s="96"/>
      <c r="J314" s="112"/>
      <c r="K314" s="96"/>
      <c r="L314" s="96"/>
      <c r="M314" s="96"/>
      <c r="N314" s="96"/>
      <c r="O314" s="96"/>
      <c r="P314" s="108"/>
      <c r="Q314" s="96"/>
    </row>
    <row r="315">
      <c r="A315" s="96"/>
      <c r="B315" s="96"/>
      <c r="C315" s="96"/>
      <c r="D315" s="101"/>
      <c r="E315" s="112"/>
      <c r="F315" s="96"/>
      <c r="G315" s="96"/>
      <c r="H315" s="101"/>
      <c r="I315" s="96"/>
      <c r="J315" s="112"/>
      <c r="K315" s="96"/>
      <c r="L315" s="96"/>
      <c r="M315" s="96"/>
      <c r="N315" s="96"/>
      <c r="O315" s="96"/>
      <c r="P315" s="108"/>
      <c r="Q315" s="96"/>
    </row>
    <row r="316">
      <c r="A316" s="96"/>
      <c r="B316" s="96"/>
      <c r="C316" s="96"/>
      <c r="D316" s="101"/>
      <c r="E316" s="112"/>
      <c r="F316" s="96"/>
      <c r="G316" s="96"/>
      <c r="H316" s="101"/>
      <c r="I316" s="96"/>
      <c r="J316" s="112"/>
      <c r="K316" s="96"/>
      <c r="L316" s="96"/>
      <c r="M316" s="96"/>
      <c r="N316" s="96"/>
      <c r="O316" s="96"/>
      <c r="P316" s="108"/>
      <c r="Q316" s="96"/>
    </row>
    <row r="317">
      <c r="A317" s="96"/>
      <c r="B317" s="96"/>
      <c r="C317" s="96"/>
      <c r="D317" s="101"/>
      <c r="E317" s="112"/>
      <c r="F317" s="96"/>
      <c r="G317" s="96"/>
      <c r="H317" s="101"/>
      <c r="I317" s="96"/>
      <c r="J317" s="112"/>
      <c r="K317" s="96"/>
      <c r="L317" s="96"/>
      <c r="M317" s="96"/>
      <c r="N317" s="96"/>
      <c r="O317" s="96"/>
      <c r="P317" s="108"/>
      <c r="Q317" s="96"/>
    </row>
    <row r="318">
      <c r="A318" s="96"/>
      <c r="B318" s="96"/>
      <c r="C318" s="96"/>
      <c r="D318" s="101"/>
      <c r="E318" s="112"/>
      <c r="F318" s="96"/>
      <c r="G318" s="96"/>
      <c r="H318" s="101"/>
      <c r="I318" s="96"/>
      <c r="J318" s="112"/>
      <c r="K318" s="96"/>
      <c r="L318" s="96"/>
      <c r="M318" s="96"/>
      <c r="N318" s="96"/>
      <c r="O318" s="96"/>
      <c r="P318" s="108"/>
      <c r="Q318" s="96"/>
    </row>
    <row r="319">
      <c r="A319" s="96"/>
      <c r="B319" s="96"/>
      <c r="C319" s="96"/>
      <c r="D319" s="101"/>
      <c r="E319" s="112"/>
      <c r="F319" s="96"/>
      <c r="G319" s="96"/>
      <c r="H319" s="101"/>
      <c r="I319" s="96"/>
      <c r="J319" s="112"/>
      <c r="K319" s="96"/>
      <c r="L319" s="96"/>
      <c r="M319" s="96"/>
      <c r="N319" s="96"/>
      <c r="O319" s="96"/>
      <c r="P319" s="108"/>
      <c r="Q319" s="96"/>
    </row>
    <row r="320">
      <c r="A320" s="96"/>
      <c r="B320" s="96"/>
      <c r="C320" s="96"/>
      <c r="D320" s="101"/>
      <c r="E320" s="112"/>
      <c r="F320" s="96"/>
      <c r="G320" s="96"/>
      <c r="H320" s="101"/>
      <c r="I320" s="96"/>
      <c r="J320" s="112"/>
      <c r="K320" s="96"/>
      <c r="L320" s="96"/>
      <c r="M320" s="96"/>
      <c r="N320" s="96"/>
      <c r="O320" s="96"/>
      <c r="P320" s="108"/>
      <c r="Q320" s="96"/>
    </row>
    <row r="321">
      <c r="A321" s="96"/>
      <c r="B321" s="96"/>
      <c r="C321" s="96"/>
      <c r="D321" s="101"/>
      <c r="E321" s="112"/>
      <c r="F321" s="96"/>
      <c r="G321" s="96"/>
      <c r="H321" s="101"/>
      <c r="I321" s="96"/>
      <c r="J321" s="112"/>
      <c r="K321" s="96"/>
      <c r="L321" s="96"/>
      <c r="M321" s="96"/>
      <c r="N321" s="96"/>
      <c r="O321" s="96"/>
      <c r="P321" s="108"/>
      <c r="Q321" s="96"/>
    </row>
    <row r="322">
      <c r="A322" s="96"/>
      <c r="B322" s="96"/>
      <c r="C322" s="96"/>
      <c r="D322" s="101"/>
      <c r="E322" s="112"/>
      <c r="F322" s="96"/>
      <c r="G322" s="96"/>
      <c r="H322" s="101"/>
      <c r="I322" s="96"/>
      <c r="J322" s="112"/>
      <c r="K322" s="96"/>
      <c r="L322" s="96"/>
      <c r="M322" s="96"/>
      <c r="N322" s="96"/>
      <c r="O322" s="96"/>
      <c r="P322" s="108"/>
      <c r="Q322" s="96"/>
    </row>
    <row r="323">
      <c r="A323" s="96"/>
      <c r="B323" s="96"/>
      <c r="C323" s="96"/>
      <c r="D323" s="101"/>
      <c r="E323" s="112"/>
      <c r="F323" s="96"/>
      <c r="G323" s="96"/>
      <c r="H323" s="101"/>
      <c r="I323" s="96"/>
      <c r="J323" s="112"/>
      <c r="K323" s="96"/>
      <c r="L323" s="96"/>
      <c r="M323" s="96"/>
      <c r="N323" s="96"/>
      <c r="O323" s="96"/>
      <c r="P323" s="108"/>
      <c r="Q323" s="96"/>
    </row>
    <row r="324">
      <c r="A324" s="96"/>
      <c r="B324" s="96"/>
      <c r="C324" s="96"/>
      <c r="D324" s="101"/>
      <c r="E324" s="112"/>
      <c r="F324" s="96"/>
      <c r="G324" s="96"/>
      <c r="H324" s="101"/>
      <c r="I324" s="96"/>
      <c r="J324" s="112"/>
      <c r="K324" s="96"/>
      <c r="L324" s="96"/>
      <c r="M324" s="96"/>
      <c r="N324" s="96"/>
      <c r="O324" s="96"/>
      <c r="P324" s="108"/>
      <c r="Q324" s="96"/>
    </row>
    <row r="325">
      <c r="A325" s="96"/>
      <c r="B325" s="96"/>
      <c r="C325" s="96"/>
      <c r="D325" s="101"/>
      <c r="E325" s="112"/>
      <c r="F325" s="96"/>
      <c r="G325" s="96"/>
      <c r="H325" s="101"/>
      <c r="I325" s="96"/>
      <c r="J325" s="112"/>
      <c r="K325" s="96"/>
      <c r="L325" s="96"/>
      <c r="M325" s="96"/>
      <c r="N325" s="96"/>
      <c r="O325" s="96"/>
      <c r="P325" s="108"/>
      <c r="Q325" s="96"/>
    </row>
    <row r="326">
      <c r="A326" s="96"/>
      <c r="B326" s="96"/>
      <c r="C326" s="96"/>
      <c r="D326" s="101"/>
      <c r="E326" s="112"/>
      <c r="F326" s="96"/>
      <c r="G326" s="96"/>
      <c r="H326" s="101"/>
      <c r="I326" s="96"/>
      <c r="J326" s="112"/>
      <c r="K326" s="96"/>
      <c r="L326" s="96"/>
      <c r="M326" s="96"/>
      <c r="N326" s="96"/>
      <c r="O326" s="96"/>
      <c r="P326" s="108"/>
      <c r="Q326" s="96"/>
    </row>
    <row r="327">
      <c r="A327" s="96"/>
      <c r="B327" s="96"/>
      <c r="C327" s="96"/>
      <c r="D327" s="101"/>
      <c r="E327" s="112"/>
      <c r="F327" s="96"/>
      <c r="G327" s="96"/>
      <c r="H327" s="101"/>
      <c r="I327" s="96"/>
      <c r="J327" s="112"/>
      <c r="K327" s="96"/>
      <c r="L327" s="96"/>
      <c r="M327" s="96"/>
      <c r="N327" s="96"/>
      <c r="O327" s="96"/>
      <c r="P327" s="108"/>
      <c r="Q327" s="96"/>
    </row>
    <row r="328">
      <c r="A328" s="96"/>
      <c r="B328" s="96"/>
      <c r="C328" s="96"/>
      <c r="D328" s="101"/>
      <c r="E328" s="112"/>
      <c r="F328" s="96"/>
      <c r="G328" s="96"/>
      <c r="H328" s="101"/>
      <c r="I328" s="96"/>
      <c r="J328" s="112"/>
      <c r="K328" s="96"/>
      <c r="L328" s="96"/>
      <c r="M328" s="96"/>
      <c r="N328" s="96"/>
      <c r="O328" s="96"/>
      <c r="P328" s="108"/>
      <c r="Q328" s="96"/>
    </row>
    <row r="329">
      <c r="A329" s="96"/>
      <c r="B329" s="96"/>
      <c r="C329" s="96"/>
      <c r="D329" s="101"/>
      <c r="E329" s="112"/>
      <c r="F329" s="96"/>
      <c r="G329" s="96"/>
      <c r="H329" s="101"/>
      <c r="I329" s="96"/>
      <c r="J329" s="112"/>
      <c r="K329" s="96"/>
      <c r="L329" s="96"/>
      <c r="M329" s="96"/>
      <c r="N329" s="96"/>
      <c r="O329" s="96"/>
      <c r="P329" s="108"/>
      <c r="Q329" s="96"/>
    </row>
    <row r="330">
      <c r="A330" s="96"/>
      <c r="B330" s="96"/>
      <c r="C330" s="96"/>
      <c r="D330" s="101"/>
      <c r="E330" s="112"/>
      <c r="F330" s="96"/>
      <c r="G330" s="96"/>
      <c r="H330" s="101"/>
      <c r="I330" s="96"/>
      <c r="J330" s="112"/>
      <c r="K330" s="96"/>
      <c r="L330" s="96"/>
      <c r="M330" s="96"/>
      <c r="N330" s="96"/>
      <c r="O330" s="96"/>
      <c r="P330" s="108"/>
      <c r="Q330" s="96"/>
    </row>
    <row r="331">
      <c r="A331" s="96"/>
      <c r="B331" s="96"/>
      <c r="C331" s="96"/>
      <c r="D331" s="101"/>
      <c r="E331" s="112"/>
      <c r="F331" s="96"/>
      <c r="G331" s="96"/>
      <c r="H331" s="101"/>
      <c r="I331" s="96"/>
      <c r="J331" s="112"/>
      <c r="K331" s="96"/>
      <c r="L331" s="96"/>
      <c r="M331" s="96"/>
      <c r="N331" s="96"/>
      <c r="O331" s="96"/>
      <c r="P331" s="108"/>
      <c r="Q331" s="96"/>
    </row>
    <row r="332">
      <c r="A332" s="96"/>
      <c r="B332" s="96"/>
      <c r="C332" s="96"/>
      <c r="D332" s="101"/>
      <c r="E332" s="112"/>
      <c r="F332" s="96"/>
      <c r="G332" s="96"/>
      <c r="H332" s="101"/>
      <c r="I332" s="96"/>
      <c r="J332" s="112"/>
      <c r="K332" s="96"/>
      <c r="L332" s="96"/>
      <c r="M332" s="96"/>
      <c r="N332" s="96"/>
      <c r="O332" s="96"/>
      <c r="P332" s="108"/>
      <c r="Q332" s="96"/>
    </row>
    <row r="333">
      <c r="A333" s="96"/>
      <c r="B333" s="96"/>
      <c r="C333" s="96"/>
      <c r="D333" s="101"/>
      <c r="E333" s="112"/>
      <c r="F333" s="96"/>
      <c r="G333" s="96"/>
      <c r="H333" s="101"/>
      <c r="I333" s="96"/>
      <c r="J333" s="112"/>
      <c r="K333" s="96"/>
      <c r="L333" s="96"/>
      <c r="M333" s="96"/>
      <c r="N333" s="96"/>
      <c r="O333" s="96"/>
      <c r="P333" s="108"/>
      <c r="Q333" s="96"/>
    </row>
    <row r="334">
      <c r="A334" s="96"/>
      <c r="B334" s="96"/>
      <c r="C334" s="96"/>
      <c r="D334" s="101"/>
      <c r="E334" s="112"/>
      <c r="F334" s="96"/>
      <c r="G334" s="96"/>
      <c r="H334" s="101"/>
      <c r="I334" s="96"/>
      <c r="J334" s="112"/>
      <c r="K334" s="96"/>
      <c r="L334" s="96"/>
      <c r="M334" s="96"/>
      <c r="N334" s="96"/>
      <c r="O334" s="96"/>
      <c r="P334" s="108"/>
      <c r="Q334" s="96"/>
    </row>
    <row r="335">
      <c r="A335" s="96"/>
      <c r="B335" s="96"/>
      <c r="C335" s="96"/>
      <c r="D335" s="101"/>
      <c r="E335" s="112"/>
      <c r="F335" s="96"/>
      <c r="G335" s="96"/>
      <c r="H335" s="101"/>
      <c r="I335" s="96"/>
      <c r="J335" s="112"/>
      <c r="K335" s="96"/>
      <c r="L335" s="96"/>
      <c r="M335" s="96"/>
      <c r="N335" s="96"/>
      <c r="O335" s="96"/>
      <c r="P335" s="108"/>
      <c r="Q335" s="96"/>
    </row>
    <row r="336">
      <c r="A336" s="96"/>
      <c r="B336" s="96"/>
      <c r="C336" s="96"/>
      <c r="D336" s="101"/>
      <c r="E336" s="112"/>
      <c r="F336" s="96"/>
      <c r="G336" s="96"/>
      <c r="H336" s="101"/>
      <c r="I336" s="96"/>
      <c r="J336" s="112"/>
      <c r="K336" s="96"/>
      <c r="L336" s="96"/>
      <c r="M336" s="96"/>
      <c r="N336" s="96"/>
      <c r="O336" s="96"/>
      <c r="P336" s="108"/>
      <c r="Q336" s="96"/>
    </row>
    <row r="337">
      <c r="A337" s="96"/>
      <c r="B337" s="96"/>
      <c r="C337" s="96"/>
      <c r="D337" s="101"/>
      <c r="E337" s="112"/>
      <c r="F337" s="96"/>
      <c r="G337" s="96"/>
      <c r="H337" s="101"/>
      <c r="I337" s="96"/>
      <c r="J337" s="112"/>
      <c r="K337" s="96"/>
      <c r="L337" s="96"/>
      <c r="M337" s="96"/>
      <c r="N337" s="96"/>
      <c r="O337" s="96"/>
      <c r="P337" s="108"/>
      <c r="Q337" s="96"/>
    </row>
    <row r="338">
      <c r="A338" s="96"/>
      <c r="B338" s="96"/>
      <c r="C338" s="96"/>
      <c r="D338" s="101"/>
      <c r="E338" s="112"/>
      <c r="F338" s="96"/>
      <c r="G338" s="96"/>
      <c r="H338" s="101"/>
      <c r="I338" s="96"/>
      <c r="J338" s="112"/>
      <c r="K338" s="96"/>
      <c r="L338" s="96"/>
      <c r="M338" s="96"/>
      <c r="N338" s="96"/>
      <c r="O338" s="96"/>
      <c r="P338" s="108"/>
      <c r="Q338" s="96"/>
    </row>
    <row r="339">
      <c r="A339" s="96"/>
      <c r="B339" s="96"/>
      <c r="C339" s="96"/>
      <c r="D339" s="101"/>
      <c r="E339" s="112"/>
      <c r="F339" s="96"/>
      <c r="G339" s="96"/>
      <c r="H339" s="101"/>
      <c r="I339" s="96"/>
      <c r="J339" s="112"/>
      <c r="K339" s="96"/>
      <c r="L339" s="96"/>
      <c r="M339" s="96"/>
      <c r="N339" s="96"/>
      <c r="O339" s="96"/>
      <c r="P339" s="108"/>
      <c r="Q339" s="96"/>
    </row>
    <row r="340">
      <c r="A340" s="96"/>
      <c r="B340" s="96"/>
      <c r="C340" s="96"/>
      <c r="D340" s="101"/>
      <c r="E340" s="112"/>
      <c r="F340" s="96"/>
      <c r="G340" s="96"/>
      <c r="H340" s="101"/>
      <c r="I340" s="96"/>
      <c r="J340" s="112"/>
      <c r="K340" s="96"/>
      <c r="L340" s="96"/>
      <c r="M340" s="96"/>
      <c r="N340" s="96"/>
      <c r="O340" s="96"/>
      <c r="P340" s="108"/>
      <c r="Q340" s="96"/>
    </row>
    <row r="341">
      <c r="A341" s="96"/>
      <c r="B341" s="96"/>
      <c r="C341" s="96"/>
      <c r="D341" s="101"/>
      <c r="E341" s="112"/>
      <c r="F341" s="96"/>
      <c r="G341" s="96"/>
      <c r="H341" s="101"/>
      <c r="I341" s="96"/>
      <c r="J341" s="112"/>
      <c r="K341" s="96"/>
      <c r="L341" s="96"/>
      <c r="M341" s="96"/>
      <c r="N341" s="96"/>
      <c r="O341" s="96"/>
      <c r="P341" s="108"/>
      <c r="Q341" s="96"/>
    </row>
    <row r="342">
      <c r="A342" s="96"/>
      <c r="B342" s="96"/>
      <c r="C342" s="96"/>
      <c r="D342" s="101"/>
      <c r="E342" s="112"/>
      <c r="F342" s="96"/>
      <c r="G342" s="96"/>
      <c r="H342" s="101"/>
      <c r="I342" s="96"/>
      <c r="J342" s="112"/>
      <c r="K342" s="96"/>
      <c r="L342" s="96"/>
      <c r="M342" s="96"/>
      <c r="N342" s="96"/>
      <c r="O342" s="96"/>
      <c r="P342" s="108"/>
      <c r="Q342" s="96"/>
    </row>
    <row r="343">
      <c r="A343" s="96"/>
      <c r="B343" s="96"/>
      <c r="C343" s="96"/>
      <c r="D343" s="101"/>
      <c r="E343" s="112"/>
      <c r="F343" s="96"/>
      <c r="G343" s="96"/>
      <c r="H343" s="101"/>
      <c r="I343" s="96"/>
      <c r="J343" s="112"/>
      <c r="K343" s="96"/>
      <c r="L343" s="96"/>
      <c r="M343" s="96"/>
      <c r="N343" s="96"/>
      <c r="O343" s="96"/>
      <c r="P343" s="108"/>
      <c r="Q343" s="96"/>
    </row>
    <row r="344">
      <c r="A344" s="96"/>
      <c r="B344" s="96"/>
      <c r="C344" s="96"/>
      <c r="D344" s="101"/>
      <c r="E344" s="112"/>
      <c r="F344" s="96"/>
      <c r="G344" s="96"/>
      <c r="H344" s="101"/>
      <c r="I344" s="96"/>
      <c r="J344" s="112"/>
      <c r="K344" s="96"/>
      <c r="L344" s="96"/>
      <c r="M344" s="96"/>
      <c r="N344" s="96"/>
      <c r="O344" s="96"/>
      <c r="P344" s="108"/>
      <c r="Q344" s="96"/>
    </row>
    <row r="345">
      <c r="A345" s="96"/>
      <c r="B345" s="96"/>
      <c r="C345" s="96"/>
      <c r="D345" s="101"/>
      <c r="E345" s="112"/>
      <c r="F345" s="96"/>
      <c r="G345" s="96"/>
      <c r="H345" s="101"/>
      <c r="I345" s="96"/>
      <c r="J345" s="112"/>
      <c r="K345" s="96"/>
      <c r="L345" s="96"/>
      <c r="M345" s="96"/>
      <c r="N345" s="96"/>
      <c r="O345" s="96"/>
      <c r="P345" s="108"/>
      <c r="Q345" s="96"/>
    </row>
    <row r="346">
      <c r="A346" s="96"/>
      <c r="B346" s="96"/>
      <c r="C346" s="96"/>
      <c r="D346" s="101"/>
      <c r="E346" s="112"/>
      <c r="F346" s="96"/>
      <c r="G346" s="96"/>
      <c r="H346" s="101"/>
      <c r="I346" s="96"/>
      <c r="J346" s="112"/>
      <c r="K346" s="96"/>
      <c r="L346" s="96"/>
      <c r="M346" s="96"/>
      <c r="N346" s="96"/>
      <c r="O346" s="96"/>
      <c r="P346" s="108"/>
      <c r="Q346" s="96"/>
    </row>
    <row r="347">
      <c r="A347" s="96"/>
      <c r="B347" s="96"/>
      <c r="C347" s="96"/>
      <c r="D347" s="101"/>
      <c r="E347" s="112"/>
      <c r="F347" s="96"/>
      <c r="G347" s="96"/>
      <c r="H347" s="101"/>
      <c r="I347" s="96"/>
      <c r="J347" s="112"/>
      <c r="K347" s="96"/>
      <c r="L347" s="96"/>
      <c r="M347" s="96"/>
      <c r="N347" s="96"/>
      <c r="O347" s="96"/>
      <c r="P347" s="108"/>
      <c r="Q347" s="96"/>
    </row>
    <row r="348">
      <c r="A348" s="96"/>
      <c r="B348" s="96"/>
      <c r="C348" s="96"/>
      <c r="D348" s="101"/>
      <c r="E348" s="112"/>
      <c r="F348" s="96"/>
      <c r="G348" s="96"/>
      <c r="H348" s="101"/>
      <c r="I348" s="96"/>
      <c r="J348" s="112"/>
      <c r="K348" s="96"/>
      <c r="L348" s="96"/>
      <c r="M348" s="96"/>
      <c r="N348" s="96"/>
      <c r="O348" s="96"/>
      <c r="P348" s="108"/>
      <c r="Q348" s="96"/>
    </row>
    <row r="349">
      <c r="A349" s="96"/>
      <c r="B349" s="96"/>
      <c r="C349" s="96"/>
      <c r="D349" s="101"/>
      <c r="E349" s="112"/>
      <c r="F349" s="96"/>
      <c r="G349" s="96"/>
      <c r="H349" s="101"/>
      <c r="I349" s="96"/>
      <c r="J349" s="112"/>
      <c r="K349" s="96"/>
      <c r="L349" s="96"/>
      <c r="M349" s="96"/>
      <c r="N349" s="96"/>
      <c r="O349" s="96"/>
      <c r="P349" s="108"/>
      <c r="Q349" s="96"/>
    </row>
    <row r="350">
      <c r="A350" s="96"/>
      <c r="B350" s="96"/>
      <c r="C350" s="96"/>
      <c r="D350" s="101"/>
      <c r="E350" s="112"/>
      <c r="F350" s="96"/>
      <c r="G350" s="96"/>
      <c r="H350" s="101"/>
      <c r="I350" s="96"/>
      <c r="J350" s="112"/>
      <c r="K350" s="96"/>
      <c r="L350" s="96"/>
      <c r="M350" s="96"/>
      <c r="N350" s="96"/>
      <c r="O350" s="96"/>
      <c r="P350" s="108"/>
      <c r="Q350" s="96"/>
    </row>
    <row r="351">
      <c r="A351" s="96"/>
      <c r="B351" s="96"/>
      <c r="C351" s="96"/>
      <c r="D351" s="101"/>
      <c r="E351" s="112"/>
      <c r="F351" s="96"/>
      <c r="G351" s="96"/>
      <c r="H351" s="101"/>
      <c r="I351" s="96"/>
      <c r="J351" s="112"/>
      <c r="K351" s="96"/>
      <c r="L351" s="96"/>
      <c r="M351" s="96"/>
      <c r="N351" s="96"/>
      <c r="O351" s="96"/>
      <c r="P351" s="108"/>
      <c r="Q351" s="96"/>
    </row>
    <row r="352">
      <c r="A352" s="96"/>
      <c r="B352" s="96"/>
      <c r="C352" s="96"/>
      <c r="D352" s="101"/>
      <c r="E352" s="112"/>
      <c r="F352" s="96"/>
      <c r="G352" s="96"/>
      <c r="H352" s="101"/>
      <c r="I352" s="96"/>
      <c r="J352" s="112"/>
      <c r="K352" s="96"/>
      <c r="L352" s="96"/>
      <c r="M352" s="96"/>
      <c r="N352" s="96"/>
      <c r="O352" s="96"/>
      <c r="P352" s="108"/>
      <c r="Q352" s="96"/>
    </row>
    <row r="353">
      <c r="A353" s="96"/>
      <c r="B353" s="96"/>
      <c r="C353" s="96"/>
      <c r="D353" s="101"/>
      <c r="E353" s="112"/>
      <c r="F353" s="96"/>
      <c r="G353" s="96"/>
      <c r="H353" s="101"/>
      <c r="I353" s="96"/>
      <c r="J353" s="112"/>
      <c r="K353" s="96"/>
      <c r="L353" s="96"/>
      <c r="M353" s="96"/>
      <c r="N353" s="96"/>
      <c r="O353" s="96"/>
      <c r="P353" s="108"/>
      <c r="Q353" s="96"/>
    </row>
    <row r="354">
      <c r="A354" s="96"/>
      <c r="B354" s="96"/>
      <c r="C354" s="96"/>
      <c r="D354" s="101"/>
      <c r="E354" s="112"/>
      <c r="F354" s="96"/>
      <c r="G354" s="96"/>
      <c r="H354" s="101"/>
      <c r="I354" s="96"/>
      <c r="J354" s="112"/>
      <c r="K354" s="96"/>
      <c r="L354" s="96"/>
      <c r="M354" s="96"/>
      <c r="N354" s="96"/>
      <c r="O354" s="96"/>
      <c r="P354" s="108"/>
      <c r="Q354" s="96"/>
    </row>
    <row r="355">
      <c r="A355" s="96"/>
      <c r="B355" s="96"/>
      <c r="C355" s="96"/>
      <c r="D355" s="101"/>
      <c r="E355" s="112"/>
      <c r="F355" s="96"/>
      <c r="G355" s="96"/>
      <c r="H355" s="101"/>
      <c r="I355" s="96"/>
      <c r="J355" s="112"/>
      <c r="K355" s="96"/>
      <c r="L355" s="96"/>
      <c r="M355" s="96"/>
      <c r="N355" s="96"/>
      <c r="O355" s="96"/>
      <c r="P355" s="108"/>
      <c r="Q355" s="96"/>
    </row>
    <row r="356">
      <c r="A356" s="96"/>
      <c r="B356" s="96"/>
      <c r="C356" s="96"/>
      <c r="D356" s="101"/>
      <c r="E356" s="112"/>
      <c r="F356" s="96"/>
      <c r="G356" s="96"/>
      <c r="H356" s="101"/>
      <c r="I356" s="96"/>
      <c r="J356" s="112"/>
      <c r="K356" s="96"/>
      <c r="L356" s="96"/>
      <c r="M356" s="96"/>
      <c r="N356" s="96"/>
      <c r="O356" s="96"/>
      <c r="P356" s="108"/>
      <c r="Q356" s="96"/>
    </row>
    <row r="357">
      <c r="A357" s="96"/>
      <c r="B357" s="96"/>
      <c r="C357" s="96"/>
      <c r="D357" s="101"/>
      <c r="E357" s="112"/>
      <c r="F357" s="96"/>
      <c r="G357" s="96"/>
      <c r="H357" s="101"/>
      <c r="I357" s="96"/>
      <c r="J357" s="112"/>
      <c r="K357" s="96"/>
      <c r="L357" s="96"/>
      <c r="M357" s="96"/>
      <c r="N357" s="96"/>
      <c r="O357" s="96"/>
      <c r="P357" s="108"/>
      <c r="Q357" s="96"/>
    </row>
    <row r="358">
      <c r="A358" s="96"/>
      <c r="B358" s="96"/>
      <c r="C358" s="96"/>
      <c r="D358" s="101"/>
      <c r="E358" s="112"/>
      <c r="F358" s="96"/>
      <c r="G358" s="96"/>
      <c r="H358" s="101"/>
      <c r="I358" s="96"/>
      <c r="J358" s="112"/>
      <c r="K358" s="96"/>
      <c r="L358" s="96"/>
      <c r="M358" s="96"/>
      <c r="N358" s="96"/>
      <c r="O358" s="96"/>
      <c r="P358" s="108"/>
      <c r="Q358" s="96"/>
    </row>
    <row r="359">
      <c r="A359" s="96"/>
      <c r="B359" s="96"/>
      <c r="C359" s="96"/>
      <c r="D359" s="101"/>
      <c r="E359" s="112"/>
      <c r="F359" s="96"/>
      <c r="G359" s="96"/>
      <c r="H359" s="101"/>
      <c r="I359" s="96"/>
      <c r="J359" s="112"/>
      <c r="K359" s="96"/>
      <c r="L359" s="96"/>
      <c r="M359" s="96"/>
      <c r="N359" s="96"/>
      <c r="O359" s="96"/>
      <c r="P359" s="108"/>
      <c r="Q359" s="96"/>
    </row>
    <row r="360">
      <c r="A360" s="96"/>
      <c r="B360" s="96"/>
      <c r="C360" s="96"/>
      <c r="D360" s="101"/>
      <c r="E360" s="112"/>
      <c r="F360" s="96"/>
      <c r="G360" s="96"/>
      <c r="H360" s="101"/>
      <c r="I360" s="96"/>
      <c r="J360" s="112"/>
      <c r="K360" s="96"/>
      <c r="L360" s="96"/>
      <c r="M360" s="96"/>
      <c r="N360" s="96"/>
      <c r="O360" s="96"/>
      <c r="P360" s="108"/>
      <c r="Q360" s="96"/>
    </row>
    <row r="361">
      <c r="A361" s="96"/>
      <c r="B361" s="96"/>
      <c r="C361" s="96"/>
      <c r="D361" s="101"/>
      <c r="E361" s="112"/>
      <c r="F361" s="96"/>
      <c r="G361" s="96"/>
      <c r="H361" s="101"/>
      <c r="I361" s="96"/>
      <c r="J361" s="112"/>
      <c r="K361" s="96"/>
      <c r="L361" s="96"/>
      <c r="M361" s="96"/>
      <c r="N361" s="96"/>
      <c r="O361" s="96"/>
      <c r="P361" s="108"/>
      <c r="Q361" s="96"/>
    </row>
    <row r="362">
      <c r="A362" s="96"/>
      <c r="B362" s="96"/>
      <c r="C362" s="96"/>
      <c r="D362" s="101"/>
      <c r="E362" s="112"/>
      <c r="F362" s="96"/>
      <c r="G362" s="96"/>
      <c r="H362" s="101"/>
      <c r="I362" s="96"/>
      <c r="J362" s="112"/>
      <c r="K362" s="96"/>
      <c r="L362" s="96"/>
      <c r="M362" s="96"/>
      <c r="N362" s="96"/>
      <c r="O362" s="96"/>
      <c r="P362" s="108"/>
      <c r="Q362" s="96"/>
    </row>
    <row r="363">
      <c r="A363" s="96"/>
      <c r="B363" s="96"/>
      <c r="C363" s="96"/>
      <c r="D363" s="101"/>
      <c r="E363" s="112"/>
      <c r="F363" s="96"/>
      <c r="G363" s="96"/>
      <c r="H363" s="101"/>
      <c r="I363" s="96"/>
      <c r="J363" s="112"/>
      <c r="K363" s="96"/>
      <c r="L363" s="96"/>
      <c r="M363" s="96"/>
      <c r="N363" s="96"/>
      <c r="O363" s="96"/>
      <c r="P363" s="108"/>
      <c r="Q363" s="96"/>
    </row>
    <row r="364">
      <c r="A364" s="96"/>
      <c r="B364" s="96"/>
      <c r="C364" s="96"/>
      <c r="D364" s="101"/>
      <c r="E364" s="112"/>
      <c r="F364" s="96"/>
      <c r="G364" s="96"/>
      <c r="H364" s="101"/>
      <c r="I364" s="96"/>
      <c r="J364" s="112"/>
      <c r="K364" s="96"/>
      <c r="L364" s="96"/>
      <c r="M364" s="96"/>
      <c r="N364" s="96"/>
      <c r="O364" s="96"/>
      <c r="P364" s="108"/>
      <c r="Q364" s="96"/>
    </row>
    <row r="365">
      <c r="A365" s="96"/>
      <c r="B365" s="96"/>
      <c r="C365" s="96"/>
      <c r="D365" s="101"/>
      <c r="E365" s="112"/>
      <c r="F365" s="96"/>
      <c r="G365" s="96"/>
      <c r="H365" s="101"/>
      <c r="I365" s="96"/>
      <c r="J365" s="112"/>
      <c r="K365" s="96"/>
      <c r="L365" s="96"/>
      <c r="M365" s="96"/>
      <c r="N365" s="96"/>
      <c r="O365" s="96"/>
      <c r="P365" s="108"/>
      <c r="Q365" s="96"/>
    </row>
    <row r="366">
      <c r="A366" s="96"/>
      <c r="B366" s="96"/>
      <c r="C366" s="96"/>
      <c r="D366" s="101"/>
      <c r="E366" s="112"/>
      <c r="F366" s="96"/>
      <c r="G366" s="96"/>
      <c r="H366" s="101"/>
      <c r="I366" s="96"/>
      <c r="J366" s="112"/>
      <c r="K366" s="96"/>
      <c r="L366" s="96"/>
      <c r="M366" s="96"/>
      <c r="N366" s="96"/>
      <c r="O366" s="96"/>
      <c r="P366" s="108"/>
      <c r="Q366" s="96"/>
    </row>
    <row r="367">
      <c r="A367" s="96"/>
      <c r="B367" s="96"/>
      <c r="C367" s="96"/>
      <c r="D367" s="101"/>
      <c r="E367" s="112"/>
      <c r="F367" s="96"/>
      <c r="G367" s="96"/>
      <c r="H367" s="101"/>
      <c r="I367" s="96"/>
      <c r="J367" s="112"/>
      <c r="K367" s="96"/>
      <c r="L367" s="96"/>
      <c r="M367" s="96"/>
      <c r="N367" s="96"/>
      <c r="O367" s="96"/>
      <c r="P367" s="108"/>
      <c r="Q367" s="96"/>
    </row>
    <row r="368">
      <c r="A368" s="96"/>
      <c r="B368" s="96"/>
      <c r="C368" s="96"/>
      <c r="D368" s="101"/>
      <c r="E368" s="112"/>
      <c r="F368" s="96"/>
      <c r="G368" s="96"/>
      <c r="H368" s="101"/>
      <c r="I368" s="96"/>
      <c r="J368" s="112"/>
      <c r="K368" s="96"/>
      <c r="L368" s="96"/>
      <c r="M368" s="96"/>
      <c r="N368" s="96"/>
      <c r="O368" s="96"/>
      <c r="P368" s="108"/>
      <c r="Q368" s="96"/>
    </row>
    <row r="369">
      <c r="A369" s="96"/>
      <c r="B369" s="96"/>
      <c r="C369" s="96"/>
      <c r="D369" s="101"/>
      <c r="E369" s="112"/>
      <c r="F369" s="96"/>
      <c r="G369" s="96"/>
      <c r="H369" s="101"/>
      <c r="I369" s="96"/>
      <c r="J369" s="112"/>
      <c r="K369" s="96"/>
      <c r="L369" s="96"/>
      <c r="M369" s="96"/>
      <c r="N369" s="96"/>
      <c r="O369" s="96"/>
      <c r="P369" s="108"/>
      <c r="Q369" s="96"/>
    </row>
    <row r="370">
      <c r="A370" s="96"/>
      <c r="B370" s="96"/>
      <c r="C370" s="96"/>
      <c r="D370" s="101"/>
      <c r="E370" s="112"/>
      <c r="F370" s="96"/>
      <c r="G370" s="96"/>
      <c r="H370" s="101"/>
      <c r="I370" s="96"/>
      <c r="J370" s="112"/>
      <c r="K370" s="96"/>
      <c r="L370" s="96"/>
      <c r="M370" s="96"/>
      <c r="N370" s="96"/>
      <c r="O370" s="96"/>
      <c r="P370" s="108"/>
      <c r="Q370" s="96"/>
    </row>
    <row r="371">
      <c r="A371" s="96"/>
      <c r="B371" s="96"/>
      <c r="C371" s="96"/>
      <c r="D371" s="101"/>
      <c r="E371" s="112"/>
      <c r="F371" s="96"/>
      <c r="G371" s="96"/>
      <c r="H371" s="101"/>
      <c r="I371" s="96"/>
      <c r="J371" s="112"/>
      <c r="K371" s="96"/>
      <c r="L371" s="96"/>
      <c r="M371" s="96"/>
      <c r="N371" s="96"/>
      <c r="O371" s="96"/>
      <c r="P371" s="108"/>
      <c r="Q371" s="96"/>
    </row>
    <row r="372">
      <c r="A372" s="96"/>
      <c r="B372" s="96"/>
      <c r="C372" s="96"/>
      <c r="D372" s="101"/>
      <c r="E372" s="112"/>
      <c r="F372" s="96"/>
      <c r="G372" s="96"/>
      <c r="H372" s="101"/>
      <c r="I372" s="96"/>
      <c r="J372" s="112"/>
      <c r="K372" s="96"/>
      <c r="L372" s="96"/>
      <c r="M372" s="96"/>
      <c r="N372" s="96"/>
      <c r="O372" s="96"/>
      <c r="P372" s="108"/>
      <c r="Q372" s="96"/>
    </row>
    <row r="373">
      <c r="A373" s="96"/>
      <c r="B373" s="96"/>
      <c r="C373" s="96"/>
      <c r="D373" s="101"/>
      <c r="E373" s="112"/>
      <c r="F373" s="96"/>
      <c r="G373" s="96"/>
      <c r="H373" s="101"/>
      <c r="I373" s="96"/>
      <c r="J373" s="112"/>
      <c r="K373" s="96"/>
      <c r="L373" s="96"/>
      <c r="M373" s="96"/>
      <c r="N373" s="96"/>
      <c r="O373" s="96"/>
      <c r="P373" s="108"/>
      <c r="Q373" s="96"/>
    </row>
    <row r="374">
      <c r="A374" s="96"/>
      <c r="B374" s="96"/>
      <c r="C374" s="96"/>
      <c r="D374" s="101"/>
      <c r="E374" s="112"/>
      <c r="F374" s="96"/>
      <c r="G374" s="96"/>
      <c r="H374" s="101"/>
      <c r="I374" s="96"/>
      <c r="J374" s="112"/>
      <c r="K374" s="96"/>
      <c r="L374" s="96"/>
      <c r="M374" s="96"/>
      <c r="N374" s="96"/>
      <c r="O374" s="96"/>
      <c r="P374" s="108"/>
      <c r="Q374" s="96"/>
    </row>
    <row r="375">
      <c r="A375" s="96"/>
      <c r="B375" s="96"/>
      <c r="C375" s="96"/>
      <c r="D375" s="101"/>
      <c r="E375" s="112"/>
      <c r="F375" s="96"/>
      <c r="G375" s="96"/>
      <c r="H375" s="101"/>
      <c r="I375" s="96"/>
      <c r="J375" s="112"/>
      <c r="K375" s="96"/>
      <c r="L375" s="96"/>
      <c r="M375" s="96"/>
      <c r="N375" s="96"/>
      <c r="O375" s="96"/>
      <c r="P375" s="108"/>
      <c r="Q375" s="96"/>
    </row>
    <row r="376">
      <c r="A376" s="96"/>
      <c r="B376" s="96"/>
      <c r="C376" s="96"/>
      <c r="D376" s="101"/>
      <c r="E376" s="112"/>
      <c r="F376" s="96"/>
      <c r="G376" s="96"/>
      <c r="H376" s="101"/>
      <c r="I376" s="96"/>
      <c r="J376" s="112"/>
      <c r="K376" s="96"/>
      <c r="L376" s="96"/>
      <c r="M376" s="96"/>
      <c r="N376" s="96"/>
      <c r="O376" s="96"/>
      <c r="P376" s="108"/>
      <c r="Q376" s="96"/>
    </row>
    <row r="377">
      <c r="A377" s="96"/>
      <c r="B377" s="96"/>
      <c r="C377" s="96"/>
      <c r="D377" s="101"/>
      <c r="E377" s="112"/>
      <c r="F377" s="96"/>
      <c r="G377" s="96"/>
      <c r="H377" s="101"/>
      <c r="I377" s="96"/>
      <c r="J377" s="112"/>
      <c r="K377" s="96"/>
      <c r="L377" s="96"/>
      <c r="M377" s="96"/>
      <c r="N377" s="96"/>
      <c r="O377" s="96"/>
      <c r="P377" s="108"/>
      <c r="Q377" s="96"/>
    </row>
    <row r="378">
      <c r="A378" s="96"/>
      <c r="B378" s="96"/>
      <c r="C378" s="96"/>
      <c r="D378" s="101"/>
      <c r="E378" s="112"/>
      <c r="F378" s="96"/>
      <c r="G378" s="96"/>
      <c r="H378" s="101"/>
      <c r="I378" s="96"/>
      <c r="J378" s="112"/>
      <c r="K378" s="96"/>
      <c r="L378" s="96"/>
      <c r="M378" s="96"/>
      <c r="N378" s="96"/>
      <c r="O378" s="96"/>
      <c r="P378" s="108"/>
      <c r="Q378" s="96"/>
    </row>
    <row r="379">
      <c r="A379" s="96"/>
      <c r="B379" s="96"/>
      <c r="C379" s="96"/>
      <c r="D379" s="101"/>
      <c r="E379" s="112"/>
      <c r="F379" s="96"/>
      <c r="G379" s="96"/>
      <c r="H379" s="101"/>
      <c r="I379" s="96"/>
      <c r="J379" s="112"/>
      <c r="K379" s="96"/>
      <c r="L379" s="96"/>
      <c r="M379" s="96"/>
      <c r="N379" s="96"/>
      <c r="O379" s="96"/>
      <c r="P379" s="108"/>
      <c r="Q379" s="96"/>
    </row>
    <row r="380">
      <c r="A380" s="96"/>
      <c r="B380" s="96"/>
      <c r="C380" s="96"/>
      <c r="D380" s="101"/>
      <c r="E380" s="112"/>
      <c r="F380" s="96"/>
      <c r="G380" s="96"/>
      <c r="H380" s="101"/>
      <c r="I380" s="96"/>
      <c r="J380" s="112"/>
      <c r="K380" s="96"/>
      <c r="L380" s="96"/>
      <c r="M380" s="96"/>
      <c r="N380" s="96"/>
      <c r="O380" s="96"/>
      <c r="P380" s="108"/>
      <c r="Q380" s="96"/>
    </row>
    <row r="381">
      <c r="A381" s="96"/>
      <c r="B381" s="96"/>
      <c r="C381" s="96"/>
      <c r="D381" s="101"/>
      <c r="E381" s="112"/>
      <c r="F381" s="96"/>
      <c r="G381" s="96"/>
      <c r="H381" s="101"/>
      <c r="I381" s="96"/>
      <c r="J381" s="112"/>
      <c r="K381" s="96"/>
      <c r="L381" s="96"/>
      <c r="M381" s="96"/>
      <c r="N381" s="96"/>
      <c r="O381" s="96"/>
      <c r="P381" s="108"/>
      <c r="Q381" s="96"/>
    </row>
    <row r="382">
      <c r="A382" s="96"/>
      <c r="B382" s="96"/>
      <c r="C382" s="96"/>
      <c r="D382" s="101"/>
      <c r="E382" s="112"/>
      <c r="F382" s="96"/>
      <c r="G382" s="96"/>
      <c r="H382" s="101"/>
      <c r="I382" s="96"/>
      <c r="J382" s="112"/>
      <c r="K382" s="96"/>
      <c r="L382" s="96"/>
      <c r="M382" s="96"/>
      <c r="N382" s="96"/>
      <c r="O382" s="96"/>
      <c r="P382" s="108"/>
      <c r="Q382" s="96"/>
    </row>
    <row r="383">
      <c r="A383" s="96"/>
      <c r="B383" s="96"/>
      <c r="C383" s="96"/>
      <c r="D383" s="101"/>
      <c r="E383" s="112"/>
      <c r="F383" s="96"/>
      <c r="G383" s="96"/>
      <c r="H383" s="101"/>
      <c r="I383" s="96"/>
      <c r="J383" s="112"/>
      <c r="K383" s="96"/>
      <c r="L383" s="96"/>
      <c r="M383" s="96"/>
      <c r="N383" s="96"/>
      <c r="O383" s="96"/>
      <c r="P383" s="108"/>
      <c r="Q383" s="96"/>
    </row>
    <row r="384">
      <c r="A384" s="96"/>
      <c r="B384" s="96"/>
      <c r="C384" s="96"/>
      <c r="D384" s="101"/>
      <c r="E384" s="112"/>
      <c r="F384" s="96"/>
      <c r="G384" s="96"/>
      <c r="H384" s="101"/>
      <c r="I384" s="96"/>
      <c r="J384" s="112"/>
      <c r="K384" s="96"/>
      <c r="L384" s="96"/>
      <c r="M384" s="96"/>
      <c r="N384" s="96"/>
      <c r="O384" s="96"/>
      <c r="P384" s="108"/>
      <c r="Q384" s="96"/>
    </row>
    <row r="385">
      <c r="A385" s="96"/>
      <c r="B385" s="96"/>
      <c r="C385" s="96"/>
      <c r="D385" s="101"/>
      <c r="E385" s="112"/>
      <c r="F385" s="96"/>
      <c r="G385" s="96"/>
      <c r="H385" s="101"/>
      <c r="I385" s="96"/>
      <c r="J385" s="112"/>
      <c r="K385" s="96"/>
      <c r="L385" s="96"/>
      <c r="M385" s="96"/>
      <c r="N385" s="96"/>
      <c r="O385" s="96"/>
      <c r="P385" s="108"/>
      <c r="Q385" s="96"/>
    </row>
    <row r="386">
      <c r="A386" s="96"/>
      <c r="B386" s="96"/>
      <c r="C386" s="96"/>
      <c r="D386" s="101"/>
      <c r="E386" s="112"/>
      <c r="F386" s="96"/>
      <c r="G386" s="96"/>
      <c r="H386" s="101"/>
      <c r="I386" s="96"/>
      <c r="J386" s="112"/>
      <c r="K386" s="96"/>
      <c r="L386" s="96"/>
      <c r="M386" s="96"/>
      <c r="N386" s="96"/>
      <c r="O386" s="96"/>
      <c r="P386" s="108"/>
      <c r="Q386" s="96"/>
    </row>
    <row r="387">
      <c r="A387" s="96"/>
      <c r="B387" s="96"/>
      <c r="C387" s="96"/>
      <c r="D387" s="101"/>
      <c r="E387" s="112"/>
      <c r="F387" s="96"/>
      <c r="G387" s="96"/>
      <c r="H387" s="101"/>
      <c r="I387" s="96"/>
      <c r="J387" s="112"/>
      <c r="K387" s="96"/>
      <c r="L387" s="96"/>
      <c r="M387" s="96"/>
      <c r="N387" s="96"/>
      <c r="O387" s="96"/>
      <c r="P387" s="108"/>
      <c r="Q387" s="96"/>
    </row>
    <row r="388">
      <c r="A388" s="96"/>
      <c r="B388" s="96"/>
      <c r="C388" s="96"/>
      <c r="D388" s="101"/>
      <c r="E388" s="112"/>
      <c r="F388" s="96"/>
      <c r="G388" s="96"/>
      <c r="H388" s="101"/>
      <c r="I388" s="96"/>
      <c r="J388" s="112"/>
      <c r="K388" s="96"/>
      <c r="L388" s="96"/>
      <c r="M388" s="96"/>
      <c r="N388" s="96"/>
      <c r="O388" s="96"/>
      <c r="P388" s="108"/>
      <c r="Q388" s="96"/>
    </row>
    <row r="389">
      <c r="A389" s="96"/>
      <c r="B389" s="96"/>
      <c r="C389" s="96"/>
      <c r="D389" s="101"/>
      <c r="E389" s="112"/>
      <c r="F389" s="96"/>
      <c r="G389" s="96"/>
      <c r="H389" s="101"/>
      <c r="I389" s="96"/>
      <c r="J389" s="112"/>
      <c r="K389" s="96"/>
      <c r="L389" s="96"/>
      <c r="M389" s="96"/>
      <c r="N389" s="96"/>
      <c r="O389" s="96"/>
      <c r="P389" s="108"/>
      <c r="Q389" s="96"/>
    </row>
    <row r="390">
      <c r="A390" s="96"/>
      <c r="B390" s="96"/>
      <c r="C390" s="96"/>
      <c r="D390" s="101"/>
      <c r="E390" s="112"/>
      <c r="F390" s="96"/>
      <c r="G390" s="96"/>
      <c r="H390" s="101"/>
      <c r="I390" s="96"/>
      <c r="J390" s="112"/>
      <c r="K390" s="96"/>
      <c r="L390" s="96"/>
      <c r="M390" s="96"/>
      <c r="N390" s="96"/>
      <c r="O390" s="96"/>
      <c r="P390" s="108"/>
      <c r="Q390" s="96"/>
    </row>
    <row r="391">
      <c r="A391" s="96"/>
      <c r="B391" s="96"/>
      <c r="C391" s="96"/>
      <c r="D391" s="101"/>
      <c r="E391" s="112"/>
      <c r="F391" s="96"/>
      <c r="G391" s="96"/>
      <c r="H391" s="101"/>
      <c r="I391" s="96"/>
      <c r="J391" s="112"/>
      <c r="K391" s="96"/>
      <c r="L391" s="96"/>
      <c r="M391" s="96"/>
      <c r="N391" s="96"/>
      <c r="O391" s="96"/>
      <c r="P391" s="108"/>
      <c r="Q391" s="96"/>
    </row>
    <row r="392">
      <c r="A392" s="96"/>
      <c r="B392" s="96"/>
      <c r="C392" s="96"/>
      <c r="D392" s="101"/>
      <c r="E392" s="112"/>
      <c r="F392" s="96"/>
      <c r="G392" s="96"/>
      <c r="H392" s="101"/>
      <c r="I392" s="96"/>
      <c r="J392" s="112"/>
      <c r="K392" s="96"/>
      <c r="L392" s="96"/>
      <c r="M392" s="96"/>
      <c r="N392" s="96"/>
      <c r="O392" s="96"/>
      <c r="P392" s="108"/>
      <c r="Q392" s="96"/>
    </row>
    <row r="393">
      <c r="A393" s="96"/>
      <c r="B393" s="96"/>
      <c r="C393" s="96"/>
      <c r="D393" s="101"/>
      <c r="E393" s="112"/>
      <c r="F393" s="96"/>
      <c r="G393" s="96"/>
      <c r="H393" s="101"/>
      <c r="I393" s="96"/>
      <c r="J393" s="112"/>
      <c r="K393" s="96"/>
      <c r="L393" s="96"/>
      <c r="M393" s="96"/>
      <c r="N393" s="96"/>
      <c r="O393" s="96"/>
      <c r="P393" s="108"/>
      <c r="Q393" s="96"/>
    </row>
    <row r="394">
      <c r="A394" s="96"/>
      <c r="B394" s="96"/>
      <c r="C394" s="96"/>
      <c r="D394" s="101"/>
      <c r="E394" s="112"/>
      <c r="F394" s="96"/>
      <c r="G394" s="96"/>
      <c r="H394" s="101"/>
      <c r="I394" s="96"/>
      <c r="J394" s="112"/>
      <c r="K394" s="96"/>
      <c r="L394" s="96"/>
      <c r="M394" s="96"/>
      <c r="N394" s="96"/>
      <c r="O394" s="96"/>
      <c r="P394" s="108"/>
      <c r="Q394" s="96"/>
    </row>
    <row r="395">
      <c r="A395" s="96"/>
      <c r="B395" s="96"/>
      <c r="C395" s="96"/>
      <c r="D395" s="101"/>
      <c r="E395" s="112"/>
      <c r="F395" s="96"/>
      <c r="G395" s="96"/>
      <c r="H395" s="101"/>
      <c r="I395" s="96"/>
      <c r="J395" s="112"/>
      <c r="K395" s="96"/>
      <c r="L395" s="96"/>
      <c r="M395" s="96"/>
      <c r="N395" s="96"/>
      <c r="O395" s="96"/>
      <c r="P395" s="108"/>
      <c r="Q395" s="96"/>
    </row>
    <row r="396">
      <c r="A396" s="96"/>
      <c r="B396" s="96"/>
      <c r="C396" s="96"/>
      <c r="D396" s="101"/>
      <c r="E396" s="112"/>
      <c r="F396" s="96"/>
      <c r="G396" s="96"/>
      <c r="H396" s="101"/>
      <c r="I396" s="96"/>
      <c r="J396" s="112"/>
      <c r="K396" s="96"/>
      <c r="L396" s="96"/>
      <c r="M396" s="96"/>
      <c r="N396" s="96"/>
      <c r="O396" s="96"/>
      <c r="P396" s="108"/>
      <c r="Q396" s="96"/>
    </row>
    <row r="397">
      <c r="A397" s="96"/>
      <c r="B397" s="96"/>
      <c r="C397" s="96"/>
      <c r="D397" s="101"/>
      <c r="E397" s="112"/>
      <c r="F397" s="96"/>
      <c r="G397" s="96"/>
      <c r="H397" s="101"/>
      <c r="I397" s="96"/>
      <c r="J397" s="112"/>
      <c r="K397" s="96"/>
      <c r="L397" s="96"/>
      <c r="M397" s="96"/>
      <c r="N397" s="96"/>
      <c r="O397" s="96"/>
      <c r="P397" s="108"/>
      <c r="Q397" s="96"/>
    </row>
    <row r="398">
      <c r="A398" s="96"/>
      <c r="B398" s="96"/>
      <c r="C398" s="96"/>
      <c r="D398" s="101"/>
      <c r="E398" s="112"/>
      <c r="F398" s="96"/>
      <c r="G398" s="96"/>
      <c r="H398" s="101"/>
      <c r="I398" s="96"/>
      <c r="J398" s="112"/>
      <c r="K398" s="96"/>
      <c r="L398" s="96"/>
      <c r="M398" s="96"/>
      <c r="N398" s="96"/>
      <c r="O398" s="96"/>
      <c r="P398" s="108"/>
      <c r="Q398" s="96"/>
    </row>
    <row r="399">
      <c r="A399" s="96"/>
      <c r="B399" s="96"/>
      <c r="C399" s="96"/>
      <c r="D399" s="101"/>
      <c r="E399" s="112"/>
      <c r="F399" s="96"/>
      <c r="G399" s="96"/>
      <c r="H399" s="101"/>
      <c r="I399" s="96"/>
      <c r="J399" s="112"/>
      <c r="K399" s="96"/>
      <c r="L399" s="96"/>
      <c r="M399" s="96"/>
      <c r="N399" s="96"/>
      <c r="O399" s="96"/>
      <c r="P399" s="108"/>
      <c r="Q399" s="96"/>
    </row>
    <row r="400">
      <c r="A400" s="96"/>
      <c r="B400" s="96"/>
      <c r="C400" s="96"/>
      <c r="D400" s="101"/>
      <c r="E400" s="112"/>
      <c r="F400" s="96"/>
      <c r="G400" s="96"/>
      <c r="H400" s="101"/>
      <c r="I400" s="96"/>
      <c r="J400" s="112"/>
      <c r="K400" s="96"/>
      <c r="L400" s="96"/>
      <c r="M400" s="96"/>
      <c r="N400" s="96"/>
      <c r="O400" s="96"/>
      <c r="P400" s="108"/>
      <c r="Q400" s="96"/>
    </row>
    <row r="401">
      <c r="A401" s="96"/>
      <c r="B401" s="96"/>
      <c r="C401" s="96"/>
      <c r="D401" s="101"/>
      <c r="E401" s="112"/>
      <c r="F401" s="96"/>
      <c r="G401" s="96"/>
      <c r="H401" s="101"/>
      <c r="I401" s="96"/>
      <c r="J401" s="112"/>
      <c r="K401" s="96"/>
      <c r="L401" s="96"/>
      <c r="M401" s="96"/>
      <c r="N401" s="96"/>
      <c r="O401" s="96"/>
      <c r="P401" s="108"/>
      <c r="Q401" s="96"/>
    </row>
    <row r="402">
      <c r="A402" s="96"/>
      <c r="B402" s="96"/>
      <c r="C402" s="96"/>
      <c r="D402" s="101"/>
      <c r="E402" s="112"/>
      <c r="F402" s="96"/>
      <c r="G402" s="96"/>
      <c r="H402" s="101"/>
      <c r="I402" s="96"/>
      <c r="J402" s="112"/>
      <c r="K402" s="96"/>
      <c r="L402" s="96"/>
      <c r="M402" s="96"/>
      <c r="N402" s="96"/>
      <c r="O402" s="96"/>
      <c r="P402" s="108"/>
      <c r="Q402" s="96"/>
    </row>
    <row r="403">
      <c r="A403" s="96"/>
      <c r="B403" s="96"/>
      <c r="C403" s="96"/>
      <c r="D403" s="101"/>
      <c r="E403" s="112"/>
      <c r="F403" s="96"/>
      <c r="G403" s="96"/>
      <c r="H403" s="101"/>
      <c r="I403" s="96"/>
      <c r="J403" s="112"/>
      <c r="K403" s="96"/>
      <c r="L403" s="96"/>
      <c r="M403" s="96"/>
      <c r="N403" s="96"/>
      <c r="O403" s="96"/>
      <c r="P403" s="108"/>
      <c r="Q403" s="96"/>
    </row>
    <row r="404">
      <c r="A404" s="96"/>
      <c r="B404" s="96"/>
      <c r="C404" s="96"/>
      <c r="D404" s="101"/>
      <c r="E404" s="112"/>
      <c r="F404" s="96"/>
      <c r="G404" s="96"/>
      <c r="H404" s="101"/>
      <c r="I404" s="96"/>
      <c r="J404" s="112"/>
      <c r="K404" s="96"/>
      <c r="L404" s="96"/>
      <c r="M404" s="96"/>
      <c r="N404" s="96"/>
      <c r="O404" s="96"/>
      <c r="P404" s="108"/>
      <c r="Q404" s="96"/>
    </row>
    <row r="405">
      <c r="A405" s="96"/>
      <c r="B405" s="96"/>
      <c r="C405" s="96"/>
      <c r="D405" s="101"/>
      <c r="E405" s="112"/>
      <c r="F405" s="96"/>
      <c r="G405" s="96"/>
      <c r="H405" s="101"/>
      <c r="I405" s="96"/>
      <c r="J405" s="112"/>
      <c r="K405" s="96"/>
      <c r="L405" s="96"/>
      <c r="M405" s="96"/>
      <c r="N405" s="96"/>
      <c r="O405" s="96"/>
      <c r="P405" s="108"/>
      <c r="Q405" s="96"/>
    </row>
    <row r="406">
      <c r="A406" s="96"/>
      <c r="B406" s="96"/>
      <c r="C406" s="96"/>
      <c r="D406" s="101"/>
      <c r="E406" s="112"/>
      <c r="F406" s="96"/>
      <c r="G406" s="96"/>
      <c r="H406" s="101"/>
      <c r="I406" s="96"/>
      <c r="J406" s="112"/>
      <c r="K406" s="96"/>
      <c r="L406" s="96"/>
      <c r="M406" s="96"/>
      <c r="N406" s="96"/>
      <c r="O406" s="96"/>
      <c r="P406" s="108"/>
      <c r="Q406" s="96"/>
    </row>
    <row r="407">
      <c r="A407" s="96"/>
      <c r="B407" s="96"/>
      <c r="C407" s="96"/>
      <c r="D407" s="101"/>
      <c r="E407" s="112"/>
      <c r="F407" s="96"/>
      <c r="G407" s="96"/>
      <c r="H407" s="101"/>
      <c r="I407" s="96"/>
      <c r="J407" s="112"/>
      <c r="K407" s="96"/>
      <c r="L407" s="96"/>
      <c r="M407" s="96"/>
      <c r="N407" s="96"/>
      <c r="O407" s="96"/>
      <c r="P407" s="108"/>
      <c r="Q407" s="96"/>
    </row>
    <row r="408">
      <c r="A408" s="96"/>
      <c r="B408" s="96"/>
      <c r="C408" s="96"/>
      <c r="D408" s="101"/>
      <c r="E408" s="112"/>
      <c r="F408" s="96"/>
      <c r="G408" s="96"/>
      <c r="H408" s="101"/>
      <c r="I408" s="96"/>
      <c r="J408" s="112"/>
      <c r="K408" s="96"/>
      <c r="L408" s="96"/>
      <c r="M408" s="96"/>
      <c r="N408" s="96"/>
      <c r="O408" s="96"/>
      <c r="P408" s="108"/>
      <c r="Q408" s="96"/>
    </row>
    <row r="409">
      <c r="A409" s="96"/>
      <c r="B409" s="96"/>
      <c r="C409" s="96"/>
      <c r="D409" s="101"/>
      <c r="E409" s="112"/>
      <c r="F409" s="96"/>
      <c r="G409" s="96"/>
      <c r="H409" s="101"/>
      <c r="I409" s="96"/>
      <c r="J409" s="112"/>
      <c r="K409" s="96"/>
      <c r="L409" s="96"/>
      <c r="M409" s="96"/>
      <c r="N409" s="96"/>
      <c r="O409" s="96"/>
      <c r="P409" s="108"/>
      <c r="Q409" s="96"/>
    </row>
    <row r="410">
      <c r="A410" s="96"/>
      <c r="B410" s="96"/>
      <c r="C410" s="96"/>
      <c r="D410" s="101"/>
      <c r="E410" s="112"/>
      <c r="F410" s="96"/>
      <c r="G410" s="96"/>
      <c r="H410" s="101"/>
      <c r="I410" s="96"/>
      <c r="J410" s="112"/>
      <c r="K410" s="96"/>
      <c r="L410" s="96"/>
      <c r="M410" s="96"/>
      <c r="N410" s="96"/>
      <c r="O410" s="96"/>
      <c r="P410" s="108"/>
      <c r="Q410" s="96"/>
    </row>
    <row r="411">
      <c r="A411" s="96"/>
      <c r="B411" s="96"/>
      <c r="C411" s="96"/>
      <c r="D411" s="101"/>
      <c r="E411" s="112"/>
      <c r="F411" s="96"/>
      <c r="G411" s="96"/>
      <c r="H411" s="101"/>
      <c r="I411" s="96"/>
      <c r="J411" s="112"/>
      <c r="K411" s="96"/>
      <c r="L411" s="96"/>
      <c r="M411" s="96"/>
      <c r="N411" s="96"/>
      <c r="O411" s="96"/>
      <c r="P411" s="108"/>
      <c r="Q411" s="96"/>
    </row>
    <row r="412">
      <c r="A412" s="96"/>
      <c r="B412" s="96"/>
      <c r="C412" s="96"/>
      <c r="D412" s="101"/>
      <c r="E412" s="112"/>
      <c r="F412" s="96"/>
      <c r="G412" s="96"/>
      <c r="H412" s="101"/>
      <c r="I412" s="96"/>
      <c r="J412" s="112"/>
      <c r="K412" s="96"/>
      <c r="L412" s="96"/>
      <c r="M412" s="96"/>
      <c r="N412" s="96"/>
      <c r="O412" s="96"/>
      <c r="P412" s="108"/>
      <c r="Q412" s="96"/>
    </row>
    <row r="413">
      <c r="A413" s="96"/>
      <c r="B413" s="96"/>
      <c r="C413" s="96"/>
      <c r="D413" s="101"/>
      <c r="E413" s="112"/>
      <c r="F413" s="96"/>
      <c r="G413" s="96"/>
      <c r="H413" s="101"/>
      <c r="I413" s="96"/>
      <c r="J413" s="112"/>
      <c r="K413" s="96"/>
      <c r="L413" s="96"/>
      <c r="M413" s="96"/>
      <c r="N413" s="96"/>
      <c r="O413" s="96"/>
      <c r="P413" s="108"/>
      <c r="Q413" s="96"/>
    </row>
    <row r="414">
      <c r="A414" s="96"/>
      <c r="B414" s="96"/>
      <c r="C414" s="96"/>
      <c r="D414" s="101"/>
      <c r="E414" s="112"/>
      <c r="F414" s="96"/>
      <c r="G414" s="96"/>
      <c r="H414" s="101"/>
      <c r="I414" s="96"/>
      <c r="J414" s="112"/>
      <c r="K414" s="96"/>
      <c r="L414" s="96"/>
      <c r="M414" s="96"/>
      <c r="N414" s="96"/>
      <c r="O414" s="96"/>
      <c r="P414" s="108"/>
      <c r="Q414" s="96"/>
    </row>
    <row r="415">
      <c r="A415" s="96"/>
      <c r="B415" s="96"/>
      <c r="C415" s="96"/>
      <c r="D415" s="101"/>
      <c r="E415" s="112"/>
      <c r="F415" s="96"/>
      <c r="G415" s="96"/>
      <c r="H415" s="101"/>
      <c r="I415" s="96"/>
      <c r="J415" s="112"/>
      <c r="K415" s="96"/>
      <c r="L415" s="96"/>
      <c r="M415" s="96"/>
      <c r="N415" s="96"/>
      <c r="O415" s="96"/>
      <c r="P415" s="108"/>
      <c r="Q415" s="96"/>
    </row>
    <row r="416">
      <c r="A416" s="96"/>
      <c r="B416" s="96"/>
      <c r="C416" s="96"/>
      <c r="D416" s="101"/>
      <c r="E416" s="112"/>
      <c r="F416" s="96"/>
      <c r="G416" s="96"/>
      <c r="H416" s="101"/>
      <c r="I416" s="96"/>
      <c r="J416" s="112"/>
      <c r="K416" s="96"/>
      <c r="L416" s="96"/>
      <c r="M416" s="96"/>
      <c r="N416" s="96"/>
      <c r="O416" s="96"/>
      <c r="P416" s="108"/>
      <c r="Q416" s="96"/>
    </row>
    <row r="417">
      <c r="A417" s="96"/>
      <c r="B417" s="96"/>
      <c r="C417" s="96"/>
      <c r="D417" s="101"/>
      <c r="E417" s="112"/>
      <c r="F417" s="96"/>
      <c r="G417" s="96"/>
      <c r="H417" s="101"/>
      <c r="I417" s="96"/>
      <c r="J417" s="112"/>
      <c r="K417" s="96"/>
      <c r="L417" s="96"/>
      <c r="M417" s="96"/>
      <c r="N417" s="96"/>
      <c r="O417" s="96"/>
      <c r="P417" s="108"/>
      <c r="Q417" s="96"/>
    </row>
    <row r="418">
      <c r="A418" s="96"/>
      <c r="B418" s="96"/>
      <c r="C418" s="96"/>
      <c r="D418" s="101"/>
      <c r="E418" s="112"/>
      <c r="F418" s="96"/>
      <c r="G418" s="96"/>
      <c r="H418" s="101"/>
      <c r="I418" s="96"/>
      <c r="J418" s="112"/>
      <c r="K418" s="96"/>
      <c r="L418" s="96"/>
      <c r="M418" s="96"/>
      <c r="N418" s="96"/>
      <c r="O418" s="96"/>
      <c r="P418" s="108"/>
      <c r="Q418" s="96"/>
    </row>
    <row r="419">
      <c r="A419" s="96"/>
      <c r="B419" s="96"/>
      <c r="C419" s="96"/>
      <c r="D419" s="101"/>
      <c r="E419" s="112"/>
      <c r="F419" s="96"/>
      <c r="G419" s="96"/>
      <c r="H419" s="101"/>
      <c r="I419" s="96"/>
      <c r="J419" s="112"/>
      <c r="K419" s="96"/>
      <c r="L419" s="96"/>
      <c r="M419" s="96"/>
      <c r="N419" s="96"/>
      <c r="O419" s="96"/>
      <c r="P419" s="108"/>
      <c r="Q419" s="96"/>
    </row>
    <row r="420">
      <c r="A420" s="96"/>
      <c r="B420" s="96"/>
      <c r="C420" s="96"/>
      <c r="D420" s="101"/>
      <c r="E420" s="112"/>
      <c r="F420" s="96"/>
      <c r="G420" s="96"/>
      <c r="H420" s="101"/>
      <c r="I420" s="96"/>
      <c r="J420" s="112"/>
      <c r="K420" s="96"/>
      <c r="L420" s="96"/>
      <c r="M420" s="96"/>
      <c r="N420" s="96"/>
      <c r="O420" s="96"/>
      <c r="P420" s="108"/>
      <c r="Q420" s="96"/>
    </row>
    <row r="421">
      <c r="A421" s="96"/>
      <c r="B421" s="96"/>
      <c r="C421" s="96"/>
      <c r="D421" s="101"/>
      <c r="E421" s="112"/>
      <c r="F421" s="96"/>
      <c r="G421" s="96"/>
      <c r="H421" s="101"/>
      <c r="I421" s="96"/>
      <c r="J421" s="112"/>
      <c r="K421" s="96"/>
      <c r="L421" s="96"/>
      <c r="M421" s="96"/>
      <c r="N421" s="96"/>
      <c r="O421" s="96"/>
      <c r="P421" s="108"/>
      <c r="Q421" s="96"/>
    </row>
    <row r="422">
      <c r="A422" s="96"/>
      <c r="B422" s="96"/>
      <c r="C422" s="96"/>
      <c r="D422" s="101"/>
      <c r="E422" s="112"/>
      <c r="F422" s="96"/>
      <c r="G422" s="96"/>
      <c r="H422" s="101"/>
      <c r="I422" s="96"/>
      <c r="J422" s="112"/>
      <c r="K422" s="96"/>
      <c r="L422" s="96"/>
      <c r="M422" s="96"/>
      <c r="N422" s="96"/>
      <c r="O422" s="96"/>
      <c r="P422" s="108"/>
      <c r="Q422" s="96"/>
    </row>
    <row r="423">
      <c r="A423" s="96"/>
      <c r="B423" s="96"/>
      <c r="C423" s="96"/>
      <c r="D423" s="101"/>
      <c r="E423" s="112"/>
      <c r="F423" s="96"/>
      <c r="G423" s="96"/>
      <c r="H423" s="101"/>
      <c r="I423" s="96"/>
      <c r="J423" s="112"/>
      <c r="K423" s="96"/>
      <c r="L423" s="96"/>
      <c r="M423" s="96"/>
      <c r="N423" s="96"/>
      <c r="O423" s="96"/>
      <c r="P423" s="108"/>
      <c r="Q423" s="96"/>
    </row>
    <row r="424">
      <c r="A424" s="96"/>
      <c r="B424" s="96"/>
      <c r="C424" s="96"/>
      <c r="D424" s="101"/>
      <c r="E424" s="112"/>
      <c r="F424" s="96"/>
      <c r="G424" s="96"/>
      <c r="H424" s="101"/>
      <c r="I424" s="96"/>
      <c r="J424" s="112"/>
      <c r="K424" s="96"/>
      <c r="L424" s="96"/>
      <c r="M424" s="96"/>
      <c r="N424" s="96"/>
      <c r="O424" s="96"/>
      <c r="P424" s="108"/>
      <c r="Q424" s="96"/>
    </row>
    <row r="425">
      <c r="A425" s="96"/>
      <c r="B425" s="96"/>
      <c r="C425" s="96"/>
      <c r="D425" s="101"/>
      <c r="E425" s="112"/>
      <c r="F425" s="96"/>
      <c r="G425" s="96"/>
      <c r="H425" s="101"/>
      <c r="I425" s="96"/>
      <c r="J425" s="112"/>
      <c r="K425" s="96"/>
      <c r="L425" s="96"/>
      <c r="M425" s="96"/>
      <c r="N425" s="96"/>
      <c r="O425" s="96"/>
      <c r="P425" s="108"/>
      <c r="Q425" s="96"/>
    </row>
    <row r="426">
      <c r="A426" s="96"/>
      <c r="B426" s="96"/>
      <c r="C426" s="96"/>
      <c r="D426" s="101"/>
      <c r="E426" s="112"/>
      <c r="F426" s="96"/>
      <c r="G426" s="96"/>
      <c r="H426" s="101"/>
      <c r="I426" s="96"/>
      <c r="J426" s="112"/>
      <c r="K426" s="96"/>
      <c r="L426" s="96"/>
      <c r="M426" s="96"/>
      <c r="N426" s="96"/>
      <c r="O426" s="96"/>
      <c r="P426" s="108"/>
      <c r="Q426" s="96"/>
    </row>
    <row r="427">
      <c r="A427" s="96"/>
      <c r="B427" s="96"/>
      <c r="C427" s="96"/>
      <c r="D427" s="101"/>
      <c r="E427" s="112"/>
      <c r="F427" s="96"/>
      <c r="G427" s="96"/>
      <c r="H427" s="101"/>
      <c r="I427" s="96"/>
      <c r="J427" s="112"/>
      <c r="K427" s="96"/>
      <c r="L427" s="96"/>
      <c r="M427" s="96"/>
      <c r="N427" s="96"/>
      <c r="O427" s="96"/>
      <c r="P427" s="108"/>
      <c r="Q427" s="96"/>
    </row>
    <row r="428">
      <c r="A428" s="96"/>
      <c r="B428" s="96"/>
      <c r="C428" s="96"/>
      <c r="D428" s="101"/>
      <c r="E428" s="112"/>
      <c r="F428" s="96"/>
      <c r="G428" s="96"/>
      <c r="H428" s="101"/>
      <c r="I428" s="96"/>
      <c r="J428" s="112"/>
      <c r="K428" s="96"/>
      <c r="L428" s="96"/>
      <c r="M428" s="96"/>
      <c r="N428" s="96"/>
      <c r="O428" s="96"/>
      <c r="P428" s="108"/>
      <c r="Q428" s="96"/>
    </row>
    <row r="429">
      <c r="A429" s="96"/>
      <c r="B429" s="96"/>
      <c r="C429" s="96"/>
      <c r="D429" s="101"/>
      <c r="E429" s="112"/>
      <c r="F429" s="96"/>
      <c r="G429" s="96"/>
      <c r="H429" s="101"/>
      <c r="I429" s="96"/>
      <c r="J429" s="112"/>
      <c r="K429" s="96"/>
      <c r="L429" s="96"/>
      <c r="M429" s="96"/>
      <c r="N429" s="96"/>
      <c r="O429" s="96"/>
      <c r="P429" s="108"/>
      <c r="Q429" s="96"/>
    </row>
    <row r="430">
      <c r="A430" s="96"/>
      <c r="B430" s="96"/>
      <c r="C430" s="96"/>
      <c r="D430" s="101"/>
      <c r="E430" s="112"/>
      <c r="F430" s="96"/>
      <c r="G430" s="96"/>
      <c r="H430" s="101"/>
      <c r="I430" s="96"/>
      <c r="J430" s="112"/>
      <c r="K430" s="96"/>
      <c r="L430" s="96"/>
      <c r="M430" s="96"/>
      <c r="N430" s="96"/>
      <c r="O430" s="96"/>
      <c r="P430" s="108"/>
      <c r="Q430" s="96"/>
    </row>
    <row r="431">
      <c r="A431" s="96"/>
      <c r="B431" s="96"/>
      <c r="C431" s="96"/>
      <c r="D431" s="101"/>
      <c r="E431" s="112"/>
      <c r="F431" s="96"/>
      <c r="G431" s="96"/>
      <c r="H431" s="101"/>
      <c r="I431" s="96"/>
      <c r="J431" s="112"/>
      <c r="K431" s="96"/>
      <c r="L431" s="96"/>
      <c r="M431" s="96"/>
      <c r="N431" s="96"/>
      <c r="O431" s="96"/>
      <c r="P431" s="108"/>
      <c r="Q431" s="96"/>
    </row>
    <row r="432">
      <c r="A432" s="96"/>
      <c r="B432" s="96"/>
      <c r="C432" s="96"/>
      <c r="D432" s="101"/>
      <c r="E432" s="112"/>
      <c r="F432" s="96"/>
      <c r="G432" s="96"/>
      <c r="H432" s="101"/>
      <c r="I432" s="96"/>
      <c r="J432" s="112"/>
      <c r="K432" s="96"/>
      <c r="L432" s="96"/>
      <c r="M432" s="96"/>
      <c r="N432" s="96"/>
      <c r="O432" s="96"/>
      <c r="P432" s="108"/>
      <c r="Q432" s="96"/>
    </row>
    <row r="433">
      <c r="A433" s="96"/>
      <c r="B433" s="96"/>
      <c r="C433" s="96"/>
      <c r="D433" s="101"/>
      <c r="E433" s="112"/>
      <c r="F433" s="96"/>
      <c r="G433" s="96"/>
      <c r="H433" s="101"/>
      <c r="I433" s="96"/>
      <c r="J433" s="112"/>
      <c r="K433" s="96"/>
      <c r="L433" s="96"/>
      <c r="M433" s="96"/>
      <c r="N433" s="96"/>
      <c r="O433" s="96"/>
      <c r="P433" s="108"/>
      <c r="Q433" s="96"/>
    </row>
    <row r="434">
      <c r="A434" s="96"/>
      <c r="B434" s="96"/>
      <c r="C434" s="96"/>
      <c r="D434" s="101"/>
      <c r="E434" s="112"/>
      <c r="F434" s="96"/>
      <c r="G434" s="96"/>
      <c r="H434" s="101"/>
      <c r="I434" s="96"/>
      <c r="J434" s="112"/>
      <c r="K434" s="96"/>
      <c r="L434" s="96"/>
      <c r="M434" s="96"/>
      <c r="N434" s="96"/>
      <c r="O434" s="96"/>
      <c r="P434" s="108"/>
      <c r="Q434" s="96"/>
    </row>
    <row r="435">
      <c r="A435" s="96"/>
      <c r="B435" s="96"/>
      <c r="C435" s="96"/>
      <c r="D435" s="101"/>
      <c r="E435" s="112"/>
      <c r="F435" s="96"/>
      <c r="G435" s="96"/>
      <c r="H435" s="101"/>
      <c r="I435" s="96"/>
      <c r="J435" s="112"/>
      <c r="K435" s="96"/>
      <c r="L435" s="96"/>
      <c r="M435" s="96"/>
      <c r="N435" s="96"/>
      <c r="O435" s="96"/>
      <c r="P435" s="108"/>
      <c r="Q435" s="96"/>
    </row>
    <row r="436">
      <c r="A436" s="96"/>
      <c r="B436" s="96"/>
      <c r="C436" s="96"/>
      <c r="D436" s="101"/>
      <c r="E436" s="112"/>
      <c r="F436" s="96"/>
      <c r="G436" s="96"/>
      <c r="H436" s="101"/>
      <c r="I436" s="96"/>
      <c r="J436" s="112"/>
      <c r="K436" s="96"/>
      <c r="L436" s="96"/>
      <c r="M436" s="96"/>
      <c r="N436" s="96"/>
      <c r="O436" s="96"/>
      <c r="P436" s="108"/>
      <c r="Q436" s="96"/>
    </row>
    <row r="437">
      <c r="A437" s="96"/>
      <c r="B437" s="96"/>
      <c r="C437" s="96"/>
      <c r="D437" s="101"/>
      <c r="E437" s="112"/>
      <c r="F437" s="96"/>
      <c r="G437" s="96"/>
      <c r="H437" s="101"/>
      <c r="I437" s="96"/>
      <c r="J437" s="112"/>
      <c r="K437" s="96"/>
      <c r="L437" s="96"/>
      <c r="M437" s="96"/>
      <c r="N437" s="96"/>
      <c r="O437" s="96"/>
      <c r="P437" s="108"/>
      <c r="Q437" s="96"/>
    </row>
    <row r="438">
      <c r="A438" s="96"/>
      <c r="B438" s="96"/>
      <c r="C438" s="96"/>
      <c r="D438" s="101"/>
      <c r="E438" s="112"/>
      <c r="F438" s="96"/>
      <c r="G438" s="96"/>
      <c r="H438" s="101"/>
      <c r="I438" s="96"/>
      <c r="J438" s="112"/>
      <c r="K438" s="96"/>
      <c r="L438" s="96"/>
      <c r="M438" s="96"/>
      <c r="N438" s="96"/>
      <c r="O438" s="96"/>
      <c r="P438" s="108"/>
      <c r="Q438" s="96"/>
    </row>
    <row r="439">
      <c r="A439" s="96"/>
      <c r="B439" s="96"/>
      <c r="C439" s="96"/>
      <c r="D439" s="101"/>
      <c r="E439" s="112"/>
      <c r="F439" s="96"/>
      <c r="G439" s="96"/>
      <c r="H439" s="101"/>
      <c r="I439" s="96"/>
      <c r="J439" s="112"/>
      <c r="K439" s="96"/>
      <c r="L439" s="96"/>
      <c r="M439" s="96"/>
      <c r="N439" s="96"/>
      <c r="O439" s="96"/>
      <c r="P439" s="108"/>
      <c r="Q439" s="96"/>
    </row>
    <row r="440">
      <c r="A440" s="96"/>
      <c r="B440" s="96"/>
      <c r="C440" s="96"/>
      <c r="D440" s="101"/>
      <c r="E440" s="112"/>
      <c r="F440" s="96"/>
      <c r="G440" s="96"/>
      <c r="H440" s="101"/>
      <c r="I440" s="96"/>
      <c r="J440" s="112"/>
      <c r="K440" s="96"/>
      <c r="L440" s="96"/>
      <c r="M440" s="96"/>
      <c r="N440" s="96"/>
      <c r="O440" s="96"/>
      <c r="P440" s="108"/>
      <c r="Q440" s="96"/>
    </row>
    <row r="441">
      <c r="A441" s="96"/>
      <c r="B441" s="96"/>
      <c r="C441" s="96"/>
      <c r="D441" s="101"/>
      <c r="E441" s="112"/>
      <c r="F441" s="96"/>
      <c r="G441" s="96"/>
      <c r="H441" s="101"/>
      <c r="I441" s="96"/>
      <c r="J441" s="112"/>
      <c r="K441" s="96"/>
      <c r="L441" s="96"/>
      <c r="M441" s="96"/>
      <c r="N441" s="96"/>
      <c r="O441" s="96"/>
      <c r="P441" s="108"/>
      <c r="Q441" s="96"/>
    </row>
    <row r="442">
      <c r="A442" s="96"/>
      <c r="B442" s="96"/>
      <c r="C442" s="96"/>
      <c r="D442" s="101"/>
      <c r="E442" s="112"/>
      <c r="F442" s="96"/>
      <c r="G442" s="96"/>
      <c r="H442" s="101"/>
      <c r="I442" s="96"/>
      <c r="J442" s="112"/>
      <c r="K442" s="96"/>
      <c r="L442" s="96"/>
      <c r="M442" s="96"/>
      <c r="N442" s="96"/>
      <c r="O442" s="96"/>
      <c r="P442" s="108"/>
      <c r="Q442" s="96"/>
    </row>
    <row r="443">
      <c r="A443" s="96"/>
      <c r="B443" s="96"/>
      <c r="C443" s="96"/>
      <c r="D443" s="101"/>
      <c r="E443" s="112"/>
      <c r="F443" s="96"/>
      <c r="G443" s="96"/>
      <c r="H443" s="101"/>
      <c r="I443" s="96"/>
      <c r="J443" s="112"/>
      <c r="K443" s="96"/>
      <c r="L443" s="96"/>
      <c r="M443" s="96"/>
      <c r="N443" s="96"/>
      <c r="O443" s="96"/>
      <c r="P443" s="108"/>
      <c r="Q443" s="96"/>
    </row>
    <row r="444">
      <c r="A444" s="96"/>
      <c r="B444" s="96"/>
      <c r="C444" s="96"/>
      <c r="D444" s="101"/>
      <c r="E444" s="112"/>
      <c r="F444" s="96"/>
      <c r="G444" s="96"/>
      <c r="H444" s="101"/>
      <c r="I444" s="96"/>
      <c r="J444" s="112"/>
      <c r="K444" s="96"/>
      <c r="L444" s="96"/>
      <c r="M444" s="96"/>
      <c r="N444" s="96"/>
      <c r="O444" s="96"/>
      <c r="P444" s="108"/>
      <c r="Q444" s="96"/>
    </row>
    <row r="445">
      <c r="A445" s="96"/>
      <c r="B445" s="96"/>
      <c r="C445" s="96"/>
      <c r="D445" s="101"/>
      <c r="E445" s="112"/>
      <c r="F445" s="96"/>
      <c r="G445" s="96"/>
      <c r="H445" s="101"/>
      <c r="I445" s="96"/>
      <c r="J445" s="112"/>
      <c r="K445" s="96"/>
      <c r="L445" s="96"/>
      <c r="M445" s="96"/>
      <c r="N445" s="96"/>
      <c r="O445" s="96"/>
      <c r="P445" s="108"/>
      <c r="Q445" s="96"/>
    </row>
    <row r="446">
      <c r="A446" s="96"/>
      <c r="B446" s="96"/>
      <c r="C446" s="96"/>
      <c r="D446" s="101"/>
      <c r="E446" s="112"/>
      <c r="F446" s="96"/>
      <c r="G446" s="96"/>
      <c r="H446" s="101"/>
      <c r="I446" s="96"/>
      <c r="J446" s="112"/>
      <c r="K446" s="96"/>
      <c r="L446" s="96"/>
      <c r="M446" s="96"/>
      <c r="N446" s="96"/>
      <c r="O446" s="96"/>
      <c r="P446" s="108"/>
      <c r="Q446" s="96"/>
    </row>
    <row r="447">
      <c r="A447" s="96"/>
      <c r="B447" s="96"/>
      <c r="C447" s="96"/>
      <c r="D447" s="101"/>
      <c r="E447" s="112"/>
      <c r="F447" s="96"/>
      <c r="G447" s="96"/>
      <c r="H447" s="101"/>
      <c r="I447" s="96"/>
      <c r="J447" s="112"/>
      <c r="K447" s="96"/>
      <c r="L447" s="96"/>
      <c r="M447" s="96"/>
      <c r="N447" s="96"/>
      <c r="O447" s="96"/>
      <c r="P447" s="108"/>
      <c r="Q447" s="96"/>
    </row>
    <row r="448">
      <c r="A448" s="96"/>
      <c r="B448" s="96"/>
      <c r="C448" s="96"/>
      <c r="D448" s="101"/>
      <c r="E448" s="112"/>
      <c r="F448" s="96"/>
      <c r="G448" s="96"/>
      <c r="H448" s="101"/>
      <c r="I448" s="96"/>
      <c r="J448" s="112"/>
      <c r="K448" s="96"/>
      <c r="L448" s="96"/>
      <c r="M448" s="96"/>
      <c r="N448" s="96"/>
      <c r="O448" s="96"/>
      <c r="P448" s="108"/>
      <c r="Q448" s="96"/>
    </row>
    <row r="449">
      <c r="A449" s="96"/>
      <c r="B449" s="96"/>
      <c r="C449" s="96"/>
      <c r="D449" s="101"/>
      <c r="E449" s="112"/>
      <c r="F449" s="96"/>
      <c r="G449" s="96"/>
      <c r="H449" s="101"/>
      <c r="I449" s="96"/>
      <c r="J449" s="112"/>
      <c r="K449" s="96"/>
      <c r="L449" s="96"/>
      <c r="M449" s="96"/>
      <c r="N449" s="96"/>
      <c r="O449" s="96"/>
      <c r="P449" s="108"/>
      <c r="Q449" s="96"/>
    </row>
    <row r="450">
      <c r="A450" s="96"/>
      <c r="B450" s="96"/>
      <c r="C450" s="96"/>
      <c r="D450" s="101"/>
      <c r="E450" s="112"/>
      <c r="F450" s="96"/>
      <c r="G450" s="96"/>
      <c r="H450" s="101"/>
      <c r="I450" s="96"/>
      <c r="J450" s="112"/>
      <c r="K450" s="96"/>
      <c r="L450" s="96"/>
      <c r="M450" s="96"/>
      <c r="N450" s="96"/>
      <c r="O450" s="96"/>
      <c r="P450" s="108"/>
      <c r="Q450" s="96"/>
    </row>
    <row r="451">
      <c r="A451" s="96"/>
      <c r="B451" s="96"/>
      <c r="C451" s="96"/>
      <c r="D451" s="101"/>
      <c r="E451" s="112"/>
      <c r="F451" s="96"/>
      <c r="G451" s="96"/>
      <c r="H451" s="101"/>
      <c r="I451" s="96"/>
      <c r="J451" s="112"/>
      <c r="K451" s="96"/>
      <c r="L451" s="96"/>
      <c r="M451" s="96"/>
      <c r="N451" s="96"/>
      <c r="O451" s="96"/>
      <c r="P451" s="108"/>
      <c r="Q451" s="96"/>
    </row>
    <row r="452">
      <c r="A452" s="96"/>
      <c r="B452" s="96"/>
      <c r="C452" s="96"/>
      <c r="D452" s="101"/>
      <c r="E452" s="112"/>
      <c r="F452" s="96"/>
      <c r="G452" s="96"/>
      <c r="H452" s="101"/>
      <c r="I452" s="96"/>
      <c r="J452" s="112"/>
      <c r="K452" s="96"/>
      <c r="L452" s="96"/>
      <c r="M452" s="96"/>
      <c r="N452" s="96"/>
      <c r="O452" s="96"/>
      <c r="P452" s="108"/>
      <c r="Q452" s="96"/>
    </row>
    <row r="453">
      <c r="A453" s="96"/>
      <c r="B453" s="96"/>
      <c r="C453" s="96"/>
      <c r="D453" s="101"/>
      <c r="E453" s="112"/>
      <c r="F453" s="96"/>
      <c r="G453" s="96"/>
      <c r="H453" s="101"/>
      <c r="I453" s="96"/>
      <c r="J453" s="112"/>
      <c r="K453" s="96"/>
      <c r="L453" s="96"/>
      <c r="M453" s="96"/>
      <c r="N453" s="96"/>
      <c r="O453" s="96"/>
      <c r="P453" s="108"/>
      <c r="Q453" s="96"/>
    </row>
    <row r="454">
      <c r="A454" s="96"/>
      <c r="B454" s="96"/>
      <c r="C454" s="96"/>
      <c r="D454" s="101"/>
      <c r="E454" s="112"/>
      <c r="F454" s="96"/>
      <c r="G454" s="96"/>
      <c r="H454" s="101"/>
      <c r="I454" s="96"/>
      <c r="J454" s="112"/>
      <c r="K454" s="96"/>
      <c r="L454" s="96"/>
      <c r="M454" s="96"/>
      <c r="N454" s="96"/>
      <c r="O454" s="96"/>
      <c r="P454" s="108"/>
      <c r="Q454" s="96"/>
    </row>
    <row r="455">
      <c r="A455" s="96"/>
      <c r="B455" s="96"/>
      <c r="C455" s="96"/>
      <c r="D455" s="101"/>
      <c r="E455" s="112"/>
      <c r="F455" s="96"/>
      <c r="G455" s="96"/>
      <c r="H455" s="101"/>
      <c r="I455" s="96"/>
      <c r="J455" s="112"/>
      <c r="K455" s="96"/>
      <c r="L455" s="96"/>
      <c r="M455" s="96"/>
      <c r="N455" s="96"/>
      <c r="O455" s="96"/>
      <c r="P455" s="108"/>
      <c r="Q455" s="96"/>
    </row>
    <row r="456">
      <c r="A456" s="96"/>
      <c r="B456" s="96"/>
      <c r="C456" s="96"/>
      <c r="D456" s="101"/>
      <c r="E456" s="112"/>
      <c r="F456" s="96"/>
      <c r="G456" s="96"/>
      <c r="H456" s="101"/>
      <c r="I456" s="96"/>
      <c r="J456" s="112"/>
      <c r="K456" s="96"/>
      <c r="L456" s="96"/>
      <c r="M456" s="96"/>
      <c r="N456" s="96"/>
      <c r="O456" s="96"/>
      <c r="P456" s="108"/>
      <c r="Q456" s="96"/>
    </row>
    <row r="457">
      <c r="A457" s="96"/>
      <c r="B457" s="96"/>
      <c r="C457" s="96"/>
      <c r="D457" s="101"/>
      <c r="E457" s="112"/>
      <c r="F457" s="96"/>
      <c r="G457" s="96"/>
      <c r="H457" s="101"/>
      <c r="I457" s="96"/>
      <c r="J457" s="112"/>
      <c r="K457" s="96"/>
      <c r="L457" s="96"/>
      <c r="M457" s="96"/>
      <c r="N457" s="96"/>
      <c r="O457" s="96"/>
      <c r="P457" s="108"/>
      <c r="Q457" s="96"/>
    </row>
    <row r="458">
      <c r="A458" s="96"/>
      <c r="B458" s="96"/>
      <c r="C458" s="96"/>
      <c r="D458" s="101"/>
      <c r="E458" s="112"/>
      <c r="F458" s="96"/>
      <c r="G458" s="96"/>
      <c r="H458" s="101"/>
      <c r="I458" s="96"/>
      <c r="J458" s="112"/>
      <c r="K458" s="96"/>
      <c r="L458" s="96"/>
      <c r="M458" s="96"/>
      <c r="N458" s="96"/>
      <c r="O458" s="96"/>
      <c r="P458" s="108"/>
      <c r="Q458" s="96"/>
    </row>
    <row r="459">
      <c r="A459" s="96"/>
      <c r="B459" s="96"/>
      <c r="C459" s="96"/>
      <c r="D459" s="101"/>
      <c r="E459" s="112"/>
      <c r="F459" s="96"/>
      <c r="G459" s="96"/>
      <c r="H459" s="101"/>
      <c r="I459" s="96"/>
      <c r="J459" s="112"/>
      <c r="K459" s="96"/>
      <c r="L459" s="96"/>
      <c r="M459" s="96"/>
      <c r="N459" s="96"/>
      <c r="O459" s="96"/>
      <c r="P459" s="108"/>
      <c r="Q459" s="96"/>
    </row>
    <row r="460">
      <c r="A460" s="96"/>
      <c r="B460" s="96"/>
      <c r="C460" s="96"/>
      <c r="D460" s="101"/>
      <c r="E460" s="112"/>
      <c r="F460" s="96"/>
      <c r="G460" s="96"/>
      <c r="H460" s="101"/>
      <c r="I460" s="96"/>
      <c r="J460" s="112"/>
      <c r="K460" s="96"/>
      <c r="L460" s="96"/>
      <c r="M460" s="96"/>
      <c r="N460" s="96"/>
      <c r="O460" s="96"/>
      <c r="P460" s="108"/>
      <c r="Q460" s="96"/>
    </row>
    <row r="461">
      <c r="A461" s="96"/>
      <c r="B461" s="96"/>
      <c r="C461" s="96"/>
      <c r="D461" s="101"/>
      <c r="E461" s="112"/>
      <c r="F461" s="96"/>
      <c r="G461" s="96"/>
      <c r="H461" s="101"/>
      <c r="I461" s="96"/>
      <c r="J461" s="112"/>
      <c r="K461" s="96"/>
      <c r="L461" s="96"/>
      <c r="M461" s="96"/>
      <c r="N461" s="96"/>
      <c r="O461" s="96"/>
      <c r="P461" s="108"/>
      <c r="Q461" s="96"/>
    </row>
    <row r="462">
      <c r="A462" s="96"/>
      <c r="B462" s="96"/>
      <c r="C462" s="96"/>
      <c r="D462" s="101"/>
      <c r="E462" s="112"/>
      <c r="F462" s="96"/>
      <c r="G462" s="96"/>
      <c r="H462" s="101"/>
      <c r="I462" s="96"/>
      <c r="J462" s="112"/>
      <c r="K462" s="96"/>
      <c r="L462" s="96"/>
      <c r="M462" s="96"/>
      <c r="N462" s="96"/>
      <c r="O462" s="96"/>
      <c r="P462" s="108"/>
      <c r="Q462" s="96"/>
    </row>
    <row r="463">
      <c r="A463" s="96"/>
      <c r="B463" s="96"/>
      <c r="C463" s="96"/>
      <c r="D463" s="101"/>
      <c r="E463" s="112"/>
      <c r="F463" s="96"/>
      <c r="G463" s="96"/>
      <c r="H463" s="101"/>
      <c r="I463" s="96"/>
      <c r="J463" s="112"/>
      <c r="K463" s="96"/>
      <c r="L463" s="96"/>
      <c r="M463" s="96"/>
      <c r="N463" s="96"/>
      <c r="O463" s="96"/>
      <c r="P463" s="108"/>
      <c r="Q463" s="96"/>
    </row>
    <row r="464">
      <c r="A464" s="96"/>
      <c r="B464" s="96"/>
      <c r="C464" s="96"/>
      <c r="D464" s="101"/>
      <c r="E464" s="112"/>
      <c r="F464" s="96"/>
      <c r="G464" s="96"/>
      <c r="H464" s="101"/>
      <c r="I464" s="96"/>
      <c r="J464" s="112"/>
      <c r="K464" s="96"/>
      <c r="L464" s="96"/>
      <c r="M464" s="96"/>
      <c r="N464" s="96"/>
      <c r="O464" s="96"/>
      <c r="P464" s="108"/>
      <c r="Q464" s="96"/>
    </row>
    <row r="465">
      <c r="A465" s="96"/>
      <c r="B465" s="96"/>
      <c r="C465" s="96"/>
      <c r="D465" s="101"/>
      <c r="E465" s="112"/>
      <c r="F465" s="96"/>
      <c r="G465" s="96"/>
      <c r="H465" s="101"/>
      <c r="I465" s="96"/>
      <c r="J465" s="112"/>
      <c r="K465" s="96"/>
      <c r="L465" s="96"/>
      <c r="M465" s="96"/>
      <c r="N465" s="96"/>
      <c r="O465" s="96"/>
      <c r="P465" s="108"/>
      <c r="Q465" s="96"/>
    </row>
    <row r="466">
      <c r="A466" s="96"/>
      <c r="B466" s="96"/>
      <c r="C466" s="96"/>
      <c r="D466" s="101"/>
      <c r="E466" s="112"/>
      <c r="F466" s="96"/>
      <c r="G466" s="96"/>
      <c r="H466" s="101"/>
      <c r="I466" s="96"/>
      <c r="J466" s="112"/>
      <c r="K466" s="96"/>
      <c r="L466" s="96"/>
      <c r="M466" s="96"/>
      <c r="N466" s="96"/>
      <c r="O466" s="96"/>
      <c r="P466" s="108"/>
      <c r="Q466" s="96"/>
    </row>
    <row r="467">
      <c r="A467" s="96"/>
      <c r="B467" s="96"/>
      <c r="C467" s="96"/>
      <c r="D467" s="101"/>
      <c r="E467" s="112"/>
      <c r="F467" s="96"/>
      <c r="G467" s="96"/>
      <c r="H467" s="101"/>
      <c r="I467" s="96"/>
      <c r="J467" s="112"/>
      <c r="K467" s="96"/>
      <c r="L467" s="96"/>
      <c r="M467" s="96"/>
      <c r="N467" s="96"/>
      <c r="O467" s="96"/>
      <c r="P467" s="108"/>
      <c r="Q467" s="96"/>
    </row>
    <row r="468">
      <c r="A468" s="96"/>
      <c r="B468" s="96"/>
      <c r="C468" s="96"/>
      <c r="D468" s="101"/>
      <c r="E468" s="112"/>
      <c r="F468" s="96"/>
      <c r="G468" s="96"/>
      <c r="H468" s="101"/>
      <c r="I468" s="96"/>
      <c r="J468" s="112"/>
      <c r="K468" s="96"/>
      <c r="L468" s="96"/>
      <c r="M468" s="96"/>
      <c r="N468" s="96"/>
      <c r="O468" s="96"/>
      <c r="P468" s="108"/>
      <c r="Q468" s="96"/>
    </row>
    <row r="469">
      <c r="A469" s="96"/>
      <c r="B469" s="96"/>
      <c r="C469" s="96"/>
      <c r="D469" s="101"/>
      <c r="E469" s="112"/>
      <c r="F469" s="96"/>
      <c r="G469" s="96"/>
      <c r="H469" s="101"/>
      <c r="I469" s="96"/>
      <c r="J469" s="112"/>
      <c r="K469" s="96"/>
      <c r="L469" s="96"/>
      <c r="M469" s="96"/>
      <c r="N469" s="96"/>
      <c r="O469" s="96"/>
      <c r="P469" s="108"/>
      <c r="Q469" s="96"/>
    </row>
    <row r="470">
      <c r="A470" s="96"/>
      <c r="B470" s="96"/>
      <c r="C470" s="96"/>
      <c r="D470" s="101"/>
      <c r="E470" s="112"/>
      <c r="F470" s="96"/>
      <c r="G470" s="96"/>
      <c r="H470" s="101"/>
      <c r="I470" s="96"/>
      <c r="J470" s="112"/>
      <c r="K470" s="96"/>
      <c r="L470" s="96"/>
      <c r="M470" s="96"/>
      <c r="N470" s="96"/>
      <c r="O470" s="96"/>
      <c r="P470" s="108"/>
      <c r="Q470" s="96"/>
    </row>
    <row r="471">
      <c r="A471" s="96"/>
      <c r="B471" s="96"/>
      <c r="C471" s="96"/>
      <c r="D471" s="101"/>
      <c r="E471" s="112"/>
      <c r="F471" s="96"/>
      <c r="G471" s="96"/>
      <c r="H471" s="101"/>
      <c r="I471" s="96"/>
      <c r="J471" s="112"/>
      <c r="K471" s="96"/>
      <c r="L471" s="96"/>
      <c r="M471" s="96"/>
      <c r="N471" s="96"/>
      <c r="O471" s="96"/>
      <c r="P471" s="108"/>
      <c r="Q471" s="96"/>
    </row>
    <row r="472">
      <c r="A472" s="96"/>
      <c r="B472" s="96"/>
      <c r="C472" s="96"/>
      <c r="D472" s="101"/>
      <c r="E472" s="112"/>
      <c r="F472" s="96"/>
      <c r="G472" s="96"/>
      <c r="H472" s="101"/>
      <c r="I472" s="96"/>
      <c r="J472" s="112"/>
      <c r="K472" s="96"/>
      <c r="L472" s="96"/>
      <c r="M472" s="96"/>
      <c r="N472" s="96"/>
      <c r="O472" s="96"/>
      <c r="P472" s="108"/>
      <c r="Q472" s="96"/>
    </row>
    <row r="473">
      <c r="A473" s="96"/>
      <c r="B473" s="96"/>
      <c r="C473" s="96"/>
      <c r="D473" s="101"/>
      <c r="E473" s="112"/>
      <c r="F473" s="96"/>
      <c r="G473" s="96"/>
      <c r="H473" s="101"/>
      <c r="I473" s="96"/>
      <c r="J473" s="112"/>
      <c r="K473" s="96"/>
      <c r="L473" s="96"/>
      <c r="M473" s="96"/>
      <c r="N473" s="96"/>
      <c r="O473" s="96"/>
      <c r="P473" s="108"/>
      <c r="Q473" s="96"/>
    </row>
    <row r="474">
      <c r="A474" s="96"/>
      <c r="B474" s="96"/>
      <c r="C474" s="96"/>
      <c r="D474" s="101"/>
      <c r="E474" s="112"/>
      <c r="F474" s="96"/>
      <c r="G474" s="96"/>
      <c r="H474" s="101"/>
      <c r="I474" s="96"/>
      <c r="J474" s="112"/>
      <c r="K474" s="96"/>
      <c r="L474" s="96"/>
      <c r="M474" s="96"/>
      <c r="N474" s="96"/>
      <c r="O474" s="96"/>
      <c r="P474" s="108"/>
      <c r="Q474" s="96"/>
    </row>
    <row r="475">
      <c r="A475" s="96"/>
      <c r="B475" s="96"/>
      <c r="C475" s="96"/>
      <c r="D475" s="101"/>
      <c r="E475" s="112"/>
      <c r="F475" s="96"/>
      <c r="G475" s="96"/>
      <c r="H475" s="101"/>
      <c r="I475" s="96"/>
      <c r="J475" s="112"/>
      <c r="K475" s="96"/>
      <c r="L475" s="96"/>
      <c r="M475" s="96"/>
      <c r="N475" s="96"/>
      <c r="O475" s="96"/>
      <c r="P475" s="108"/>
      <c r="Q475" s="96"/>
    </row>
    <row r="476">
      <c r="A476" s="96"/>
      <c r="B476" s="96"/>
      <c r="C476" s="96"/>
      <c r="D476" s="101"/>
      <c r="E476" s="112"/>
      <c r="F476" s="96"/>
      <c r="G476" s="96"/>
      <c r="H476" s="101"/>
      <c r="I476" s="96"/>
      <c r="J476" s="112"/>
      <c r="K476" s="96"/>
      <c r="L476" s="96"/>
      <c r="M476" s="96"/>
      <c r="N476" s="96"/>
      <c r="O476" s="96"/>
      <c r="P476" s="108"/>
      <c r="Q476" s="96"/>
    </row>
    <row r="477">
      <c r="A477" s="96"/>
      <c r="B477" s="96"/>
      <c r="C477" s="96"/>
      <c r="D477" s="101"/>
      <c r="E477" s="112"/>
      <c r="F477" s="96"/>
      <c r="G477" s="96"/>
      <c r="H477" s="101"/>
      <c r="I477" s="96"/>
      <c r="J477" s="112"/>
      <c r="K477" s="96"/>
      <c r="L477" s="96"/>
      <c r="M477" s="96"/>
      <c r="N477" s="96"/>
      <c r="O477" s="96"/>
      <c r="P477" s="108"/>
      <c r="Q477" s="96"/>
    </row>
    <row r="478">
      <c r="A478" s="96"/>
      <c r="B478" s="96"/>
      <c r="C478" s="96"/>
      <c r="D478" s="101"/>
      <c r="E478" s="112"/>
      <c r="F478" s="96"/>
      <c r="G478" s="96"/>
      <c r="H478" s="101"/>
      <c r="I478" s="96"/>
      <c r="J478" s="112"/>
      <c r="K478" s="96"/>
      <c r="L478" s="96"/>
      <c r="M478" s="96"/>
      <c r="N478" s="96"/>
      <c r="O478" s="96"/>
      <c r="P478" s="108"/>
      <c r="Q478" s="96"/>
    </row>
    <row r="479">
      <c r="A479" s="96"/>
      <c r="B479" s="96"/>
      <c r="C479" s="96"/>
      <c r="D479" s="101"/>
      <c r="E479" s="112"/>
      <c r="F479" s="96"/>
      <c r="G479" s="96"/>
      <c r="H479" s="101"/>
      <c r="I479" s="96"/>
      <c r="J479" s="112"/>
      <c r="K479" s="96"/>
      <c r="L479" s="96"/>
      <c r="M479" s="96"/>
      <c r="N479" s="96"/>
      <c r="O479" s="96"/>
      <c r="P479" s="108"/>
      <c r="Q479" s="96"/>
    </row>
    <row r="480">
      <c r="A480" s="96"/>
      <c r="B480" s="96"/>
      <c r="C480" s="96"/>
      <c r="D480" s="101"/>
      <c r="E480" s="112"/>
      <c r="F480" s="96"/>
      <c r="G480" s="96"/>
      <c r="H480" s="101"/>
      <c r="I480" s="96"/>
      <c r="J480" s="112"/>
      <c r="K480" s="96"/>
      <c r="L480" s="96"/>
      <c r="M480" s="96"/>
      <c r="N480" s="96"/>
      <c r="O480" s="96"/>
      <c r="P480" s="108"/>
      <c r="Q480" s="96"/>
    </row>
    <row r="481">
      <c r="A481" s="96"/>
      <c r="B481" s="96"/>
      <c r="C481" s="96"/>
      <c r="D481" s="101"/>
      <c r="E481" s="112"/>
      <c r="F481" s="96"/>
      <c r="G481" s="96"/>
      <c r="H481" s="101"/>
      <c r="I481" s="96"/>
      <c r="J481" s="112"/>
      <c r="K481" s="96"/>
      <c r="L481" s="96"/>
      <c r="M481" s="96"/>
      <c r="N481" s="96"/>
      <c r="O481" s="96"/>
      <c r="P481" s="108"/>
      <c r="Q481" s="96"/>
    </row>
    <row r="482">
      <c r="A482" s="96"/>
      <c r="B482" s="96"/>
      <c r="C482" s="96"/>
      <c r="D482" s="101"/>
      <c r="E482" s="112"/>
      <c r="F482" s="96"/>
      <c r="G482" s="96"/>
      <c r="H482" s="101"/>
      <c r="I482" s="96"/>
      <c r="J482" s="112"/>
      <c r="K482" s="96"/>
      <c r="L482" s="96"/>
      <c r="M482" s="96"/>
      <c r="N482" s="96"/>
      <c r="O482" s="96"/>
      <c r="P482" s="108"/>
      <c r="Q482" s="96"/>
    </row>
    <row r="483">
      <c r="A483" s="96"/>
      <c r="B483" s="96"/>
      <c r="C483" s="96"/>
      <c r="D483" s="101"/>
      <c r="E483" s="112"/>
      <c r="F483" s="96"/>
      <c r="G483" s="96"/>
      <c r="H483" s="101"/>
      <c r="I483" s="96"/>
      <c r="J483" s="112"/>
      <c r="K483" s="96"/>
      <c r="L483" s="96"/>
      <c r="M483" s="96"/>
      <c r="N483" s="96"/>
      <c r="O483" s="96"/>
      <c r="P483" s="108"/>
      <c r="Q483" s="96"/>
    </row>
    <row r="484">
      <c r="A484" s="96"/>
      <c r="B484" s="96"/>
      <c r="C484" s="96"/>
      <c r="D484" s="101"/>
      <c r="E484" s="112"/>
      <c r="F484" s="96"/>
      <c r="G484" s="96"/>
      <c r="H484" s="101"/>
      <c r="I484" s="96"/>
      <c r="J484" s="112"/>
      <c r="K484" s="96"/>
      <c r="L484" s="96"/>
      <c r="M484" s="96"/>
      <c r="N484" s="96"/>
      <c r="O484" s="96"/>
      <c r="P484" s="108"/>
      <c r="Q484" s="96"/>
    </row>
    <row r="485">
      <c r="A485" s="96"/>
      <c r="B485" s="96"/>
      <c r="C485" s="96"/>
      <c r="D485" s="101"/>
      <c r="E485" s="112"/>
      <c r="F485" s="96"/>
      <c r="G485" s="96"/>
      <c r="H485" s="101"/>
      <c r="I485" s="96"/>
      <c r="J485" s="112"/>
      <c r="K485" s="96"/>
      <c r="L485" s="96"/>
      <c r="M485" s="96"/>
      <c r="N485" s="96"/>
      <c r="O485" s="96"/>
      <c r="P485" s="108"/>
      <c r="Q485" s="96"/>
    </row>
    <row r="486">
      <c r="A486" s="96"/>
      <c r="B486" s="96"/>
      <c r="C486" s="96"/>
      <c r="D486" s="101"/>
      <c r="E486" s="112"/>
      <c r="F486" s="96"/>
      <c r="G486" s="96"/>
      <c r="H486" s="101"/>
      <c r="I486" s="96"/>
      <c r="J486" s="112"/>
      <c r="K486" s="96"/>
      <c r="L486" s="96"/>
      <c r="M486" s="96"/>
      <c r="N486" s="96"/>
      <c r="O486" s="96"/>
      <c r="P486" s="108"/>
      <c r="Q486" s="96"/>
    </row>
    <row r="487">
      <c r="A487" s="96"/>
      <c r="B487" s="96"/>
      <c r="C487" s="96"/>
      <c r="D487" s="101"/>
      <c r="E487" s="112"/>
      <c r="F487" s="96"/>
      <c r="G487" s="96"/>
      <c r="H487" s="101"/>
      <c r="I487" s="96"/>
      <c r="J487" s="112"/>
      <c r="K487" s="96"/>
      <c r="L487" s="96"/>
      <c r="M487" s="96"/>
      <c r="N487" s="96"/>
      <c r="O487" s="96"/>
      <c r="P487" s="108"/>
      <c r="Q487" s="96"/>
    </row>
    <row r="488">
      <c r="A488" s="96"/>
      <c r="B488" s="96"/>
      <c r="C488" s="96"/>
      <c r="D488" s="101"/>
      <c r="E488" s="112"/>
      <c r="F488" s="96"/>
      <c r="G488" s="96"/>
      <c r="H488" s="101"/>
      <c r="I488" s="96"/>
      <c r="J488" s="112"/>
      <c r="K488" s="96"/>
      <c r="L488" s="96"/>
      <c r="M488" s="96"/>
      <c r="N488" s="96"/>
      <c r="O488" s="96"/>
      <c r="P488" s="108"/>
      <c r="Q488" s="96"/>
    </row>
    <row r="489">
      <c r="A489" s="96"/>
      <c r="B489" s="96"/>
      <c r="C489" s="96"/>
      <c r="D489" s="101"/>
      <c r="E489" s="112"/>
      <c r="F489" s="96"/>
      <c r="G489" s="96"/>
      <c r="H489" s="101"/>
      <c r="I489" s="96"/>
      <c r="J489" s="112"/>
      <c r="K489" s="96"/>
      <c r="L489" s="96"/>
      <c r="M489" s="96"/>
      <c r="N489" s="96"/>
      <c r="O489" s="96"/>
      <c r="P489" s="108"/>
      <c r="Q489" s="96"/>
    </row>
    <row r="490">
      <c r="A490" s="96"/>
      <c r="B490" s="96"/>
      <c r="C490" s="96"/>
      <c r="D490" s="101"/>
      <c r="E490" s="112"/>
      <c r="F490" s="96"/>
      <c r="G490" s="96"/>
      <c r="H490" s="101"/>
      <c r="I490" s="96"/>
      <c r="J490" s="112"/>
      <c r="K490" s="96"/>
      <c r="L490" s="96"/>
      <c r="M490" s="96"/>
      <c r="N490" s="96"/>
      <c r="O490" s="96"/>
      <c r="P490" s="108"/>
      <c r="Q490" s="96"/>
    </row>
    <row r="491">
      <c r="A491" s="96"/>
      <c r="B491" s="96"/>
      <c r="C491" s="96"/>
      <c r="D491" s="101"/>
      <c r="E491" s="112"/>
      <c r="F491" s="96"/>
      <c r="G491" s="96"/>
      <c r="H491" s="101"/>
      <c r="I491" s="96"/>
      <c r="J491" s="112"/>
      <c r="K491" s="96"/>
      <c r="L491" s="96"/>
      <c r="M491" s="96"/>
      <c r="N491" s="96"/>
      <c r="O491" s="96"/>
      <c r="P491" s="108"/>
      <c r="Q491" s="96"/>
    </row>
    <row r="492">
      <c r="A492" s="96"/>
      <c r="B492" s="96"/>
      <c r="C492" s="96"/>
      <c r="D492" s="101"/>
      <c r="E492" s="112"/>
      <c r="F492" s="96"/>
      <c r="G492" s="96"/>
      <c r="H492" s="101"/>
      <c r="I492" s="96"/>
      <c r="J492" s="112"/>
      <c r="K492" s="96"/>
      <c r="L492" s="96"/>
      <c r="M492" s="96"/>
      <c r="N492" s="96"/>
      <c r="O492" s="96"/>
      <c r="P492" s="108"/>
      <c r="Q492" s="96"/>
    </row>
    <row r="493">
      <c r="A493" s="96"/>
      <c r="B493" s="96"/>
      <c r="C493" s="96"/>
      <c r="D493" s="101"/>
      <c r="E493" s="112"/>
      <c r="F493" s="96"/>
      <c r="G493" s="96"/>
      <c r="H493" s="101"/>
      <c r="I493" s="96"/>
      <c r="J493" s="112"/>
      <c r="K493" s="96"/>
      <c r="L493" s="96"/>
      <c r="M493" s="96"/>
      <c r="N493" s="96"/>
      <c r="O493" s="96"/>
      <c r="P493" s="108"/>
      <c r="Q493" s="96"/>
    </row>
    <row r="494">
      <c r="A494" s="96"/>
      <c r="B494" s="96"/>
      <c r="C494" s="96"/>
      <c r="D494" s="101"/>
      <c r="E494" s="112"/>
      <c r="F494" s="96"/>
      <c r="G494" s="96"/>
      <c r="H494" s="101"/>
      <c r="I494" s="96"/>
      <c r="J494" s="112"/>
      <c r="K494" s="96"/>
      <c r="L494" s="96"/>
      <c r="M494" s="96"/>
      <c r="N494" s="96"/>
      <c r="O494" s="96"/>
      <c r="P494" s="108"/>
      <c r="Q494" s="96"/>
    </row>
    <row r="495">
      <c r="A495" s="96"/>
      <c r="B495" s="96"/>
      <c r="C495" s="96"/>
      <c r="D495" s="101"/>
      <c r="E495" s="112"/>
      <c r="F495" s="96"/>
      <c r="G495" s="96"/>
      <c r="H495" s="101"/>
      <c r="I495" s="96"/>
      <c r="J495" s="112"/>
      <c r="K495" s="96"/>
      <c r="L495" s="96"/>
      <c r="M495" s="96"/>
      <c r="N495" s="96"/>
      <c r="O495" s="96"/>
      <c r="P495" s="108"/>
      <c r="Q495" s="96"/>
    </row>
    <row r="496">
      <c r="A496" s="96"/>
      <c r="B496" s="96"/>
      <c r="C496" s="96"/>
      <c r="D496" s="101"/>
      <c r="E496" s="112"/>
      <c r="F496" s="96"/>
      <c r="G496" s="96"/>
      <c r="H496" s="101"/>
      <c r="I496" s="96"/>
      <c r="J496" s="112"/>
      <c r="K496" s="96"/>
      <c r="L496" s="96"/>
      <c r="M496" s="96"/>
      <c r="N496" s="96"/>
      <c r="O496" s="96"/>
      <c r="P496" s="108"/>
      <c r="Q496" s="96"/>
    </row>
    <row r="497">
      <c r="A497" s="96"/>
      <c r="B497" s="96"/>
      <c r="C497" s="96"/>
      <c r="D497" s="101"/>
      <c r="E497" s="112"/>
      <c r="F497" s="96"/>
      <c r="G497" s="96"/>
      <c r="H497" s="101"/>
      <c r="I497" s="96"/>
      <c r="J497" s="112"/>
      <c r="K497" s="96"/>
      <c r="L497" s="96"/>
      <c r="M497" s="96"/>
      <c r="N497" s="96"/>
      <c r="O497" s="96"/>
      <c r="P497" s="108"/>
      <c r="Q497" s="96"/>
    </row>
    <row r="498">
      <c r="A498" s="96"/>
      <c r="B498" s="96"/>
      <c r="C498" s="96"/>
      <c r="D498" s="101"/>
      <c r="E498" s="112"/>
      <c r="F498" s="96"/>
      <c r="G498" s="96"/>
      <c r="H498" s="101"/>
      <c r="I498" s="96"/>
      <c r="J498" s="112"/>
      <c r="K498" s="96"/>
      <c r="L498" s="96"/>
      <c r="M498" s="96"/>
      <c r="N498" s="96"/>
      <c r="O498" s="96"/>
      <c r="P498" s="108"/>
      <c r="Q498" s="96"/>
    </row>
    <row r="499">
      <c r="A499" s="96"/>
      <c r="B499" s="96"/>
      <c r="C499" s="96"/>
      <c r="D499" s="101"/>
      <c r="E499" s="112"/>
      <c r="F499" s="96"/>
      <c r="G499" s="96"/>
      <c r="H499" s="101"/>
      <c r="I499" s="96"/>
      <c r="J499" s="112"/>
      <c r="K499" s="96"/>
      <c r="L499" s="96"/>
      <c r="M499" s="96"/>
      <c r="N499" s="96"/>
      <c r="O499" s="96"/>
      <c r="P499" s="108"/>
      <c r="Q499" s="96"/>
    </row>
    <row r="500">
      <c r="A500" s="96"/>
      <c r="B500" s="96"/>
      <c r="C500" s="96"/>
      <c r="D500" s="101"/>
      <c r="E500" s="112"/>
      <c r="F500" s="96"/>
      <c r="G500" s="96"/>
      <c r="H500" s="101"/>
      <c r="I500" s="96"/>
      <c r="J500" s="112"/>
      <c r="K500" s="96"/>
      <c r="L500" s="96"/>
      <c r="M500" s="96"/>
      <c r="N500" s="96"/>
      <c r="O500" s="96"/>
      <c r="P500" s="108"/>
      <c r="Q500" s="96"/>
    </row>
    <row r="501">
      <c r="A501" s="96"/>
      <c r="B501" s="96"/>
      <c r="C501" s="96"/>
      <c r="D501" s="101"/>
      <c r="E501" s="112"/>
      <c r="F501" s="96"/>
      <c r="G501" s="96"/>
      <c r="H501" s="101"/>
      <c r="I501" s="96"/>
      <c r="J501" s="112"/>
      <c r="K501" s="96"/>
      <c r="L501" s="96"/>
      <c r="M501" s="96"/>
      <c r="N501" s="96"/>
      <c r="O501" s="96"/>
      <c r="P501" s="108"/>
      <c r="Q501" s="96"/>
    </row>
    <row r="502">
      <c r="A502" s="96"/>
      <c r="B502" s="96"/>
      <c r="C502" s="96"/>
      <c r="D502" s="101"/>
      <c r="E502" s="112"/>
      <c r="F502" s="96"/>
      <c r="G502" s="96"/>
      <c r="H502" s="101"/>
      <c r="I502" s="96"/>
      <c r="J502" s="112"/>
      <c r="K502" s="96"/>
      <c r="L502" s="96"/>
      <c r="M502" s="96"/>
      <c r="N502" s="96"/>
      <c r="O502" s="96"/>
      <c r="P502" s="108"/>
      <c r="Q502" s="96"/>
    </row>
    <row r="503">
      <c r="A503" s="96"/>
      <c r="B503" s="96"/>
      <c r="C503" s="96"/>
      <c r="D503" s="101"/>
      <c r="E503" s="112"/>
      <c r="F503" s="96"/>
      <c r="G503" s="96"/>
      <c r="H503" s="101"/>
      <c r="I503" s="96"/>
      <c r="J503" s="112"/>
      <c r="K503" s="96"/>
      <c r="L503" s="96"/>
      <c r="M503" s="96"/>
      <c r="N503" s="96"/>
      <c r="O503" s="96"/>
      <c r="P503" s="108"/>
      <c r="Q503" s="96"/>
    </row>
    <row r="504">
      <c r="A504" s="96"/>
      <c r="B504" s="96"/>
      <c r="C504" s="96"/>
      <c r="D504" s="101"/>
      <c r="E504" s="112"/>
      <c r="F504" s="96"/>
      <c r="G504" s="96"/>
      <c r="H504" s="101"/>
      <c r="I504" s="96"/>
      <c r="J504" s="112"/>
      <c r="K504" s="96"/>
      <c r="L504" s="96"/>
      <c r="M504" s="96"/>
      <c r="N504" s="96"/>
      <c r="O504" s="96"/>
      <c r="P504" s="108"/>
      <c r="Q504" s="96"/>
    </row>
    <row r="505">
      <c r="A505" s="96"/>
      <c r="B505" s="96"/>
      <c r="C505" s="96"/>
      <c r="D505" s="101"/>
      <c r="E505" s="112"/>
      <c r="F505" s="96"/>
      <c r="G505" s="96"/>
      <c r="H505" s="101"/>
      <c r="I505" s="96"/>
      <c r="J505" s="112"/>
      <c r="K505" s="96"/>
      <c r="L505" s="96"/>
      <c r="M505" s="96"/>
      <c r="N505" s="96"/>
      <c r="O505" s="96"/>
      <c r="P505" s="108"/>
      <c r="Q505" s="96"/>
    </row>
    <row r="506">
      <c r="A506" s="96"/>
      <c r="B506" s="96"/>
      <c r="C506" s="96"/>
      <c r="D506" s="101"/>
      <c r="E506" s="112"/>
      <c r="F506" s="96"/>
      <c r="G506" s="96"/>
      <c r="H506" s="101"/>
      <c r="I506" s="96"/>
      <c r="J506" s="112"/>
      <c r="K506" s="96"/>
      <c r="L506" s="96"/>
      <c r="M506" s="96"/>
      <c r="N506" s="96"/>
      <c r="O506" s="96"/>
      <c r="P506" s="108"/>
      <c r="Q506" s="96"/>
    </row>
    <row r="507">
      <c r="A507" s="96"/>
      <c r="B507" s="96"/>
      <c r="C507" s="96"/>
      <c r="D507" s="101"/>
      <c r="E507" s="112"/>
      <c r="F507" s="96"/>
      <c r="G507" s="96"/>
      <c r="H507" s="101"/>
      <c r="I507" s="96"/>
      <c r="J507" s="112"/>
      <c r="K507" s="96"/>
      <c r="L507" s="96"/>
      <c r="M507" s="96"/>
      <c r="N507" s="96"/>
      <c r="O507" s="96"/>
      <c r="P507" s="108"/>
      <c r="Q507" s="96"/>
    </row>
    <row r="508">
      <c r="A508" s="96"/>
      <c r="B508" s="96"/>
      <c r="C508" s="96"/>
      <c r="D508" s="101"/>
      <c r="E508" s="112"/>
      <c r="F508" s="96"/>
      <c r="G508" s="96"/>
      <c r="H508" s="101"/>
      <c r="I508" s="96"/>
      <c r="J508" s="112"/>
      <c r="K508" s="96"/>
      <c r="L508" s="96"/>
      <c r="M508" s="96"/>
      <c r="N508" s="96"/>
      <c r="O508" s="96"/>
      <c r="P508" s="108"/>
      <c r="Q508" s="96"/>
    </row>
    <row r="509">
      <c r="A509" s="96"/>
      <c r="B509" s="96"/>
      <c r="C509" s="96"/>
      <c r="D509" s="101"/>
      <c r="E509" s="112"/>
      <c r="F509" s="96"/>
      <c r="G509" s="96"/>
      <c r="H509" s="101"/>
      <c r="I509" s="96"/>
      <c r="J509" s="112"/>
      <c r="K509" s="96"/>
      <c r="L509" s="96"/>
      <c r="M509" s="96"/>
      <c r="N509" s="96"/>
      <c r="O509" s="96"/>
      <c r="P509" s="108"/>
      <c r="Q509" s="96"/>
    </row>
    <row r="510">
      <c r="A510" s="96"/>
      <c r="B510" s="96"/>
      <c r="C510" s="96"/>
      <c r="D510" s="101"/>
      <c r="E510" s="112"/>
      <c r="F510" s="96"/>
      <c r="G510" s="96"/>
      <c r="H510" s="101"/>
      <c r="I510" s="96"/>
      <c r="J510" s="112"/>
      <c r="K510" s="96"/>
      <c r="L510" s="96"/>
      <c r="M510" s="96"/>
      <c r="N510" s="96"/>
      <c r="O510" s="96"/>
      <c r="P510" s="108"/>
      <c r="Q510" s="96"/>
    </row>
    <row r="511">
      <c r="A511" s="96"/>
      <c r="B511" s="96"/>
      <c r="C511" s="96"/>
      <c r="D511" s="101"/>
      <c r="E511" s="112"/>
      <c r="F511" s="96"/>
      <c r="G511" s="96"/>
      <c r="H511" s="101"/>
      <c r="I511" s="96"/>
      <c r="J511" s="112"/>
      <c r="K511" s="96"/>
      <c r="L511" s="96"/>
      <c r="M511" s="96"/>
      <c r="N511" s="96"/>
      <c r="O511" s="96"/>
      <c r="P511" s="108"/>
      <c r="Q511" s="96"/>
    </row>
    <row r="512">
      <c r="A512" s="96"/>
      <c r="B512" s="96"/>
      <c r="C512" s="96"/>
      <c r="D512" s="101"/>
      <c r="E512" s="112"/>
      <c r="F512" s="96"/>
      <c r="G512" s="96"/>
      <c r="H512" s="101"/>
      <c r="I512" s="96"/>
      <c r="J512" s="112"/>
      <c r="K512" s="96"/>
      <c r="L512" s="96"/>
      <c r="M512" s="96"/>
      <c r="N512" s="96"/>
      <c r="O512" s="96"/>
      <c r="P512" s="108"/>
      <c r="Q512" s="96"/>
    </row>
    <row r="513">
      <c r="A513" s="96"/>
      <c r="B513" s="96"/>
      <c r="C513" s="96"/>
      <c r="D513" s="101"/>
      <c r="E513" s="112"/>
      <c r="F513" s="96"/>
      <c r="G513" s="96"/>
      <c r="H513" s="101"/>
      <c r="I513" s="96"/>
      <c r="J513" s="112"/>
      <c r="K513" s="96"/>
      <c r="L513" s="96"/>
      <c r="M513" s="96"/>
      <c r="N513" s="96"/>
      <c r="O513" s="96"/>
      <c r="P513" s="108"/>
      <c r="Q513" s="96"/>
    </row>
    <row r="514">
      <c r="A514" s="96"/>
      <c r="B514" s="96"/>
      <c r="C514" s="96"/>
      <c r="D514" s="101"/>
      <c r="E514" s="112"/>
      <c r="F514" s="96"/>
      <c r="G514" s="96"/>
      <c r="H514" s="101"/>
      <c r="I514" s="96"/>
      <c r="J514" s="112"/>
      <c r="K514" s="96"/>
      <c r="L514" s="96"/>
      <c r="M514" s="96"/>
      <c r="N514" s="96"/>
      <c r="O514" s="96"/>
      <c r="P514" s="108"/>
      <c r="Q514" s="96"/>
    </row>
    <row r="515">
      <c r="A515" s="96"/>
      <c r="B515" s="96"/>
      <c r="C515" s="96"/>
      <c r="D515" s="101"/>
      <c r="E515" s="112"/>
      <c r="F515" s="96"/>
      <c r="G515" s="96"/>
      <c r="H515" s="101"/>
      <c r="I515" s="96"/>
      <c r="J515" s="112"/>
      <c r="K515" s="96"/>
      <c r="L515" s="96"/>
      <c r="M515" s="96"/>
      <c r="N515" s="96"/>
      <c r="O515" s="96"/>
      <c r="P515" s="108"/>
      <c r="Q515" s="96"/>
    </row>
    <row r="516">
      <c r="A516" s="96"/>
      <c r="B516" s="96"/>
      <c r="C516" s="96"/>
      <c r="D516" s="101"/>
      <c r="E516" s="112"/>
      <c r="F516" s="96"/>
      <c r="G516" s="96"/>
      <c r="H516" s="101"/>
      <c r="I516" s="96"/>
      <c r="J516" s="112"/>
      <c r="K516" s="96"/>
      <c r="L516" s="96"/>
      <c r="M516" s="96"/>
      <c r="N516" s="96"/>
      <c r="O516" s="96"/>
      <c r="P516" s="108"/>
      <c r="Q516" s="96"/>
    </row>
    <row r="517">
      <c r="A517" s="96"/>
      <c r="B517" s="96"/>
      <c r="C517" s="96"/>
      <c r="D517" s="101"/>
      <c r="E517" s="112"/>
      <c r="F517" s="96"/>
      <c r="G517" s="96"/>
      <c r="H517" s="101"/>
      <c r="I517" s="96"/>
      <c r="J517" s="112"/>
      <c r="K517" s="96"/>
      <c r="L517" s="96"/>
      <c r="M517" s="96"/>
      <c r="N517" s="96"/>
      <c r="O517" s="96"/>
      <c r="P517" s="108"/>
      <c r="Q517" s="96"/>
    </row>
    <row r="518">
      <c r="A518" s="96"/>
      <c r="B518" s="96"/>
      <c r="C518" s="96"/>
      <c r="D518" s="101"/>
      <c r="E518" s="112"/>
      <c r="F518" s="96"/>
      <c r="G518" s="96"/>
      <c r="H518" s="101"/>
      <c r="I518" s="96"/>
      <c r="J518" s="112"/>
      <c r="K518" s="96"/>
      <c r="L518" s="96"/>
      <c r="M518" s="96"/>
      <c r="N518" s="96"/>
      <c r="O518" s="96"/>
      <c r="P518" s="108"/>
      <c r="Q518" s="96"/>
    </row>
    <row r="519">
      <c r="A519" s="96"/>
      <c r="B519" s="96"/>
      <c r="C519" s="96"/>
      <c r="D519" s="101"/>
      <c r="E519" s="112"/>
      <c r="F519" s="96"/>
      <c r="G519" s="96"/>
      <c r="H519" s="101"/>
      <c r="I519" s="96"/>
      <c r="J519" s="112"/>
      <c r="K519" s="96"/>
      <c r="L519" s="96"/>
      <c r="M519" s="96"/>
      <c r="N519" s="96"/>
      <c r="O519" s="96"/>
      <c r="P519" s="108"/>
      <c r="Q519" s="96"/>
    </row>
    <row r="520">
      <c r="A520" s="96"/>
      <c r="B520" s="96"/>
      <c r="C520" s="96"/>
      <c r="D520" s="101"/>
      <c r="E520" s="112"/>
      <c r="F520" s="96"/>
      <c r="G520" s="96"/>
      <c r="H520" s="101"/>
      <c r="I520" s="96"/>
      <c r="J520" s="112"/>
      <c r="K520" s="96"/>
      <c r="L520" s="96"/>
      <c r="M520" s="96"/>
      <c r="N520" s="96"/>
      <c r="O520" s="96"/>
      <c r="P520" s="108"/>
      <c r="Q520" s="96"/>
    </row>
    <row r="521">
      <c r="A521" s="96"/>
      <c r="B521" s="96"/>
      <c r="C521" s="96"/>
      <c r="D521" s="101"/>
      <c r="E521" s="112"/>
      <c r="F521" s="96"/>
      <c r="G521" s="96"/>
      <c r="H521" s="101"/>
      <c r="I521" s="96"/>
      <c r="J521" s="112"/>
      <c r="K521" s="96"/>
      <c r="L521" s="96"/>
      <c r="M521" s="96"/>
      <c r="N521" s="96"/>
      <c r="O521" s="96"/>
      <c r="P521" s="108"/>
      <c r="Q521" s="96"/>
    </row>
    <row r="522">
      <c r="A522" s="96"/>
      <c r="B522" s="96"/>
      <c r="C522" s="96"/>
      <c r="D522" s="101"/>
      <c r="E522" s="112"/>
      <c r="F522" s="96"/>
      <c r="G522" s="96"/>
      <c r="H522" s="101"/>
      <c r="I522" s="96"/>
      <c r="J522" s="112"/>
      <c r="K522" s="96"/>
      <c r="L522" s="96"/>
      <c r="M522" s="96"/>
      <c r="N522" s="96"/>
      <c r="O522" s="96"/>
      <c r="P522" s="108"/>
      <c r="Q522" s="96"/>
    </row>
    <row r="523">
      <c r="A523" s="96"/>
      <c r="B523" s="96"/>
      <c r="C523" s="96"/>
      <c r="D523" s="101"/>
      <c r="E523" s="112"/>
      <c r="F523" s="96"/>
      <c r="G523" s="96"/>
      <c r="H523" s="101"/>
      <c r="I523" s="96"/>
      <c r="J523" s="112"/>
      <c r="K523" s="96"/>
      <c r="L523" s="96"/>
      <c r="M523" s="96"/>
      <c r="N523" s="96"/>
      <c r="O523" s="96"/>
      <c r="P523" s="108"/>
      <c r="Q523" s="96"/>
    </row>
    <row r="524">
      <c r="A524" s="96"/>
      <c r="B524" s="96"/>
      <c r="C524" s="96"/>
      <c r="D524" s="101"/>
      <c r="E524" s="112"/>
      <c r="F524" s="96"/>
      <c r="G524" s="96"/>
      <c r="H524" s="101"/>
      <c r="I524" s="96"/>
      <c r="J524" s="112"/>
      <c r="K524" s="96"/>
      <c r="L524" s="96"/>
      <c r="M524" s="96"/>
      <c r="N524" s="96"/>
      <c r="O524" s="96"/>
      <c r="P524" s="108"/>
      <c r="Q524" s="96"/>
    </row>
    <row r="525">
      <c r="A525" s="96"/>
      <c r="B525" s="96"/>
      <c r="C525" s="96"/>
      <c r="D525" s="101"/>
      <c r="E525" s="112"/>
      <c r="F525" s="96"/>
      <c r="G525" s="96"/>
      <c r="H525" s="101"/>
      <c r="I525" s="96"/>
      <c r="J525" s="112"/>
      <c r="K525" s="96"/>
      <c r="L525" s="96"/>
      <c r="M525" s="96"/>
      <c r="N525" s="96"/>
      <c r="O525" s="96"/>
      <c r="P525" s="108"/>
      <c r="Q525" s="96"/>
    </row>
    <row r="526">
      <c r="A526" s="96"/>
      <c r="B526" s="96"/>
      <c r="C526" s="96"/>
      <c r="D526" s="101"/>
      <c r="E526" s="112"/>
      <c r="F526" s="96"/>
      <c r="G526" s="96"/>
      <c r="H526" s="101"/>
      <c r="I526" s="96"/>
      <c r="J526" s="112"/>
      <c r="K526" s="96"/>
      <c r="L526" s="96"/>
      <c r="M526" s="96"/>
      <c r="N526" s="96"/>
      <c r="O526" s="96"/>
      <c r="P526" s="108"/>
      <c r="Q526" s="96"/>
    </row>
    <row r="527">
      <c r="A527" s="96"/>
      <c r="B527" s="96"/>
      <c r="C527" s="96"/>
      <c r="D527" s="101"/>
      <c r="E527" s="112"/>
      <c r="F527" s="96"/>
      <c r="G527" s="96"/>
      <c r="H527" s="101"/>
      <c r="I527" s="96"/>
      <c r="J527" s="112"/>
      <c r="K527" s="96"/>
      <c r="L527" s="96"/>
      <c r="M527" s="96"/>
      <c r="N527" s="96"/>
      <c r="O527" s="96"/>
      <c r="P527" s="108"/>
      <c r="Q527" s="96"/>
    </row>
    <row r="528">
      <c r="A528" s="96"/>
      <c r="B528" s="96"/>
      <c r="C528" s="96"/>
      <c r="D528" s="101"/>
      <c r="E528" s="112"/>
      <c r="F528" s="96"/>
      <c r="G528" s="96"/>
      <c r="H528" s="101"/>
      <c r="I528" s="96"/>
      <c r="J528" s="112"/>
      <c r="K528" s="96"/>
      <c r="L528" s="96"/>
      <c r="M528" s="96"/>
      <c r="N528" s="96"/>
      <c r="O528" s="96"/>
      <c r="P528" s="108"/>
      <c r="Q528" s="96"/>
    </row>
    <row r="529">
      <c r="A529" s="96"/>
      <c r="B529" s="96"/>
      <c r="C529" s="96"/>
      <c r="D529" s="101"/>
      <c r="E529" s="112"/>
      <c r="F529" s="96"/>
      <c r="G529" s="96"/>
      <c r="H529" s="101"/>
      <c r="I529" s="96"/>
      <c r="J529" s="112"/>
      <c r="K529" s="96"/>
      <c r="L529" s="96"/>
      <c r="M529" s="96"/>
      <c r="N529" s="96"/>
      <c r="O529" s="96"/>
      <c r="P529" s="108"/>
      <c r="Q529" s="96"/>
    </row>
    <row r="530">
      <c r="A530" s="96"/>
      <c r="B530" s="96"/>
      <c r="C530" s="96"/>
      <c r="D530" s="101"/>
      <c r="E530" s="112"/>
      <c r="F530" s="96"/>
      <c r="G530" s="96"/>
      <c r="H530" s="101"/>
      <c r="I530" s="96"/>
      <c r="J530" s="112"/>
      <c r="K530" s="96"/>
      <c r="L530" s="96"/>
      <c r="M530" s="96"/>
      <c r="N530" s="96"/>
      <c r="O530" s="96"/>
      <c r="P530" s="108"/>
      <c r="Q530" s="96"/>
    </row>
    <row r="531">
      <c r="A531" s="96"/>
      <c r="B531" s="96"/>
      <c r="C531" s="96"/>
      <c r="D531" s="101"/>
      <c r="E531" s="112"/>
      <c r="F531" s="96"/>
      <c r="G531" s="96"/>
      <c r="H531" s="101"/>
      <c r="I531" s="96"/>
      <c r="J531" s="112"/>
      <c r="K531" s="96"/>
      <c r="L531" s="96"/>
      <c r="M531" s="96"/>
      <c r="N531" s="96"/>
      <c r="O531" s="96"/>
      <c r="P531" s="108"/>
      <c r="Q531" s="96"/>
    </row>
    <row r="532">
      <c r="A532" s="96"/>
      <c r="B532" s="96"/>
      <c r="C532" s="96"/>
      <c r="D532" s="101"/>
      <c r="E532" s="112"/>
      <c r="F532" s="96"/>
      <c r="G532" s="96"/>
      <c r="H532" s="101"/>
      <c r="I532" s="96"/>
      <c r="J532" s="112"/>
      <c r="K532" s="96"/>
      <c r="L532" s="96"/>
      <c r="M532" s="96"/>
      <c r="N532" s="96"/>
      <c r="O532" s="96"/>
      <c r="P532" s="108"/>
      <c r="Q532" s="96"/>
    </row>
    <row r="533">
      <c r="A533" s="96"/>
      <c r="B533" s="96"/>
      <c r="C533" s="96"/>
      <c r="D533" s="101"/>
      <c r="E533" s="112"/>
      <c r="F533" s="96"/>
      <c r="G533" s="96"/>
      <c r="H533" s="101"/>
      <c r="I533" s="96"/>
      <c r="J533" s="112"/>
      <c r="K533" s="96"/>
      <c r="L533" s="96"/>
      <c r="M533" s="96"/>
      <c r="N533" s="96"/>
      <c r="O533" s="96"/>
      <c r="P533" s="108"/>
      <c r="Q533" s="96"/>
    </row>
    <row r="534">
      <c r="A534" s="96"/>
      <c r="B534" s="96"/>
      <c r="C534" s="96"/>
      <c r="D534" s="101"/>
      <c r="E534" s="112"/>
      <c r="F534" s="96"/>
      <c r="G534" s="96"/>
      <c r="H534" s="101"/>
      <c r="I534" s="96"/>
      <c r="J534" s="112"/>
      <c r="K534" s="96"/>
      <c r="L534" s="96"/>
      <c r="M534" s="96"/>
      <c r="N534" s="96"/>
      <c r="O534" s="96"/>
      <c r="P534" s="108"/>
      <c r="Q534" s="96"/>
    </row>
    <row r="535">
      <c r="A535" s="96"/>
      <c r="B535" s="96"/>
      <c r="C535" s="96"/>
      <c r="D535" s="101"/>
      <c r="E535" s="112"/>
      <c r="F535" s="96"/>
      <c r="G535" s="96"/>
      <c r="H535" s="101"/>
      <c r="I535" s="96"/>
      <c r="J535" s="112"/>
      <c r="K535" s="96"/>
      <c r="L535" s="96"/>
      <c r="M535" s="96"/>
      <c r="N535" s="96"/>
      <c r="O535" s="96"/>
      <c r="P535" s="108"/>
      <c r="Q535" s="96"/>
    </row>
    <row r="536">
      <c r="A536" s="96"/>
      <c r="B536" s="96"/>
      <c r="C536" s="96"/>
      <c r="D536" s="101"/>
      <c r="E536" s="112"/>
      <c r="F536" s="96"/>
      <c r="G536" s="96"/>
      <c r="H536" s="101"/>
      <c r="I536" s="96"/>
      <c r="J536" s="112"/>
      <c r="K536" s="96"/>
      <c r="L536" s="96"/>
      <c r="M536" s="96"/>
      <c r="N536" s="96"/>
      <c r="O536" s="96"/>
      <c r="P536" s="108"/>
      <c r="Q536" s="96"/>
    </row>
    <row r="537">
      <c r="A537" s="96"/>
      <c r="B537" s="96"/>
      <c r="C537" s="96"/>
      <c r="D537" s="101"/>
      <c r="E537" s="112"/>
      <c r="F537" s="96"/>
      <c r="G537" s="96"/>
      <c r="H537" s="101"/>
      <c r="I537" s="96"/>
      <c r="J537" s="112"/>
      <c r="K537" s="96"/>
      <c r="L537" s="96"/>
      <c r="M537" s="96"/>
      <c r="N537" s="96"/>
      <c r="O537" s="96"/>
      <c r="P537" s="108"/>
      <c r="Q537" s="96"/>
    </row>
    <row r="538">
      <c r="A538" s="96"/>
      <c r="B538" s="96"/>
      <c r="C538" s="96"/>
      <c r="D538" s="101"/>
      <c r="E538" s="112"/>
      <c r="F538" s="96"/>
      <c r="G538" s="96"/>
      <c r="H538" s="101"/>
      <c r="I538" s="96"/>
      <c r="J538" s="112"/>
      <c r="K538" s="96"/>
      <c r="L538" s="96"/>
      <c r="M538" s="96"/>
      <c r="N538" s="96"/>
      <c r="O538" s="96"/>
      <c r="P538" s="108"/>
      <c r="Q538" s="96"/>
    </row>
    <row r="539">
      <c r="A539" s="96"/>
      <c r="B539" s="96"/>
      <c r="C539" s="96"/>
      <c r="D539" s="101"/>
      <c r="E539" s="112"/>
      <c r="F539" s="96"/>
      <c r="G539" s="96"/>
      <c r="H539" s="101"/>
      <c r="I539" s="96"/>
      <c r="J539" s="112"/>
      <c r="K539" s="96"/>
      <c r="L539" s="96"/>
      <c r="M539" s="96"/>
      <c r="N539" s="96"/>
      <c r="O539" s="96"/>
      <c r="P539" s="108"/>
      <c r="Q539" s="96"/>
    </row>
    <row r="540">
      <c r="A540" s="96"/>
      <c r="B540" s="96"/>
      <c r="C540" s="96"/>
      <c r="D540" s="101"/>
      <c r="E540" s="112"/>
      <c r="F540" s="96"/>
      <c r="G540" s="96"/>
      <c r="H540" s="101"/>
      <c r="I540" s="96"/>
      <c r="J540" s="112"/>
      <c r="K540" s="96"/>
      <c r="L540" s="96"/>
      <c r="M540" s="96"/>
      <c r="N540" s="96"/>
      <c r="O540" s="96"/>
      <c r="P540" s="108"/>
      <c r="Q540" s="96"/>
    </row>
    <row r="541">
      <c r="A541" s="96"/>
      <c r="B541" s="96"/>
      <c r="C541" s="96"/>
      <c r="D541" s="101"/>
      <c r="E541" s="112"/>
      <c r="F541" s="96"/>
      <c r="G541" s="96"/>
      <c r="H541" s="101"/>
      <c r="I541" s="96"/>
      <c r="J541" s="112"/>
      <c r="K541" s="96"/>
      <c r="L541" s="96"/>
      <c r="M541" s="96"/>
      <c r="N541" s="96"/>
      <c r="O541" s="96"/>
      <c r="P541" s="108"/>
      <c r="Q541" s="96"/>
    </row>
    <row r="542">
      <c r="A542" s="96"/>
      <c r="B542" s="96"/>
      <c r="C542" s="96"/>
      <c r="D542" s="101"/>
      <c r="E542" s="112"/>
      <c r="F542" s="96"/>
      <c r="G542" s="96"/>
      <c r="H542" s="101"/>
      <c r="I542" s="96"/>
      <c r="J542" s="112"/>
      <c r="K542" s="96"/>
      <c r="L542" s="96"/>
      <c r="M542" s="96"/>
      <c r="N542" s="96"/>
      <c r="O542" s="96"/>
      <c r="P542" s="108"/>
      <c r="Q542" s="96"/>
    </row>
    <row r="543">
      <c r="A543" s="96"/>
      <c r="B543" s="96"/>
      <c r="C543" s="96"/>
      <c r="D543" s="101"/>
      <c r="E543" s="112"/>
      <c r="F543" s="96"/>
      <c r="G543" s="96"/>
      <c r="H543" s="101"/>
      <c r="I543" s="96"/>
      <c r="J543" s="112"/>
      <c r="K543" s="96"/>
      <c r="L543" s="96"/>
      <c r="M543" s="96"/>
      <c r="N543" s="96"/>
      <c r="O543" s="96"/>
      <c r="P543" s="108"/>
      <c r="Q543" s="96"/>
    </row>
    <row r="544">
      <c r="A544" s="96"/>
      <c r="B544" s="96"/>
      <c r="C544" s="96"/>
      <c r="D544" s="101"/>
      <c r="E544" s="112"/>
      <c r="F544" s="96"/>
      <c r="G544" s="96"/>
      <c r="H544" s="101"/>
      <c r="I544" s="96"/>
      <c r="J544" s="112"/>
      <c r="K544" s="96"/>
      <c r="L544" s="96"/>
      <c r="M544" s="96"/>
      <c r="N544" s="96"/>
      <c r="O544" s="96"/>
      <c r="P544" s="108"/>
      <c r="Q544" s="96"/>
    </row>
    <row r="545">
      <c r="A545" s="96"/>
      <c r="B545" s="96"/>
      <c r="C545" s="96"/>
      <c r="D545" s="101"/>
      <c r="E545" s="112"/>
      <c r="F545" s="96"/>
      <c r="G545" s="96"/>
      <c r="H545" s="101"/>
      <c r="I545" s="96"/>
      <c r="J545" s="112"/>
      <c r="K545" s="96"/>
      <c r="L545" s="96"/>
      <c r="M545" s="96"/>
      <c r="N545" s="96"/>
      <c r="O545" s="96"/>
      <c r="P545" s="108"/>
      <c r="Q545" s="96"/>
    </row>
    <row r="546">
      <c r="A546" s="96"/>
      <c r="B546" s="96"/>
      <c r="C546" s="96"/>
      <c r="D546" s="101"/>
      <c r="E546" s="112"/>
      <c r="F546" s="96"/>
      <c r="G546" s="96"/>
      <c r="H546" s="101"/>
      <c r="I546" s="96"/>
      <c r="J546" s="112"/>
      <c r="K546" s="96"/>
      <c r="L546" s="96"/>
      <c r="M546" s="96"/>
      <c r="N546" s="96"/>
      <c r="O546" s="96"/>
      <c r="P546" s="108"/>
      <c r="Q546" s="96"/>
    </row>
    <row r="547">
      <c r="A547" s="96"/>
      <c r="B547" s="96"/>
      <c r="C547" s="96"/>
      <c r="D547" s="101"/>
      <c r="E547" s="112"/>
      <c r="F547" s="96"/>
      <c r="G547" s="96"/>
      <c r="H547" s="101"/>
      <c r="I547" s="96"/>
      <c r="J547" s="112"/>
      <c r="K547" s="96"/>
      <c r="L547" s="96"/>
      <c r="M547" s="96"/>
      <c r="N547" s="96"/>
      <c r="O547" s="96"/>
      <c r="P547" s="108"/>
      <c r="Q547" s="96"/>
    </row>
    <row r="548">
      <c r="A548" s="96"/>
      <c r="B548" s="96"/>
      <c r="C548" s="96"/>
      <c r="D548" s="101"/>
      <c r="E548" s="112"/>
      <c r="F548" s="96"/>
      <c r="G548" s="96"/>
      <c r="H548" s="101"/>
      <c r="I548" s="96"/>
      <c r="J548" s="112"/>
      <c r="K548" s="96"/>
      <c r="L548" s="96"/>
      <c r="M548" s="96"/>
      <c r="N548" s="96"/>
      <c r="O548" s="96"/>
      <c r="P548" s="108"/>
      <c r="Q548" s="96"/>
    </row>
    <row r="549">
      <c r="A549" s="96"/>
      <c r="B549" s="96"/>
      <c r="C549" s="96"/>
      <c r="D549" s="101"/>
      <c r="E549" s="112"/>
      <c r="F549" s="96"/>
      <c r="G549" s="96"/>
      <c r="H549" s="101"/>
      <c r="I549" s="96"/>
      <c r="J549" s="112"/>
      <c r="K549" s="96"/>
      <c r="L549" s="96"/>
      <c r="M549" s="96"/>
      <c r="N549" s="96"/>
      <c r="O549" s="96"/>
      <c r="P549" s="108"/>
      <c r="Q549" s="96"/>
    </row>
    <row r="550">
      <c r="A550" s="96"/>
      <c r="B550" s="96"/>
      <c r="C550" s="96"/>
      <c r="D550" s="101"/>
      <c r="E550" s="112"/>
      <c r="F550" s="96"/>
      <c r="G550" s="96"/>
      <c r="H550" s="101"/>
      <c r="I550" s="96"/>
      <c r="J550" s="112"/>
      <c r="K550" s="96"/>
      <c r="L550" s="96"/>
      <c r="M550" s="96"/>
      <c r="N550" s="96"/>
      <c r="O550" s="96"/>
      <c r="P550" s="108"/>
      <c r="Q550" s="96"/>
    </row>
    <row r="551">
      <c r="A551" s="96"/>
      <c r="B551" s="96"/>
      <c r="C551" s="96"/>
      <c r="D551" s="101"/>
      <c r="E551" s="112"/>
      <c r="F551" s="96"/>
      <c r="G551" s="96"/>
      <c r="H551" s="101"/>
      <c r="I551" s="96"/>
      <c r="J551" s="112"/>
      <c r="K551" s="96"/>
      <c r="L551" s="96"/>
      <c r="M551" s="96"/>
      <c r="N551" s="96"/>
      <c r="O551" s="96"/>
      <c r="P551" s="108"/>
      <c r="Q551" s="96"/>
    </row>
    <row r="552">
      <c r="A552" s="96"/>
      <c r="B552" s="96"/>
      <c r="C552" s="96"/>
      <c r="D552" s="101"/>
      <c r="E552" s="112"/>
      <c r="F552" s="96"/>
      <c r="G552" s="96"/>
      <c r="H552" s="101"/>
      <c r="I552" s="96"/>
      <c r="J552" s="112"/>
      <c r="K552" s="96"/>
      <c r="L552" s="96"/>
      <c r="M552" s="96"/>
      <c r="N552" s="96"/>
      <c r="O552" s="96"/>
      <c r="P552" s="108"/>
      <c r="Q552" s="96"/>
    </row>
    <row r="553">
      <c r="A553" s="96"/>
      <c r="B553" s="96"/>
      <c r="C553" s="96"/>
      <c r="D553" s="101"/>
      <c r="E553" s="112"/>
      <c r="F553" s="96"/>
      <c r="G553" s="96"/>
      <c r="H553" s="101"/>
      <c r="I553" s="96"/>
      <c r="J553" s="112"/>
      <c r="K553" s="96"/>
      <c r="L553" s="96"/>
      <c r="M553" s="96"/>
      <c r="N553" s="96"/>
      <c r="O553" s="96"/>
      <c r="P553" s="108"/>
      <c r="Q553" s="96"/>
    </row>
    <row r="554">
      <c r="A554" s="96"/>
      <c r="B554" s="96"/>
      <c r="C554" s="96"/>
      <c r="D554" s="101"/>
      <c r="E554" s="112"/>
      <c r="F554" s="96"/>
      <c r="G554" s="96"/>
      <c r="H554" s="101"/>
      <c r="I554" s="96"/>
      <c r="J554" s="112"/>
      <c r="K554" s="96"/>
      <c r="L554" s="96"/>
      <c r="M554" s="96"/>
      <c r="N554" s="96"/>
      <c r="O554" s="96"/>
      <c r="P554" s="108"/>
      <c r="Q554" s="96"/>
    </row>
    <row r="555">
      <c r="A555" s="96"/>
      <c r="B555" s="96"/>
      <c r="C555" s="96"/>
      <c r="D555" s="101"/>
      <c r="E555" s="112"/>
      <c r="F555" s="96"/>
      <c r="G555" s="96"/>
      <c r="H555" s="101"/>
      <c r="I555" s="96"/>
      <c r="J555" s="112"/>
      <c r="K555" s="96"/>
      <c r="L555" s="96"/>
      <c r="M555" s="96"/>
      <c r="N555" s="96"/>
      <c r="O555" s="96"/>
      <c r="P555" s="108"/>
      <c r="Q555" s="96"/>
    </row>
    <row r="556">
      <c r="A556" s="96"/>
      <c r="B556" s="96"/>
      <c r="C556" s="96"/>
      <c r="D556" s="101"/>
      <c r="E556" s="112"/>
      <c r="F556" s="96"/>
      <c r="G556" s="96"/>
      <c r="H556" s="101"/>
      <c r="I556" s="96"/>
      <c r="J556" s="112"/>
      <c r="K556" s="96"/>
      <c r="L556" s="96"/>
      <c r="M556" s="96"/>
      <c r="N556" s="96"/>
      <c r="O556" s="96"/>
      <c r="P556" s="108"/>
      <c r="Q556" s="96"/>
    </row>
    <row r="557">
      <c r="A557" s="96"/>
      <c r="B557" s="96"/>
      <c r="C557" s="96"/>
      <c r="D557" s="101"/>
      <c r="E557" s="112"/>
      <c r="F557" s="96"/>
      <c r="G557" s="96"/>
      <c r="H557" s="101"/>
      <c r="I557" s="96"/>
      <c r="J557" s="112"/>
      <c r="K557" s="96"/>
      <c r="L557" s="96"/>
      <c r="M557" s="96"/>
      <c r="N557" s="96"/>
      <c r="O557" s="96"/>
      <c r="P557" s="108"/>
      <c r="Q557" s="96"/>
    </row>
    <row r="558">
      <c r="A558" s="96"/>
      <c r="B558" s="96"/>
      <c r="C558" s="96"/>
      <c r="D558" s="101"/>
      <c r="E558" s="112"/>
      <c r="F558" s="96"/>
      <c r="G558" s="96"/>
      <c r="H558" s="101"/>
      <c r="I558" s="96"/>
      <c r="J558" s="112"/>
      <c r="K558" s="96"/>
      <c r="L558" s="96"/>
      <c r="M558" s="96"/>
      <c r="N558" s="96"/>
      <c r="O558" s="96"/>
      <c r="P558" s="108"/>
      <c r="Q558" s="96"/>
    </row>
    <row r="559">
      <c r="A559" s="96"/>
      <c r="B559" s="96"/>
      <c r="C559" s="96"/>
      <c r="D559" s="101"/>
      <c r="E559" s="112"/>
      <c r="F559" s="96"/>
      <c r="G559" s="96"/>
      <c r="H559" s="101"/>
      <c r="I559" s="96"/>
      <c r="J559" s="112"/>
      <c r="K559" s="96"/>
      <c r="L559" s="96"/>
      <c r="M559" s="96"/>
      <c r="N559" s="96"/>
      <c r="O559" s="96"/>
      <c r="P559" s="108"/>
      <c r="Q559" s="96"/>
    </row>
    <row r="560">
      <c r="A560" s="96"/>
      <c r="B560" s="96"/>
      <c r="C560" s="96"/>
      <c r="D560" s="101"/>
      <c r="E560" s="112"/>
      <c r="F560" s="96"/>
      <c r="G560" s="96"/>
      <c r="H560" s="101"/>
      <c r="I560" s="96"/>
      <c r="J560" s="112"/>
      <c r="K560" s="96"/>
      <c r="L560" s="96"/>
      <c r="M560" s="96"/>
      <c r="N560" s="96"/>
      <c r="O560" s="96"/>
      <c r="P560" s="108"/>
      <c r="Q560" s="96"/>
    </row>
    <row r="561">
      <c r="A561" s="96"/>
      <c r="B561" s="96"/>
      <c r="C561" s="96"/>
      <c r="D561" s="101"/>
      <c r="E561" s="112"/>
      <c r="F561" s="96"/>
      <c r="G561" s="96"/>
      <c r="H561" s="101"/>
      <c r="I561" s="96"/>
      <c r="J561" s="112"/>
      <c r="K561" s="96"/>
      <c r="L561" s="96"/>
      <c r="M561" s="96"/>
      <c r="N561" s="96"/>
      <c r="O561" s="96"/>
      <c r="P561" s="108"/>
      <c r="Q561" s="96"/>
    </row>
    <row r="562">
      <c r="A562" s="96"/>
      <c r="B562" s="96"/>
      <c r="C562" s="96"/>
      <c r="D562" s="101"/>
      <c r="E562" s="112"/>
      <c r="F562" s="96"/>
      <c r="G562" s="96"/>
      <c r="H562" s="101"/>
      <c r="I562" s="96"/>
      <c r="J562" s="112"/>
      <c r="K562" s="96"/>
      <c r="L562" s="96"/>
      <c r="M562" s="96"/>
      <c r="N562" s="96"/>
      <c r="O562" s="96"/>
      <c r="P562" s="108"/>
      <c r="Q562" s="96"/>
    </row>
    <row r="563">
      <c r="A563" s="96"/>
      <c r="B563" s="96"/>
      <c r="C563" s="96"/>
      <c r="D563" s="101"/>
      <c r="E563" s="112"/>
      <c r="F563" s="96"/>
      <c r="G563" s="96"/>
      <c r="H563" s="101"/>
      <c r="I563" s="96"/>
      <c r="J563" s="112"/>
      <c r="K563" s="96"/>
      <c r="L563" s="96"/>
      <c r="M563" s="96"/>
      <c r="N563" s="96"/>
      <c r="O563" s="96"/>
      <c r="P563" s="108"/>
      <c r="Q563" s="96"/>
    </row>
    <row r="564">
      <c r="A564" s="96"/>
      <c r="B564" s="96"/>
      <c r="C564" s="96"/>
      <c r="D564" s="101"/>
      <c r="E564" s="112"/>
      <c r="F564" s="96"/>
      <c r="G564" s="96"/>
      <c r="H564" s="101"/>
      <c r="I564" s="96"/>
      <c r="J564" s="112"/>
      <c r="K564" s="96"/>
      <c r="L564" s="96"/>
      <c r="M564" s="96"/>
      <c r="N564" s="96"/>
      <c r="O564" s="96"/>
      <c r="P564" s="108"/>
      <c r="Q564" s="96"/>
    </row>
    <row r="565">
      <c r="A565" s="96"/>
      <c r="B565" s="96"/>
      <c r="C565" s="96"/>
      <c r="D565" s="101"/>
      <c r="E565" s="112"/>
      <c r="F565" s="96"/>
      <c r="G565" s="96"/>
      <c r="H565" s="101"/>
      <c r="I565" s="96"/>
      <c r="J565" s="112"/>
      <c r="K565" s="96"/>
      <c r="L565" s="96"/>
      <c r="M565" s="96"/>
      <c r="N565" s="96"/>
      <c r="O565" s="96"/>
      <c r="P565" s="108"/>
      <c r="Q565" s="96"/>
    </row>
    <row r="566">
      <c r="A566" s="96"/>
      <c r="B566" s="96"/>
      <c r="C566" s="96"/>
      <c r="D566" s="101"/>
      <c r="E566" s="112"/>
      <c r="F566" s="96"/>
      <c r="G566" s="96"/>
      <c r="H566" s="101"/>
      <c r="I566" s="96"/>
      <c r="J566" s="112"/>
      <c r="K566" s="96"/>
      <c r="L566" s="96"/>
      <c r="M566" s="96"/>
      <c r="N566" s="96"/>
      <c r="O566" s="96"/>
      <c r="P566" s="108"/>
      <c r="Q566" s="96"/>
    </row>
    <row r="567">
      <c r="A567" s="96"/>
      <c r="B567" s="96"/>
      <c r="C567" s="96"/>
      <c r="D567" s="101"/>
      <c r="E567" s="112"/>
      <c r="F567" s="96"/>
      <c r="G567" s="96"/>
      <c r="H567" s="101"/>
      <c r="I567" s="96"/>
      <c r="J567" s="112"/>
      <c r="K567" s="96"/>
      <c r="L567" s="96"/>
      <c r="M567" s="96"/>
      <c r="N567" s="96"/>
      <c r="O567" s="96"/>
      <c r="P567" s="108"/>
      <c r="Q567" s="96"/>
    </row>
    <row r="568">
      <c r="A568" s="96"/>
      <c r="B568" s="96"/>
      <c r="C568" s="96"/>
      <c r="D568" s="101"/>
      <c r="E568" s="112"/>
      <c r="F568" s="96"/>
      <c r="G568" s="96"/>
      <c r="H568" s="101"/>
      <c r="I568" s="96"/>
      <c r="J568" s="112"/>
      <c r="K568" s="96"/>
      <c r="L568" s="96"/>
      <c r="M568" s="96"/>
      <c r="N568" s="96"/>
      <c r="O568" s="96"/>
      <c r="P568" s="108"/>
      <c r="Q568" s="96"/>
    </row>
    <row r="569">
      <c r="A569" s="96"/>
      <c r="B569" s="96"/>
      <c r="C569" s="96"/>
      <c r="D569" s="101"/>
      <c r="E569" s="112"/>
      <c r="F569" s="96"/>
      <c r="G569" s="96"/>
      <c r="H569" s="101"/>
      <c r="I569" s="96"/>
      <c r="J569" s="112"/>
      <c r="K569" s="96"/>
      <c r="L569" s="96"/>
      <c r="M569" s="96"/>
      <c r="N569" s="96"/>
      <c r="O569" s="96"/>
      <c r="P569" s="108"/>
      <c r="Q569" s="96"/>
    </row>
    <row r="570">
      <c r="A570" s="96"/>
      <c r="B570" s="96"/>
      <c r="C570" s="96"/>
      <c r="D570" s="101"/>
      <c r="E570" s="112"/>
      <c r="F570" s="96"/>
      <c r="G570" s="96"/>
      <c r="H570" s="101"/>
      <c r="I570" s="96"/>
      <c r="J570" s="112"/>
      <c r="K570" s="96"/>
      <c r="L570" s="96"/>
      <c r="M570" s="96"/>
      <c r="N570" s="96"/>
      <c r="O570" s="96"/>
      <c r="P570" s="108"/>
      <c r="Q570" s="96"/>
    </row>
    <row r="571">
      <c r="A571" s="96"/>
      <c r="B571" s="96"/>
      <c r="C571" s="96"/>
      <c r="D571" s="101"/>
      <c r="E571" s="112"/>
      <c r="F571" s="96"/>
      <c r="G571" s="96"/>
      <c r="H571" s="101"/>
      <c r="I571" s="96"/>
      <c r="J571" s="112"/>
      <c r="K571" s="96"/>
      <c r="L571" s="96"/>
      <c r="M571" s="96"/>
      <c r="N571" s="96"/>
      <c r="O571" s="96"/>
      <c r="P571" s="108"/>
      <c r="Q571" s="96"/>
    </row>
    <row r="572">
      <c r="A572" s="96"/>
      <c r="B572" s="96"/>
      <c r="C572" s="96"/>
      <c r="D572" s="101"/>
      <c r="E572" s="112"/>
      <c r="F572" s="96"/>
      <c r="G572" s="96"/>
      <c r="H572" s="101"/>
      <c r="I572" s="96"/>
      <c r="J572" s="112"/>
      <c r="K572" s="96"/>
      <c r="L572" s="96"/>
      <c r="M572" s="96"/>
      <c r="N572" s="96"/>
      <c r="O572" s="96"/>
      <c r="P572" s="108"/>
      <c r="Q572" s="96"/>
    </row>
    <row r="573">
      <c r="A573" s="96"/>
      <c r="B573" s="96"/>
      <c r="C573" s="96"/>
      <c r="D573" s="101"/>
      <c r="E573" s="112"/>
      <c r="F573" s="96"/>
      <c r="G573" s="96"/>
      <c r="H573" s="101"/>
      <c r="I573" s="96"/>
      <c r="J573" s="112"/>
      <c r="K573" s="96"/>
      <c r="L573" s="96"/>
      <c r="M573" s="96"/>
      <c r="N573" s="96"/>
      <c r="O573" s="96"/>
      <c r="P573" s="108"/>
      <c r="Q573" s="96"/>
    </row>
    <row r="574">
      <c r="A574" s="96"/>
      <c r="B574" s="96"/>
      <c r="C574" s="96"/>
      <c r="D574" s="101"/>
      <c r="E574" s="112"/>
      <c r="F574" s="96"/>
      <c r="G574" s="96"/>
      <c r="H574" s="101"/>
      <c r="I574" s="96"/>
      <c r="J574" s="112"/>
      <c r="K574" s="96"/>
      <c r="L574" s="96"/>
      <c r="M574" s="96"/>
      <c r="N574" s="96"/>
      <c r="O574" s="96"/>
      <c r="P574" s="108"/>
      <c r="Q574" s="96"/>
    </row>
    <row r="575">
      <c r="A575" s="96"/>
      <c r="B575" s="96"/>
      <c r="C575" s="96"/>
      <c r="D575" s="101"/>
      <c r="E575" s="112"/>
      <c r="F575" s="96"/>
      <c r="G575" s="96"/>
      <c r="H575" s="101"/>
      <c r="I575" s="96"/>
      <c r="J575" s="112"/>
      <c r="K575" s="96"/>
      <c r="L575" s="96"/>
      <c r="M575" s="96"/>
      <c r="N575" s="96"/>
      <c r="O575" s="96"/>
      <c r="P575" s="108"/>
      <c r="Q575" s="96"/>
    </row>
    <row r="576">
      <c r="A576" s="96"/>
      <c r="B576" s="96"/>
      <c r="C576" s="96"/>
      <c r="D576" s="101"/>
      <c r="E576" s="112"/>
      <c r="F576" s="96"/>
      <c r="G576" s="96"/>
      <c r="H576" s="101"/>
      <c r="I576" s="96"/>
      <c r="J576" s="112"/>
      <c r="K576" s="96"/>
      <c r="L576" s="96"/>
      <c r="M576" s="96"/>
      <c r="N576" s="96"/>
      <c r="O576" s="96"/>
      <c r="P576" s="108"/>
      <c r="Q576" s="96"/>
    </row>
    <row r="577">
      <c r="A577" s="96"/>
      <c r="B577" s="96"/>
      <c r="C577" s="96"/>
      <c r="D577" s="101"/>
      <c r="E577" s="112"/>
      <c r="F577" s="96"/>
      <c r="G577" s="96"/>
      <c r="H577" s="101"/>
      <c r="I577" s="96"/>
      <c r="J577" s="112"/>
      <c r="K577" s="96"/>
      <c r="L577" s="96"/>
      <c r="M577" s="96"/>
      <c r="N577" s="96"/>
      <c r="O577" s="96"/>
      <c r="P577" s="108"/>
      <c r="Q577" s="96"/>
    </row>
    <row r="578">
      <c r="A578" s="96"/>
      <c r="B578" s="96"/>
      <c r="C578" s="96"/>
      <c r="D578" s="101"/>
      <c r="E578" s="112"/>
      <c r="F578" s="96"/>
      <c r="G578" s="96"/>
      <c r="H578" s="101"/>
      <c r="I578" s="96"/>
      <c r="J578" s="112"/>
      <c r="K578" s="96"/>
      <c r="L578" s="96"/>
      <c r="M578" s="96"/>
      <c r="N578" s="96"/>
      <c r="O578" s="96"/>
      <c r="P578" s="108"/>
      <c r="Q578" s="96"/>
    </row>
    <row r="579">
      <c r="A579" s="96"/>
      <c r="B579" s="96"/>
      <c r="C579" s="96"/>
      <c r="D579" s="101"/>
      <c r="E579" s="112"/>
      <c r="F579" s="96"/>
      <c r="G579" s="96"/>
      <c r="H579" s="101"/>
      <c r="I579" s="96"/>
      <c r="J579" s="112"/>
      <c r="K579" s="96"/>
      <c r="L579" s="96"/>
      <c r="M579" s="96"/>
      <c r="N579" s="96"/>
      <c r="O579" s="96"/>
      <c r="P579" s="108"/>
      <c r="Q579" s="96"/>
    </row>
    <row r="580">
      <c r="A580" s="96"/>
      <c r="B580" s="96"/>
      <c r="C580" s="96"/>
      <c r="D580" s="101"/>
      <c r="E580" s="112"/>
      <c r="F580" s="96"/>
      <c r="G580" s="96"/>
      <c r="H580" s="101"/>
      <c r="I580" s="96"/>
      <c r="J580" s="112"/>
      <c r="K580" s="96"/>
      <c r="L580" s="96"/>
      <c r="M580" s="96"/>
      <c r="N580" s="96"/>
      <c r="O580" s="96"/>
      <c r="P580" s="108"/>
      <c r="Q580" s="96"/>
    </row>
    <row r="581">
      <c r="A581" s="96"/>
      <c r="B581" s="96"/>
      <c r="C581" s="96"/>
      <c r="D581" s="101"/>
      <c r="E581" s="112"/>
      <c r="F581" s="96"/>
      <c r="G581" s="96"/>
      <c r="H581" s="101"/>
      <c r="I581" s="96"/>
      <c r="J581" s="112"/>
      <c r="K581" s="96"/>
      <c r="L581" s="96"/>
      <c r="M581" s="96"/>
      <c r="N581" s="96"/>
      <c r="O581" s="96"/>
      <c r="P581" s="108"/>
      <c r="Q581" s="96"/>
    </row>
    <row r="582">
      <c r="A582" s="96"/>
      <c r="B582" s="96"/>
      <c r="C582" s="96"/>
      <c r="D582" s="101"/>
      <c r="E582" s="112"/>
      <c r="F582" s="96"/>
      <c r="G582" s="96"/>
      <c r="H582" s="101"/>
      <c r="I582" s="96"/>
      <c r="J582" s="112"/>
      <c r="K582" s="96"/>
      <c r="L582" s="96"/>
      <c r="M582" s="96"/>
      <c r="N582" s="96"/>
      <c r="O582" s="96"/>
      <c r="P582" s="108"/>
      <c r="Q582" s="96"/>
    </row>
    <row r="583">
      <c r="A583" s="96"/>
      <c r="B583" s="96"/>
      <c r="C583" s="96"/>
      <c r="D583" s="101"/>
      <c r="E583" s="112"/>
      <c r="F583" s="96"/>
      <c r="G583" s="96"/>
      <c r="H583" s="101"/>
      <c r="I583" s="96"/>
      <c r="J583" s="112"/>
      <c r="K583" s="96"/>
      <c r="L583" s="96"/>
      <c r="M583" s="96"/>
      <c r="N583" s="96"/>
      <c r="O583" s="96"/>
      <c r="P583" s="108"/>
      <c r="Q583" s="96"/>
    </row>
    <row r="584">
      <c r="A584" s="96"/>
      <c r="B584" s="96"/>
      <c r="C584" s="96"/>
      <c r="D584" s="101"/>
      <c r="E584" s="112"/>
      <c r="F584" s="96"/>
      <c r="G584" s="96"/>
      <c r="H584" s="101"/>
      <c r="I584" s="96"/>
      <c r="J584" s="112"/>
      <c r="K584" s="96"/>
      <c r="L584" s="96"/>
      <c r="M584" s="96"/>
      <c r="N584" s="96"/>
      <c r="O584" s="96"/>
      <c r="P584" s="108"/>
      <c r="Q584" s="96"/>
    </row>
    <row r="585">
      <c r="A585" s="96"/>
      <c r="B585" s="96"/>
      <c r="C585" s="96"/>
      <c r="D585" s="101"/>
      <c r="E585" s="112"/>
      <c r="F585" s="96"/>
      <c r="G585" s="96"/>
      <c r="H585" s="101"/>
      <c r="I585" s="96"/>
      <c r="J585" s="112"/>
      <c r="K585" s="96"/>
      <c r="L585" s="96"/>
      <c r="M585" s="96"/>
      <c r="N585" s="96"/>
      <c r="O585" s="96"/>
      <c r="P585" s="108"/>
      <c r="Q585" s="96"/>
    </row>
    <row r="586">
      <c r="A586" s="96"/>
      <c r="B586" s="96"/>
      <c r="C586" s="96"/>
      <c r="D586" s="101"/>
      <c r="E586" s="112"/>
      <c r="F586" s="96"/>
      <c r="G586" s="96"/>
      <c r="H586" s="101"/>
      <c r="I586" s="96"/>
      <c r="J586" s="112"/>
      <c r="K586" s="96"/>
      <c r="L586" s="96"/>
      <c r="M586" s="96"/>
      <c r="N586" s="96"/>
      <c r="O586" s="96"/>
      <c r="P586" s="108"/>
      <c r="Q586" s="96"/>
    </row>
    <row r="587">
      <c r="A587" s="96"/>
      <c r="B587" s="96"/>
      <c r="C587" s="96"/>
      <c r="D587" s="101"/>
      <c r="E587" s="112"/>
      <c r="F587" s="96"/>
      <c r="G587" s="96"/>
      <c r="H587" s="101"/>
      <c r="I587" s="96"/>
      <c r="J587" s="112"/>
      <c r="K587" s="96"/>
      <c r="L587" s="96"/>
      <c r="M587" s="96"/>
      <c r="N587" s="96"/>
      <c r="O587" s="96"/>
      <c r="P587" s="108"/>
      <c r="Q587" s="96"/>
    </row>
    <row r="588">
      <c r="A588" s="96"/>
      <c r="B588" s="96"/>
      <c r="C588" s="96"/>
      <c r="D588" s="101"/>
      <c r="E588" s="112"/>
      <c r="F588" s="96"/>
      <c r="G588" s="96"/>
      <c r="H588" s="101"/>
      <c r="I588" s="96"/>
      <c r="J588" s="112"/>
      <c r="K588" s="96"/>
      <c r="L588" s="96"/>
      <c r="M588" s="96"/>
      <c r="N588" s="96"/>
      <c r="O588" s="96"/>
      <c r="P588" s="108"/>
      <c r="Q588" s="96"/>
    </row>
    <row r="589">
      <c r="A589" s="96"/>
      <c r="B589" s="96"/>
      <c r="C589" s="96"/>
      <c r="D589" s="101"/>
      <c r="E589" s="112"/>
      <c r="F589" s="96"/>
      <c r="G589" s="96"/>
      <c r="H589" s="101"/>
      <c r="I589" s="96"/>
      <c r="J589" s="112"/>
      <c r="K589" s="96"/>
      <c r="L589" s="96"/>
      <c r="M589" s="96"/>
      <c r="N589" s="96"/>
      <c r="O589" s="96"/>
      <c r="P589" s="108"/>
      <c r="Q589" s="96"/>
    </row>
    <row r="590">
      <c r="A590" s="96"/>
      <c r="B590" s="96"/>
      <c r="C590" s="96"/>
      <c r="D590" s="101"/>
      <c r="E590" s="112"/>
      <c r="F590" s="96"/>
      <c r="G590" s="96"/>
      <c r="H590" s="101"/>
      <c r="I590" s="96"/>
      <c r="J590" s="112"/>
      <c r="K590" s="96"/>
      <c r="L590" s="96"/>
      <c r="M590" s="96"/>
      <c r="N590" s="96"/>
      <c r="O590" s="96"/>
      <c r="P590" s="108"/>
      <c r="Q590" s="96"/>
    </row>
    <row r="591">
      <c r="A591" s="96"/>
      <c r="B591" s="96"/>
      <c r="C591" s="96"/>
      <c r="D591" s="101"/>
      <c r="E591" s="112"/>
      <c r="F591" s="96"/>
      <c r="G591" s="96"/>
      <c r="H591" s="101"/>
      <c r="I591" s="96"/>
      <c r="J591" s="112"/>
      <c r="K591" s="96"/>
      <c r="L591" s="96"/>
      <c r="M591" s="96"/>
      <c r="N591" s="96"/>
      <c r="O591" s="96"/>
      <c r="P591" s="108"/>
      <c r="Q591" s="96"/>
    </row>
    <row r="592">
      <c r="A592" s="96"/>
      <c r="B592" s="96"/>
      <c r="C592" s="96"/>
      <c r="D592" s="101"/>
      <c r="E592" s="112"/>
      <c r="F592" s="96"/>
      <c r="G592" s="96"/>
      <c r="H592" s="101"/>
      <c r="I592" s="96"/>
      <c r="J592" s="112"/>
      <c r="K592" s="96"/>
      <c r="L592" s="96"/>
      <c r="M592" s="96"/>
      <c r="N592" s="96"/>
      <c r="O592" s="96"/>
      <c r="P592" s="108"/>
      <c r="Q592" s="96"/>
    </row>
    <row r="593">
      <c r="A593" s="96"/>
      <c r="B593" s="96"/>
      <c r="C593" s="96"/>
      <c r="D593" s="101"/>
      <c r="E593" s="112"/>
      <c r="F593" s="96"/>
      <c r="G593" s="96"/>
      <c r="H593" s="101"/>
      <c r="I593" s="96"/>
      <c r="J593" s="112"/>
      <c r="K593" s="96"/>
      <c r="L593" s="96"/>
      <c r="M593" s="96"/>
      <c r="N593" s="96"/>
      <c r="O593" s="96"/>
      <c r="P593" s="108"/>
      <c r="Q593" s="96"/>
    </row>
    <row r="594">
      <c r="A594" s="96"/>
      <c r="B594" s="96"/>
      <c r="C594" s="96"/>
      <c r="D594" s="101"/>
      <c r="E594" s="112"/>
      <c r="F594" s="96"/>
      <c r="G594" s="96"/>
      <c r="H594" s="101"/>
      <c r="I594" s="96"/>
      <c r="J594" s="112"/>
      <c r="K594" s="96"/>
      <c r="L594" s="96"/>
      <c r="M594" s="96"/>
      <c r="N594" s="96"/>
      <c r="O594" s="96"/>
      <c r="P594" s="108"/>
      <c r="Q594" s="96"/>
    </row>
    <row r="595">
      <c r="A595" s="96"/>
      <c r="B595" s="96"/>
      <c r="C595" s="96"/>
      <c r="D595" s="101"/>
      <c r="E595" s="112"/>
      <c r="F595" s="96"/>
      <c r="G595" s="96"/>
      <c r="H595" s="101"/>
      <c r="I595" s="96"/>
      <c r="J595" s="112"/>
      <c r="K595" s="96"/>
      <c r="L595" s="96"/>
      <c r="M595" s="96"/>
      <c r="N595" s="96"/>
      <c r="O595" s="96"/>
      <c r="P595" s="108"/>
      <c r="Q595" s="96"/>
    </row>
    <row r="596">
      <c r="A596" s="96"/>
      <c r="B596" s="96"/>
      <c r="C596" s="96"/>
      <c r="D596" s="101"/>
      <c r="E596" s="112"/>
      <c r="F596" s="96"/>
      <c r="G596" s="96"/>
      <c r="H596" s="101"/>
      <c r="I596" s="96"/>
      <c r="J596" s="112"/>
      <c r="K596" s="96"/>
      <c r="L596" s="96"/>
      <c r="M596" s="96"/>
      <c r="N596" s="96"/>
      <c r="O596" s="96"/>
      <c r="P596" s="108"/>
      <c r="Q596" s="96"/>
    </row>
    <row r="597">
      <c r="A597" s="96"/>
      <c r="B597" s="96"/>
      <c r="C597" s="96"/>
      <c r="D597" s="101"/>
      <c r="E597" s="112"/>
      <c r="F597" s="96"/>
      <c r="G597" s="96"/>
      <c r="H597" s="101"/>
      <c r="I597" s="96"/>
      <c r="J597" s="112"/>
      <c r="K597" s="96"/>
      <c r="L597" s="96"/>
      <c r="M597" s="96"/>
      <c r="N597" s="96"/>
      <c r="O597" s="96"/>
      <c r="P597" s="108"/>
      <c r="Q597" s="96"/>
    </row>
    <row r="598">
      <c r="A598" s="96"/>
      <c r="B598" s="96"/>
      <c r="C598" s="96"/>
      <c r="D598" s="101"/>
      <c r="E598" s="112"/>
      <c r="F598" s="96"/>
      <c r="G598" s="96"/>
      <c r="H598" s="101"/>
      <c r="I598" s="96"/>
      <c r="J598" s="112"/>
      <c r="K598" s="96"/>
      <c r="L598" s="96"/>
      <c r="M598" s="96"/>
      <c r="N598" s="96"/>
      <c r="O598" s="96"/>
      <c r="P598" s="108"/>
      <c r="Q598" s="96"/>
    </row>
    <row r="599">
      <c r="A599" s="96"/>
      <c r="B599" s="96"/>
      <c r="C599" s="96"/>
      <c r="D599" s="101"/>
      <c r="E599" s="112"/>
      <c r="F599" s="96"/>
      <c r="G599" s="96"/>
      <c r="H599" s="101"/>
      <c r="I599" s="96"/>
      <c r="J599" s="112"/>
      <c r="K599" s="96"/>
      <c r="L599" s="96"/>
      <c r="M599" s="96"/>
      <c r="N599" s="96"/>
      <c r="O599" s="96"/>
      <c r="P599" s="108"/>
      <c r="Q599" s="96"/>
    </row>
    <row r="600">
      <c r="A600" s="96"/>
      <c r="B600" s="96"/>
      <c r="C600" s="96"/>
      <c r="D600" s="101"/>
      <c r="E600" s="112"/>
      <c r="F600" s="96"/>
      <c r="G600" s="96"/>
      <c r="H600" s="101"/>
      <c r="I600" s="96"/>
      <c r="J600" s="112"/>
      <c r="K600" s="96"/>
      <c r="L600" s="96"/>
      <c r="M600" s="96"/>
      <c r="N600" s="96"/>
      <c r="O600" s="96"/>
      <c r="P600" s="108"/>
      <c r="Q600" s="96"/>
    </row>
    <row r="601">
      <c r="A601" s="96"/>
      <c r="B601" s="96"/>
      <c r="C601" s="96"/>
      <c r="D601" s="101"/>
      <c r="E601" s="112"/>
      <c r="F601" s="96"/>
      <c r="G601" s="96"/>
      <c r="H601" s="101"/>
      <c r="I601" s="96"/>
      <c r="J601" s="112"/>
      <c r="K601" s="96"/>
      <c r="L601" s="96"/>
      <c r="M601" s="96"/>
      <c r="N601" s="96"/>
      <c r="O601" s="96"/>
      <c r="P601" s="108"/>
      <c r="Q601" s="96"/>
    </row>
    <row r="602">
      <c r="A602" s="96"/>
      <c r="B602" s="96"/>
      <c r="C602" s="96"/>
      <c r="D602" s="101"/>
      <c r="E602" s="112"/>
      <c r="F602" s="96"/>
      <c r="G602" s="96"/>
      <c r="H602" s="101"/>
      <c r="I602" s="96"/>
      <c r="J602" s="112"/>
      <c r="K602" s="96"/>
      <c r="L602" s="96"/>
      <c r="M602" s="96"/>
      <c r="N602" s="96"/>
      <c r="O602" s="96"/>
      <c r="P602" s="108"/>
      <c r="Q602" s="96"/>
    </row>
    <row r="603">
      <c r="A603" s="96"/>
      <c r="B603" s="96"/>
      <c r="C603" s="96"/>
      <c r="D603" s="101"/>
      <c r="E603" s="112"/>
      <c r="F603" s="96"/>
      <c r="G603" s="96"/>
      <c r="H603" s="101"/>
      <c r="I603" s="96"/>
      <c r="J603" s="112"/>
      <c r="K603" s="96"/>
      <c r="L603" s="96"/>
      <c r="M603" s="96"/>
      <c r="N603" s="96"/>
      <c r="O603" s="96"/>
      <c r="P603" s="108"/>
      <c r="Q603" s="96"/>
    </row>
    <row r="604">
      <c r="A604" s="96"/>
      <c r="B604" s="96"/>
      <c r="C604" s="96"/>
      <c r="D604" s="101"/>
      <c r="E604" s="112"/>
      <c r="F604" s="96"/>
      <c r="G604" s="96"/>
      <c r="H604" s="101"/>
      <c r="I604" s="96"/>
      <c r="J604" s="112"/>
      <c r="K604" s="96"/>
      <c r="L604" s="96"/>
      <c r="M604" s="96"/>
      <c r="N604" s="96"/>
      <c r="O604" s="96"/>
      <c r="P604" s="108"/>
      <c r="Q604" s="96"/>
    </row>
    <row r="605">
      <c r="A605" s="96"/>
      <c r="B605" s="96"/>
      <c r="C605" s="96"/>
      <c r="D605" s="101"/>
      <c r="E605" s="112"/>
      <c r="F605" s="96"/>
      <c r="G605" s="96"/>
      <c r="H605" s="101"/>
      <c r="I605" s="96"/>
      <c r="J605" s="112"/>
      <c r="K605" s="96"/>
      <c r="L605" s="96"/>
      <c r="M605" s="96"/>
      <c r="N605" s="96"/>
      <c r="O605" s="96"/>
      <c r="P605" s="108"/>
      <c r="Q605" s="96"/>
    </row>
    <row r="606">
      <c r="A606" s="96"/>
      <c r="B606" s="96"/>
      <c r="C606" s="96"/>
      <c r="D606" s="101"/>
      <c r="E606" s="112"/>
      <c r="F606" s="96"/>
      <c r="G606" s="96"/>
      <c r="H606" s="101"/>
      <c r="I606" s="96"/>
      <c r="J606" s="112"/>
      <c r="K606" s="96"/>
      <c r="L606" s="96"/>
      <c r="M606" s="96"/>
      <c r="N606" s="96"/>
      <c r="O606" s="96"/>
      <c r="P606" s="108"/>
      <c r="Q606" s="96"/>
    </row>
    <row r="607">
      <c r="A607" s="96"/>
      <c r="B607" s="96"/>
      <c r="C607" s="96"/>
      <c r="D607" s="101"/>
      <c r="E607" s="112"/>
      <c r="F607" s="96"/>
      <c r="G607" s="96"/>
      <c r="H607" s="101"/>
      <c r="I607" s="96"/>
      <c r="J607" s="112"/>
      <c r="K607" s="96"/>
      <c r="L607" s="96"/>
      <c r="M607" s="96"/>
      <c r="N607" s="96"/>
      <c r="O607" s="96"/>
      <c r="P607" s="108"/>
      <c r="Q607" s="96"/>
    </row>
    <row r="608">
      <c r="A608" s="96"/>
      <c r="B608" s="96"/>
      <c r="C608" s="96"/>
      <c r="D608" s="101"/>
      <c r="E608" s="112"/>
      <c r="F608" s="96"/>
      <c r="G608" s="96"/>
      <c r="H608" s="101"/>
      <c r="I608" s="96"/>
      <c r="J608" s="112"/>
      <c r="K608" s="96"/>
      <c r="L608" s="96"/>
      <c r="M608" s="96"/>
      <c r="N608" s="96"/>
      <c r="O608" s="96"/>
      <c r="P608" s="108"/>
      <c r="Q608" s="96"/>
    </row>
    <row r="609">
      <c r="A609" s="96"/>
      <c r="B609" s="96"/>
      <c r="C609" s="96"/>
      <c r="D609" s="101"/>
      <c r="E609" s="112"/>
      <c r="F609" s="96"/>
      <c r="G609" s="96"/>
      <c r="H609" s="101"/>
      <c r="I609" s="96"/>
      <c r="J609" s="112"/>
      <c r="K609" s="96"/>
      <c r="L609" s="96"/>
      <c r="M609" s="96"/>
      <c r="N609" s="96"/>
      <c r="O609" s="96"/>
      <c r="P609" s="108"/>
      <c r="Q609" s="96"/>
    </row>
    <row r="610">
      <c r="A610" s="96"/>
      <c r="B610" s="96"/>
      <c r="C610" s="96"/>
      <c r="D610" s="101"/>
      <c r="E610" s="112"/>
      <c r="F610" s="96"/>
      <c r="G610" s="96"/>
      <c r="H610" s="101"/>
      <c r="I610" s="96"/>
      <c r="J610" s="112"/>
      <c r="K610" s="96"/>
      <c r="L610" s="96"/>
      <c r="M610" s="96"/>
      <c r="N610" s="96"/>
      <c r="O610" s="96"/>
      <c r="P610" s="108"/>
      <c r="Q610" s="96"/>
    </row>
    <row r="611">
      <c r="A611" s="96"/>
      <c r="B611" s="96"/>
      <c r="C611" s="96"/>
      <c r="D611" s="101"/>
      <c r="E611" s="112"/>
      <c r="F611" s="96"/>
      <c r="G611" s="96"/>
      <c r="H611" s="101"/>
      <c r="I611" s="96"/>
      <c r="J611" s="112"/>
      <c r="K611" s="96"/>
      <c r="L611" s="96"/>
      <c r="M611" s="96"/>
      <c r="N611" s="96"/>
      <c r="O611" s="96"/>
      <c r="P611" s="108"/>
      <c r="Q611" s="96"/>
    </row>
    <row r="612">
      <c r="A612" s="96"/>
      <c r="B612" s="96"/>
      <c r="C612" s="96"/>
      <c r="D612" s="101"/>
      <c r="E612" s="112"/>
      <c r="F612" s="96"/>
      <c r="G612" s="96"/>
      <c r="H612" s="101"/>
      <c r="I612" s="96"/>
      <c r="J612" s="112"/>
      <c r="K612" s="96"/>
      <c r="L612" s="96"/>
      <c r="M612" s="96"/>
      <c r="N612" s="96"/>
      <c r="O612" s="96"/>
      <c r="P612" s="108"/>
      <c r="Q612" s="96"/>
    </row>
    <row r="613">
      <c r="A613" s="96"/>
      <c r="B613" s="96"/>
      <c r="C613" s="96"/>
      <c r="D613" s="101"/>
      <c r="E613" s="112"/>
      <c r="F613" s="96"/>
      <c r="G613" s="96"/>
      <c r="H613" s="101"/>
      <c r="I613" s="96"/>
      <c r="J613" s="112"/>
      <c r="K613" s="96"/>
      <c r="L613" s="96"/>
      <c r="M613" s="96"/>
      <c r="N613" s="96"/>
      <c r="O613" s="96"/>
      <c r="P613" s="108"/>
      <c r="Q613" s="96"/>
    </row>
    <row r="614">
      <c r="A614" s="96"/>
      <c r="B614" s="96"/>
      <c r="C614" s="96"/>
      <c r="D614" s="101"/>
      <c r="E614" s="112"/>
      <c r="F614" s="96"/>
      <c r="G614" s="96"/>
      <c r="H614" s="101"/>
      <c r="I614" s="96"/>
      <c r="J614" s="112"/>
      <c r="K614" s="96"/>
      <c r="L614" s="96"/>
      <c r="M614" s="96"/>
      <c r="N614" s="96"/>
      <c r="O614" s="96"/>
      <c r="P614" s="108"/>
      <c r="Q614" s="96"/>
    </row>
    <row r="615">
      <c r="A615" s="96"/>
      <c r="B615" s="96"/>
      <c r="C615" s="96"/>
      <c r="D615" s="101"/>
      <c r="E615" s="112"/>
      <c r="F615" s="96"/>
      <c r="G615" s="96"/>
      <c r="H615" s="101"/>
      <c r="I615" s="96"/>
      <c r="J615" s="112"/>
      <c r="K615" s="96"/>
      <c r="L615" s="96"/>
      <c r="M615" s="96"/>
      <c r="N615" s="96"/>
      <c r="O615" s="96"/>
      <c r="P615" s="108"/>
      <c r="Q615" s="96"/>
    </row>
    <row r="616">
      <c r="A616" s="96"/>
      <c r="B616" s="96"/>
      <c r="C616" s="96"/>
      <c r="D616" s="101"/>
      <c r="E616" s="112"/>
      <c r="F616" s="96"/>
      <c r="G616" s="96"/>
      <c r="H616" s="101"/>
      <c r="I616" s="96"/>
      <c r="J616" s="112"/>
      <c r="K616" s="96"/>
      <c r="L616" s="96"/>
      <c r="M616" s="96"/>
      <c r="N616" s="96"/>
      <c r="O616" s="96"/>
      <c r="P616" s="108"/>
      <c r="Q616" s="96"/>
    </row>
    <row r="617">
      <c r="A617" s="96"/>
      <c r="B617" s="96"/>
      <c r="C617" s="96"/>
      <c r="D617" s="101"/>
      <c r="E617" s="112"/>
      <c r="F617" s="96"/>
      <c r="G617" s="96"/>
      <c r="H617" s="101"/>
      <c r="I617" s="96"/>
      <c r="J617" s="112"/>
      <c r="K617" s="96"/>
      <c r="L617" s="96"/>
      <c r="M617" s="96"/>
      <c r="N617" s="96"/>
      <c r="O617" s="96"/>
      <c r="P617" s="108"/>
      <c r="Q617" s="96"/>
    </row>
    <row r="618">
      <c r="A618" s="96"/>
      <c r="B618" s="96"/>
      <c r="C618" s="96"/>
      <c r="D618" s="101"/>
      <c r="E618" s="112"/>
      <c r="F618" s="96"/>
      <c r="G618" s="96"/>
      <c r="H618" s="101"/>
      <c r="I618" s="96"/>
      <c r="J618" s="112"/>
      <c r="K618" s="96"/>
      <c r="L618" s="96"/>
      <c r="M618" s="96"/>
      <c r="N618" s="96"/>
      <c r="O618" s="96"/>
      <c r="P618" s="108"/>
      <c r="Q618" s="96"/>
    </row>
    <row r="619">
      <c r="A619" s="96"/>
      <c r="B619" s="96"/>
      <c r="C619" s="96"/>
      <c r="D619" s="101"/>
      <c r="E619" s="112"/>
      <c r="F619" s="96"/>
      <c r="G619" s="96"/>
      <c r="H619" s="101"/>
      <c r="I619" s="96"/>
      <c r="J619" s="112"/>
      <c r="K619" s="96"/>
      <c r="L619" s="96"/>
      <c r="M619" s="96"/>
      <c r="N619" s="96"/>
      <c r="O619" s="96"/>
      <c r="P619" s="108"/>
      <c r="Q619" s="96"/>
    </row>
    <row r="620">
      <c r="A620" s="96"/>
      <c r="B620" s="96"/>
      <c r="C620" s="96"/>
      <c r="D620" s="101"/>
      <c r="E620" s="112"/>
      <c r="F620" s="96"/>
      <c r="G620" s="96"/>
      <c r="H620" s="101"/>
      <c r="I620" s="96"/>
      <c r="J620" s="112"/>
      <c r="K620" s="96"/>
      <c r="L620" s="96"/>
      <c r="M620" s="96"/>
      <c r="N620" s="96"/>
      <c r="O620" s="96"/>
      <c r="P620" s="108"/>
      <c r="Q620" s="96"/>
    </row>
    <row r="621">
      <c r="A621" s="96"/>
      <c r="B621" s="96"/>
      <c r="C621" s="96"/>
      <c r="D621" s="101"/>
      <c r="E621" s="112"/>
      <c r="F621" s="96"/>
      <c r="G621" s="96"/>
      <c r="H621" s="101"/>
      <c r="I621" s="96"/>
      <c r="J621" s="112"/>
      <c r="K621" s="96"/>
      <c r="L621" s="96"/>
      <c r="M621" s="96"/>
      <c r="N621" s="96"/>
      <c r="O621" s="96"/>
      <c r="P621" s="108"/>
      <c r="Q621" s="96"/>
    </row>
    <row r="622">
      <c r="A622" s="96"/>
      <c r="B622" s="96"/>
      <c r="C622" s="96"/>
      <c r="D622" s="101"/>
      <c r="E622" s="112"/>
      <c r="F622" s="96"/>
      <c r="G622" s="96"/>
      <c r="H622" s="101"/>
      <c r="I622" s="96"/>
      <c r="J622" s="112"/>
      <c r="K622" s="96"/>
      <c r="L622" s="96"/>
      <c r="M622" s="96"/>
      <c r="N622" s="96"/>
      <c r="O622" s="96"/>
      <c r="P622" s="108"/>
      <c r="Q622" s="96"/>
    </row>
    <row r="623">
      <c r="A623" s="96"/>
      <c r="B623" s="96"/>
      <c r="C623" s="96"/>
      <c r="D623" s="101"/>
      <c r="E623" s="112"/>
      <c r="F623" s="96"/>
      <c r="G623" s="96"/>
      <c r="H623" s="101"/>
      <c r="I623" s="96"/>
      <c r="J623" s="112"/>
      <c r="K623" s="96"/>
      <c r="L623" s="96"/>
      <c r="M623" s="96"/>
      <c r="N623" s="96"/>
      <c r="O623" s="96"/>
      <c r="P623" s="108"/>
      <c r="Q623" s="96"/>
    </row>
    <row r="624">
      <c r="A624" s="96"/>
      <c r="B624" s="96"/>
      <c r="C624" s="96"/>
      <c r="D624" s="101"/>
      <c r="E624" s="112"/>
      <c r="F624" s="96"/>
      <c r="G624" s="96"/>
      <c r="H624" s="101"/>
      <c r="I624" s="96"/>
      <c r="J624" s="112"/>
      <c r="K624" s="96"/>
      <c r="L624" s="96"/>
      <c r="M624" s="96"/>
      <c r="N624" s="96"/>
      <c r="O624" s="96"/>
      <c r="P624" s="108"/>
      <c r="Q624" s="96"/>
    </row>
    <row r="625">
      <c r="A625" s="96"/>
      <c r="B625" s="96"/>
      <c r="C625" s="96"/>
      <c r="D625" s="101"/>
      <c r="E625" s="112"/>
      <c r="F625" s="96"/>
      <c r="G625" s="96"/>
      <c r="H625" s="101"/>
      <c r="I625" s="96"/>
      <c r="J625" s="112"/>
      <c r="K625" s="96"/>
      <c r="L625" s="96"/>
      <c r="M625" s="96"/>
      <c r="N625" s="96"/>
      <c r="O625" s="96"/>
      <c r="P625" s="108"/>
      <c r="Q625" s="96"/>
    </row>
    <row r="626">
      <c r="A626" s="96"/>
      <c r="B626" s="96"/>
      <c r="C626" s="96"/>
      <c r="D626" s="101"/>
      <c r="E626" s="112"/>
      <c r="F626" s="96"/>
      <c r="G626" s="96"/>
      <c r="H626" s="101"/>
      <c r="I626" s="96"/>
      <c r="J626" s="112"/>
      <c r="K626" s="96"/>
      <c r="L626" s="96"/>
      <c r="M626" s="96"/>
      <c r="N626" s="96"/>
      <c r="O626" s="96"/>
      <c r="P626" s="108"/>
      <c r="Q626" s="96"/>
    </row>
    <row r="627">
      <c r="A627" s="96"/>
      <c r="B627" s="96"/>
      <c r="C627" s="96"/>
      <c r="D627" s="101"/>
      <c r="E627" s="112"/>
      <c r="F627" s="96"/>
      <c r="G627" s="96"/>
      <c r="H627" s="101"/>
      <c r="I627" s="96"/>
      <c r="J627" s="112"/>
      <c r="K627" s="96"/>
      <c r="L627" s="96"/>
      <c r="M627" s="96"/>
      <c r="N627" s="96"/>
      <c r="O627" s="96"/>
      <c r="P627" s="108"/>
      <c r="Q627" s="96"/>
    </row>
    <row r="628">
      <c r="A628" s="96"/>
      <c r="B628" s="96"/>
      <c r="C628" s="96"/>
      <c r="D628" s="101"/>
      <c r="E628" s="112"/>
      <c r="F628" s="96"/>
      <c r="G628" s="96"/>
      <c r="H628" s="101"/>
      <c r="I628" s="96"/>
      <c r="J628" s="112"/>
      <c r="K628" s="96"/>
      <c r="L628" s="96"/>
      <c r="M628" s="96"/>
      <c r="N628" s="96"/>
      <c r="O628" s="96"/>
      <c r="P628" s="108"/>
      <c r="Q628" s="96"/>
    </row>
    <row r="629">
      <c r="A629" s="96"/>
      <c r="B629" s="96"/>
      <c r="C629" s="96"/>
      <c r="D629" s="101"/>
      <c r="E629" s="112"/>
      <c r="F629" s="96"/>
      <c r="G629" s="96"/>
      <c r="H629" s="101"/>
      <c r="I629" s="96"/>
      <c r="J629" s="112"/>
      <c r="K629" s="96"/>
      <c r="L629" s="96"/>
      <c r="M629" s="96"/>
      <c r="N629" s="96"/>
      <c r="O629" s="96"/>
      <c r="P629" s="108"/>
      <c r="Q629" s="96"/>
    </row>
    <row r="630">
      <c r="A630" s="96"/>
      <c r="B630" s="96"/>
      <c r="C630" s="96"/>
      <c r="D630" s="101"/>
      <c r="E630" s="112"/>
      <c r="F630" s="96"/>
      <c r="G630" s="96"/>
      <c r="H630" s="101"/>
      <c r="I630" s="96"/>
      <c r="J630" s="112"/>
      <c r="K630" s="96"/>
      <c r="L630" s="96"/>
      <c r="M630" s="96"/>
      <c r="N630" s="96"/>
      <c r="O630" s="96"/>
      <c r="P630" s="108"/>
      <c r="Q630" s="96"/>
    </row>
    <row r="631">
      <c r="A631" s="96"/>
      <c r="B631" s="96"/>
      <c r="C631" s="96"/>
      <c r="D631" s="101"/>
      <c r="E631" s="112"/>
      <c r="F631" s="96"/>
      <c r="G631" s="96"/>
      <c r="H631" s="101"/>
      <c r="I631" s="96"/>
      <c r="J631" s="112"/>
      <c r="K631" s="96"/>
      <c r="L631" s="96"/>
      <c r="M631" s="96"/>
      <c r="N631" s="96"/>
      <c r="O631" s="96"/>
      <c r="P631" s="108"/>
      <c r="Q631" s="96"/>
    </row>
    <row r="632">
      <c r="A632" s="96"/>
      <c r="B632" s="96"/>
      <c r="C632" s="96"/>
      <c r="D632" s="101"/>
      <c r="E632" s="112"/>
      <c r="F632" s="96"/>
      <c r="G632" s="96"/>
      <c r="H632" s="101"/>
      <c r="I632" s="96"/>
      <c r="J632" s="112"/>
      <c r="K632" s="96"/>
      <c r="L632" s="96"/>
      <c r="M632" s="96"/>
      <c r="N632" s="96"/>
      <c r="O632" s="96"/>
      <c r="P632" s="108"/>
      <c r="Q632" s="96"/>
    </row>
    <row r="633">
      <c r="A633" s="96"/>
      <c r="B633" s="96"/>
      <c r="C633" s="96"/>
      <c r="D633" s="101"/>
      <c r="E633" s="112"/>
      <c r="F633" s="96"/>
      <c r="G633" s="96"/>
      <c r="H633" s="101"/>
      <c r="I633" s="96"/>
      <c r="J633" s="112"/>
      <c r="K633" s="96"/>
      <c r="L633" s="96"/>
      <c r="M633" s="96"/>
      <c r="N633" s="96"/>
      <c r="O633" s="96"/>
      <c r="P633" s="108"/>
      <c r="Q633" s="96"/>
    </row>
    <row r="634">
      <c r="A634" s="96"/>
      <c r="B634" s="96"/>
      <c r="C634" s="96"/>
      <c r="D634" s="101"/>
      <c r="E634" s="112"/>
      <c r="F634" s="96"/>
      <c r="G634" s="96"/>
      <c r="H634" s="101"/>
      <c r="I634" s="96"/>
      <c r="J634" s="112"/>
      <c r="K634" s="96"/>
      <c r="L634" s="96"/>
      <c r="M634" s="96"/>
      <c r="N634" s="96"/>
      <c r="O634" s="96"/>
      <c r="P634" s="108"/>
      <c r="Q634" s="96"/>
    </row>
    <row r="635">
      <c r="A635" s="96"/>
      <c r="B635" s="96"/>
      <c r="C635" s="96"/>
      <c r="D635" s="101"/>
      <c r="E635" s="112"/>
      <c r="F635" s="96"/>
      <c r="G635" s="96"/>
      <c r="H635" s="101"/>
      <c r="I635" s="96"/>
      <c r="J635" s="112"/>
      <c r="K635" s="96"/>
      <c r="L635" s="96"/>
      <c r="M635" s="96"/>
      <c r="N635" s="96"/>
      <c r="O635" s="96"/>
      <c r="P635" s="108"/>
      <c r="Q635" s="96"/>
    </row>
    <row r="636">
      <c r="A636" s="96"/>
      <c r="B636" s="96"/>
      <c r="C636" s="96"/>
      <c r="D636" s="101"/>
      <c r="E636" s="112"/>
      <c r="F636" s="96"/>
      <c r="G636" s="96"/>
      <c r="H636" s="101"/>
      <c r="I636" s="96"/>
      <c r="J636" s="112"/>
      <c r="K636" s="96"/>
      <c r="L636" s="96"/>
      <c r="M636" s="96"/>
      <c r="N636" s="96"/>
      <c r="O636" s="96"/>
      <c r="P636" s="108"/>
      <c r="Q636" s="96"/>
    </row>
    <row r="637">
      <c r="A637" s="96"/>
      <c r="B637" s="96"/>
      <c r="C637" s="96"/>
      <c r="D637" s="101"/>
      <c r="E637" s="112"/>
      <c r="F637" s="96"/>
      <c r="G637" s="96"/>
      <c r="H637" s="101"/>
      <c r="I637" s="96"/>
      <c r="J637" s="112"/>
      <c r="K637" s="96"/>
      <c r="L637" s="96"/>
      <c r="M637" s="96"/>
      <c r="N637" s="96"/>
      <c r="O637" s="96"/>
      <c r="P637" s="108"/>
      <c r="Q637" s="96"/>
    </row>
    <row r="638">
      <c r="A638" s="96"/>
      <c r="B638" s="96"/>
      <c r="C638" s="96"/>
      <c r="D638" s="101"/>
      <c r="E638" s="112"/>
      <c r="F638" s="96"/>
      <c r="G638" s="96"/>
      <c r="H638" s="101"/>
      <c r="I638" s="96"/>
      <c r="J638" s="112"/>
      <c r="K638" s="96"/>
      <c r="L638" s="96"/>
      <c r="M638" s="96"/>
      <c r="N638" s="96"/>
      <c r="O638" s="96"/>
      <c r="P638" s="108"/>
      <c r="Q638" s="96"/>
    </row>
    <row r="639">
      <c r="A639" s="96"/>
      <c r="B639" s="96"/>
      <c r="C639" s="96"/>
      <c r="D639" s="101"/>
      <c r="E639" s="112"/>
      <c r="F639" s="96"/>
      <c r="G639" s="96"/>
      <c r="H639" s="101"/>
      <c r="I639" s="96"/>
      <c r="J639" s="112"/>
      <c r="K639" s="96"/>
      <c r="L639" s="96"/>
      <c r="M639" s="96"/>
      <c r="N639" s="96"/>
      <c r="O639" s="96"/>
      <c r="P639" s="108"/>
      <c r="Q639" s="96"/>
    </row>
    <row r="640">
      <c r="A640" s="96"/>
      <c r="B640" s="96"/>
      <c r="C640" s="96"/>
      <c r="D640" s="101"/>
      <c r="E640" s="112"/>
      <c r="F640" s="96"/>
      <c r="G640" s="96"/>
      <c r="H640" s="101"/>
      <c r="I640" s="96"/>
      <c r="J640" s="112"/>
      <c r="K640" s="96"/>
      <c r="L640" s="96"/>
      <c r="M640" s="96"/>
      <c r="N640" s="96"/>
      <c r="O640" s="96"/>
      <c r="P640" s="108"/>
      <c r="Q640" s="96"/>
    </row>
    <row r="641">
      <c r="A641" s="96"/>
      <c r="B641" s="96"/>
      <c r="C641" s="96"/>
      <c r="D641" s="101"/>
      <c r="E641" s="112"/>
      <c r="F641" s="96"/>
      <c r="G641" s="96"/>
      <c r="H641" s="101"/>
      <c r="I641" s="96"/>
      <c r="J641" s="112"/>
      <c r="K641" s="96"/>
      <c r="L641" s="96"/>
      <c r="M641" s="96"/>
      <c r="N641" s="96"/>
      <c r="O641" s="96"/>
      <c r="P641" s="108"/>
      <c r="Q641" s="96"/>
    </row>
    <row r="642">
      <c r="A642" s="96"/>
      <c r="B642" s="96"/>
      <c r="C642" s="96"/>
      <c r="D642" s="101"/>
      <c r="E642" s="112"/>
      <c r="F642" s="96"/>
      <c r="G642" s="96"/>
      <c r="H642" s="101"/>
      <c r="I642" s="96"/>
      <c r="J642" s="112"/>
      <c r="K642" s="96"/>
      <c r="L642" s="96"/>
      <c r="M642" s="96"/>
      <c r="N642" s="96"/>
      <c r="O642" s="96"/>
      <c r="P642" s="108"/>
      <c r="Q642" s="96"/>
    </row>
    <row r="643">
      <c r="A643" s="96"/>
      <c r="B643" s="96"/>
      <c r="C643" s="96"/>
      <c r="D643" s="101"/>
      <c r="E643" s="112"/>
      <c r="F643" s="96"/>
      <c r="G643" s="96"/>
      <c r="H643" s="101"/>
      <c r="I643" s="96"/>
      <c r="J643" s="112"/>
      <c r="K643" s="96"/>
      <c r="L643" s="96"/>
      <c r="M643" s="96"/>
      <c r="N643" s="96"/>
      <c r="O643" s="96"/>
      <c r="P643" s="108"/>
      <c r="Q643" s="96"/>
    </row>
    <row r="644">
      <c r="A644" s="96"/>
      <c r="B644" s="96"/>
      <c r="C644" s="96"/>
      <c r="D644" s="101"/>
      <c r="E644" s="112"/>
      <c r="F644" s="96"/>
      <c r="G644" s="96"/>
      <c r="H644" s="101"/>
      <c r="I644" s="96"/>
      <c r="J644" s="112"/>
      <c r="K644" s="96"/>
      <c r="L644" s="96"/>
      <c r="M644" s="96"/>
      <c r="N644" s="96"/>
      <c r="O644" s="96"/>
      <c r="P644" s="108"/>
      <c r="Q644" s="96"/>
    </row>
    <row r="645">
      <c r="A645" s="96"/>
      <c r="B645" s="96"/>
      <c r="C645" s="96"/>
      <c r="D645" s="101"/>
      <c r="E645" s="112"/>
      <c r="F645" s="96"/>
      <c r="G645" s="96"/>
      <c r="H645" s="101"/>
      <c r="I645" s="96"/>
      <c r="J645" s="112"/>
      <c r="K645" s="96"/>
      <c r="L645" s="96"/>
      <c r="M645" s="96"/>
      <c r="N645" s="96"/>
      <c r="O645" s="96"/>
      <c r="P645" s="108"/>
      <c r="Q645" s="96"/>
    </row>
    <row r="646">
      <c r="A646" s="96"/>
      <c r="B646" s="96"/>
      <c r="C646" s="96"/>
      <c r="D646" s="101"/>
      <c r="E646" s="112"/>
      <c r="F646" s="96"/>
      <c r="G646" s="96"/>
      <c r="H646" s="101"/>
      <c r="I646" s="96"/>
      <c r="J646" s="112"/>
      <c r="K646" s="96"/>
      <c r="L646" s="96"/>
      <c r="M646" s="96"/>
      <c r="N646" s="96"/>
      <c r="O646" s="96"/>
      <c r="P646" s="108"/>
      <c r="Q646" s="96"/>
    </row>
    <row r="647">
      <c r="A647" s="96"/>
      <c r="B647" s="96"/>
      <c r="C647" s="96"/>
      <c r="D647" s="101"/>
      <c r="E647" s="112"/>
      <c r="F647" s="96"/>
      <c r="G647" s="96"/>
      <c r="H647" s="101"/>
      <c r="I647" s="96"/>
      <c r="J647" s="112"/>
      <c r="K647" s="96"/>
      <c r="L647" s="96"/>
      <c r="M647" s="96"/>
      <c r="N647" s="96"/>
      <c r="O647" s="96"/>
      <c r="P647" s="108"/>
      <c r="Q647" s="96"/>
    </row>
    <row r="648">
      <c r="A648" s="96"/>
      <c r="B648" s="96"/>
      <c r="C648" s="96"/>
      <c r="D648" s="101"/>
      <c r="E648" s="112"/>
      <c r="F648" s="96"/>
      <c r="G648" s="96"/>
      <c r="H648" s="101"/>
      <c r="I648" s="96"/>
      <c r="J648" s="112"/>
      <c r="K648" s="96"/>
      <c r="L648" s="96"/>
      <c r="M648" s="96"/>
      <c r="N648" s="96"/>
      <c r="O648" s="96"/>
      <c r="P648" s="108"/>
      <c r="Q648" s="96"/>
    </row>
    <row r="649">
      <c r="A649" s="96"/>
      <c r="B649" s="96"/>
      <c r="C649" s="96"/>
      <c r="D649" s="101"/>
      <c r="E649" s="112"/>
      <c r="F649" s="96"/>
      <c r="G649" s="96"/>
      <c r="H649" s="101"/>
      <c r="I649" s="96"/>
      <c r="J649" s="112"/>
      <c r="K649" s="96"/>
      <c r="L649" s="96"/>
      <c r="M649" s="96"/>
      <c r="N649" s="96"/>
      <c r="O649" s="96"/>
      <c r="P649" s="108"/>
      <c r="Q649" s="96"/>
    </row>
    <row r="650">
      <c r="A650" s="96"/>
      <c r="B650" s="96"/>
      <c r="C650" s="96"/>
      <c r="D650" s="101"/>
      <c r="E650" s="112"/>
      <c r="F650" s="96"/>
      <c r="G650" s="96"/>
      <c r="H650" s="101"/>
      <c r="I650" s="96"/>
      <c r="J650" s="112"/>
      <c r="K650" s="96"/>
      <c r="L650" s="96"/>
      <c r="M650" s="96"/>
      <c r="N650" s="96"/>
      <c r="O650" s="96"/>
      <c r="P650" s="108"/>
      <c r="Q650" s="96"/>
    </row>
    <row r="651">
      <c r="A651" s="96"/>
      <c r="B651" s="96"/>
      <c r="C651" s="96"/>
      <c r="D651" s="101"/>
      <c r="E651" s="112"/>
      <c r="F651" s="96"/>
      <c r="G651" s="96"/>
      <c r="H651" s="101"/>
      <c r="I651" s="96"/>
      <c r="J651" s="112"/>
      <c r="K651" s="96"/>
      <c r="L651" s="96"/>
      <c r="M651" s="96"/>
      <c r="N651" s="96"/>
      <c r="O651" s="96"/>
      <c r="P651" s="108"/>
      <c r="Q651" s="96"/>
    </row>
    <row r="652">
      <c r="A652" s="96"/>
      <c r="B652" s="96"/>
      <c r="C652" s="96"/>
      <c r="D652" s="101"/>
      <c r="E652" s="112"/>
      <c r="F652" s="96"/>
      <c r="G652" s="96"/>
      <c r="H652" s="101"/>
      <c r="I652" s="96"/>
      <c r="J652" s="112"/>
      <c r="K652" s="96"/>
      <c r="L652" s="96"/>
      <c r="M652" s="96"/>
      <c r="N652" s="96"/>
      <c r="O652" s="96"/>
      <c r="P652" s="108"/>
      <c r="Q652" s="96"/>
    </row>
    <row r="653">
      <c r="A653" s="96"/>
      <c r="B653" s="96"/>
      <c r="C653" s="96"/>
      <c r="D653" s="101"/>
      <c r="E653" s="112"/>
      <c r="F653" s="96"/>
      <c r="G653" s="96"/>
      <c r="H653" s="101"/>
      <c r="I653" s="96"/>
      <c r="J653" s="112"/>
      <c r="K653" s="96"/>
      <c r="L653" s="96"/>
      <c r="M653" s="96"/>
      <c r="N653" s="96"/>
      <c r="O653" s="96"/>
      <c r="P653" s="108"/>
      <c r="Q653" s="96"/>
    </row>
    <row r="654">
      <c r="A654" s="96"/>
      <c r="B654" s="96"/>
      <c r="C654" s="96"/>
      <c r="D654" s="101"/>
      <c r="E654" s="112"/>
      <c r="F654" s="96"/>
      <c r="G654" s="96"/>
      <c r="H654" s="101"/>
      <c r="I654" s="96"/>
      <c r="J654" s="112"/>
      <c r="K654" s="96"/>
      <c r="L654" s="96"/>
      <c r="M654" s="96"/>
      <c r="N654" s="96"/>
      <c r="O654" s="96"/>
      <c r="P654" s="108"/>
      <c r="Q654" s="96"/>
    </row>
    <row r="655">
      <c r="A655" s="96"/>
      <c r="B655" s="96"/>
      <c r="C655" s="96"/>
      <c r="D655" s="101"/>
      <c r="E655" s="112"/>
      <c r="F655" s="96"/>
      <c r="G655" s="96"/>
      <c r="H655" s="101"/>
      <c r="I655" s="96"/>
      <c r="J655" s="112"/>
      <c r="K655" s="96"/>
      <c r="L655" s="96"/>
      <c r="M655" s="96"/>
      <c r="N655" s="96"/>
      <c r="O655" s="96"/>
      <c r="P655" s="108"/>
      <c r="Q655" s="96"/>
    </row>
    <row r="656">
      <c r="A656" s="96"/>
      <c r="B656" s="96"/>
      <c r="C656" s="96"/>
      <c r="D656" s="101"/>
      <c r="E656" s="112"/>
      <c r="F656" s="96"/>
      <c r="G656" s="96"/>
      <c r="H656" s="101"/>
      <c r="I656" s="96"/>
      <c r="J656" s="112"/>
      <c r="K656" s="96"/>
      <c r="L656" s="96"/>
      <c r="M656" s="96"/>
      <c r="N656" s="96"/>
      <c r="O656" s="96"/>
      <c r="P656" s="108"/>
      <c r="Q656" s="96"/>
    </row>
    <row r="657">
      <c r="A657" s="96"/>
      <c r="B657" s="96"/>
      <c r="C657" s="96"/>
      <c r="D657" s="101"/>
      <c r="E657" s="112"/>
      <c r="F657" s="96"/>
      <c r="G657" s="96"/>
      <c r="H657" s="101"/>
      <c r="I657" s="96"/>
      <c r="J657" s="112"/>
      <c r="K657" s="96"/>
      <c r="L657" s="96"/>
      <c r="M657" s="96"/>
      <c r="N657" s="96"/>
      <c r="O657" s="96"/>
      <c r="P657" s="108"/>
      <c r="Q657" s="96"/>
    </row>
    <row r="658">
      <c r="A658" s="96"/>
      <c r="B658" s="96"/>
      <c r="C658" s="96"/>
      <c r="D658" s="101"/>
      <c r="E658" s="112"/>
      <c r="F658" s="96"/>
      <c r="G658" s="96"/>
      <c r="H658" s="101"/>
      <c r="I658" s="96"/>
      <c r="J658" s="112"/>
      <c r="K658" s="96"/>
      <c r="L658" s="96"/>
      <c r="M658" s="96"/>
      <c r="N658" s="96"/>
      <c r="O658" s="96"/>
      <c r="P658" s="108"/>
      <c r="Q658" s="96"/>
    </row>
    <row r="659">
      <c r="A659" s="96"/>
      <c r="B659" s="96"/>
      <c r="C659" s="96"/>
      <c r="D659" s="101"/>
      <c r="E659" s="112"/>
      <c r="F659" s="96"/>
      <c r="G659" s="96"/>
      <c r="H659" s="101"/>
      <c r="I659" s="96"/>
      <c r="J659" s="112"/>
      <c r="K659" s="96"/>
      <c r="L659" s="96"/>
      <c r="M659" s="96"/>
      <c r="N659" s="96"/>
      <c r="O659" s="96"/>
      <c r="P659" s="108"/>
      <c r="Q659" s="96"/>
    </row>
    <row r="660">
      <c r="A660" s="96"/>
      <c r="B660" s="96"/>
      <c r="C660" s="96"/>
      <c r="D660" s="101"/>
      <c r="E660" s="112"/>
      <c r="F660" s="96"/>
      <c r="G660" s="96"/>
      <c r="H660" s="101"/>
      <c r="I660" s="96"/>
      <c r="J660" s="112"/>
      <c r="K660" s="96"/>
      <c r="L660" s="96"/>
      <c r="M660" s="96"/>
      <c r="N660" s="96"/>
      <c r="O660" s="96"/>
      <c r="P660" s="108"/>
      <c r="Q660" s="96"/>
    </row>
    <row r="661">
      <c r="A661" s="96"/>
      <c r="B661" s="96"/>
      <c r="C661" s="96"/>
      <c r="D661" s="101"/>
      <c r="E661" s="112"/>
      <c r="F661" s="96"/>
      <c r="G661" s="96"/>
      <c r="H661" s="101"/>
      <c r="I661" s="96"/>
      <c r="J661" s="112"/>
      <c r="K661" s="96"/>
      <c r="L661" s="96"/>
      <c r="M661" s="96"/>
      <c r="N661" s="96"/>
      <c r="O661" s="96"/>
      <c r="P661" s="108"/>
      <c r="Q661" s="96"/>
    </row>
    <row r="662">
      <c r="A662" s="96"/>
      <c r="B662" s="96"/>
      <c r="C662" s="96"/>
      <c r="D662" s="101"/>
      <c r="E662" s="112"/>
      <c r="F662" s="96"/>
      <c r="G662" s="96"/>
      <c r="H662" s="101"/>
      <c r="I662" s="96"/>
      <c r="J662" s="112"/>
      <c r="K662" s="96"/>
      <c r="L662" s="96"/>
      <c r="M662" s="96"/>
      <c r="N662" s="96"/>
      <c r="O662" s="96"/>
      <c r="P662" s="108"/>
      <c r="Q662" s="96"/>
    </row>
    <row r="663">
      <c r="A663" s="96"/>
      <c r="B663" s="96"/>
      <c r="C663" s="96"/>
      <c r="D663" s="101"/>
      <c r="E663" s="112"/>
      <c r="F663" s="96"/>
      <c r="G663" s="96"/>
      <c r="H663" s="101"/>
      <c r="I663" s="96"/>
      <c r="J663" s="112"/>
      <c r="K663" s="96"/>
      <c r="L663" s="96"/>
      <c r="M663" s="96"/>
      <c r="N663" s="96"/>
      <c r="O663" s="96"/>
      <c r="P663" s="108"/>
      <c r="Q663" s="96"/>
    </row>
    <row r="664">
      <c r="A664" s="96"/>
      <c r="B664" s="96"/>
      <c r="C664" s="96"/>
      <c r="D664" s="101"/>
      <c r="E664" s="112"/>
      <c r="F664" s="96"/>
      <c r="G664" s="96"/>
      <c r="H664" s="101"/>
      <c r="I664" s="96"/>
      <c r="J664" s="112"/>
      <c r="K664" s="96"/>
      <c r="L664" s="96"/>
      <c r="M664" s="96"/>
      <c r="N664" s="96"/>
      <c r="O664" s="96"/>
      <c r="P664" s="108"/>
      <c r="Q664" s="96"/>
    </row>
    <row r="665">
      <c r="A665" s="96"/>
      <c r="B665" s="96"/>
      <c r="C665" s="96"/>
      <c r="D665" s="101"/>
      <c r="E665" s="112"/>
      <c r="F665" s="96"/>
      <c r="G665" s="96"/>
      <c r="H665" s="101"/>
      <c r="I665" s="96"/>
      <c r="J665" s="112"/>
      <c r="K665" s="96"/>
      <c r="L665" s="96"/>
      <c r="M665" s="96"/>
      <c r="N665" s="96"/>
      <c r="O665" s="96"/>
      <c r="P665" s="108"/>
      <c r="Q665" s="96"/>
    </row>
    <row r="666">
      <c r="A666" s="96"/>
      <c r="B666" s="96"/>
      <c r="C666" s="96"/>
      <c r="D666" s="101"/>
      <c r="E666" s="112"/>
      <c r="F666" s="96"/>
      <c r="G666" s="96"/>
      <c r="H666" s="101"/>
      <c r="I666" s="96"/>
      <c r="J666" s="112"/>
      <c r="K666" s="96"/>
      <c r="L666" s="96"/>
      <c r="M666" s="96"/>
      <c r="N666" s="96"/>
      <c r="O666" s="96"/>
      <c r="P666" s="108"/>
      <c r="Q666" s="96"/>
    </row>
    <row r="667">
      <c r="A667" s="96"/>
      <c r="B667" s="96"/>
      <c r="C667" s="96"/>
      <c r="D667" s="101"/>
      <c r="E667" s="112"/>
      <c r="F667" s="96"/>
      <c r="G667" s="96"/>
      <c r="H667" s="101"/>
      <c r="I667" s="96"/>
      <c r="J667" s="112"/>
      <c r="K667" s="96"/>
      <c r="L667" s="96"/>
      <c r="M667" s="96"/>
      <c r="N667" s="96"/>
      <c r="O667" s="96"/>
      <c r="P667" s="108"/>
      <c r="Q667" s="96"/>
    </row>
    <row r="668">
      <c r="A668" s="96"/>
      <c r="B668" s="96"/>
      <c r="C668" s="96"/>
      <c r="D668" s="101"/>
      <c r="E668" s="112"/>
      <c r="F668" s="96"/>
      <c r="G668" s="96"/>
      <c r="H668" s="101"/>
      <c r="I668" s="96"/>
      <c r="J668" s="112"/>
      <c r="K668" s="96"/>
      <c r="L668" s="96"/>
      <c r="M668" s="96"/>
      <c r="N668" s="96"/>
      <c r="O668" s="96"/>
      <c r="P668" s="108"/>
      <c r="Q668" s="96"/>
    </row>
    <row r="669">
      <c r="A669" s="96"/>
      <c r="B669" s="96"/>
      <c r="C669" s="96"/>
      <c r="D669" s="101"/>
      <c r="E669" s="112"/>
      <c r="F669" s="96"/>
      <c r="G669" s="96"/>
      <c r="H669" s="101"/>
      <c r="I669" s="96"/>
      <c r="J669" s="112"/>
      <c r="K669" s="96"/>
      <c r="L669" s="96"/>
      <c r="M669" s="96"/>
      <c r="N669" s="96"/>
      <c r="O669" s="96"/>
      <c r="P669" s="108"/>
      <c r="Q669" s="96"/>
    </row>
    <row r="670">
      <c r="A670" s="96"/>
      <c r="B670" s="96"/>
      <c r="C670" s="96"/>
      <c r="D670" s="101"/>
      <c r="E670" s="112"/>
      <c r="F670" s="96"/>
      <c r="G670" s="96"/>
      <c r="H670" s="101"/>
      <c r="I670" s="96"/>
      <c r="J670" s="112"/>
      <c r="K670" s="96"/>
      <c r="L670" s="96"/>
      <c r="M670" s="96"/>
      <c r="N670" s="96"/>
      <c r="O670" s="96"/>
      <c r="P670" s="108"/>
      <c r="Q670" s="96"/>
    </row>
    <row r="671">
      <c r="A671" s="96"/>
      <c r="B671" s="96"/>
      <c r="C671" s="96"/>
      <c r="D671" s="101"/>
      <c r="E671" s="112"/>
      <c r="F671" s="96"/>
      <c r="G671" s="96"/>
      <c r="H671" s="101"/>
      <c r="I671" s="96"/>
      <c r="J671" s="112"/>
      <c r="K671" s="96"/>
      <c r="L671" s="96"/>
      <c r="M671" s="96"/>
      <c r="N671" s="96"/>
      <c r="O671" s="96"/>
      <c r="P671" s="108"/>
      <c r="Q671" s="96"/>
    </row>
    <row r="672">
      <c r="A672" s="96"/>
      <c r="B672" s="96"/>
      <c r="C672" s="96"/>
      <c r="D672" s="101"/>
      <c r="E672" s="112"/>
      <c r="F672" s="96"/>
      <c r="G672" s="96"/>
      <c r="H672" s="101"/>
      <c r="I672" s="96"/>
      <c r="J672" s="112"/>
      <c r="K672" s="96"/>
      <c r="L672" s="96"/>
      <c r="M672" s="96"/>
      <c r="N672" s="96"/>
      <c r="O672" s="96"/>
      <c r="P672" s="108"/>
      <c r="Q672" s="96"/>
    </row>
    <row r="673">
      <c r="A673" s="96"/>
      <c r="B673" s="96"/>
      <c r="C673" s="96"/>
      <c r="D673" s="101"/>
      <c r="E673" s="112"/>
      <c r="F673" s="96"/>
      <c r="G673" s="96"/>
      <c r="H673" s="101"/>
      <c r="I673" s="96"/>
      <c r="J673" s="112"/>
      <c r="K673" s="96"/>
      <c r="L673" s="96"/>
      <c r="M673" s="96"/>
      <c r="N673" s="96"/>
      <c r="O673" s="96"/>
      <c r="P673" s="108"/>
      <c r="Q673" s="96"/>
    </row>
    <row r="674">
      <c r="A674" s="96"/>
      <c r="B674" s="96"/>
      <c r="C674" s="96"/>
      <c r="D674" s="101"/>
      <c r="E674" s="112"/>
      <c r="F674" s="96"/>
      <c r="G674" s="96"/>
      <c r="H674" s="101"/>
      <c r="I674" s="96"/>
      <c r="J674" s="112"/>
      <c r="K674" s="96"/>
      <c r="L674" s="96"/>
      <c r="M674" s="96"/>
      <c r="N674" s="96"/>
      <c r="O674" s="96"/>
      <c r="P674" s="108"/>
      <c r="Q674" s="96"/>
    </row>
    <row r="675">
      <c r="A675" s="96"/>
      <c r="B675" s="96"/>
      <c r="C675" s="96"/>
      <c r="D675" s="101"/>
      <c r="E675" s="112"/>
      <c r="F675" s="96"/>
      <c r="G675" s="96"/>
      <c r="H675" s="101"/>
      <c r="I675" s="96"/>
      <c r="J675" s="112"/>
      <c r="K675" s="96"/>
      <c r="L675" s="96"/>
      <c r="M675" s="96"/>
      <c r="N675" s="96"/>
      <c r="O675" s="96"/>
      <c r="P675" s="108"/>
      <c r="Q675" s="96"/>
    </row>
    <row r="676">
      <c r="A676" s="96"/>
      <c r="B676" s="96"/>
      <c r="C676" s="96"/>
      <c r="D676" s="101"/>
      <c r="E676" s="112"/>
      <c r="F676" s="96"/>
      <c r="G676" s="96"/>
      <c r="H676" s="101"/>
      <c r="I676" s="96"/>
      <c r="J676" s="112"/>
      <c r="K676" s="96"/>
      <c r="L676" s="96"/>
      <c r="M676" s="96"/>
      <c r="N676" s="96"/>
      <c r="O676" s="96"/>
      <c r="P676" s="108"/>
      <c r="Q676" s="96"/>
    </row>
    <row r="677">
      <c r="A677" s="96"/>
      <c r="B677" s="96"/>
      <c r="C677" s="96"/>
      <c r="D677" s="101"/>
      <c r="E677" s="112"/>
      <c r="F677" s="96"/>
      <c r="G677" s="96"/>
      <c r="H677" s="101"/>
      <c r="I677" s="96"/>
      <c r="J677" s="112"/>
      <c r="K677" s="96"/>
      <c r="L677" s="96"/>
      <c r="M677" s="96"/>
      <c r="N677" s="96"/>
      <c r="O677" s="96"/>
      <c r="P677" s="108"/>
      <c r="Q677" s="96"/>
    </row>
    <row r="678">
      <c r="A678" s="96"/>
      <c r="B678" s="96"/>
      <c r="C678" s="96"/>
      <c r="D678" s="101"/>
      <c r="E678" s="112"/>
      <c r="F678" s="96"/>
      <c r="G678" s="96"/>
      <c r="H678" s="101"/>
      <c r="I678" s="96"/>
      <c r="J678" s="112"/>
      <c r="K678" s="96"/>
      <c r="L678" s="96"/>
      <c r="M678" s="96"/>
      <c r="N678" s="96"/>
      <c r="O678" s="96"/>
      <c r="P678" s="108"/>
      <c r="Q678" s="96"/>
    </row>
    <row r="679">
      <c r="A679" s="96"/>
      <c r="B679" s="96"/>
      <c r="C679" s="96"/>
      <c r="D679" s="101"/>
      <c r="E679" s="112"/>
      <c r="F679" s="96"/>
      <c r="G679" s="96"/>
      <c r="H679" s="101"/>
      <c r="I679" s="96"/>
      <c r="J679" s="112"/>
      <c r="K679" s="96"/>
      <c r="L679" s="96"/>
      <c r="M679" s="96"/>
      <c r="N679" s="96"/>
      <c r="O679" s="96"/>
      <c r="P679" s="108"/>
      <c r="Q679" s="96"/>
    </row>
    <row r="680">
      <c r="A680" s="96"/>
      <c r="B680" s="96"/>
      <c r="C680" s="96"/>
      <c r="D680" s="101"/>
      <c r="E680" s="112"/>
      <c r="F680" s="96"/>
      <c r="G680" s="96"/>
      <c r="H680" s="101"/>
      <c r="I680" s="96"/>
      <c r="J680" s="112"/>
      <c r="K680" s="96"/>
      <c r="L680" s="96"/>
      <c r="M680" s="96"/>
      <c r="N680" s="96"/>
      <c r="O680" s="96"/>
      <c r="P680" s="108"/>
      <c r="Q680" s="96"/>
    </row>
    <row r="681">
      <c r="A681" s="96"/>
      <c r="B681" s="96"/>
      <c r="C681" s="96"/>
      <c r="D681" s="101"/>
      <c r="E681" s="112"/>
      <c r="F681" s="96"/>
      <c r="G681" s="96"/>
      <c r="H681" s="101"/>
      <c r="I681" s="96"/>
      <c r="J681" s="112"/>
      <c r="K681" s="96"/>
      <c r="L681" s="96"/>
      <c r="M681" s="96"/>
      <c r="N681" s="96"/>
      <c r="O681" s="96"/>
      <c r="P681" s="108"/>
      <c r="Q681" s="96"/>
    </row>
    <row r="682">
      <c r="A682" s="96"/>
      <c r="B682" s="96"/>
      <c r="C682" s="96"/>
      <c r="D682" s="101"/>
      <c r="E682" s="112"/>
      <c r="F682" s="96"/>
      <c r="G682" s="96"/>
      <c r="H682" s="101"/>
      <c r="I682" s="96"/>
      <c r="J682" s="112"/>
      <c r="K682" s="96"/>
      <c r="L682" s="96"/>
      <c r="M682" s="96"/>
      <c r="N682" s="96"/>
      <c r="O682" s="96"/>
      <c r="P682" s="108"/>
      <c r="Q682" s="96"/>
    </row>
    <row r="683">
      <c r="A683" s="96"/>
      <c r="B683" s="96"/>
      <c r="C683" s="96"/>
      <c r="D683" s="101"/>
      <c r="E683" s="112"/>
      <c r="F683" s="96"/>
      <c r="G683" s="96"/>
      <c r="H683" s="101"/>
      <c r="I683" s="96"/>
      <c r="J683" s="112"/>
      <c r="K683" s="96"/>
      <c r="L683" s="96"/>
      <c r="M683" s="96"/>
      <c r="N683" s="96"/>
      <c r="O683" s="96"/>
      <c r="P683" s="108"/>
      <c r="Q683" s="96"/>
    </row>
    <row r="684">
      <c r="A684" s="96"/>
      <c r="B684" s="96"/>
      <c r="C684" s="96"/>
      <c r="D684" s="101"/>
      <c r="E684" s="112"/>
      <c r="F684" s="96"/>
      <c r="G684" s="96"/>
      <c r="H684" s="101"/>
      <c r="I684" s="96"/>
      <c r="J684" s="112"/>
      <c r="K684" s="96"/>
      <c r="L684" s="96"/>
      <c r="M684" s="96"/>
      <c r="N684" s="96"/>
      <c r="O684" s="96"/>
      <c r="P684" s="108"/>
      <c r="Q684" s="96"/>
    </row>
    <row r="685">
      <c r="A685" s="96"/>
      <c r="B685" s="96"/>
      <c r="C685" s="96"/>
      <c r="D685" s="101"/>
      <c r="E685" s="112"/>
      <c r="F685" s="96"/>
      <c r="G685" s="96"/>
      <c r="H685" s="101"/>
      <c r="I685" s="96"/>
      <c r="J685" s="112"/>
      <c r="K685" s="96"/>
      <c r="L685" s="96"/>
      <c r="M685" s="96"/>
      <c r="N685" s="96"/>
      <c r="O685" s="96"/>
      <c r="P685" s="108"/>
      <c r="Q685" s="96"/>
    </row>
    <row r="686">
      <c r="A686" s="96"/>
      <c r="B686" s="96"/>
      <c r="C686" s="96"/>
      <c r="D686" s="101"/>
      <c r="E686" s="112"/>
      <c r="F686" s="96"/>
      <c r="G686" s="96"/>
      <c r="H686" s="101"/>
      <c r="I686" s="96"/>
      <c r="J686" s="112"/>
      <c r="K686" s="96"/>
      <c r="L686" s="96"/>
      <c r="M686" s="96"/>
      <c r="N686" s="96"/>
      <c r="O686" s="96"/>
      <c r="P686" s="108"/>
      <c r="Q686" s="96"/>
    </row>
    <row r="687">
      <c r="A687" s="96"/>
      <c r="B687" s="96"/>
      <c r="C687" s="96"/>
      <c r="D687" s="101"/>
      <c r="E687" s="112"/>
      <c r="F687" s="96"/>
      <c r="G687" s="96"/>
      <c r="H687" s="101"/>
      <c r="I687" s="96"/>
      <c r="J687" s="112"/>
      <c r="K687" s="96"/>
      <c r="L687" s="96"/>
      <c r="M687" s="96"/>
      <c r="N687" s="96"/>
      <c r="O687" s="96"/>
      <c r="P687" s="108"/>
      <c r="Q687" s="96"/>
    </row>
    <row r="688">
      <c r="A688" s="96"/>
      <c r="B688" s="96"/>
      <c r="C688" s="96"/>
      <c r="D688" s="101"/>
      <c r="E688" s="112"/>
      <c r="F688" s="96"/>
      <c r="G688" s="96"/>
      <c r="H688" s="101"/>
      <c r="I688" s="96"/>
      <c r="J688" s="112"/>
      <c r="K688" s="96"/>
      <c r="L688" s="96"/>
      <c r="M688" s="96"/>
      <c r="N688" s="96"/>
      <c r="O688" s="96"/>
      <c r="P688" s="108"/>
      <c r="Q688" s="96"/>
    </row>
    <row r="689">
      <c r="A689" s="96"/>
      <c r="B689" s="96"/>
      <c r="C689" s="96"/>
      <c r="D689" s="101"/>
      <c r="E689" s="112"/>
      <c r="F689" s="96"/>
      <c r="G689" s="96"/>
      <c r="H689" s="101"/>
      <c r="I689" s="96"/>
      <c r="J689" s="112"/>
      <c r="K689" s="96"/>
      <c r="L689" s="96"/>
      <c r="M689" s="96"/>
      <c r="N689" s="96"/>
      <c r="O689" s="96"/>
      <c r="P689" s="108"/>
      <c r="Q689" s="96"/>
    </row>
    <row r="690">
      <c r="A690" s="96"/>
      <c r="B690" s="96"/>
      <c r="C690" s="96"/>
      <c r="D690" s="101"/>
      <c r="E690" s="112"/>
      <c r="F690" s="96"/>
      <c r="G690" s="96"/>
      <c r="H690" s="101"/>
      <c r="I690" s="96"/>
      <c r="J690" s="112"/>
      <c r="K690" s="96"/>
      <c r="L690" s="96"/>
      <c r="M690" s="96"/>
      <c r="N690" s="96"/>
      <c r="O690" s="96"/>
      <c r="P690" s="108"/>
      <c r="Q690" s="96"/>
    </row>
    <row r="691">
      <c r="A691" s="96"/>
      <c r="B691" s="96"/>
      <c r="C691" s="96"/>
      <c r="D691" s="101"/>
      <c r="E691" s="112"/>
      <c r="F691" s="96"/>
      <c r="G691" s="96"/>
      <c r="H691" s="101"/>
      <c r="I691" s="96"/>
      <c r="J691" s="112"/>
      <c r="K691" s="96"/>
      <c r="L691" s="96"/>
      <c r="M691" s="96"/>
      <c r="N691" s="96"/>
      <c r="O691" s="96"/>
      <c r="P691" s="108"/>
      <c r="Q691" s="96"/>
    </row>
    <row r="692">
      <c r="A692" s="96"/>
      <c r="B692" s="96"/>
      <c r="C692" s="96"/>
      <c r="D692" s="101"/>
      <c r="E692" s="112"/>
      <c r="F692" s="96"/>
      <c r="G692" s="96"/>
      <c r="H692" s="101"/>
      <c r="I692" s="96"/>
      <c r="J692" s="112"/>
      <c r="K692" s="96"/>
      <c r="L692" s="96"/>
      <c r="M692" s="96"/>
      <c r="N692" s="96"/>
      <c r="O692" s="96"/>
      <c r="P692" s="108"/>
      <c r="Q692" s="96"/>
    </row>
    <row r="693">
      <c r="A693" s="96"/>
      <c r="B693" s="96"/>
      <c r="C693" s="96"/>
      <c r="D693" s="101"/>
      <c r="E693" s="112"/>
      <c r="F693" s="96"/>
      <c r="G693" s="96"/>
      <c r="H693" s="101"/>
      <c r="I693" s="96"/>
      <c r="J693" s="112"/>
      <c r="K693" s="96"/>
      <c r="L693" s="96"/>
      <c r="M693" s="96"/>
      <c r="N693" s="96"/>
      <c r="O693" s="96"/>
      <c r="P693" s="108"/>
      <c r="Q693" s="96"/>
    </row>
    <row r="694">
      <c r="A694" s="96"/>
      <c r="B694" s="96"/>
      <c r="C694" s="96"/>
      <c r="D694" s="101"/>
      <c r="E694" s="112"/>
      <c r="F694" s="96"/>
      <c r="G694" s="96"/>
      <c r="H694" s="101"/>
      <c r="I694" s="96"/>
      <c r="J694" s="112"/>
      <c r="K694" s="96"/>
      <c r="L694" s="96"/>
      <c r="M694" s="96"/>
      <c r="N694" s="96"/>
      <c r="O694" s="96"/>
      <c r="P694" s="108"/>
      <c r="Q694" s="96"/>
    </row>
    <row r="695">
      <c r="A695" s="96"/>
      <c r="B695" s="96"/>
      <c r="C695" s="96"/>
      <c r="D695" s="101"/>
      <c r="E695" s="112"/>
      <c r="F695" s="96"/>
      <c r="G695" s="96"/>
      <c r="H695" s="101"/>
      <c r="I695" s="96"/>
      <c r="J695" s="112"/>
      <c r="K695" s="96"/>
      <c r="L695" s="96"/>
      <c r="M695" s="96"/>
      <c r="N695" s="96"/>
      <c r="O695" s="96"/>
      <c r="P695" s="108"/>
      <c r="Q695" s="96"/>
    </row>
    <row r="696">
      <c r="A696" s="96"/>
      <c r="B696" s="96"/>
      <c r="C696" s="96"/>
      <c r="D696" s="101"/>
      <c r="E696" s="112"/>
      <c r="F696" s="96"/>
      <c r="G696" s="96"/>
      <c r="H696" s="101"/>
      <c r="I696" s="96"/>
      <c r="J696" s="112"/>
      <c r="K696" s="96"/>
      <c r="L696" s="96"/>
      <c r="M696" s="96"/>
      <c r="N696" s="96"/>
      <c r="O696" s="96"/>
      <c r="P696" s="108"/>
      <c r="Q696" s="96"/>
    </row>
    <row r="697">
      <c r="A697" s="96"/>
      <c r="B697" s="96"/>
      <c r="C697" s="96"/>
      <c r="D697" s="101"/>
      <c r="E697" s="112"/>
      <c r="F697" s="96"/>
      <c r="G697" s="96"/>
      <c r="H697" s="101"/>
      <c r="I697" s="96"/>
      <c r="J697" s="112"/>
      <c r="K697" s="96"/>
      <c r="L697" s="96"/>
      <c r="M697" s="96"/>
      <c r="N697" s="96"/>
      <c r="O697" s="96"/>
      <c r="P697" s="108"/>
      <c r="Q697" s="96"/>
    </row>
    <row r="698">
      <c r="A698" s="96"/>
      <c r="B698" s="96"/>
      <c r="C698" s="96"/>
      <c r="D698" s="101"/>
      <c r="E698" s="112"/>
      <c r="F698" s="96"/>
      <c r="G698" s="96"/>
      <c r="H698" s="101"/>
      <c r="I698" s="96"/>
      <c r="J698" s="112"/>
      <c r="K698" s="96"/>
      <c r="L698" s="96"/>
      <c r="M698" s="96"/>
      <c r="N698" s="96"/>
      <c r="O698" s="96"/>
      <c r="P698" s="108"/>
      <c r="Q698" s="96"/>
    </row>
    <row r="699">
      <c r="A699" s="96"/>
      <c r="B699" s="96"/>
      <c r="C699" s="96"/>
      <c r="D699" s="101"/>
      <c r="E699" s="112"/>
      <c r="F699" s="96"/>
      <c r="G699" s="96"/>
      <c r="H699" s="101"/>
      <c r="I699" s="96"/>
      <c r="J699" s="112"/>
      <c r="K699" s="96"/>
      <c r="L699" s="96"/>
      <c r="M699" s="96"/>
      <c r="N699" s="96"/>
      <c r="O699" s="96"/>
      <c r="P699" s="108"/>
      <c r="Q699" s="96"/>
    </row>
    <row r="700">
      <c r="A700" s="96"/>
      <c r="B700" s="96"/>
      <c r="C700" s="96"/>
      <c r="D700" s="101"/>
      <c r="E700" s="112"/>
      <c r="F700" s="96"/>
      <c r="G700" s="96"/>
      <c r="H700" s="101"/>
      <c r="I700" s="96"/>
      <c r="J700" s="112"/>
      <c r="K700" s="96"/>
      <c r="L700" s="96"/>
      <c r="M700" s="96"/>
      <c r="N700" s="96"/>
      <c r="O700" s="96"/>
      <c r="P700" s="108"/>
      <c r="Q700" s="96"/>
    </row>
    <row r="701">
      <c r="A701" s="96"/>
      <c r="B701" s="96"/>
      <c r="C701" s="96"/>
      <c r="D701" s="101"/>
      <c r="E701" s="112"/>
      <c r="F701" s="96"/>
      <c r="G701" s="96"/>
      <c r="H701" s="101"/>
      <c r="I701" s="96"/>
      <c r="J701" s="112"/>
      <c r="K701" s="96"/>
      <c r="L701" s="96"/>
      <c r="M701" s="96"/>
      <c r="N701" s="96"/>
      <c r="O701" s="96"/>
      <c r="P701" s="108"/>
      <c r="Q701" s="96"/>
    </row>
    <row r="702">
      <c r="A702" s="96"/>
      <c r="B702" s="96"/>
      <c r="C702" s="96"/>
      <c r="D702" s="101"/>
      <c r="E702" s="112"/>
      <c r="F702" s="96"/>
      <c r="G702" s="96"/>
      <c r="H702" s="101"/>
      <c r="I702" s="96"/>
      <c r="J702" s="112"/>
      <c r="K702" s="96"/>
      <c r="L702" s="96"/>
      <c r="M702" s="96"/>
      <c r="N702" s="96"/>
      <c r="O702" s="96"/>
      <c r="P702" s="108"/>
      <c r="Q702" s="96"/>
    </row>
    <row r="703">
      <c r="A703" s="96"/>
      <c r="B703" s="96"/>
      <c r="C703" s="96"/>
      <c r="D703" s="101"/>
      <c r="E703" s="112"/>
      <c r="F703" s="96"/>
      <c r="G703" s="96"/>
      <c r="H703" s="101"/>
      <c r="I703" s="96"/>
      <c r="J703" s="112"/>
      <c r="K703" s="96"/>
      <c r="L703" s="96"/>
      <c r="M703" s="96"/>
      <c r="N703" s="96"/>
      <c r="O703" s="96"/>
      <c r="P703" s="108"/>
      <c r="Q703" s="96"/>
    </row>
    <row r="704">
      <c r="A704" s="96"/>
      <c r="B704" s="96"/>
      <c r="C704" s="96"/>
      <c r="D704" s="101"/>
      <c r="E704" s="112"/>
      <c r="F704" s="96"/>
      <c r="G704" s="96"/>
      <c r="H704" s="101"/>
      <c r="I704" s="96"/>
      <c r="J704" s="112"/>
      <c r="K704" s="96"/>
      <c r="L704" s="96"/>
      <c r="M704" s="96"/>
      <c r="N704" s="96"/>
      <c r="O704" s="96"/>
      <c r="P704" s="108"/>
      <c r="Q704" s="96"/>
    </row>
    <row r="705">
      <c r="A705" s="96"/>
      <c r="B705" s="96"/>
      <c r="C705" s="96"/>
      <c r="D705" s="101"/>
      <c r="E705" s="112"/>
      <c r="F705" s="96"/>
      <c r="G705" s="96"/>
      <c r="H705" s="101"/>
      <c r="I705" s="96"/>
      <c r="J705" s="112"/>
      <c r="K705" s="96"/>
      <c r="L705" s="96"/>
      <c r="M705" s="96"/>
      <c r="N705" s="96"/>
      <c r="O705" s="96"/>
      <c r="P705" s="108"/>
      <c r="Q705" s="96"/>
    </row>
    <row r="706">
      <c r="A706" s="96"/>
      <c r="B706" s="96"/>
      <c r="C706" s="96"/>
      <c r="D706" s="101"/>
      <c r="E706" s="112"/>
      <c r="F706" s="96"/>
      <c r="G706" s="96"/>
      <c r="H706" s="101"/>
      <c r="I706" s="96"/>
      <c r="J706" s="112"/>
      <c r="K706" s="96"/>
      <c r="L706" s="96"/>
      <c r="M706" s="96"/>
      <c r="N706" s="96"/>
      <c r="O706" s="96"/>
      <c r="P706" s="108"/>
      <c r="Q706" s="96"/>
    </row>
    <row r="707">
      <c r="A707" s="96"/>
      <c r="B707" s="96"/>
      <c r="C707" s="96"/>
      <c r="D707" s="101"/>
      <c r="E707" s="112"/>
      <c r="F707" s="96"/>
      <c r="G707" s="96"/>
      <c r="H707" s="101"/>
      <c r="I707" s="96"/>
      <c r="J707" s="112"/>
      <c r="K707" s="96"/>
      <c r="L707" s="96"/>
      <c r="M707" s="96"/>
      <c r="N707" s="96"/>
      <c r="O707" s="96"/>
      <c r="P707" s="108"/>
      <c r="Q707" s="96"/>
    </row>
    <row r="708">
      <c r="A708" s="96"/>
      <c r="B708" s="96"/>
      <c r="C708" s="96"/>
      <c r="D708" s="101"/>
      <c r="E708" s="112"/>
      <c r="F708" s="96"/>
      <c r="G708" s="96"/>
      <c r="H708" s="101"/>
      <c r="I708" s="96"/>
      <c r="J708" s="112"/>
      <c r="K708" s="96"/>
      <c r="L708" s="96"/>
      <c r="M708" s="96"/>
      <c r="N708" s="96"/>
      <c r="O708" s="96"/>
      <c r="P708" s="108"/>
      <c r="Q708" s="96"/>
    </row>
    <row r="709">
      <c r="A709" s="96"/>
      <c r="B709" s="96"/>
      <c r="C709" s="96"/>
      <c r="D709" s="101"/>
      <c r="E709" s="112"/>
      <c r="F709" s="96"/>
      <c r="G709" s="96"/>
      <c r="H709" s="101"/>
      <c r="I709" s="96"/>
      <c r="J709" s="112"/>
      <c r="K709" s="96"/>
      <c r="L709" s="96"/>
      <c r="M709" s="96"/>
      <c r="N709" s="96"/>
      <c r="O709" s="96"/>
      <c r="P709" s="108"/>
      <c r="Q709" s="96"/>
    </row>
    <row r="710">
      <c r="A710" s="96"/>
      <c r="B710" s="96"/>
      <c r="C710" s="96"/>
      <c r="D710" s="101"/>
      <c r="E710" s="112"/>
      <c r="F710" s="96"/>
      <c r="G710" s="96"/>
      <c r="H710" s="101"/>
      <c r="I710" s="96"/>
      <c r="J710" s="112"/>
      <c r="K710" s="96"/>
      <c r="L710" s="96"/>
      <c r="M710" s="96"/>
      <c r="N710" s="96"/>
      <c r="O710" s="96"/>
      <c r="P710" s="108"/>
      <c r="Q710" s="96"/>
    </row>
    <row r="711">
      <c r="A711" s="96"/>
      <c r="B711" s="96"/>
      <c r="C711" s="96"/>
      <c r="D711" s="101"/>
      <c r="E711" s="112"/>
      <c r="F711" s="96"/>
      <c r="G711" s="96"/>
      <c r="H711" s="101"/>
      <c r="I711" s="96"/>
      <c r="J711" s="112"/>
      <c r="K711" s="96"/>
      <c r="L711" s="96"/>
      <c r="M711" s="96"/>
      <c r="N711" s="96"/>
      <c r="O711" s="96"/>
      <c r="P711" s="108"/>
      <c r="Q711" s="96"/>
    </row>
    <row r="712">
      <c r="A712" s="96"/>
      <c r="B712" s="96"/>
      <c r="C712" s="96"/>
      <c r="D712" s="101"/>
      <c r="E712" s="112"/>
      <c r="F712" s="96"/>
      <c r="G712" s="96"/>
      <c r="H712" s="101"/>
      <c r="I712" s="96"/>
      <c r="J712" s="112"/>
      <c r="K712" s="96"/>
      <c r="L712" s="96"/>
      <c r="M712" s="96"/>
      <c r="N712" s="96"/>
      <c r="O712" s="96"/>
      <c r="P712" s="108"/>
      <c r="Q712" s="96"/>
    </row>
    <row r="713">
      <c r="A713" s="96"/>
      <c r="B713" s="96"/>
      <c r="C713" s="96"/>
      <c r="D713" s="101"/>
      <c r="E713" s="112"/>
      <c r="F713" s="96"/>
      <c r="G713" s="96"/>
      <c r="H713" s="101"/>
      <c r="I713" s="96"/>
      <c r="J713" s="112"/>
      <c r="K713" s="96"/>
      <c r="L713" s="96"/>
      <c r="M713" s="96"/>
      <c r="N713" s="96"/>
      <c r="O713" s="96"/>
      <c r="P713" s="108"/>
      <c r="Q713" s="96"/>
    </row>
    <row r="714">
      <c r="A714" s="96"/>
      <c r="B714" s="96"/>
      <c r="C714" s="96"/>
      <c r="D714" s="101"/>
      <c r="E714" s="112"/>
      <c r="F714" s="96"/>
      <c r="G714" s="96"/>
      <c r="H714" s="101"/>
      <c r="I714" s="96"/>
      <c r="J714" s="112"/>
      <c r="K714" s="96"/>
      <c r="L714" s="96"/>
      <c r="M714" s="96"/>
      <c r="N714" s="96"/>
      <c r="O714" s="96"/>
      <c r="P714" s="108"/>
      <c r="Q714" s="96"/>
    </row>
    <row r="715">
      <c r="A715" s="96"/>
      <c r="B715" s="96"/>
      <c r="C715" s="96"/>
      <c r="D715" s="101"/>
      <c r="E715" s="112"/>
      <c r="F715" s="96"/>
      <c r="G715" s="96"/>
      <c r="H715" s="101"/>
      <c r="I715" s="96"/>
      <c r="J715" s="112"/>
      <c r="K715" s="96"/>
      <c r="L715" s="96"/>
      <c r="M715" s="96"/>
      <c r="N715" s="96"/>
      <c r="O715" s="96"/>
      <c r="P715" s="108"/>
      <c r="Q715" s="96"/>
    </row>
    <row r="716">
      <c r="A716" s="96"/>
      <c r="B716" s="96"/>
      <c r="C716" s="96"/>
      <c r="D716" s="101"/>
      <c r="E716" s="112"/>
      <c r="F716" s="96"/>
      <c r="G716" s="96"/>
      <c r="H716" s="101"/>
      <c r="I716" s="96"/>
      <c r="J716" s="112"/>
      <c r="K716" s="96"/>
      <c r="L716" s="96"/>
      <c r="M716" s="96"/>
      <c r="N716" s="96"/>
      <c r="O716" s="96"/>
      <c r="P716" s="108"/>
      <c r="Q716" s="96"/>
    </row>
    <row r="717">
      <c r="A717" s="96"/>
      <c r="B717" s="96"/>
      <c r="C717" s="96"/>
      <c r="D717" s="101"/>
      <c r="E717" s="112"/>
      <c r="F717" s="96"/>
      <c r="G717" s="96"/>
      <c r="H717" s="101"/>
      <c r="I717" s="96"/>
      <c r="J717" s="112"/>
      <c r="K717" s="96"/>
      <c r="L717" s="96"/>
      <c r="M717" s="96"/>
      <c r="N717" s="96"/>
      <c r="O717" s="96"/>
      <c r="P717" s="108"/>
      <c r="Q717" s="96"/>
    </row>
    <row r="718">
      <c r="A718" s="96"/>
      <c r="B718" s="96"/>
      <c r="C718" s="96"/>
      <c r="D718" s="101"/>
      <c r="E718" s="112"/>
      <c r="F718" s="96"/>
      <c r="G718" s="96"/>
      <c r="H718" s="101"/>
      <c r="I718" s="96"/>
      <c r="J718" s="112"/>
      <c r="K718" s="96"/>
      <c r="L718" s="96"/>
      <c r="M718" s="96"/>
      <c r="N718" s="96"/>
      <c r="O718" s="96"/>
      <c r="P718" s="108"/>
      <c r="Q718" s="96"/>
    </row>
    <row r="719">
      <c r="A719" s="96"/>
      <c r="B719" s="96"/>
      <c r="C719" s="96"/>
      <c r="D719" s="101"/>
      <c r="E719" s="112"/>
      <c r="F719" s="96"/>
      <c r="G719" s="96"/>
      <c r="H719" s="101"/>
      <c r="I719" s="96"/>
      <c r="J719" s="112"/>
      <c r="K719" s="96"/>
      <c r="L719" s="96"/>
      <c r="M719" s="96"/>
      <c r="N719" s="96"/>
      <c r="O719" s="96"/>
      <c r="P719" s="108"/>
      <c r="Q719" s="96"/>
    </row>
    <row r="720">
      <c r="A720" s="96"/>
      <c r="B720" s="96"/>
      <c r="C720" s="96"/>
      <c r="D720" s="101"/>
      <c r="E720" s="112"/>
      <c r="F720" s="96"/>
      <c r="G720" s="96"/>
      <c r="H720" s="101"/>
      <c r="I720" s="96"/>
      <c r="J720" s="112"/>
      <c r="K720" s="96"/>
      <c r="L720" s="96"/>
      <c r="M720" s="96"/>
      <c r="N720" s="96"/>
      <c r="O720" s="96"/>
      <c r="P720" s="108"/>
      <c r="Q720" s="96"/>
    </row>
    <row r="721">
      <c r="A721" s="96"/>
      <c r="B721" s="96"/>
      <c r="C721" s="96"/>
      <c r="D721" s="101"/>
      <c r="E721" s="112"/>
      <c r="F721" s="96"/>
      <c r="G721" s="96"/>
      <c r="H721" s="101"/>
      <c r="I721" s="96"/>
      <c r="J721" s="112"/>
      <c r="K721" s="96"/>
      <c r="L721" s="96"/>
      <c r="M721" s="96"/>
      <c r="N721" s="96"/>
      <c r="O721" s="96"/>
      <c r="P721" s="108"/>
      <c r="Q721" s="96"/>
    </row>
    <row r="722">
      <c r="A722" s="96"/>
      <c r="B722" s="96"/>
      <c r="C722" s="96"/>
      <c r="D722" s="101"/>
      <c r="E722" s="112"/>
      <c r="F722" s="96"/>
      <c r="G722" s="96"/>
      <c r="H722" s="101"/>
      <c r="I722" s="96"/>
      <c r="J722" s="112"/>
      <c r="K722" s="96"/>
      <c r="L722" s="96"/>
      <c r="M722" s="96"/>
      <c r="N722" s="96"/>
      <c r="O722" s="96"/>
      <c r="P722" s="108"/>
      <c r="Q722" s="96"/>
    </row>
    <row r="723">
      <c r="A723" s="96"/>
      <c r="B723" s="96"/>
      <c r="C723" s="96"/>
      <c r="D723" s="101"/>
      <c r="E723" s="112"/>
      <c r="F723" s="96"/>
      <c r="G723" s="96"/>
      <c r="H723" s="101"/>
      <c r="I723" s="96"/>
      <c r="J723" s="112"/>
      <c r="K723" s="96"/>
      <c r="L723" s="96"/>
      <c r="M723" s="96"/>
      <c r="N723" s="96"/>
      <c r="O723" s="96"/>
      <c r="P723" s="108"/>
      <c r="Q723" s="96"/>
    </row>
    <row r="724">
      <c r="A724" s="96"/>
      <c r="B724" s="96"/>
      <c r="C724" s="96"/>
      <c r="D724" s="101"/>
      <c r="E724" s="112"/>
      <c r="F724" s="96"/>
      <c r="G724" s="96"/>
      <c r="H724" s="101"/>
      <c r="I724" s="96"/>
      <c r="J724" s="112"/>
      <c r="K724" s="96"/>
      <c r="L724" s="96"/>
      <c r="M724" s="96"/>
      <c r="N724" s="96"/>
      <c r="O724" s="96"/>
      <c r="P724" s="108"/>
      <c r="Q724" s="96"/>
    </row>
    <row r="725">
      <c r="A725" s="96"/>
      <c r="B725" s="96"/>
      <c r="C725" s="96"/>
      <c r="D725" s="101"/>
      <c r="E725" s="112"/>
      <c r="F725" s="96"/>
      <c r="G725" s="96"/>
      <c r="H725" s="101"/>
      <c r="I725" s="96"/>
      <c r="J725" s="112"/>
      <c r="K725" s="96"/>
      <c r="L725" s="96"/>
      <c r="M725" s="96"/>
      <c r="N725" s="96"/>
      <c r="O725" s="96"/>
      <c r="P725" s="108"/>
      <c r="Q725" s="96"/>
    </row>
    <row r="726">
      <c r="A726" s="96"/>
      <c r="B726" s="96"/>
      <c r="C726" s="96"/>
      <c r="D726" s="101"/>
      <c r="E726" s="112"/>
      <c r="F726" s="96"/>
      <c r="G726" s="96"/>
      <c r="H726" s="101"/>
      <c r="I726" s="96"/>
      <c r="J726" s="112"/>
      <c r="K726" s="96"/>
      <c r="L726" s="96"/>
      <c r="M726" s="96"/>
      <c r="N726" s="96"/>
      <c r="O726" s="96"/>
      <c r="P726" s="108"/>
      <c r="Q726" s="96"/>
    </row>
    <row r="727">
      <c r="A727" s="96"/>
      <c r="B727" s="96"/>
      <c r="C727" s="96"/>
      <c r="D727" s="101"/>
      <c r="E727" s="112"/>
      <c r="F727" s="96"/>
      <c r="G727" s="96"/>
      <c r="H727" s="101"/>
      <c r="I727" s="96"/>
      <c r="J727" s="112"/>
      <c r="K727" s="96"/>
      <c r="L727" s="96"/>
      <c r="M727" s="96"/>
      <c r="N727" s="96"/>
      <c r="O727" s="96"/>
      <c r="P727" s="108"/>
      <c r="Q727" s="96"/>
    </row>
    <row r="728">
      <c r="A728" s="96"/>
      <c r="B728" s="96"/>
      <c r="C728" s="96"/>
      <c r="D728" s="101"/>
      <c r="E728" s="112"/>
      <c r="F728" s="96"/>
      <c r="G728" s="96"/>
      <c r="H728" s="101"/>
      <c r="I728" s="96"/>
      <c r="J728" s="112"/>
      <c r="K728" s="96"/>
      <c r="L728" s="96"/>
      <c r="M728" s="96"/>
      <c r="N728" s="96"/>
      <c r="O728" s="96"/>
      <c r="P728" s="108"/>
      <c r="Q728" s="96"/>
    </row>
    <row r="729">
      <c r="A729" s="96"/>
      <c r="B729" s="96"/>
      <c r="C729" s="96"/>
      <c r="D729" s="101"/>
      <c r="E729" s="112"/>
      <c r="F729" s="96"/>
      <c r="G729" s="96"/>
      <c r="H729" s="101"/>
      <c r="I729" s="96"/>
      <c r="J729" s="112"/>
      <c r="K729" s="96"/>
      <c r="L729" s="96"/>
      <c r="M729" s="96"/>
      <c r="N729" s="96"/>
      <c r="O729" s="96"/>
      <c r="P729" s="108"/>
      <c r="Q729" s="96"/>
    </row>
    <row r="730">
      <c r="A730" s="96"/>
      <c r="B730" s="96"/>
      <c r="C730" s="96"/>
      <c r="D730" s="101"/>
      <c r="E730" s="112"/>
      <c r="F730" s="96"/>
      <c r="G730" s="96"/>
      <c r="H730" s="101"/>
      <c r="I730" s="96"/>
      <c r="J730" s="112"/>
      <c r="K730" s="96"/>
      <c r="L730" s="96"/>
      <c r="M730" s="96"/>
      <c r="N730" s="96"/>
      <c r="O730" s="96"/>
      <c r="P730" s="108"/>
      <c r="Q730" s="96"/>
    </row>
    <row r="731">
      <c r="A731" s="96"/>
      <c r="B731" s="96"/>
      <c r="C731" s="96"/>
      <c r="D731" s="101"/>
      <c r="E731" s="112"/>
      <c r="F731" s="96"/>
      <c r="G731" s="96"/>
      <c r="H731" s="101"/>
      <c r="I731" s="96"/>
      <c r="J731" s="112"/>
      <c r="K731" s="96"/>
      <c r="L731" s="96"/>
      <c r="M731" s="96"/>
      <c r="N731" s="96"/>
      <c r="O731" s="96"/>
      <c r="P731" s="108"/>
      <c r="Q731" s="96"/>
    </row>
    <row r="732">
      <c r="A732" s="96"/>
      <c r="B732" s="96"/>
      <c r="C732" s="96"/>
      <c r="D732" s="101"/>
      <c r="E732" s="112"/>
      <c r="F732" s="96"/>
      <c r="G732" s="96"/>
      <c r="H732" s="101"/>
      <c r="I732" s="96"/>
      <c r="J732" s="112"/>
      <c r="K732" s="96"/>
      <c r="L732" s="96"/>
      <c r="M732" s="96"/>
      <c r="N732" s="96"/>
      <c r="O732" s="96"/>
      <c r="P732" s="108"/>
      <c r="Q732" s="96"/>
    </row>
    <row r="733">
      <c r="A733" s="96"/>
      <c r="B733" s="96"/>
      <c r="C733" s="96"/>
      <c r="D733" s="101"/>
      <c r="E733" s="112"/>
      <c r="F733" s="96"/>
      <c r="G733" s="96"/>
      <c r="H733" s="101"/>
      <c r="I733" s="96"/>
      <c r="J733" s="112"/>
      <c r="K733" s="96"/>
      <c r="L733" s="96"/>
      <c r="M733" s="96"/>
      <c r="N733" s="96"/>
      <c r="O733" s="96"/>
      <c r="P733" s="108"/>
      <c r="Q733" s="96"/>
    </row>
    <row r="734">
      <c r="A734" s="96"/>
      <c r="B734" s="96"/>
      <c r="C734" s="96"/>
      <c r="D734" s="101"/>
      <c r="E734" s="112"/>
      <c r="F734" s="96"/>
      <c r="G734" s="96"/>
      <c r="H734" s="101"/>
      <c r="I734" s="96"/>
      <c r="J734" s="112"/>
      <c r="K734" s="96"/>
      <c r="L734" s="96"/>
      <c r="M734" s="96"/>
      <c r="N734" s="96"/>
      <c r="O734" s="96"/>
      <c r="P734" s="108"/>
      <c r="Q734" s="96"/>
    </row>
    <row r="735">
      <c r="A735" s="96"/>
      <c r="B735" s="96"/>
      <c r="C735" s="96"/>
      <c r="D735" s="101"/>
      <c r="E735" s="112"/>
      <c r="F735" s="96"/>
      <c r="G735" s="96"/>
      <c r="H735" s="101"/>
      <c r="I735" s="96"/>
      <c r="J735" s="112"/>
      <c r="K735" s="96"/>
      <c r="L735" s="96"/>
      <c r="M735" s="96"/>
      <c r="N735" s="96"/>
      <c r="O735" s="96"/>
      <c r="P735" s="108"/>
      <c r="Q735" s="96"/>
    </row>
    <row r="736">
      <c r="A736" s="96"/>
      <c r="B736" s="96"/>
      <c r="C736" s="96"/>
      <c r="D736" s="101"/>
      <c r="E736" s="112"/>
      <c r="F736" s="96"/>
      <c r="G736" s="96"/>
      <c r="H736" s="101"/>
      <c r="I736" s="96"/>
      <c r="J736" s="112"/>
      <c r="K736" s="96"/>
      <c r="L736" s="96"/>
      <c r="M736" s="96"/>
      <c r="N736" s="96"/>
      <c r="O736" s="96"/>
      <c r="P736" s="108"/>
      <c r="Q736" s="96"/>
    </row>
    <row r="737">
      <c r="A737" s="96"/>
      <c r="B737" s="96"/>
      <c r="C737" s="96"/>
      <c r="D737" s="101"/>
      <c r="E737" s="112"/>
      <c r="F737" s="96"/>
      <c r="G737" s="96"/>
      <c r="H737" s="101"/>
      <c r="I737" s="96"/>
      <c r="J737" s="112"/>
      <c r="K737" s="96"/>
      <c r="L737" s="96"/>
      <c r="M737" s="96"/>
      <c r="N737" s="96"/>
      <c r="O737" s="96"/>
      <c r="P737" s="108"/>
      <c r="Q737" s="96"/>
    </row>
    <row r="738">
      <c r="A738" s="96"/>
      <c r="B738" s="96"/>
      <c r="C738" s="96"/>
      <c r="D738" s="101"/>
      <c r="E738" s="112"/>
      <c r="F738" s="96"/>
      <c r="G738" s="96"/>
      <c r="H738" s="101"/>
      <c r="I738" s="96"/>
      <c r="J738" s="112"/>
      <c r="K738" s="96"/>
      <c r="L738" s="96"/>
      <c r="M738" s="96"/>
      <c r="N738" s="96"/>
      <c r="O738" s="96"/>
      <c r="P738" s="108"/>
      <c r="Q738" s="96"/>
    </row>
    <row r="739">
      <c r="A739" s="96"/>
      <c r="B739" s="96"/>
      <c r="C739" s="96"/>
      <c r="D739" s="101"/>
      <c r="E739" s="112"/>
      <c r="F739" s="96"/>
      <c r="G739" s="96"/>
      <c r="H739" s="101"/>
      <c r="I739" s="96"/>
      <c r="J739" s="112"/>
      <c r="K739" s="96"/>
      <c r="L739" s="96"/>
      <c r="M739" s="96"/>
      <c r="N739" s="96"/>
      <c r="O739" s="96"/>
      <c r="P739" s="108"/>
      <c r="Q739" s="96"/>
    </row>
    <row r="740">
      <c r="A740" s="96"/>
      <c r="B740" s="96"/>
      <c r="C740" s="96"/>
      <c r="D740" s="101"/>
      <c r="E740" s="112"/>
      <c r="F740" s="96"/>
      <c r="G740" s="96"/>
      <c r="H740" s="101"/>
      <c r="I740" s="96"/>
      <c r="J740" s="112"/>
      <c r="K740" s="96"/>
      <c r="L740" s="96"/>
      <c r="M740" s="96"/>
      <c r="N740" s="96"/>
      <c r="O740" s="96"/>
      <c r="P740" s="108"/>
      <c r="Q740" s="96"/>
    </row>
    <row r="741">
      <c r="A741" s="96"/>
      <c r="B741" s="96"/>
      <c r="C741" s="96"/>
      <c r="D741" s="101"/>
      <c r="E741" s="112"/>
      <c r="F741" s="96"/>
      <c r="G741" s="96"/>
      <c r="H741" s="101"/>
      <c r="I741" s="96"/>
      <c r="J741" s="112"/>
      <c r="K741" s="96"/>
      <c r="L741" s="96"/>
      <c r="M741" s="96"/>
      <c r="N741" s="96"/>
      <c r="O741" s="96"/>
      <c r="P741" s="108"/>
      <c r="Q741" s="96"/>
    </row>
    <row r="742">
      <c r="A742" s="96"/>
      <c r="B742" s="96"/>
      <c r="C742" s="96"/>
      <c r="D742" s="101"/>
      <c r="E742" s="112"/>
      <c r="F742" s="96"/>
      <c r="G742" s="96"/>
      <c r="H742" s="101"/>
      <c r="I742" s="96"/>
      <c r="J742" s="112"/>
      <c r="K742" s="96"/>
      <c r="L742" s="96"/>
      <c r="M742" s="96"/>
      <c r="N742" s="96"/>
      <c r="O742" s="96"/>
      <c r="P742" s="108"/>
      <c r="Q742" s="96"/>
    </row>
    <row r="743">
      <c r="A743" s="96"/>
      <c r="B743" s="96"/>
      <c r="C743" s="96"/>
      <c r="D743" s="101"/>
      <c r="E743" s="112"/>
      <c r="F743" s="96"/>
      <c r="G743" s="96"/>
      <c r="H743" s="101"/>
      <c r="I743" s="96"/>
      <c r="J743" s="112"/>
      <c r="K743" s="96"/>
      <c r="L743" s="96"/>
      <c r="M743" s="96"/>
      <c r="N743" s="96"/>
      <c r="O743" s="96"/>
      <c r="P743" s="108"/>
      <c r="Q743" s="96"/>
    </row>
    <row r="744">
      <c r="A744" s="96"/>
      <c r="B744" s="96"/>
      <c r="C744" s="96"/>
      <c r="D744" s="101"/>
      <c r="E744" s="112"/>
      <c r="F744" s="96"/>
      <c r="G744" s="96"/>
      <c r="H744" s="101"/>
      <c r="I744" s="96"/>
      <c r="J744" s="112"/>
      <c r="K744" s="96"/>
      <c r="L744" s="96"/>
      <c r="M744" s="96"/>
      <c r="N744" s="96"/>
      <c r="O744" s="96"/>
      <c r="P744" s="108"/>
      <c r="Q744" s="96"/>
    </row>
    <row r="745">
      <c r="A745" s="96"/>
      <c r="B745" s="96"/>
      <c r="C745" s="96"/>
      <c r="D745" s="101"/>
      <c r="E745" s="112"/>
      <c r="F745" s="96"/>
      <c r="G745" s="96"/>
      <c r="H745" s="101"/>
      <c r="I745" s="96"/>
      <c r="J745" s="112"/>
      <c r="K745" s="96"/>
      <c r="L745" s="96"/>
      <c r="M745" s="96"/>
      <c r="N745" s="96"/>
      <c r="O745" s="96"/>
      <c r="P745" s="108"/>
      <c r="Q745" s="96"/>
    </row>
    <row r="746">
      <c r="A746" s="96"/>
      <c r="B746" s="96"/>
      <c r="C746" s="96"/>
      <c r="D746" s="101"/>
      <c r="E746" s="112"/>
      <c r="F746" s="96"/>
      <c r="G746" s="96"/>
      <c r="H746" s="101"/>
      <c r="I746" s="96"/>
      <c r="J746" s="112"/>
      <c r="K746" s="96"/>
      <c r="L746" s="96"/>
      <c r="M746" s="96"/>
      <c r="N746" s="96"/>
      <c r="O746" s="96"/>
      <c r="P746" s="108"/>
      <c r="Q746" s="96"/>
    </row>
    <row r="747">
      <c r="A747" s="96"/>
      <c r="B747" s="96"/>
      <c r="C747" s="96"/>
      <c r="D747" s="101"/>
      <c r="E747" s="112"/>
      <c r="F747" s="96"/>
      <c r="G747" s="96"/>
      <c r="H747" s="101"/>
      <c r="I747" s="96"/>
      <c r="J747" s="112"/>
      <c r="K747" s="96"/>
      <c r="L747" s="96"/>
      <c r="M747" s="96"/>
      <c r="N747" s="96"/>
      <c r="O747" s="96"/>
      <c r="P747" s="108"/>
      <c r="Q747" s="96"/>
    </row>
    <row r="748">
      <c r="A748" s="96"/>
      <c r="B748" s="96"/>
      <c r="C748" s="96"/>
      <c r="D748" s="101"/>
      <c r="E748" s="112"/>
      <c r="F748" s="96"/>
      <c r="G748" s="96"/>
      <c r="H748" s="101"/>
      <c r="I748" s="96"/>
      <c r="J748" s="112"/>
      <c r="K748" s="96"/>
      <c r="L748" s="96"/>
      <c r="M748" s="96"/>
      <c r="N748" s="96"/>
      <c r="O748" s="96"/>
      <c r="P748" s="108"/>
      <c r="Q748" s="96"/>
    </row>
    <row r="749">
      <c r="A749" s="96"/>
      <c r="B749" s="96"/>
      <c r="C749" s="96"/>
      <c r="D749" s="101"/>
      <c r="E749" s="112"/>
      <c r="F749" s="96"/>
      <c r="G749" s="96"/>
      <c r="H749" s="101"/>
      <c r="I749" s="96"/>
      <c r="J749" s="112"/>
      <c r="K749" s="96"/>
      <c r="L749" s="96"/>
      <c r="M749" s="96"/>
      <c r="N749" s="96"/>
      <c r="O749" s="96"/>
      <c r="P749" s="108"/>
      <c r="Q749" s="96"/>
    </row>
    <row r="750">
      <c r="A750" s="96"/>
      <c r="B750" s="96"/>
      <c r="C750" s="96"/>
      <c r="D750" s="101"/>
      <c r="E750" s="112"/>
      <c r="F750" s="96"/>
      <c r="G750" s="96"/>
      <c r="H750" s="101"/>
      <c r="I750" s="96"/>
      <c r="J750" s="112"/>
      <c r="K750" s="96"/>
      <c r="L750" s="96"/>
      <c r="M750" s="96"/>
      <c r="N750" s="96"/>
      <c r="O750" s="96"/>
      <c r="P750" s="108"/>
      <c r="Q750" s="96"/>
    </row>
    <row r="751">
      <c r="A751" s="96"/>
      <c r="B751" s="96"/>
      <c r="C751" s="96"/>
      <c r="D751" s="101"/>
      <c r="E751" s="112"/>
      <c r="F751" s="96"/>
      <c r="G751" s="96"/>
      <c r="H751" s="101"/>
      <c r="I751" s="96"/>
      <c r="J751" s="112"/>
      <c r="K751" s="96"/>
      <c r="L751" s="96"/>
      <c r="M751" s="96"/>
      <c r="N751" s="96"/>
      <c r="O751" s="96"/>
      <c r="P751" s="108"/>
      <c r="Q751" s="96"/>
    </row>
    <row r="752">
      <c r="A752" s="96"/>
      <c r="B752" s="96"/>
      <c r="C752" s="96"/>
      <c r="D752" s="101"/>
      <c r="E752" s="112"/>
      <c r="F752" s="96"/>
      <c r="G752" s="96"/>
      <c r="H752" s="101"/>
      <c r="I752" s="96"/>
      <c r="J752" s="112"/>
      <c r="K752" s="96"/>
      <c r="L752" s="96"/>
      <c r="M752" s="96"/>
      <c r="N752" s="96"/>
      <c r="O752" s="96"/>
      <c r="P752" s="108"/>
      <c r="Q752" s="96"/>
    </row>
    <row r="753">
      <c r="A753" s="96"/>
      <c r="B753" s="96"/>
      <c r="C753" s="96"/>
      <c r="D753" s="101"/>
      <c r="E753" s="112"/>
      <c r="F753" s="96"/>
      <c r="G753" s="96"/>
      <c r="H753" s="101"/>
      <c r="I753" s="96"/>
      <c r="J753" s="112"/>
      <c r="K753" s="96"/>
      <c r="L753" s="96"/>
      <c r="M753" s="96"/>
      <c r="N753" s="96"/>
      <c r="O753" s="96"/>
      <c r="P753" s="108"/>
      <c r="Q753" s="96"/>
    </row>
    <row r="754">
      <c r="A754" s="96"/>
      <c r="B754" s="96"/>
      <c r="C754" s="96"/>
      <c r="D754" s="101"/>
      <c r="E754" s="112"/>
      <c r="F754" s="96"/>
      <c r="G754" s="96"/>
      <c r="H754" s="101"/>
      <c r="I754" s="96"/>
      <c r="J754" s="112"/>
      <c r="K754" s="96"/>
      <c r="L754" s="96"/>
      <c r="M754" s="96"/>
      <c r="N754" s="96"/>
      <c r="O754" s="96"/>
      <c r="P754" s="108"/>
      <c r="Q754" s="96"/>
    </row>
    <row r="755">
      <c r="A755" s="96"/>
      <c r="B755" s="96"/>
      <c r="C755" s="96"/>
      <c r="D755" s="101"/>
      <c r="E755" s="112"/>
      <c r="F755" s="96"/>
      <c r="G755" s="96"/>
      <c r="H755" s="101"/>
      <c r="I755" s="96"/>
      <c r="J755" s="112"/>
      <c r="K755" s="96"/>
      <c r="L755" s="96"/>
      <c r="M755" s="96"/>
      <c r="N755" s="96"/>
      <c r="O755" s="96"/>
      <c r="P755" s="108"/>
      <c r="Q755" s="96"/>
    </row>
    <row r="756">
      <c r="A756" s="96"/>
      <c r="B756" s="96"/>
      <c r="C756" s="96"/>
      <c r="D756" s="101"/>
      <c r="E756" s="112"/>
      <c r="F756" s="96"/>
      <c r="G756" s="96"/>
      <c r="H756" s="101"/>
      <c r="I756" s="96"/>
      <c r="J756" s="112"/>
      <c r="K756" s="96"/>
      <c r="L756" s="96"/>
      <c r="M756" s="96"/>
      <c r="N756" s="96"/>
      <c r="O756" s="96"/>
      <c r="P756" s="108"/>
      <c r="Q756" s="96"/>
    </row>
    <row r="757">
      <c r="A757" s="96"/>
      <c r="B757" s="96"/>
      <c r="C757" s="96"/>
      <c r="D757" s="101"/>
      <c r="E757" s="112"/>
      <c r="F757" s="96"/>
      <c r="G757" s="96"/>
      <c r="H757" s="101"/>
      <c r="I757" s="96"/>
      <c r="J757" s="112"/>
      <c r="K757" s="96"/>
      <c r="L757" s="96"/>
      <c r="M757" s="96"/>
      <c r="N757" s="96"/>
      <c r="O757" s="96"/>
      <c r="P757" s="108"/>
      <c r="Q757" s="96"/>
    </row>
    <row r="758">
      <c r="A758" s="96"/>
      <c r="B758" s="96"/>
      <c r="C758" s="96"/>
      <c r="D758" s="101"/>
      <c r="E758" s="112"/>
      <c r="F758" s="96"/>
      <c r="G758" s="96"/>
      <c r="H758" s="101"/>
      <c r="I758" s="96"/>
      <c r="J758" s="112"/>
      <c r="K758" s="96"/>
      <c r="L758" s="96"/>
      <c r="M758" s="96"/>
      <c r="N758" s="96"/>
      <c r="O758" s="96"/>
      <c r="P758" s="108"/>
      <c r="Q758" s="96"/>
    </row>
    <row r="759">
      <c r="A759" s="96"/>
      <c r="B759" s="96"/>
      <c r="C759" s="96"/>
      <c r="D759" s="101"/>
      <c r="E759" s="112"/>
      <c r="F759" s="96"/>
      <c r="G759" s="96"/>
      <c r="H759" s="101"/>
      <c r="I759" s="96"/>
      <c r="J759" s="112"/>
      <c r="K759" s="96"/>
      <c r="L759" s="96"/>
      <c r="M759" s="96"/>
      <c r="N759" s="96"/>
      <c r="O759" s="96"/>
      <c r="P759" s="108"/>
      <c r="Q759" s="96"/>
    </row>
    <row r="760">
      <c r="A760" s="96"/>
      <c r="B760" s="96"/>
      <c r="C760" s="96"/>
      <c r="D760" s="101"/>
      <c r="E760" s="112"/>
      <c r="F760" s="96"/>
      <c r="G760" s="96"/>
      <c r="H760" s="101"/>
      <c r="I760" s="96"/>
      <c r="J760" s="112"/>
      <c r="K760" s="96"/>
      <c r="L760" s="96"/>
      <c r="M760" s="96"/>
      <c r="N760" s="96"/>
      <c r="O760" s="96"/>
      <c r="P760" s="108"/>
      <c r="Q760" s="96"/>
    </row>
    <row r="761">
      <c r="A761" s="96"/>
      <c r="B761" s="96"/>
      <c r="C761" s="96"/>
      <c r="D761" s="101"/>
      <c r="E761" s="112"/>
      <c r="F761" s="96"/>
      <c r="G761" s="96"/>
      <c r="H761" s="101"/>
      <c r="I761" s="96"/>
      <c r="J761" s="112"/>
      <c r="K761" s="96"/>
      <c r="L761" s="96"/>
      <c r="M761" s="96"/>
      <c r="N761" s="96"/>
      <c r="O761" s="96"/>
      <c r="P761" s="108"/>
      <c r="Q761" s="96"/>
    </row>
    <row r="762">
      <c r="A762" s="96"/>
      <c r="B762" s="96"/>
      <c r="C762" s="96"/>
      <c r="D762" s="101"/>
      <c r="E762" s="112"/>
      <c r="F762" s="96"/>
      <c r="G762" s="96"/>
      <c r="H762" s="101"/>
      <c r="I762" s="96"/>
      <c r="J762" s="112"/>
      <c r="K762" s="96"/>
      <c r="L762" s="96"/>
      <c r="M762" s="96"/>
      <c r="N762" s="96"/>
      <c r="O762" s="96"/>
      <c r="P762" s="108"/>
      <c r="Q762" s="96"/>
    </row>
    <row r="763">
      <c r="A763" s="96"/>
      <c r="B763" s="96"/>
      <c r="C763" s="96"/>
      <c r="D763" s="101"/>
      <c r="E763" s="112"/>
      <c r="F763" s="96"/>
      <c r="G763" s="96"/>
      <c r="H763" s="101"/>
      <c r="I763" s="96"/>
      <c r="J763" s="112"/>
      <c r="K763" s="96"/>
      <c r="L763" s="96"/>
      <c r="M763" s="96"/>
      <c r="N763" s="96"/>
      <c r="O763" s="96"/>
      <c r="P763" s="108"/>
      <c r="Q763" s="96"/>
    </row>
    <row r="764">
      <c r="A764" s="96"/>
      <c r="B764" s="96"/>
      <c r="C764" s="96"/>
      <c r="D764" s="101"/>
      <c r="E764" s="112"/>
      <c r="F764" s="96"/>
      <c r="G764" s="96"/>
      <c r="H764" s="101"/>
      <c r="I764" s="96"/>
      <c r="J764" s="112"/>
      <c r="K764" s="96"/>
      <c r="L764" s="96"/>
      <c r="M764" s="96"/>
      <c r="N764" s="96"/>
      <c r="O764" s="96"/>
      <c r="P764" s="108"/>
      <c r="Q764" s="96"/>
    </row>
    <row r="765">
      <c r="A765" s="96"/>
      <c r="B765" s="96"/>
      <c r="C765" s="96"/>
      <c r="D765" s="101"/>
      <c r="E765" s="112"/>
      <c r="F765" s="96"/>
      <c r="G765" s="96"/>
      <c r="H765" s="101"/>
      <c r="I765" s="96"/>
      <c r="J765" s="112"/>
      <c r="K765" s="96"/>
      <c r="L765" s="96"/>
      <c r="M765" s="96"/>
      <c r="N765" s="96"/>
      <c r="O765" s="96"/>
      <c r="P765" s="108"/>
      <c r="Q765" s="96"/>
    </row>
    <row r="766">
      <c r="A766" s="96"/>
      <c r="B766" s="96"/>
      <c r="C766" s="96"/>
      <c r="D766" s="101"/>
      <c r="E766" s="112"/>
      <c r="F766" s="96"/>
      <c r="G766" s="96"/>
      <c r="H766" s="101"/>
      <c r="I766" s="96"/>
      <c r="J766" s="112"/>
      <c r="K766" s="96"/>
      <c r="L766" s="96"/>
      <c r="M766" s="96"/>
      <c r="N766" s="96"/>
      <c r="O766" s="96"/>
      <c r="P766" s="108"/>
      <c r="Q766" s="96"/>
    </row>
    <row r="767">
      <c r="A767" s="96"/>
      <c r="B767" s="96"/>
      <c r="C767" s="96"/>
      <c r="D767" s="101"/>
      <c r="E767" s="112"/>
      <c r="F767" s="96"/>
      <c r="G767" s="96"/>
      <c r="H767" s="101"/>
      <c r="I767" s="96"/>
      <c r="J767" s="112"/>
      <c r="K767" s="96"/>
      <c r="L767" s="96"/>
      <c r="M767" s="96"/>
      <c r="N767" s="96"/>
      <c r="O767" s="96"/>
      <c r="P767" s="108"/>
      <c r="Q767" s="96"/>
    </row>
    <row r="768">
      <c r="A768" s="96"/>
      <c r="B768" s="96"/>
      <c r="C768" s="96"/>
      <c r="D768" s="101"/>
      <c r="E768" s="112"/>
      <c r="F768" s="96"/>
      <c r="G768" s="96"/>
      <c r="H768" s="101"/>
      <c r="I768" s="96"/>
      <c r="J768" s="112"/>
      <c r="K768" s="96"/>
      <c r="L768" s="96"/>
      <c r="M768" s="96"/>
      <c r="N768" s="96"/>
      <c r="O768" s="96"/>
      <c r="P768" s="108"/>
      <c r="Q768" s="96"/>
    </row>
    <row r="769">
      <c r="A769" s="96"/>
      <c r="B769" s="96"/>
      <c r="C769" s="96"/>
      <c r="D769" s="101"/>
      <c r="E769" s="112"/>
      <c r="F769" s="96"/>
      <c r="G769" s="96"/>
      <c r="H769" s="101"/>
      <c r="I769" s="96"/>
      <c r="J769" s="112"/>
      <c r="K769" s="96"/>
      <c r="L769" s="96"/>
      <c r="M769" s="96"/>
      <c r="N769" s="96"/>
      <c r="O769" s="96"/>
      <c r="P769" s="108"/>
      <c r="Q769" s="96"/>
    </row>
    <row r="770">
      <c r="A770" s="96"/>
      <c r="B770" s="96"/>
      <c r="C770" s="96"/>
      <c r="D770" s="101"/>
      <c r="E770" s="112"/>
      <c r="F770" s="96"/>
      <c r="G770" s="96"/>
      <c r="H770" s="101"/>
      <c r="I770" s="96"/>
      <c r="J770" s="112"/>
      <c r="K770" s="96"/>
      <c r="L770" s="96"/>
      <c r="M770" s="96"/>
      <c r="N770" s="96"/>
      <c r="O770" s="96"/>
      <c r="P770" s="108"/>
      <c r="Q770" s="96"/>
    </row>
    <row r="771">
      <c r="A771" s="96"/>
      <c r="B771" s="96"/>
      <c r="C771" s="96"/>
      <c r="D771" s="101"/>
      <c r="E771" s="112"/>
      <c r="F771" s="96"/>
      <c r="G771" s="96"/>
      <c r="H771" s="101"/>
      <c r="I771" s="96"/>
      <c r="J771" s="112"/>
      <c r="K771" s="96"/>
      <c r="L771" s="96"/>
      <c r="M771" s="96"/>
      <c r="N771" s="96"/>
      <c r="O771" s="96"/>
      <c r="P771" s="108"/>
      <c r="Q771" s="96"/>
    </row>
    <row r="772">
      <c r="A772" s="96"/>
      <c r="B772" s="96"/>
      <c r="C772" s="96"/>
      <c r="D772" s="101"/>
      <c r="E772" s="112"/>
      <c r="F772" s="96"/>
      <c r="G772" s="96"/>
      <c r="H772" s="101"/>
      <c r="I772" s="96"/>
      <c r="J772" s="112"/>
      <c r="K772" s="96"/>
      <c r="L772" s="96"/>
      <c r="M772" s="96"/>
      <c r="N772" s="96"/>
      <c r="O772" s="96"/>
      <c r="P772" s="108"/>
      <c r="Q772" s="96"/>
    </row>
    <row r="773">
      <c r="A773" s="96"/>
      <c r="B773" s="96"/>
      <c r="C773" s="96"/>
      <c r="D773" s="101"/>
      <c r="E773" s="112"/>
      <c r="F773" s="96"/>
      <c r="G773" s="96"/>
      <c r="H773" s="101"/>
      <c r="I773" s="96"/>
      <c r="J773" s="112"/>
      <c r="K773" s="96"/>
      <c r="L773" s="96"/>
      <c r="M773" s="96"/>
      <c r="N773" s="96"/>
      <c r="O773" s="96"/>
      <c r="P773" s="108"/>
      <c r="Q773" s="96"/>
    </row>
    <row r="774">
      <c r="A774" s="96"/>
      <c r="B774" s="96"/>
      <c r="C774" s="96"/>
      <c r="D774" s="101"/>
      <c r="E774" s="112"/>
      <c r="F774" s="96"/>
      <c r="G774" s="96"/>
      <c r="H774" s="101"/>
      <c r="I774" s="96"/>
      <c r="J774" s="112"/>
      <c r="K774" s="96"/>
      <c r="L774" s="96"/>
      <c r="M774" s="96"/>
      <c r="N774" s="96"/>
      <c r="O774" s="96"/>
      <c r="P774" s="108"/>
      <c r="Q774" s="96"/>
    </row>
    <row r="775">
      <c r="A775" s="96"/>
      <c r="B775" s="96"/>
      <c r="C775" s="96"/>
      <c r="D775" s="101"/>
      <c r="E775" s="112"/>
      <c r="F775" s="96"/>
      <c r="G775" s="96"/>
      <c r="H775" s="101"/>
      <c r="I775" s="96"/>
      <c r="J775" s="112"/>
      <c r="K775" s="96"/>
      <c r="L775" s="96"/>
      <c r="M775" s="96"/>
      <c r="N775" s="96"/>
      <c r="O775" s="96"/>
      <c r="P775" s="108"/>
      <c r="Q775" s="96"/>
    </row>
    <row r="776">
      <c r="A776" s="96"/>
      <c r="B776" s="96"/>
      <c r="C776" s="96"/>
      <c r="D776" s="101"/>
      <c r="E776" s="112"/>
      <c r="F776" s="96"/>
      <c r="G776" s="96"/>
      <c r="H776" s="101"/>
      <c r="I776" s="96"/>
      <c r="J776" s="112"/>
      <c r="K776" s="96"/>
      <c r="L776" s="96"/>
      <c r="M776" s="96"/>
      <c r="N776" s="96"/>
      <c r="O776" s="96"/>
      <c r="P776" s="108"/>
      <c r="Q776" s="96"/>
    </row>
    <row r="777">
      <c r="A777" s="96"/>
      <c r="B777" s="96"/>
      <c r="C777" s="96"/>
      <c r="D777" s="101"/>
      <c r="E777" s="112"/>
      <c r="F777" s="96"/>
      <c r="G777" s="96"/>
      <c r="H777" s="101"/>
      <c r="I777" s="96"/>
      <c r="J777" s="112"/>
      <c r="K777" s="96"/>
      <c r="L777" s="96"/>
      <c r="M777" s="96"/>
      <c r="N777" s="96"/>
      <c r="O777" s="96"/>
      <c r="P777" s="108"/>
      <c r="Q777" s="96"/>
    </row>
    <row r="778">
      <c r="A778" s="96"/>
      <c r="B778" s="96"/>
      <c r="C778" s="96"/>
      <c r="D778" s="101"/>
      <c r="E778" s="112"/>
      <c r="F778" s="96"/>
      <c r="G778" s="96"/>
      <c r="H778" s="101"/>
      <c r="I778" s="96"/>
      <c r="J778" s="112"/>
      <c r="K778" s="96"/>
      <c r="L778" s="96"/>
      <c r="M778" s="96"/>
      <c r="N778" s="96"/>
      <c r="O778" s="96"/>
      <c r="P778" s="108"/>
      <c r="Q778" s="96"/>
    </row>
    <row r="779">
      <c r="A779" s="96"/>
      <c r="B779" s="96"/>
      <c r="C779" s="96"/>
      <c r="D779" s="101"/>
      <c r="E779" s="112"/>
      <c r="F779" s="96"/>
      <c r="G779" s="96"/>
      <c r="H779" s="101"/>
      <c r="I779" s="96"/>
      <c r="J779" s="112"/>
      <c r="K779" s="96"/>
      <c r="L779" s="96"/>
      <c r="M779" s="96"/>
      <c r="N779" s="96"/>
      <c r="O779" s="96"/>
      <c r="P779" s="108"/>
      <c r="Q779" s="96"/>
    </row>
    <row r="780">
      <c r="A780" s="96"/>
      <c r="B780" s="96"/>
      <c r="C780" s="96"/>
      <c r="D780" s="101"/>
      <c r="E780" s="112"/>
      <c r="F780" s="96"/>
      <c r="G780" s="96"/>
      <c r="H780" s="101"/>
      <c r="I780" s="96"/>
      <c r="J780" s="112"/>
      <c r="K780" s="96"/>
      <c r="L780" s="96"/>
      <c r="M780" s="96"/>
      <c r="N780" s="96"/>
      <c r="O780" s="96"/>
      <c r="P780" s="108"/>
      <c r="Q780" s="96"/>
    </row>
    <row r="781">
      <c r="A781" s="96"/>
      <c r="B781" s="96"/>
      <c r="C781" s="96"/>
      <c r="D781" s="101"/>
      <c r="E781" s="112"/>
      <c r="F781" s="96"/>
      <c r="G781" s="96"/>
      <c r="H781" s="101"/>
      <c r="I781" s="96"/>
      <c r="J781" s="112"/>
      <c r="K781" s="96"/>
      <c r="L781" s="96"/>
      <c r="M781" s="96"/>
      <c r="N781" s="96"/>
      <c r="O781" s="96"/>
      <c r="P781" s="108"/>
      <c r="Q781" s="96"/>
    </row>
    <row r="782">
      <c r="A782" s="96"/>
      <c r="B782" s="96"/>
      <c r="C782" s="96"/>
      <c r="D782" s="101"/>
      <c r="E782" s="112"/>
      <c r="F782" s="96"/>
      <c r="G782" s="96"/>
      <c r="H782" s="101"/>
      <c r="I782" s="96"/>
      <c r="J782" s="112"/>
      <c r="K782" s="96"/>
      <c r="L782" s="96"/>
      <c r="M782" s="96"/>
      <c r="N782" s="96"/>
      <c r="O782" s="96"/>
      <c r="P782" s="108"/>
      <c r="Q782" s="96"/>
    </row>
    <row r="783">
      <c r="A783" s="96"/>
      <c r="B783" s="96"/>
      <c r="C783" s="96"/>
      <c r="D783" s="101"/>
      <c r="E783" s="112"/>
      <c r="F783" s="96"/>
      <c r="G783" s="96"/>
      <c r="H783" s="101"/>
      <c r="I783" s="96"/>
      <c r="J783" s="112"/>
      <c r="K783" s="96"/>
      <c r="L783" s="96"/>
      <c r="M783" s="96"/>
      <c r="N783" s="96"/>
      <c r="O783" s="96"/>
      <c r="P783" s="108"/>
      <c r="Q783" s="96"/>
    </row>
    <row r="784">
      <c r="A784" s="96"/>
      <c r="B784" s="96"/>
      <c r="C784" s="96"/>
      <c r="D784" s="101"/>
      <c r="E784" s="112"/>
      <c r="F784" s="96"/>
      <c r="G784" s="96"/>
      <c r="H784" s="101"/>
      <c r="I784" s="96"/>
      <c r="J784" s="112"/>
      <c r="K784" s="96"/>
      <c r="L784" s="96"/>
      <c r="M784" s="96"/>
      <c r="N784" s="96"/>
      <c r="O784" s="96"/>
      <c r="P784" s="108"/>
      <c r="Q784" s="96"/>
    </row>
    <row r="785">
      <c r="A785" s="96"/>
      <c r="B785" s="96"/>
      <c r="C785" s="96"/>
      <c r="D785" s="101"/>
      <c r="E785" s="112"/>
      <c r="F785" s="96"/>
      <c r="G785" s="96"/>
      <c r="H785" s="101"/>
      <c r="I785" s="96"/>
      <c r="J785" s="112"/>
      <c r="K785" s="96"/>
      <c r="L785" s="96"/>
      <c r="M785" s="96"/>
      <c r="N785" s="96"/>
      <c r="O785" s="96"/>
      <c r="P785" s="108"/>
      <c r="Q785" s="96"/>
    </row>
    <row r="786">
      <c r="A786" s="96"/>
      <c r="B786" s="96"/>
      <c r="C786" s="96"/>
      <c r="D786" s="101"/>
      <c r="E786" s="112"/>
      <c r="F786" s="96"/>
      <c r="G786" s="96"/>
      <c r="H786" s="101"/>
      <c r="I786" s="96"/>
      <c r="J786" s="112"/>
      <c r="K786" s="96"/>
      <c r="L786" s="96"/>
      <c r="M786" s="96"/>
      <c r="N786" s="96"/>
      <c r="O786" s="96"/>
      <c r="P786" s="108"/>
      <c r="Q786" s="96"/>
    </row>
    <row r="787">
      <c r="A787" s="96"/>
      <c r="B787" s="96"/>
      <c r="C787" s="96"/>
      <c r="D787" s="101"/>
      <c r="E787" s="112"/>
      <c r="F787" s="96"/>
      <c r="G787" s="96"/>
      <c r="H787" s="101"/>
      <c r="I787" s="96"/>
      <c r="J787" s="112"/>
      <c r="K787" s="96"/>
      <c r="L787" s="96"/>
      <c r="M787" s="96"/>
      <c r="N787" s="96"/>
      <c r="O787" s="96"/>
      <c r="P787" s="108"/>
      <c r="Q787" s="96"/>
    </row>
    <row r="788">
      <c r="A788" s="96"/>
      <c r="B788" s="96"/>
      <c r="C788" s="96"/>
      <c r="D788" s="101"/>
      <c r="E788" s="112"/>
      <c r="F788" s="96"/>
      <c r="G788" s="96"/>
      <c r="H788" s="101"/>
      <c r="I788" s="96"/>
      <c r="J788" s="112"/>
      <c r="K788" s="96"/>
      <c r="L788" s="96"/>
      <c r="M788" s="96"/>
      <c r="N788" s="96"/>
      <c r="O788" s="96"/>
      <c r="P788" s="108"/>
      <c r="Q788" s="96"/>
    </row>
    <row r="789">
      <c r="A789" s="96"/>
      <c r="B789" s="96"/>
      <c r="C789" s="96"/>
      <c r="D789" s="101"/>
      <c r="E789" s="112"/>
      <c r="F789" s="96"/>
      <c r="G789" s="96"/>
      <c r="H789" s="101"/>
      <c r="I789" s="96"/>
      <c r="J789" s="112"/>
      <c r="K789" s="96"/>
      <c r="L789" s="96"/>
      <c r="M789" s="96"/>
      <c r="N789" s="96"/>
      <c r="O789" s="96"/>
      <c r="P789" s="108"/>
      <c r="Q789" s="96"/>
    </row>
    <row r="790">
      <c r="A790" s="96"/>
      <c r="B790" s="96"/>
      <c r="C790" s="96"/>
      <c r="D790" s="101"/>
      <c r="E790" s="112"/>
      <c r="F790" s="96"/>
      <c r="G790" s="96"/>
      <c r="H790" s="101"/>
      <c r="I790" s="96"/>
      <c r="J790" s="112"/>
      <c r="K790" s="96"/>
      <c r="L790" s="96"/>
      <c r="M790" s="96"/>
      <c r="N790" s="96"/>
      <c r="O790" s="96"/>
      <c r="P790" s="108"/>
      <c r="Q790" s="96"/>
    </row>
    <row r="791">
      <c r="A791" s="96"/>
      <c r="B791" s="96"/>
      <c r="C791" s="96"/>
      <c r="D791" s="101"/>
      <c r="E791" s="112"/>
      <c r="F791" s="96"/>
      <c r="G791" s="96"/>
      <c r="H791" s="101"/>
      <c r="I791" s="96"/>
      <c r="J791" s="112"/>
      <c r="K791" s="96"/>
      <c r="L791" s="96"/>
      <c r="M791" s="96"/>
      <c r="N791" s="96"/>
      <c r="O791" s="96"/>
      <c r="P791" s="108"/>
      <c r="Q791" s="96"/>
    </row>
    <row r="792">
      <c r="A792" s="96"/>
      <c r="B792" s="96"/>
      <c r="C792" s="96"/>
      <c r="D792" s="101"/>
      <c r="E792" s="112"/>
      <c r="F792" s="96"/>
      <c r="G792" s="96"/>
      <c r="H792" s="101"/>
      <c r="I792" s="96"/>
      <c r="J792" s="112"/>
      <c r="K792" s="96"/>
      <c r="L792" s="96"/>
      <c r="M792" s="96"/>
      <c r="N792" s="96"/>
      <c r="O792" s="96"/>
      <c r="P792" s="108"/>
      <c r="Q792" s="96"/>
    </row>
    <row r="793">
      <c r="A793" s="96"/>
      <c r="B793" s="96"/>
      <c r="C793" s="96"/>
      <c r="D793" s="101"/>
      <c r="E793" s="112"/>
      <c r="F793" s="96"/>
      <c r="G793" s="96"/>
      <c r="H793" s="101"/>
      <c r="I793" s="96"/>
      <c r="J793" s="112"/>
      <c r="K793" s="96"/>
      <c r="L793" s="96"/>
      <c r="M793" s="96"/>
      <c r="N793" s="96"/>
      <c r="O793" s="96"/>
      <c r="P793" s="108"/>
      <c r="Q793" s="96"/>
    </row>
    <row r="794">
      <c r="A794" s="96"/>
      <c r="B794" s="96"/>
      <c r="C794" s="96"/>
      <c r="D794" s="101"/>
      <c r="E794" s="112"/>
      <c r="F794" s="96"/>
      <c r="G794" s="96"/>
      <c r="H794" s="101"/>
      <c r="I794" s="96"/>
      <c r="J794" s="112"/>
      <c r="K794" s="96"/>
      <c r="L794" s="96"/>
      <c r="M794" s="96"/>
      <c r="N794" s="96"/>
      <c r="O794" s="96"/>
      <c r="P794" s="108"/>
      <c r="Q794" s="96"/>
    </row>
    <row r="795">
      <c r="A795" s="96"/>
      <c r="B795" s="96"/>
      <c r="C795" s="96"/>
      <c r="D795" s="101"/>
      <c r="E795" s="112"/>
      <c r="F795" s="96"/>
      <c r="G795" s="96"/>
      <c r="H795" s="101"/>
      <c r="I795" s="96"/>
      <c r="J795" s="112"/>
      <c r="K795" s="96"/>
      <c r="L795" s="96"/>
      <c r="M795" s="96"/>
      <c r="N795" s="96"/>
      <c r="O795" s="96"/>
      <c r="P795" s="108"/>
      <c r="Q795" s="96"/>
    </row>
    <row r="796">
      <c r="A796" s="96"/>
      <c r="B796" s="96"/>
      <c r="C796" s="96"/>
      <c r="D796" s="101"/>
      <c r="E796" s="112"/>
      <c r="F796" s="96"/>
      <c r="G796" s="96"/>
      <c r="H796" s="101"/>
      <c r="I796" s="96"/>
      <c r="J796" s="112"/>
      <c r="K796" s="96"/>
      <c r="L796" s="96"/>
      <c r="M796" s="96"/>
      <c r="N796" s="96"/>
      <c r="O796" s="96"/>
      <c r="P796" s="108"/>
      <c r="Q796" s="96"/>
    </row>
    <row r="797">
      <c r="A797" s="96"/>
      <c r="B797" s="96"/>
      <c r="C797" s="96"/>
      <c r="D797" s="101"/>
      <c r="E797" s="112"/>
      <c r="F797" s="96"/>
      <c r="G797" s="96"/>
      <c r="H797" s="101"/>
      <c r="I797" s="96"/>
      <c r="J797" s="112"/>
      <c r="K797" s="96"/>
      <c r="L797" s="96"/>
      <c r="M797" s="96"/>
      <c r="N797" s="96"/>
      <c r="O797" s="96"/>
      <c r="P797" s="108"/>
      <c r="Q797" s="96"/>
    </row>
    <row r="798">
      <c r="A798" s="96"/>
      <c r="B798" s="96"/>
      <c r="C798" s="96"/>
      <c r="D798" s="101"/>
      <c r="E798" s="112"/>
      <c r="F798" s="96"/>
      <c r="G798" s="96"/>
      <c r="H798" s="101"/>
      <c r="I798" s="96"/>
      <c r="J798" s="112"/>
      <c r="K798" s="96"/>
      <c r="L798" s="96"/>
      <c r="M798" s="96"/>
      <c r="N798" s="96"/>
      <c r="O798" s="96"/>
      <c r="P798" s="108"/>
      <c r="Q798" s="96"/>
    </row>
    <row r="799">
      <c r="A799" s="96"/>
      <c r="B799" s="96"/>
      <c r="C799" s="96"/>
      <c r="D799" s="101"/>
      <c r="E799" s="112"/>
      <c r="F799" s="96"/>
      <c r="G799" s="96"/>
      <c r="H799" s="101"/>
      <c r="I799" s="96"/>
      <c r="J799" s="112"/>
      <c r="K799" s="96"/>
      <c r="L799" s="96"/>
      <c r="M799" s="96"/>
      <c r="N799" s="96"/>
      <c r="O799" s="96"/>
      <c r="P799" s="108"/>
      <c r="Q799" s="96"/>
    </row>
    <row r="800">
      <c r="A800" s="96"/>
      <c r="B800" s="96"/>
      <c r="C800" s="96"/>
      <c r="D800" s="101"/>
      <c r="E800" s="112"/>
      <c r="F800" s="96"/>
      <c r="G800" s="96"/>
      <c r="H800" s="101"/>
      <c r="I800" s="96"/>
      <c r="J800" s="112"/>
      <c r="K800" s="96"/>
      <c r="L800" s="96"/>
      <c r="M800" s="96"/>
      <c r="N800" s="96"/>
      <c r="O800" s="96"/>
      <c r="P800" s="108"/>
      <c r="Q800" s="96"/>
    </row>
    <row r="801">
      <c r="A801" s="96"/>
      <c r="B801" s="96"/>
      <c r="C801" s="96"/>
      <c r="D801" s="101"/>
      <c r="E801" s="112"/>
      <c r="F801" s="96"/>
      <c r="G801" s="96"/>
      <c r="H801" s="101"/>
      <c r="I801" s="96"/>
      <c r="J801" s="112"/>
      <c r="K801" s="96"/>
      <c r="L801" s="96"/>
      <c r="M801" s="96"/>
      <c r="N801" s="96"/>
      <c r="O801" s="96"/>
      <c r="P801" s="108"/>
      <c r="Q801" s="96"/>
    </row>
    <row r="802">
      <c r="A802" s="96"/>
      <c r="B802" s="96"/>
      <c r="C802" s="96"/>
      <c r="D802" s="101"/>
      <c r="E802" s="112"/>
      <c r="F802" s="96"/>
      <c r="G802" s="96"/>
      <c r="H802" s="101"/>
      <c r="I802" s="96"/>
      <c r="J802" s="112"/>
      <c r="K802" s="96"/>
      <c r="L802" s="96"/>
      <c r="M802" s="96"/>
      <c r="N802" s="96"/>
      <c r="O802" s="96"/>
      <c r="P802" s="108"/>
      <c r="Q802" s="96"/>
    </row>
    <row r="803">
      <c r="A803" s="96"/>
      <c r="B803" s="96"/>
      <c r="C803" s="96"/>
      <c r="D803" s="101"/>
      <c r="E803" s="112"/>
      <c r="F803" s="96"/>
      <c r="G803" s="96"/>
      <c r="H803" s="101"/>
      <c r="I803" s="96"/>
      <c r="J803" s="112"/>
      <c r="K803" s="96"/>
      <c r="L803" s="96"/>
      <c r="M803" s="96"/>
      <c r="N803" s="96"/>
      <c r="O803" s="96"/>
      <c r="P803" s="108"/>
      <c r="Q803" s="96"/>
    </row>
    <row r="804">
      <c r="A804" s="96"/>
      <c r="B804" s="96"/>
      <c r="C804" s="96"/>
      <c r="D804" s="101"/>
      <c r="E804" s="112"/>
      <c r="F804" s="96"/>
      <c r="G804" s="96"/>
      <c r="H804" s="101"/>
      <c r="I804" s="96"/>
      <c r="J804" s="112"/>
      <c r="K804" s="96"/>
      <c r="L804" s="96"/>
      <c r="M804" s="96"/>
      <c r="N804" s="96"/>
      <c r="O804" s="96"/>
      <c r="P804" s="108"/>
      <c r="Q804" s="96"/>
    </row>
    <row r="805">
      <c r="A805" s="96"/>
      <c r="B805" s="96"/>
      <c r="C805" s="96"/>
      <c r="D805" s="101"/>
      <c r="E805" s="112"/>
      <c r="F805" s="96"/>
      <c r="G805" s="96"/>
      <c r="H805" s="101"/>
      <c r="I805" s="96"/>
      <c r="J805" s="112"/>
      <c r="K805" s="96"/>
      <c r="L805" s="96"/>
      <c r="M805" s="96"/>
      <c r="N805" s="96"/>
      <c r="O805" s="96"/>
      <c r="P805" s="108"/>
      <c r="Q805" s="96"/>
    </row>
    <row r="806">
      <c r="A806" s="96"/>
      <c r="B806" s="96"/>
      <c r="C806" s="96"/>
      <c r="D806" s="101"/>
      <c r="E806" s="112"/>
      <c r="F806" s="96"/>
      <c r="G806" s="96"/>
      <c r="H806" s="101"/>
      <c r="I806" s="96"/>
      <c r="J806" s="112"/>
      <c r="K806" s="96"/>
      <c r="L806" s="96"/>
      <c r="M806" s="96"/>
      <c r="N806" s="96"/>
      <c r="O806" s="96"/>
      <c r="P806" s="108"/>
      <c r="Q806" s="96"/>
    </row>
    <row r="807">
      <c r="A807" s="96"/>
      <c r="B807" s="96"/>
      <c r="C807" s="96"/>
      <c r="D807" s="101"/>
      <c r="E807" s="112"/>
      <c r="F807" s="96"/>
      <c r="G807" s="96"/>
      <c r="H807" s="101"/>
      <c r="I807" s="96"/>
      <c r="J807" s="112"/>
      <c r="K807" s="96"/>
      <c r="L807" s="96"/>
      <c r="M807" s="96"/>
      <c r="N807" s="96"/>
      <c r="O807" s="96"/>
      <c r="P807" s="108"/>
      <c r="Q807" s="96"/>
    </row>
    <row r="808">
      <c r="A808" s="96"/>
      <c r="B808" s="96"/>
      <c r="C808" s="96"/>
      <c r="D808" s="101"/>
      <c r="E808" s="112"/>
      <c r="F808" s="96"/>
      <c r="G808" s="96"/>
      <c r="H808" s="101"/>
      <c r="I808" s="96"/>
      <c r="J808" s="112"/>
      <c r="K808" s="96"/>
      <c r="L808" s="96"/>
      <c r="M808" s="96"/>
      <c r="N808" s="96"/>
      <c r="O808" s="96"/>
      <c r="P808" s="108"/>
      <c r="Q808" s="96"/>
    </row>
    <row r="809">
      <c r="A809" s="96"/>
      <c r="B809" s="96"/>
      <c r="C809" s="96"/>
      <c r="D809" s="101"/>
      <c r="E809" s="112"/>
      <c r="F809" s="96"/>
      <c r="G809" s="96"/>
      <c r="H809" s="101"/>
      <c r="I809" s="96"/>
      <c r="J809" s="112"/>
      <c r="K809" s="96"/>
      <c r="L809" s="96"/>
      <c r="M809" s="96"/>
      <c r="N809" s="96"/>
      <c r="O809" s="96"/>
      <c r="P809" s="108"/>
      <c r="Q809" s="96"/>
    </row>
    <row r="810">
      <c r="A810" s="96"/>
      <c r="B810" s="96"/>
      <c r="C810" s="96"/>
      <c r="D810" s="101"/>
      <c r="E810" s="112"/>
      <c r="F810" s="96"/>
      <c r="G810" s="96"/>
      <c r="H810" s="101"/>
      <c r="I810" s="96"/>
      <c r="J810" s="112"/>
      <c r="K810" s="96"/>
      <c r="L810" s="96"/>
      <c r="M810" s="96"/>
      <c r="N810" s="96"/>
      <c r="O810" s="96"/>
      <c r="P810" s="108"/>
      <c r="Q810" s="96"/>
    </row>
    <row r="811">
      <c r="A811" s="96"/>
      <c r="B811" s="96"/>
      <c r="C811" s="96"/>
      <c r="D811" s="101"/>
      <c r="E811" s="112"/>
      <c r="F811" s="96"/>
      <c r="G811" s="96"/>
      <c r="H811" s="101"/>
      <c r="I811" s="96"/>
      <c r="J811" s="112"/>
      <c r="K811" s="96"/>
      <c r="L811" s="96"/>
      <c r="M811" s="96"/>
      <c r="N811" s="96"/>
      <c r="O811" s="96"/>
      <c r="P811" s="108"/>
      <c r="Q811" s="96"/>
    </row>
    <row r="812">
      <c r="A812" s="96"/>
      <c r="B812" s="96"/>
      <c r="C812" s="96"/>
      <c r="D812" s="101"/>
      <c r="E812" s="112"/>
      <c r="F812" s="96"/>
      <c r="G812" s="96"/>
      <c r="H812" s="101"/>
      <c r="I812" s="96"/>
      <c r="J812" s="112"/>
      <c r="K812" s="96"/>
      <c r="L812" s="96"/>
      <c r="M812" s="96"/>
      <c r="N812" s="96"/>
      <c r="O812" s="96"/>
      <c r="P812" s="108"/>
      <c r="Q812" s="96"/>
    </row>
    <row r="813">
      <c r="A813" s="96"/>
      <c r="B813" s="96"/>
      <c r="C813" s="96"/>
      <c r="D813" s="101"/>
      <c r="E813" s="112"/>
      <c r="F813" s="96"/>
      <c r="G813" s="96"/>
      <c r="H813" s="101"/>
      <c r="I813" s="96"/>
      <c r="J813" s="112"/>
      <c r="K813" s="96"/>
      <c r="L813" s="96"/>
      <c r="M813" s="96"/>
      <c r="N813" s="96"/>
      <c r="O813" s="96"/>
      <c r="P813" s="108"/>
      <c r="Q813" s="96"/>
    </row>
    <row r="814">
      <c r="A814" s="96"/>
      <c r="B814" s="96"/>
      <c r="C814" s="96"/>
      <c r="D814" s="101"/>
      <c r="E814" s="112"/>
      <c r="F814" s="96"/>
      <c r="G814" s="96"/>
      <c r="H814" s="101"/>
      <c r="I814" s="96"/>
      <c r="J814" s="112"/>
      <c r="K814" s="96"/>
      <c r="L814" s="96"/>
      <c r="M814" s="96"/>
      <c r="N814" s="96"/>
      <c r="O814" s="96"/>
      <c r="P814" s="108"/>
      <c r="Q814" s="96"/>
    </row>
    <row r="815">
      <c r="A815" s="96"/>
      <c r="B815" s="96"/>
      <c r="C815" s="96"/>
      <c r="D815" s="101"/>
      <c r="E815" s="112"/>
      <c r="F815" s="96"/>
      <c r="G815" s="96"/>
      <c r="H815" s="101"/>
      <c r="I815" s="96"/>
      <c r="J815" s="112"/>
      <c r="K815" s="96"/>
      <c r="L815" s="96"/>
      <c r="M815" s="96"/>
      <c r="N815" s="96"/>
      <c r="O815" s="96"/>
      <c r="P815" s="108"/>
      <c r="Q815" s="96"/>
    </row>
    <row r="816">
      <c r="A816" s="96"/>
      <c r="B816" s="96"/>
      <c r="C816" s="96"/>
      <c r="D816" s="101"/>
      <c r="E816" s="112"/>
      <c r="F816" s="96"/>
      <c r="G816" s="96"/>
      <c r="H816" s="101"/>
      <c r="I816" s="96"/>
      <c r="J816" s="112"/>
      <c r="K816" s="96"/>
      <c r="L816" s="96"/>
      <c r="M816" s="96"/>
      <c r="N816" s="96"/>
      <c r="O816" s="96"/>
      <c r="P816" s="108"/>
      <c r="Q816" s="96"/>
    </row>
    <row r="817">
      <c r="A817" s="96"/>
      <c r="B817" s="96"/>
      <c r="C817" s="96"/>
      <c r="D817" s="101"/>
      <c r="E817" s="112"/>
      <c r="F817" s="96"/>
      <c r="G817" s="96"/>
      <c r="H817" s="101"/>
      <c r="I817" s="96"/>
      <c r="J817" s="112"/>
      <c r="K817" s="96"/>
      <c r="L817" s="96"/>
      <c r="M817" s="96"/>
      <c r="N817" s="96"/>
      <c r="O817" s="96"/>
      <c r="P817" s="108"/>
      <c r="Q817" s="96"/>
    </row>
    <row r="818">
      <c r="A818" s="96"/>
      <c r="B818" s="96"/>
      <c r="C818" s="96"/>
      <c r="D818" s="101"/>
      <c r="E818" s="112"/>
      <c r="F818" s="96"/>
      <c r="G818" s="96"/>
      <c r="H818" s="101"/>
      <c r="I818" s="96"/>
      <c r="J818" s="112"/>
      <c r="K818" s="96"/>
      <c r="L818" s="96"/>
      <c r="M818" s="96"/>
      <c r="N818" s="96"/>
      <c r="O818" s="96"/>
      <c r="P818" s="108"/>
      <c r="Q818" s="96"/>
    </row>
    <row r="819">
      <c r="A819" s="96"/>
      <c r="B819" s="96"/>
      <c r="C819" s="96"/>
      <c r="D819" s="101"/>
      <c r="E819" s="112"/>
      <c r="F819" s="96"/>
      <c r="G819" s="96"/>
      <c r="H819" s="101"/>
      <c r="I819" s="96"/>
      <c r="J819" s="112"/>
      <c r="K819" s="96"/>
      <c r="L819" s="96"/>
      <c r="M819" s="96"/>
      <c r="N819" s="96"/>
      <c r="O819" s="96"/>
      <c r="P819" s="108"/>
      <c r="Q819" s="96"/>
    </row>
    <row r="820">
      <c r="A820" s="96"/>
      <c r="B820" s="96"/>
      <c r="C820" s="96"/>
      <c r="D820" s="101"/>
      <c r="E820" s="112"/>
      <c r="F820" s="96"/>
      <c r="G820" s="96"/>
      <c r="H820" s="101"/>
      <c r="I820" s="96"/>
      <c r="J820" s="112"/>
      <c r="K820" s="96"/>
      <c r="L820" s="96"/>
      <c r="M820" s="96"/>
      <c r="N820" s="96"/>
      <c r="O820" s="96"/>
      <c r="P820" s="108"/>
      <c r="Q820" s="96"/>
    </row>
    <row r="821">
      <c r="A821" s="96"/>
      <c r="B821" s="96"/>
      <c r="C821" s="96"/>
      <c r="D821" s="101"/>
      <c r="E821" s="112"/>
      <c r="F821" s="96"/>
      <c r="G821" s="96"/>
      <c r="H821" s="101"/>
      <c r="I821" s="96"/>
      <c r="J821" s="112"/>
      <c r="K821" s="96"/>
      <c r="L821" s="96"/>
      <c r="M821" s="96"/>
      <c r="N821" s="96"/>
      <c r="O821" s="96"/>
      <c r="P821" s="108"/>
      <c r="Q821" s="96"/>
    </row>
    <row r="822">
      <c r="A822" s="96"/>
      <c r="B822" s="96"/>
      <c r="C822" s="96"/>
      <c r="D822" s="101"/>
      <c r="E822" s="112"/>
      <c r="F822" s="96"/>
      <c r="G822" s="96"/>
      <c r="H822" s="101"/>
      <c r="I822" s="96"/>
      <c r="J822" s="112"/>
      <c r="K822" s="96"/>
      <c r="L822" s="96"/>
      <c r="M822" s="96"/>
      <c r="N822" s="96"/>
      <c r="O822" s="96"/>
      <c r="P822" s="108"/>
      <c r="Q822" s="96"/>
    </row>
    <row r="823">
      <c r="A823" s="96"/>
      <c r="B823" s="96"/>
      <c r="C823" s="96"/>
      <c r="D823" s="101"/>
      <c r="E823" s="112"/>
      <c r="F823" s="96"/>
      <c r="G823" s="96"/>
      <c r="H823" s="101"/>
      <c r="I823" s="96"/>
      <c r="J823" s="112"/>
      <c r="K823" s="96"/>
      <c r="L823" s="96"/>
      <c r="M823" s="96"/>
      <c r="N823" s="96"/>
      <c r="O823" s="96"/>
      <c r="P823" s="108"/>
      <c r="Q823" s="96"/>
    </row>
    <row r="824">
      <c r="A824" s="96"/>
      <c r="B824" s="96"/>
      <c r="C824" s="96"/>
      <c r="D824" s="101"/>
      <c r="E824" s="112"/>
      <c r="F824" s="96"/>
      <c r="G824" s="96"/>
      <c r="H824" s="101"/>
      <c r="I824" s="96"/>
      <c r="J824" s="112"/>
      <c r="K824" s="96"/>
      <c r="L824" s="96"/>
      <c r="M824" s="96"/>
      <c r="N824" s="96"/>
      <c r="O824" s="96"/>
      <c r="P824" s="108"/>
      <c r="Q824" s="96"/>
    </row>
    <row r="825">
      <c r="A825" s="96"/>
      <c r="B825" s="96"/>
      <c r="C825" s="96"/>
      <c r="D825" s="101"/>
      <c r="E825" s="112"/>
      <c r="F825" s="96"/>
      <c r="G825" s="96"/>
      <c r="H825" s="101"/>
      <c r="I825" s="96"/>
      <c r="J825" s="112"/>
      <c r="K825" s="96"/>
      <c r="L825" s="96"/>
      <c r="M825" s="96"/>
      <c r="N825" s="96"/>
      <c r="O825" s="96"/>
      <c r="P825" s="108"/>
      <c r="Q825" s="96"/>
    </row>
    <row r="826">
      <c r="A826" s="96"/>
      <c r="B826" s="96"/>
      <c r="C826" s="96"/>
      <c r="D826" s="101"/>
      <c r="E826" s="112"/>
      <c r="F826" s="96"/>
      <c r="G826" s="96"/>
      <c r="H826" s="101"/>
      <c r="I826" s="96"/>
      <c r="J826" s="112"/>
      <c r="K826" s="96"/>
      <c r="L826" s="96"/>
      <c r="M826" s="96"/>
      <c r="N826" s="96"/>
      <c r="O826" s="96"/>
      <c r="P826" s="108"/>
      <c r="Q826" s="96"/>
    </row>
    <row r="827">
      <c r="A827" s="96"/>
      <c r="B827" s="96"/>
      <c r="C827" s="96"/>
      <c r="D827" s="101"/>
      <c r="E827" s="112"/>
      <c r="F827" s="96"/>
      <c r="G827" s="96"/>
      <c r="H827" s="101"/>
      <c r="I827" s="96"/>
      <c r="J827" s="112"/>
      <c r="K827" s="96"/>
      <c r="L827" s="96"/>
      <c r="M827" s="96"/>
      <c r="N827" s="96"/>
      <c r="O827" s="96"/>
      <c r="P827" s="108"/>
      <c r="Q827" s="96"/>
    </row>
    <row r="828">
      <c r="A828" s="96"/>
      <c r="B828" s="96"/>
      <c r="C828" s="96"/>
      <c r="D828" s="101"/>
      <c r="E828" s="112"/>
      <c r="F828" s="96"/>
      <c r="G828" s="96"/>
      <c r="H828" s="101"/>
      <c r="I828" s="96"/>
      <c r="J828" s="112"/>
      <c r="K828" s="96"/>
      <c r="L828" s="96"/>
      <c r="M828" s="96"/>
      <c r="N828" s="96"/>
      <c r="O828" s="96"/>
      <c r="P828" s="108"/>
      <c r="Q828" s="96"/>
    </row>
    <row r="829">
      <c r="A829" s="96"/>
      <c r="B829" s="96"/>
      <c r="C829" s="96"/>
      <c r="D829" s="101"/>
      <c r="E829" s="112"/>
      <c r="F829" s="96"/>
      <c r="G829" s="96"/>
      <c r="H829" s="101"/>
      <c r="I829" s="96"/>
      <c r="J829" s="112"/>
      <c r="K829" s="96"/>
      <c r="L829" s="96"/>
      <c r="M829" s="96"/>
      <c r="N829" s="96"/>
      <c r="O829" s="96"/>
      <c r="P829" s="108"/>
      <c r="Q829" s="96"/>
    </row>
    <row r="830">
      <c r="A830" s="96"/>
      <c r="B830" s="96"/>
      <c r="C830" s="96"/>
      <c r="D830" s="101"/>
      <c r="E830" s="112"/>
      <c r="F830" s="96"/>
      <c r="G830" s="96"/>
      <c r="H830" s="101"/>
      <c r="I830" s="96"/>
      <c r="J830" s="112"/>
      <c r="K830" s="96"/>
      <c r="L830" s="96"/>
      <c r="M830" s="96"/>
      <c r="N830" s="96"/>
      <c r="O830" s="96"/>
      <c r="P830" s="108"/>
      <c r="Q830" s="96"/>
    </row>
    <row r="831">
      <c r="A831" s="96"/>
      <c r="B831" s="96"/>
      <c r="C831" s="96"/>
      <c r="D831" s="101"/>
      <c r="E831" s="112"/>
      <c r="F831" s="96"/>
      <c r="G831" s="96"/>
      <c r="H831" s="101"/>
      <c r="I831" s="96"/>
      <c r="J831" s="112"/>
      <c r="K831" s="96"/>
      <c r="L831" s="96"/>
      <c r="M831" s="96"/>
      <c r="N831" s="96"/>
      <c r="O831" s="96"/>
      <c r="P831" s="108"/>
      <c r="Q831" s="96"/>
    </row>
    <row r="832">
      <c r="A832" s="96"/>
      <c r="B832" s="96"/>
      <c r="C832" s="96"/>
      <c r="D832" s="101"/>
      <c r="E832" s="112"/>
      <c r="F832" s="96"/>
      <c r="G832" s="96"/>
      <c r="H832" s="101"/>
      <c r="I832" s="96"/>
      <c r="J832" s="112"/>
      <c r="K832" s="96"/>
      <c r="L832" s="96"/>
      <c r="M832" s="96"/>
      <c r="N832" s="96"/>
      <c r="O832" s="96"/>
      <c r="P832" s="108"/>
      <c r="Q832" s="96"/>
    </row>
    <row r="833">
      <c r="A833" s="96"/>
      <c r="B833" s="96"/>
      <c r="C833" s="96"/>
      <c r="D833" s="101"/>
      <c r="E833" s="112"/>
      <c r="F833" s="96"/>
      <c r="G833" s="96"/>
      <c r="H833" s="101"/>
      <c r="I833" s="96"/>
      <c r="J833" s="112"/>
      <c r="K833" s="96"/>
      <c r="L833" s="96"/>
      <c r="M833" s="96"/>
      <c r="N833" s="96"/>
      <c r="O833" s="96"/>
      <c r="P833" s="108"/>
      <c r="Q833" s="96"/>
    </row>
    <row r="834">
      <c r="A834" s="96"/>
      <c r="B834" s="96"/>
      <c r="C834" s="96"/>
      <c r="D834" s="101"/>
      <c r="E834" s="112"/>
      <c r="F834" s="96"/>
      <c r="G834" s="96"/>
      <c r="H834" s="101"/>
      <c r="I834" s="96"/>
      <c r="J834" s="112"/>
      <c r="K834" s="96"/>
      <c r="L834" s="96"/>
      <c r="M834" s="96"/>
      <c r="N834" s="96"/>
      <c r="O834" s="96"/>
      <c r="P834" s="108"/>
      <c r="Q834" s="96"/>
    </row>
    <row r="835">
      <c r="A835" s="96"/>
      <c r="B835" s="96"/>
      <c r="C835" s="96"/>
      <c r="D835" s="101"/>
      <c r="E835" s="112"/>
      <c r="F835" s="96"/>
      <c r="G835" s="96"/>
      <c r="H835" s="101"/>
      <c r="I835" s="96"/>
      <c r="J835" s="112"/>
      <c r="K835" s="96"/>
      <c r="L835" s="96"/>
      <c r="M835" s="96"/>
      <c r="N835" s="96"/>
      <c r="O835" s="96"/>
      <c r="P835" s="108"/>
      <c r="Q835" s="96"/>
    </row>
    <row r="836">
      <c r="A836" s="96"/>
      <c r="B836" s="96"/>
      <c r="C836" s="96"/>
      <c r="D836" s="101"/>
      <c r="E836" s="112"/>
      <c r="F836" s="96"/>
      <c r="G836" s="96"/>
      <c r="H836" s="101"/>
      <c r="I836" s="96"/>
      <c r="J836" s="112"/>
      <c r="K836" s="96"/>
      <c r="L836" s="96"/>
      <c r="M836" s="96"/>
      <c r="N836" s="96"/>
      <c r="O836" s="96"/>
      <c r="P836" s="108"/>
      <c r="Q836" s="96"/>
    </row>
    <row r="837">
      <c r="A837" s="96"/>
      <c r="B837" s="96"/>
      <c r="C837" s="96"/>
      <c r="D837" s="101"/>
      <c r="E837" s="112"/>
      <c r="F837" s="96"/>
      <c r="G837" s="96"/>
      <c r="H837" s="101"/>
      <c r="I837" s="96"/>
      <c r="J837" s="112"/>
      <c r="K837" s="96"/>
      <c r="L837" s="96"/>
      <c r="M837" s="96"/>
      <c r="N837" s="96"/>
      <c r="O837" s="96"/>
      <c r="P837" s="108"/>
      <c r="Q837" s="96"/>
    </row>
    <row r="838">
      <c r="A838" s="96"/>
      <c r="B838" s="96"/>
      <c r="C838" s="96"/>
      <c r="D838" s="101"/>
      <c r="E838" s="112"/>
      <c r="F838" s="96"/>
      <c r="G838" s="96"/>
      <c r="H838" s="101"/>
      <c r="I838" s="96"/>
      <c r="J838" s="112"/>
      <c r="K838" s="96"/>
      <c r="L838" s="96"/>
      <c r="M838" s="96"/>
      <c r="N838" s="96"/>
      <c r="O838" s="96"/>
      <c r="P838" s="108"/>
      <c r="Q838" s="96"/>
    </row>
    <row r="839">
      <c r="A839" s="96"/>
      <c r="B839" s="96"/>
      <c r="C839" s="96"/>
      <c r="D839" s="101"/>
      <c r="E839" s="112"/>
      <c r="F839" s="96"/>
      <c r="G839" s="96"/>
      <c r="H839" s="101"/>
      <c r="I839" s="96"/>
      <c r="J839" s="112"/>
      <c r="K839" s="96"/>
      <c r="L839" s="96"/>
      <c r="M839" s="96"/>
      <c r="N839" s="96"/>
      <c r="O839" s="96"/>
      <c r="P839" s="108"/>
      <c r="Q839" s="96"/>
    </row>
    <row r="840">
      <c r="A840" s="96"/>
      <c r="B840" s="96"/>
      <c r="C840" s="96"/>
      <c r="D840" s="101"/>
      <c r="E840" s="112"/>
      <c r="F840" s="96"/>
      <c r="G840" s="96"/>
      <c r="H840" s="101"/>
      <c r="I840" s="96"/>
      <c r="J840" s="112"/>
      <c r="K840" s="96"/>
      <c r="L840" s="96"/>
      <c r="M840" s="96"/>
      <c r="N840" s="96"/>
      <c r="O840" s="96"/>
      <c r="P840" s="108"/>
      <c r="Q840" s="96"/>
    </row>
    <row r="841">
      <c r="A841" s="96"/>
      <c r="B841" s="96"/>
      <c r="C841" s="96"/>
      <c r="D841" s="101"/>
      <c r="E841" s="112"/>
      <c r="F841" s="96"/>
      <c r="G841" s="96"/>
      <c r="H841" s="101"/>
      <c r="I841" s="96"/>
      <c r="J841" s="112"/>
      <c r="K841" s="96"/>
      <c r="L841" s="96"/>
      <c r="M841" s="96"/>
      <c r="N841" s="96"/>
      <c r="O841" s="96"/>
      <c r="P841" s="108"/>
      <c r="Q841" s="96"/>
    </row>
    <row r="842">
      <c r="A842" s="96"/>
      <c r="B842" s="96"/>
      <c r="C842" s="96"/>
      <c r="D842" s="101"/>
      <c r="E842" s="112"/>
      <c r="F842" s="96"/>
      <c r="G842" s="96"/>
      <c r="H842" s="101"/>
      <c r="I842" s="96"/>
      <c r="J842" s="112"/>
      <c r="K842" s="96"/>
      <c r="L842" s="96"/>
      <c r="M842" s="96"/>
      <c r="N842" s="96"/>
      <c r="O842" s="96"/>
      <c r="P842" s="108"/>
      <c r="Q842" s="96"/>
    </row>
    <row r="843">
      <c r="A843" s="96"/>
      <c r="B843" s="96"/>
      <c r="C843" s="96"/>
      <c r="D843" s="101"/>
      <c r="E843" s="112"/>
      <c r="F843" s="96"/>
      <c r="G843" s="96"/>
      <c r="H843" s="101"/>
      <c r="I843" s="96"/>
      <c r="J843" s="112"/>
      <c r="K843" s="96"/>
      <c r="L843" s="96"/>
      <c r="M843" s="96"/>
      <c r="N843" s="96"/>
      <c r="O843" s="96"/>
      <c r="P843" s="108"/>
      <c r="Q843" s="96"/>
    </row>
    <row r="844">
      <c r="A844" s="96"/>
      <c r="B844" s="96"/>
      <c r="C844" s="96"/>
      <c r="D844" s="101"/>
      <c r="E844" s="112"/>
      <c r="F844" s="96"/>
      <c r="G844" s="96"/>
      <c r="H844" s="101"/>
      <c r="I844" s="96"/>
      <c r="J844" s="112"/>
      <c r="K844" s="96"/>
      <c r="L844" s="96"/>
      <c r="M844" s="96"/>
      <c r="N844" s="96"/>
      <c r="O844" s="96"/>
      <c r="P844" s="108"/>
      <c r="Q844" s="96"/>
    </row>
    <row r="845">
      <c r="A845" s="96"/>
      <c r="B845" s="96"/>
      <c r="C845" s="96"/>
      <c r="D845" s="101"/>
      <c r="E845" s="112"/>
      <c r="F845" s="96"/>
      <c r="G845" s="96"/>
      <c r="H845" s="101"/>
      <c r="I845" s="96"/>
      <c r="J845" s="112"/>
      <c r="K845" s="96"/>
      <c r="L845" s="96"/>
      <c r="M845" s="96"/>
      <c r="N845" s="96"/>
      <c r="O845" s="96"/>
      <c r="P845" s="108"/>
      <c r="Q845" s="96"/>
    </row>
    <row r="846">
      <c r="A846" s="96"/>
      <c r="B846" s="96"/>
      <c r="C846" s="96"/>
      <c r="D846" s="101"/>
      <c r="E846" s="112"/>
      <c r="F846" s="96"/>
      <c r="G846" s="96"/>
      <c r="H846" s="101"/>
      <c r="I846" s="96"/>
      <c r="J846" s="112"/>
      <c r="K846" s="96"/>
      <c r="L846" s="96"/>
      <c r="M846" s="96"/>
      <c r="N846" s="96"/>
      <c r="O846" s="96"/>
      <c r="P846" s="108"/>
      <c r="Q846" s="96"/>
    </row>
    <row r="847">
      <c r="A847" s="96"/>
      <c r="B847" s="96"/>
      <c r="C847" s="96"/>
      <c r="D847" s="101"/>
      <c r="E847" s="112"/>
      <c r="F847" s="96"/>
      <c r="G847" s="96"/>
      <c r="H847" s="101"/>
      <c r="I847" s="96"/>
      <c r="J847" s="112"/>
      <c r="K847" s="96"/>
      <c r="L847" s="96"/>
      <c r="M847" s="96"/>
      <c r="N847" s="96"/>
      <c r="O847" s="96"/>
      <c r="P847" s="108"/>
      <c r="Q847" s="96"/>
    </row>
    <row r="848">
      <c r="A848" s="96"/>
      <c r="B848" s="96"/>
      <c r="C848" s="96"/>
      <c r="D848" s="101"/>
      <c r="E848" s="112"/>
      <c r="F848" s="96"/>
      <c r="G848" s="96"/>
      <c r="H848" s="101"/>
      <c r="I848" s="96"/>
      <c r="J848" s="112"/>
      <c r="K848" s="96"/>
      <c r="L848" s="96"/>
      <c r="M848" s="96"/>
      <c r="N848" s="96"/>
      <c r="O848" s="96"/>
      <c r="P848" s="108"/>
      <c r="Q848" s="96"/>
    </row>
    <row r="849">
      <c r="A849" s="96"/>
      <c r="B849" s="96"/>
      <c r="C849" s="96"/>
      <c r="D849" s="101"/>
      <c r="E849" s="112"/>
      <c r="F849" s="96"/>
      <c r="G849" s="96"/>
      <c r="H849" s="101"/>
      <c r="I849" s="96"/>
      <c r="J849" s="112"/>
      <c r="K849" s="96"/>
      <c r="L849" s="96"/>
      <c r="M849" s="96"/>
      <c r="N849" s="96"/>
      <c r="O849" s="96"/>
      <c r="P849" s="108"/>
      <c r="Q849" s="96"/>
    </row>
    <row r="850">
      <c r="A850" s="96"/>
      <c r="B850" s="96"/>
      <c r="C850" s="96"/>
      <c r="D850" s="101"/>
      <c r="E850" s="112"/>
      <c r="F850" s="96"/>
      <c r="G850" s="96"/>
      <c r="H850" s="101"/>
      <c r="I850" s="96"/>
      <c r="J850" s="112"/>
      <c r="K850" s="96"/>
      <c r="L850" s="96"/>
      <c r="M850" s="96"/>
      <c r="N850" s="96"/>
      <c r="O850" s="96"/>
      <c r="P850" s="108"/>
      <c r="Q850" s="96"/>
    </row>
    <row r="851">
      <c r="A851" s="96"/>
      <c r="B851" s="96"/>
      <c r="C851" s="96"/>
      <c r="D851" s="101"/>
      <c r="E851" s="112"/>
      <c r="F851" s="96"/>
      <c r="G851" s="96"/>
      <c r="H851" s="101"/>
      <c r="I851" s="96"/>
      <c r="J851" s="112"/>
      <c r="K851" s="96"/>
      <c r="L851" s="96"/>
      <c r="M851" s="96"/>
      <c r="N851" s="96"/>
      <c r="O851" s="96"/>
      <c r="P851" s="108"/>
      <c r="Q851" s="96"/>
    </row>
    <row r="852">
      <c r="A852" s="96"/>
      <c r="B852" s="96"/>
      <c r="C852" s="96"/>
      <c r="D852" s="101"/>
      <c r="E852" s="112"/>
      <c r="F852" s="96"/>
      <c r="G852" s="96"/>
      <c r="H852" s="101"/>
      <c r="I852" s="96"/>
      <c r="J852" s="112"/>
      <c r="K852" s="96"/>
      <c r="L852" s="96"/>
      <c r="M852" s="96"/>
      <c r="N852" s="96"/>
      <c r="O852" s="96"/>
      <c r="P852" s="108"/>
      <c r="Q852" s="96"/>
    </row>
    <row r="853">
      <c r="A853" s="96"/>
      <c r="B853" s="96"/>
      <c r="C853" s="96"/>
      <c r="D853" s="101"/>
      <c r="E853" s="112"/>
      <c r="F853" s="96"/>
      <c r="G853" s="96"/>
      <c r="H853" s="101"/>
      <c r="I853" s="96"/>
      <c r="J853" s="112"/>
      <c r="K853" s="96"/>
      <c r="L853" s="96"/>
      <c r="M853" s="96"/>
      <c r="N853" s="96"/>
      <c r="O853" s="96"/>
      <c r="P853" s="108"/>
      <c r="Q853" s="96"/>
    </row>
    <row r="854">
      <c r="A854" s="96"/>
      <c r="B854" s="96"/>
      <c r="C854" s="96"/>
      <c r="D854" s="101"/>
      <c r="E854" s="112"/>
      <c r="F854" s="96"/>
      <c r="G854" s="96"/>
      <c r="H854" s="101"/>
      <c r="I854" s="96"/>
      <c r="J854" s="112"/>
      <c r="K854" s="96"/>
      <c r="L854" s="96"/>
      <c r="M854" s="96"/>
      <c r="N854" s="96"/>
      <c r="O854" s="96"/>
      <c r="P854" s="108"/>
      <c r="Q854" s="96"/>
    </row>
    <row r="855">
      <c r="A855" s="96"/>
      <c r="B855" s="96"/>
      <c r="C855" s="96"/>
      <c r="D855" s="101"/>
      <c r="E855" s="112"/>
      <c r="F855" s="96"/>
      <c r="G855" s="96"/>
      <c r="H855" s="101"/>
      <c r="I855" s="96"/>
      <c r="J855" s="112"/>
      <c r="K855" s="96"/>
      <c r="L855" s="96"/>
      <c r="M855" s="96"/>
      <c r="N855" s="96"/>
      <c r="O855" s="96"/>
      <c r="P855" s="108"/>
      <c r="Q855" s="96"/>
    </row>
    <row r="856">
      <c r="A856" s="96"/>
      <c r="B856" s="96"/>
      <c r="C856" s="96"/>
      <c r="D856" s="101"/>
      <c r="E856" s="112"/>
      <c r="F856" s="96"/>
      <c r="G856" s="96"/>
      <c r="H856" s="101"/>
      <c r="I856" s="96"/>
      <c r="J856" s="112"/>
      <c r="K856" s="96"/>
      <c r="L856" s="96"/>
      <c r="M856" s="96"/>
      <c r="N856" s="96"/>
      <c r="O856" s="96"/>
      <c r="P856" s="108"/>
      <c r="Q856" s="96"/>
    </row>
    <row r="857">
      <c r="A857" s="96"/>
      <c r="B857" s="96"/>
      <c r="C857" s="96"/>
      <c r="D857" s="101"/>
      <c r="E857" s="112"/>
      <c r="F857" s="96"/>
      <c r="G857" s="96"/>
      <c r="H857" s="101"/>
      <c r="I857" s="96"/>
      <c r="J857" s="112"/>
      <c r="K857" s="96"/>
      <c r="L857" s="96"/>
      <c r="M857" s="96"/>
      <c r="N857" s="96"/>
      <c r="O857" s="96"/>
      <c r="P857" s="108"/>
      <c r="Q857" s="96"/>
    </row>
    <row r="858">
      <c r="A858" s="96"/>
      <c r="B858" s="96"/>
      <c r="C858" s="96"/>
      <c r="D858" s="101"/>
      <c r="E858" s="112"/>
      <c r="F858" s="96"/>
      <c r="G858" s="96"/>
      <c r="H858" s="101"/>
      <c r="I858" s="96"/>
      <c r="J858" s="112"/>
      <c r="K858" s="96"/>
      <c r="L858" s="96"/>
      <c r="M858" s="96"/>
      <c r="N858" s="96"/>
      <c r="O858" s="96"/>
      <c r="P858" s="108"/>
      <c r="Q858" s="96"/>
    </row>
    <row r="859">
      <c r="A859" s="96"/>
      <c r="B859" s="96"/>
      <c r="C859" s="96"/>
      <c r="D859" s="101"/>
      <c r="E859" s="112"/>
      <c r="F859" s="96"/>
      <c r="G859" s="96"/>
      <c r="H859" s="101"/>
      <c r="I859" s="96"/>
      <c r="J859" s="112"/>
      <c r="K859" s="96"/>
      <c r="L859" s="96"/>
      <c r="M859" s="96"/>
      <c r="N859" s="96"/>
      <c r="O859" s="96"/>
      <c r="P859" s="108"/>
      <c r="Q859" s="96"/>
    </row>
    <row r="860">
      <c r="A860" s="96"/>
      <c r="B860" s="96"/>
      <c r="C860" s="96"/>
      <c r="D860" s="101"/>
      <c r="E860" s="112"/>
      <c r="F860" s="96"/>
      <c r="G860" s="96"/>
      <c r="H860" s="101"/>
      <c r="I860" s="96"/>
      <c r="J860" s="112"/>
      <c r="K860" s="96"/>
      <c r="L860" s="96"/>
      <c r="M860" s="96"/>
      <c r="N860" s="96"/>
      <c r="O860" s="96"/>
      <c r="P860" s="108"/>
      <c r="Q860" s="96"/>
    </row>
    <row r="861">
      <c r="A861" s="96"/>
      <c r="B861" s="96"/>
      <c r="C861" s="96"/>
      <c r="D861" s="101"/>
      <c r="E861" s="112"/>
      <c r="F861" s="96"/>
      <c r="G861" s="96"/>
      <c r="H861" s="101"/>
      <c r="I861" s="96"/>
      <c r="J861" s="112"/>
      <c r="K861" s="96"/>
      <c r="L861" s="96"/>
      <c r="M861" s="96"/>
      <c r="N861" s="96"/>
      <c r="O861" s="96"/>
      <c r="P861" s="108"/>
      <c r="Q861" s="96"/>
    </row>
    <row r="862">
      <c r="A862" s="96"/>
      <c r="B862" s="96"/>
      <c r="C862" s="96"/>
      <c r="D862" s="101"/>
      <c r="E862" s="112"/>
      <c r="F862" s="96"/>
      <c r="G862" s="96"/>
      <c r="H862" s="101"/>
      <c r="I862" s="96"/>
      <c r="J862" s="112"/>
      <c r="K862" s="96"/>
      <c r="L862" s="96"/>
      <c r="M862" s="96"/>
      <c r="N862" s="96"/>
      <c r="O862" s="96"/>
      <c r="P862" s="108"/>
      <c r="Q862" s="96"/>
    </row>
    <row r="863">
      <c r="A863" s="96"/>
      <c r="B863" s="96"/>
      <c r="C863" s="96"/>
      <c r="D863" s="101"/>
      <c r="E863" s="112"/>
      <c r="F863" s="96"/>
      <c r="G863" s="96"/>
      <c r="H863" s="101"/>
      <c r="I863" s="96"/>
      <c r="J863" s="112"/>
      <c r="K863" s="96"/>
      <c r="L863" s="96"/>
      <c r="M863" s="96"/>
      <c r="N863" s="96"/>
      <c r="O863" s="96"/>
      <c r="P863" s="108"/>
      <c r="Q863" s="96"/>
    </row>
    <row r="864">
      <c r="A864" s="96"/>
      <c r="B864" s="96"/>
      <c r="C864" s="96"/>
      <c r="D864" s="101"/>
      <c r="E864" s="112"/>
      <c r="F864" s="96"/>
      <c r="G864" s="96"/>
      <c r="H864" s="101"/>
      <c r="I864" s="96"/>
      <c r="J864" s="112"/>
      <c r="K864" s="96"/>
      <c r="L864" s="96"/>
      <c r="M864" s="96"/>
      <c r="N864" s="96"/>
      <c r="O864" s="96"/>
      <c r="P864" s="108"/>
      <c r="Q864" s="96"/>
    </row>
    <row r="865">
      <c r="A865" s="96"/>
      <c r="B865" s="96"/>
      <c r="C865" s="96"/>
      <c r="D865" s="101"/>
      <c r="E865" s="112"/>
      <c r="F865" s="96"/>
      <c r="G865" s="96"/>
      <c r="H865" s="101"/>
      <c r="I865" s="96"/>
      <c r="J865" s="112"/>
      <c r="K865" s="96"/>
      <c r="L865" s="96"/>
      <c r="M865" s="96"/>
      <c r="N865" s="96"/>
      <c r="O865" s="96"/>
      <c r="P865" s="108"/>
      <c r="Q865" s="96"/>
    </row>
    <row r="866">
      <c r="A866" s="96"/>
      <c r="B866" s="96"/>
      <c r="C866" s="96"/>
      <c r="D866" s="101"/>
      <c r="E866" s="112"/>
      <c r="F866" s="96"/>
      <c r="G866" s="96"/>
      <c r="H866" s="101"/>
      <c r="I866" s="96"/>
      <c r="J866" s="112"/>
      <c r="K866" s="96"/>
      <c r="L866" s="96"/>
      <c r="M866" s="96"/>
      <c r="N866" s="96"/>
      <c r="O866" s="96"/>
      <c r="P866" s="108"/>
      <c r="Q866" s="96"/>
    </row>
    <row r="867">
      <c r="A867" s="96"/>
      <c r="B867" s="96"/>
      <c r="C867" s="96"/>
      <c r="D867" s="101"/>
      <c r="E867" s="112"/>
      <c r="F867" s="96"/>
      <c r="G867" s="96"/>
      <c r="H867" s="101"/>
      <c r="I867" s="96"/>
      <c r="J867" s="112"/>
      <c r="K867" s="96"/>
      <c r="L867" s="96"/>
      <c r="M867" s="96"/>
      <c r="N867" s="96"/>
      <c r="O867" s="96"/>
      <c r="P867" s="108"/>
      <c r="Q867" s="96"/>
    </row>
    <row r="868">
      <c r="A868" s="96"/>
      <c r="B868" s="96"/>
      <c r="C868" s="96"/>
      <c r="D868" s="101"/>
      <c r="E868" s="112"/>
      <c r="F868" s="96"/>
      <c r="G868" s="96"/>
      <c r="H868" s="101"/>
      <c r="I868" s="96"/>
      <c r="J868" s="112"/>
      <c r="K868" s="96"/>
      <c r="L868" s="96"/>
      <c r="M868" s="96"/>
      <c r="N868" s="96"/>
      <c r="O868" s="96"/>
      <c r="P868" s="108"/>
      <c r="Q868" s="96"/>
    </row>
    <row r="869">
      <c r="A869" s="96"/>
      <c r="B869" s="96"/>
      <c r="C869" s="96"/>
      <c r="D869" s="101"/>
      <c r="E869" s="112"/>
      <c r="F869" s="96"/>
      <c r="G869" s="96"/>
      <c r="H869" s="101"/>
      <c r="I869" s="96"/>
      <c r="J869" s="112"/>
      <c r="K869" s="96"/>
      <c r="L869" s="96"/>
      <c r="M869" s="96"/>
      <c r="N869" s="96"/>
      <c r="O869" s="96"/>
      <c r="P869" s="108"/>
      <c r="Q869" s="96"/>
    </row>
    <row r="870">
      <c r="A870" s="96"/>
      <c r="B870" s="96"/>
      <c r="C870" s="96"/>
      <c r="D870" s="101"/>
      <c r="E870" s="112"/>
      <c r="F870" s="96"/>
      <c r="G870" s="96"/>
      <c r="H870" s="101"/>
      <c r="I870" s="96"/>
      <c r="J870" s="112"/>
      <c r="K870" s="96"/>
      <c r="L870" s="96"/>
      <c r="M870" s="96"/>
      <c r="N870" s="96"/>
      <c r="O870" s="96"/>
      <c r="P870" s="108"/>
      <c r="Q870" s="96"/>
    </row>
    <row r="871">
      <c r="A871" s="96"/>
      <c r="B871" s="96"/>
      <c r="C871" s="96"/>
      <c r="D871" s="101"/>
      <c r="E871" s="112"/>
      <c r="F871" s="96"/>
      <c r="G871" s="96"/>
      <c r="H871" s="101"/>
      <c r="I871" s="96"/>
      <c r="J871" s="112"/>
      <c r="K871" s="96"/>
      <c r="L871" s="96"/>
      <c r="M871" s="96"/>
      <c r="N871" s="96"/>
      <c r="O871" s="96"/>
      <c r="P871" s="108"/>
      <c r="Q871" s="96"/>
    </row>
    <row r="872">
      <c r="A872" s="96"/>
      <c r="B872" s="96"/>
      <c r="C872" s="96"/>
      <c r="D872" s="101"/>
      <c r="E872" s="112"/>
      <c r="F872" s="96"/>
      <c r="G872" s="96"/>
      <c r="H872" s="101"/>
      <c r="I872" s="96"/>
      <c r="J872" s="112"/>
      <c r="K872" s="96"/>
      <c r="L872" s="96"/>
      <c r="M872" s="96"/>
      <c r="N872" s="96"/>
      <c r="O872" s="96"/>
      <c r="P872" s="108"/>
      <c r="Q872" s="96"/>
    </row>
    <row r="873">
      <c r="A873" s="96"/>
      <c r="B873" s="96"/>
      <c r="C873" s="96"/>
      <c r="D873" s="101"/>
      <c r="E873" s="112"/>
      <c r="F873" s="96"/>
      <c r="G873" s="96"/>
      <c r="H873" s="101"/>
      <c r="I873" s="96"/>
      <c r="J873" s="112"/>
      <c r="K873" s="96"/>
      <c r="L873" s="96"/>
      <c r="M873" s="96"/>
      <c r="N873" s="96"/>
      <c r="O873" s="96"/>
      <c r="P873" s="108"/>
      <c r="Q873" s="96"/>
    </row>
    <row r="874">
      <c r="A874" s="96"/>
      <c r="B874" s="96"/>
      <c r="C874" s="96"/>
      <c r="D874" s="101"/>
      <c r="E874" s="112"/>
      <c r="F874" s="96"/>
      <c r="G874" s="96"/>
      <c r="H874" s="101"/>
      <c r="I874" s="96"/>
      <c r="J874" s="112"/>
      <c r="K874" s="96"/>
      <c r="L874" s="96"/>
      <c r="M874" s="96"/>
      <c r="N874" s="96"/>
      <c r="O874" s="96"/>
      <c r="P874" s="108"/>
      <c r="Q874" s="96"/>
    </row>
    <row r="875">
      <c r="A875" s="96"/>
      <c r="B875" s="96"/>
      <c r="C875" s="96"/>
      <c r="D875" s="101"/>
      <c r="E875" s="112"/>
      <c r="F875" s="96"/>
      <c r="G875" s="96"/>
      <c r="H875" s="101"/>
      <c r="I875" s="96"/>
      <c r="J875" s="112"/>
      <c r="K875" s="96"/>
      <c r="L875" s="96"/>
      <c r="M875" s="96"/>
      <c r="N875" s="96"/>
      <c r="O875" s="96"/>
      <c r="P875" s="108"/>
      <c r="Q875" s="96"/>
    </row>
    <row r="876">
      <c r="A876" s="96"/>
      <c r="B876" s="96"/>
      <c r="C876" s="96"/>
      <c r="D876" s="101"/>
      <c r="E876" s="112"/>
      <c r="F876" s="96"/>
      <c r="G876" s="96"/>
      <c r="H876" s="101"/>
      <c r="I876" s="96"/>
      <c r="J876" s="112"/>
      <c r="K876" s="96"/>
      <c r="L876" s="96"/>
      <c r="M876" s="96"/>
      <c r="N876" s="96"/>
      <c r="O876" s="96"/>
      <c r="P876" s="108"/>
      <c r="Q876" s="96"/>
    </row>
    <row r="877">
      <c r="A877" s="96"/>
      <c r="B877" s="96"/>
      <c r="C877" s="96"/>
      <c r="D877" s="101"/>
      <c r="E877" s="112"/>
      <c r="F877" s="96"/>
      <c r="G877" s="96"/>
      <c r="H877" s="101"/>
      <c r="I877" s="96"/>
      <c r="J877" s="112"/>
      <c r="K877" s="96"/>
      <c r="L877" s="96"/>
      <c r="M877" s="96"/>
      <c r="N877" s="96"/>
      <c r="O877" s="96"/>
      <c r="P877" s="108"/>
      <c r="Q877" s="96"/>
    </row>
    <row r="878">
      <c r="A878" s="96"/>
      <c r="B878" s="96"/>
      <c r="C878" s="96"/>
      <c r="D878" s="101"/>
      <c r="E878" s="112"/>
      <c r="F878" s="96"/>
      <c r="G878" s="96"/>
      <c r="H878" s="101"/>
      <c r="I878" s="96"/>
      <c r="J878" s="112"/>
      <c r="K878" s="96"/>
      <c r="L878" s="96"/>
      <c r="M878" s="96"/>
      <c r="N878" s="96"/>
      <c r="O878" s="96"/>
      <c r="P878" s="108"/>
      <c r="Q878" s="96"/>
    </row>
    <row r="879">
      <c r="A879" s="96"/>
      <c r="B879" s="96"/>
      <c r="C879" s="96"/>
      <c r="D879" s="101"/>
      <c r="E879" s="112"/>
      <c r="F879" s="96"/>
      <c r="G879" s="96"/>
      <c r="H879" s="101"/>
      <c r="I879" s="96"/>
      <c r="J879" s="112"/>
      <c r="K879" s="96"/>
      <c r="L879" s="96"/>
      <c r="M879" s="96"/>
      <c r="N879" s="96"/>
      <c r="O879" s="96"/>
      <c r="P879" s="108"/>
      <c r="Q879" s="96"/>
    </row>
    <row r="880">
      <c r="A880" s="96"/>
      <c r="B880" s="96"/>
      <c r="C880" s="96"/>
      <c r="D880" s="101"/>
      <c r="E880" s="112"/>
      <c r="F880" s="96"/>
      <c r="G880" s="96"/>
      <c r="H880" s="101"/>
      <c r="I880" s="96"/>
      <c r="J880" s="112"/>
      <c r="K880" s="96"/>
      <c r="L880" s="96"/>
      <c r="M880" s="96"/>
      <c r="N880" s="96"/>
      <c r="O880" s="96"/>
      <c r="P880" s="108"/>
      <c r="Q880" s="96"/>
    </row>
    <row r="881">
      <c r="A881" s="96"/>
      <c r="B881" s="96"/>
      <c r="C881" s="96"/>
      <c r="D881" s="101"/>
      <c r="E881" s="112"/>
      <c r="F881" s="96"/>
      <c r="G881" s="96"/>
      <c r="H881" s="101"/>
      <c r="I881" s="96"/>
      <c r="J881" s="112"/>
      <c r="K881" s="96"/>
      <c r="L881" s="96"/>
      <c r="M881" s="96"/>
      <c r="N881" s="96"/>
      <c r="O881" s="96"/>
      <c r="P881" s="108"/>
      <c r="Q881" s="96"/>
    </row>
    <row r="882">
      <c r="A882" s="96"/>
      <c r="B882" s="96"/>
      <c r="C882" s="96"/>
      <c r="D882" s="101"/>
      <c r="E882" s="112"/>
      <c r="F882" s="96"/>
      <c r="G882" s="96"/>
      <c r="H882" s="101"/>
      <c r="I882" s="96"/>
      <c r="J882" s="112"/>
      <c r="K882" s="96"/>
      <c r="L882" s="96"/>
      <c r="M882" s="96"/>
      <c r="N882" s="96"/>
      <c r="O882" s="96"/>
      <c r="P882" s="108"/>
      <c r="Q882" s="96"/>
    </row>
    <row r="883">
      <c r="A883" s="96"/>
      <c r="B883" s="96"/>
      <c r="C883" s="96"/>
      <c r="D883" s="101"/>
      <c r="E883" s="112"/>
      <c r="F883" s="96"/>
      <c r="G883" s="96"/>
      <c r="H883" s="101"/>
      <c r="I883" s="96"/>
      <c r="J883" s="112"/>
      <c r="K883" s="96"/>
      <c r="L883" s="96"/>
      <c r="M883" s="96"/>
      <c r="N883" s="96"/>
      <c r="O883" s="96"/>
      <c r="P883" s="108"/>
      <c r="Q883" s="96"/>
    </row>
    <row r="884">
      <c r="A884" s="96"/>
      <c r="B884" s="96"/>
      <c r="C884" s="96"/>
      <c r="D884" s="101"/>
      <c r="E884" s="112"/>
      <c r="F884" s="96"/>
      <c r="G884" s="96"/>
      <c r="H884" s="101"/>
      <c r="I884" s="96"/>
      <c r="J884" s="112"/>
      <c r="K884" s="96"/>
      <c r="L884" s="96"/>
      <c r="M884" s="96"/>
      <c r="N884" s="96"/>
      <c r="O884" s="96"/>
      <c r="P884" s="108"/>
      <c r="Q884" s="96"/>
    </row>
    <row r="885">
      <c r="A885" s="96"/>
      <c r="B885" s="96"/>
      <c r="C885" s="96"/>
      <c r="D885" s="101"/>
      <c r="E885" s="112"/>
      <c r="F885" s="96"/>
      <c r="G885" s="96"/>
      <c r="H885" s="101"/>
      <c r="I885" s="96"/>
      <c r="J885" s="112"/>
      <c r="K885" s="96"/>
      <c r="L885" s="96"/>
      <c r="M885" s="96"/>
      <c r="N885" s="96"/>
      <c r="O885" s="96"/>
      <c r="P885" s="108"/>
      <c r="Q885" s="96"/>
    </row>
    <row r="886">
      <c r="A886" s="96"/>
      <c r="B886" s="96"/>
      <c r="C886" s="96"/>
      <c r="D886" s="101"/>
      <c r="E886" s="112"/>
      <c r="F886" s="96"/>
      <c r="G886" s="96"/>
      <c r="H886" s="101"/>
      <c r="I886" s="96"/>
      <c r="J886" s="112"/>
      <c r="K886" s="96"/>
      <c r="L886" s="96"/>
      <c r="M886" s="96"/>
      <c r="N886" s="96"/>
      <c r="O886" s="96"/>
      <c r="P886" s="108"/>
      <c r="Q886" s="96"/>
    </row>
    <row r="887">
      <c r="A887" s="96"/>
      <c r="B887" s="96"/>
      <c r="C887" s="96"/>
      <c r="D887" s="101"/>
      <c r="E887" s="112"/>
      <c r="F887" s="96"/>
      <c r="G887" s="96"/>
      <c r="H887" s="101"/>
      <c r="I887" s="96"/>
      <c r="J887" s="112"/>
      <c r="K887" s="96"/>
      <c r="L887" s="96"/>
      <c r="M887" s="96"/>
      <c r="N887" s="96"/>
      <c r="O887" s="96"/>
      <c r="P887" s="108"/>
      <c r="Q887" s="96"/>
    </row>
    <row r="888">
      <c r="A888" s="96"/>
      <c r="B888" s="96"/>
      <c r="C888" s="96"/>
      <c r="D888" s="101"/>
      <c r="E888" s="112"/>
      <c r="F888" s="96"/>
      <c r="G888" s="96"/>
      <c r="H888" s="101"/>
      <c r="I888" s="96"/>
      <c r="J888" s="112"/>
      <c r="K888" s="96"/>
      <c r="L888" s="96"/>
      <c r="M888" s="96"/>
      <c r="N888" s="96"/>
      <c r="O888" s="96"/>
      <c r="P888" s="108"/>
      <c r="Q888" s="96"/>
    </row>
    <row r="889">
      <c r="A889" s="96"/>
      <c r="B889" s="96"/>
      <c r="C889" s="96"/>
      <c r="D889" s="101"/>
      <c r="E889" s="112"/>
      <c r="F889" s="96"/>
      <c r="G889" s="96"/>
      <c r="H889" s="101"/>
      <c r="I889" s="96"/>
      <c r="J889" s="112"/>
      <c r="K889" s="96"/>
      <c r="L889" s="96"/>
      <c r="M889" s="96"/>
      <c r="N889" s="96"/>
      <c r="O889" s="96"/>
      <c r="P889" s="108"/>
      <c r="Q889" s="96"/>
    </row>
    <row r="890">
      <c r="A890" s="96"/>
      <c r="B890" s="96"/>
      <c r="C890" s="96"/>
      <c r="D890" s="101"/>
      <c r="E890" s="112"/>
      <c r="F890" s="96"/>
      <c r="G890" s="96"/>
      <c r="H890" s="101"/>
      <c r="I890" s="96"/>
      <c r="J890" s="112"/>
      <c r="K890" s="96"/>
      <c r="L890" s="96"/>
      <c r="M890" s="96"/>
      <c r="N890" s="96"/>
      <c r="O890" s="96"/>
      <c r="P890" s="108"/>
      <c r="Q890" s="96"/>
    </row>
    <row r="891">
      <c r="A891" s="96"/>
      <c r="B891" s="96"/>
      <c r="C891" s="96"/>
      <c r="D891" s="101"/>
      <c r="E891" s="112"/>
      <c r="F891" s="96"/>
      <c r="G891" s="96"/>
      <c r="H891" s="101"/>
      <c r="I891" s="96"/>
      <c r="J891" s="112"/>
      <c r="K891" s="96"/>
      <c r="L891" s="96"/>
      <c r="M891" s="96"/>
      <c r="N891" s="96"/>
      <c r="O891" s="96"/>
      <c r="P891" s="108"/>
      <c r="Q891" s="96"/>
    </row>
    <row r="892">
      <c r="A892" s="96"/>
      <c r="B892" s="96"/>
      <c r="C892" s="96"/>
      <c r="D892" s="101"/>
      <c r="E892" s="112"/>
      <c r="F892" s="96"/>
      <c r="G892" s="96"/>
      <c r="H892" s="101"/>
      <c r="I892" s="96"/>
      <c r="J892" s="112"/>
      <c r="K892" s="96"/>
      <c r="L892" s="96"/>
      <c r="M892" s="96"/>
      <c r="N892" s="96"/>
      <c r="O892" s="96"/>
      <c r="P892" s="108"/>
      <c r="Q892" s="96"/>
    </row>
    <row r="893">
      <c r="A893" s="96"/>
      <c r="B893" s="96"/>
      <c r="C893" s="96"/>
      <c r="D893" s="101"/>
      <c r="E893" s="112"/>
      <c r="F893" s="96"/>
      <c r="G893" s="96"/>
      <c r="H893" s="101"/>
      <c r="I893" s="96"/>
      <c r="J893" s="112"/>
      <c r="K893" s="96"/>
      <c r="L893" s="96"/>
      <c r="M893" s="96"/>
      <c r="N893" s="96"/>
      <c r="O893" s="96"/>
      <c r="P893" s="108"/>
      <c r="Q893" s="96"/>
    </row>
    <row r="894">
      <c r="A894" s="96"/>
      <c r="B894" s="96"/>
      <c r="C894" s="96"/>
      <c r="D894" s="101"/>
      <c r="E894" s="112"/>
      <c r="F894" s="96"/>
      <c r="G894" s="96"/>
      <c r="H894" s="101"/>
      <c r="I894" s="96"/>
      <c r="J894" s="112"/>
      <c r="K894" s="96"/>
      <c r="L894" s="96"/>
      <c r="M894" s="96"/>
      <c r="N894" s="96"/>
      <c r="O894" s="96"/>
      <c r="P894" s="108"/>
      <c r="Q894" s="96"/>
    </row>
    <row r="895">
      <c r="A895" s="96"/>
      <c r="B895" s="96"/>
      <c r="C895" s="96"/>
      <c r="D895" s="101"/>
      <c r="E895" s="112"/>
      <c r="F895" s="96"/>
      <c r="G895" s="96"/>
      <c r="H895" s="101"/>
      <c r="I895" s="96"/>
      <c r="J895" s="112"/>
      <c r="K895" s="96"/>
      <c r="L895" s="96"/>
      <c r="M895" s="96"/>
      <c r="N895" s="96"/>
      <c r="O895" s="96"/>
      <c r="P895" s="108"/>
      <c r="Q895" s="96"/>
    </row>
    <row r="896">
      <c r="A896" s="96"/>
      <c r="B896" s="96"/>
      <c r="C896" s="96"/>
      <c r="D896" s="101"/>
      <c r="E896" s="112"/>
      <c r="F896" s="96"/>
      <c r="G896" s="96"/>
      <c r="H896" s="101"/>
      <c r="I896" s="96"/>
      <c r="J896" s="112"/>
      <c r="K896" s="96"/>
      <c r="L896" s="96"/>
      <c r="M896" s="96"/>
      <c r="N896" s="96"/>
      <c r="O896" s="96"/>
      <c r="P896" s="108"/>
      <c r="Q896" s="96"/>
    </row>
    <row r="897">
      <c r="A897" s="96"/>
      <c r="B897" s="96"/>
      <c r="C897" s="96"/>
      <c r="D897" s="101"/>
      <c r="E897" s="112"/>
      <c r="F897" s="96"/>
      <c r="G897" s="96"/>
      <c r="H897" s="101"/>
      <c r="I897" s="96"/>
      <c r="J897" s="112"/>
      <c r="K897" s="96"/>
      <c r="L897" s="96"/>
      <c r="M897" s="96"/>
      <c r="N897" s="96"/>
      <c r="O897" s="96"/>
      <c r="P897" s="108"/>
      <c r="Q897" s="96"/>
    </row>
    <row r="898">
      <c r="A898" s="96"/>
      <c r="B898" s="96"/>
      <c r="C898" s="96"/>
      <c r="D898" s="101"/>
      <c r="E898" s="112"/>
      <c r="F898" s="96"/>
      <c r="G898" s="96"/>
      <c r="H898" s="101"/>
      <c r="I898" s="96"/>
      <c r="J898" s="112"/>
      <c r="K898" s="96"/>
      <c r="L898" s="96"/>
      <c r="M898" s="96"/>
      <c r="N898" s="96"/>
      <c r="O898" s="96"/>
      <c r="P898" s="108"/>
      <c r="Q898" s="96"/>
    </row>
    <row r="899">
      <c r="A899" s="96"/>
      <c r="B899" s="96"/>
      <c r="C899" s="96"/>
      <c r="D899" s="101"/>
      <c r="E899" s="112"/>
      <c r="F899" s="96"/>
      <c r="G899" s="96"/>
      <c r="H899" s="101"/>
      <c r="I899" s="96"/>
      <c r="J899" s="112"/>
      <c r="K899" s="96"/>
      <c r="L899" s="96"/>
      <c r="M899" s="96"/>
      <c r="N899" s="96"/>
      <c r="O899" s="96"/>
      <c r="P899" s="108"/>
      <c r="Q899" s="96"/>
    </row>
    <row r="900">
      <c r="A900" s="96"/>
      <c r="B900" s="96"/>
      <c r="C900" s="96"/>
      <c r="D900" s="101"/>
      <c r="E900" s="112"/>
      <c r="F900" s="96"/>
      <c r="G900" s="96"/>
      <c r="H900" s="101"/>
      <c r="I900" s="96"/>
      <c r="J900" s="112"/>
      <c r="K900" s="96"/>
      <c r="L900" s="96"/>
      <c r="M900" s="96"/>
      <c r="N900" s="96"/>
      <c r="O900" s="96"/>
      <c r="P900" s="108"/>
      <c r="Q900" s="96"/>
    </row>
    <row r="901">
      <c r="A901" s="96"/>
      <c r="B901" s="96"/>
      <c r="C901" s="96"/>
      <c r="D901" s="101"/>
      <c r="E901" s="112"/>
      <c r="F901" s="96"/>
      <c r="G901" s="96"/>
      <c r="H901" s="101"/>
      <c r="I901" s="96"/>
      <c r="J901" s="112"/>
      <c r="K901" s="96"/>
      <c r="L901" s="96"/>
      <c r="M901" s="96"/>
      <c r="N901" s="96"/>
      <c r="O901" s="96"/>
      <c r="P901" s="108"/>
      <c r="Q901" s="96"/>
    </row>
    <row r="902">
      <c r="A902" s="96"/>
      <c r="B902" s="96"/>
      <c r="C902" s="96"/>
      <c r="D902" s="101"/>
      <c r="E902" s="112"/>
      <c r="F902" s="96"/>
      <c r="G902" s="96"/>
      <c r="H902" s="101"/>
      <c r="I902" s="96"/>
      <c r="J902" s="112"/>
      <c r="K902" s="96"/>
      <c r="L902" s="96"/>
      <c r="M902" s="96"/>
      <c r="N902" s="96"/>
      <c r="O902" s="96"/>
      <c r="P902" s="108"/>
      <c r="Q902" s="96"/>
    </row>
    <row r="903">
      <c r="A903" s="96"/>
      <c r="B903" s="96"/>
      <c r="C903" s="96"/>
      <c r="D903" s="101"/>
      <c r="E903" s="112"/>
      <c r="F903" s="96"/>
      <c r="G903" s="96"/>
      <c r="H903" s="101"/>
      <c r="I903" s="96"/>
      <c r="J903" s="112"/>
      <c r="K903" s="96"/>
      <c r="L903" s="96"/>
      <c r="M903" s="96"/>
      <c r="N903" s="96"/>
      <c r="O903" s="96"/>
      <c r="P903" s="108"/>
      <c r="Q903" s="96"/>
    </row>
    <row r="904">
      <c r="A904" s="96"/>
      <c r="B904" s="96"/>
      <c r="C904" s="96"/>
      <c r="D904" s="101"/>
      <c r="E904" s="112"/>
      <c r="F904" s="96"/>
      <c r="G904" s="96"/>
      <c r="H904" s="101"/>
      <c r="I904" s="96"/>
      <c r="J904" s="112"/>
      <c r="K904" s="96"/>
      <c r="L904" s="96"/>
      <c r="M904" s="96"/>
      <c r="N904" s="96"/>
      <c r="O904" s="96"/>
      <c r="P904" s="108"/>
      <c r="Q904" s="96"/>
    </row>
    <row r="905">
      <c r="A905" s="96"/>
      <c r="B905" s="96"/>
      <c r="C905" s="96"/>
      <c r="D905" s="101"/>
      <c r="E905" s="112"/>
      <c r="F905" s="96"/>
      <c r="G905" s="96"/>
      <c r="H905" s="101"/>
      <c r="I905" s="96"/>
      <c r="J905" s="112"/>
      <c r="K905" s="96"/>
      <c r="L905" s="96"/>
      <c r="M905" s="96"/>
      <c r="N905" s="96"/>
      <c r="O905" s="96"/>
      <c r="P905" s="108"/>
      <c r="Q905" s="96"/>
    </row>
    <row r="906">
      <c r="A906" s="96"/>
      <c r="B906" s="96"/>
      <c r="C906" s="96"/>
      <c r="D906" s="101"/>
      <c r="E906" s="112"/>
      <c r="F906" s="96"/>
      <c r="G906" s="96"/>
      <c r="H906" s="101"/>
      <c r="I906" s="96"/>
      <c r="J906" s="112"/>
      <c r="K906" s="96"/>
      <c r="L906" s="96"/>
      <c r="M906" s="96"/>
      <c r="N906" s="96"/>
      <c r="O906" s="96"/>
      <c r="P906" s="108"/>
      <c r="Q906" s="96"/>
    </row>
    <row r="907">
      <c r="A907" s="96"/>
      <c r="B907" s="96"/>
      <c r="C907" s="96"/>
      <c r="D907" s="101"/>
      <c r="E907" s="112"/>
      <c r="F907" s="96"/>
      <c r="G907" s="96"/>
      <c r="H907" s="101"/>
      <c r="I907" s="96"/>
      <c r="J907" s="112"/>
      <c r="K907" s="96"/>
      <c r="L907" s="96"/>
      <c r="M907" s="96"/>
      <c r="N907" s="96"/>
      <c r="O907" s="96"/>
      <c r="P907" s="108"/>
      <c r="Q907" s="96"/>
    </row>
    <row r="908">
      <c r="A908" s="96"/>
      <c r="B908" s="96"/>
      <c r="C908" s="96"/>
      <c r="D908" s="101"/>
      <c r="E908" s="112"/>
      <c r="F908" s="96"/>
      <c r="G908" s="96"/>
      <c r="H908" s="101"/>
      <c r="I908" s="96"/>
      <c r="J908" s="112"/>
      <c r="K908" s="96"/>
      <c r="L908" s="96"/>
      <c r="M908" s="96"/>
      <c r="N908" s="96"/>
      <c r="O908" s="96"/>
      <c r="P908" s="108"/>
      <c r="Q908" s="96"/>
    </row>
    <row r="909">
      <c r="A909" s="96"/>
      <c r="B909" s="96"/>
      <c r="C909" s="96"/>
      <c r="D909" s="101"/>
      <c r="E909" s="112"/>
      <c r="F909" s="96"/>
      <c r="G909" s="96"/>
      <c r="H909" s="101"/>
      <c r="I909" s="96"/>
      <c r="J909" s="112"/>
      <c r="K909" s="96"/>
      <c r="L909" s="96"/>
      <c r="M909" s="96"/>
      <c r="N909" s="96"/>
      <c r="O909" s="96"/>
      <c r="P909" s="108"/>
      <c r="Q909" s="96"/>
    </row>
    <row r="910">
      <c r="A910" s="96"/>
      <c r="B910" s="96"/>
      <c r="C910" s="96"/>
      <c r="D910" s="101"/>
      <c r="E910" s="112"/>
      <c r="F910" s="96"/>
      <c r="G910" s="96"/>
      <c r="H910" s="101"/>
      <c r="I910" s="96"/>
      <c r="J910" s="112"/>
      <c r="K910" s="96"/>
      <c r="L910" s="96"/>
      <c r="M910" s="96"/>
      <c r="N910" s="96"/>
      <c r="O910" s="96"/>
      <c r="P910" s="108"/>
      <c r="Q910" s="96"/>
    </row>
    <row r="911">
      <c r="A911" s="96"/>
      <c r="B911" s="96"/>
      <c r="C911" s="96"/>
      <c r="D911" s="101"/>
      <c r="E911" s="112"/>
      <c r="F911" s="96"/>
      <c r="G911" s="96"/>
      <c r="H911" s="101"/>
      <c r="I911" s="96"/>
      <c r="J911" s="112"/>
      <c r="K911" s="96"/>
      <c r="L911" s="96"/>
      <c r="M911" s="96"/>
      <c r="N911" s="96"/>
      <c r="O911" s="96"/>
      <c r="P911" s="108"/>
      <c r="Q911" s="96"/>
    </row>
    <row r="912">
      <c r="A912" s="96"/>
      <c r="B912" s="96"/>
      <c r="C912" s="96"/>
      <c r="D912" s="101"/>
      <c r="E912" s="112"/>
      <c r="F912" s="96"/>
      <c r="G912" s="96"/>
      <c r="H912" s="101"/>
      <c r="I912" s="96"/>
      <c r="J912" s="112"/>
      <c r="K912" s="96"/>
      <c r="L912" s="96"/>
      <c r="M912" s="96"/>
      <c r="N912" s="96"/>
      <c r="O912" s="96"/>
      <c r="P912" s="108"/>
      <c r="Q912" s="96"/>
    </row>
    <row r="913">
      <c r="A913" s="96"/>
      <c r="B913" s="96"/>
      <c r="C913" s="96"/>
      <c r="D913" s="101"/>
      <c r="E913" s="112"/>
      <c r="F913" s="96"/>
      <c r="G913" s="96"/>
      <c r="H913" s="101"/>
      <c r="I913" s="96"/>
      <c r="J913" s="112"/>
      <c r="K913" s="96"/>
      <c r="L913" s="96"/>
      <c r="M913" s="96"/>
      <c r="N913" s="96"/>
      <c r="O913" s="96"/>
      <c r="P913" s="108"/>
      <c r="Q913" s="96"/>
    </row>
    <row r="914">
      <c r="A914" s="96"/>
      <c r="B914" s="96"/>
      <c r="C914" s="96"/>
      <c r="D914" s="101"/>
      <c r="E914" s="112"/>
      <c r="F914" s="96"/>
      <c r="G914" s="96"/>
      <c r="H914" s="101"/>
      <c r="I914" s="96"/>
      <c r="J914" s="112"/>
      <c r="K914" s="96"/>
      <c r="L914" s="96"/>
      <c r="M914" s="96"/>
      <c r="N914" s="96"/>
      <c r="O914" s="96"/>
      <c r="P914" s="108"/>
      <c r="Q914" s="96"/>
    </row>
    <row r="915">
      <c r="A915" s="96"/>
      <c r="B915" s="96"/>
      <c r="C915" s="96"/>
      <c r="D915" s="101"/>
      <c r="E915" s="112"/>
      <c r="F915" s="96"/>
      <c r="G915" s="96"/>
      <c r="H915" s="101"/>
      <c r="I915" s="96"/>
      <c r="J915" s="112"/>
      <c r="K915" s="96"/>
      <c r="L915" s="96"/>
      <c r="M915" s="96"/>
      <c r="N915" s="96"/>
      <c r="O915" s="96"/>
      <c r="P915" s="108"/>
      <c r="Q915" s="96"/>
    </row>
    <row r="916">
      <c r="A916" s="96"/>
      <c r="B916" s="96"/>
      <c r="C916" s="96"/>
      <c r="D916" s="101"/>
      <c r="E916" s="112"/>
      <c r="F916" s="96"/>
      <c r="G916" s="96"/>
      <c r="H916" s="101"/>
      <c r="I916" s="96"/>
      <c r="J916" s="112"/>
      <c r="K916" s="96"/>
      <c r="L916" s="96"/>
      <c r="M916" s="96"/>
      <c r="N916" s="96"/>
      <c r="O916" s="96"/>
      <c r="P916" s="108"/>
      <c r="Q916" s="96"/>
    </row>
    <row r="917">
      <c r="A917" s="96"/>
      <c r="B917" s="96"/>
      <c r="C917" s="96"/>
      <c r="D917" s="101"/>
      <c r="E917" s="112"/>
      <c r="F917" s="96"/>
      <c r="G917" s="96"/>
      <c r="H917" s="101"/>
      <c r="I917" s="96"/>
      <c r="J917" s="112"/>
      <c r="K917" s="96"/>
      <c r="L917" s="96"/>
      <c r="M917" s="96"/>
      <c r="N917" s="96"/>
      <c r="O917" s="96"/>
      <c r="P917" s="108"/>
      <c r="Q917" s="96"/>
    </row>
    <row r="918">
      <c r="A918" s="96"/>
      <c r="B918" s="96"/>
      <c r="C918" s="96"/>
      <c r="D918" s="101"/>
      <c r="E918" s="112"/>
      <c r="F918" s="96"/>
      <c r="G918" s="96"/>
      <c r="H918" s="101"/>
      <c r="I918" s="96"/>
      <c r="J918" s="112"/>
      <c r="K918" s="96"/>
      <c r="L918" s="96"/>
      <c r="M918" s="96"/>
      <c r="N918" s="96"/>
      <c r="O918" s="96"/>
      <c r="P918" s="108"/>
      <c r="Q918" s="96"/>
    </row>
    <row r="919">
      <c r="A919" s="96"/>
      <c r="B919" s="96"/>
      <c r="C919" s="96"/>
      <c r="D919" s="101"/>
      <c r="E919" s="112"/>
      <c r="F919" s="96"/>
      <c r="G919" s="96"/>
      <c r="H919" s="101"/>
      <c r="I919" s="96"/>
      <c r="J919" s="112"/>
      <c r="K919" s="96"/>
      <c r="L919" s="96"/>
      <c r="M919" s="96"/>
      <c r="N919" s="96"/>
      <c r="O919" s="96"/>
      <c r="P919" s="108"/>
      <c r="Q919" s="96"/>
    </row>
    <row r="920">
      <c r="A920" s="96"/>
      <c r="B920" s="96"/>
      <c r="C920" s="96"/>
      <c r="D920" s="101"/>
      <c r="E920" s="112"/>
      <c r="F920" s="96"/>
      <c r="G920" s="96"/>
      <c r="H920" s="101"/>
      <c r="I920" s="96"/>
      <c r="J920" s="112"/>
      <c r="K920" s="96"/>
      <c r="L920" s="96"/>
      <c r="M920" s="96"/>
      <c r="N920" s="96"/>
      <c r="O920" s="96"/>
      <c r="P920" s="108"/>
      <c r="Q920" s="96"/>
    </row>
    <row r="921">
      <c r="A921" s="96"/>
      <c r="B921" s="96"/>
      <c r="C921" s="96"/>
      <c r="D921" s="101"/>
      <c r="E921" s="112"/>
      <c r="F921" s="96"/>
      <c r="G921" s="96"/>
      <c r="H921" s="101"/>
      <c r="I921" s="96"/>
      <c r="J921" s="112"/>
      <c r="K921" s="96"/>
      <c r="L921" s="96"/>
      <c r="M921" s="96"/>
      <c r="N921" s="96"/>
      <c r="O921" s="96"/>
      <c r="P921" s="108"/>
      <c r="Q921" s="96"/>
    </row>
    <row r="922">
      <c r="A922" s="96"/>
      <c r="B922" s="96"/>
      <c r="C922" s="96"/>
      <c r="D922" s="101"/>
      <c r="E922" s="112"/>
      <c r="F922" s="96"/>
      <c r="G922" s="96"/>
      <c r="H922" s="101"/>
      <c r="I922" s="96"/>
      <c r="J922" s="112"/>
      <c r="K922" s="96"/>
      <c r="L922" s="96"/>
      <c r="M922" s="96"/>
      <c r="N922" s="96"/>
      <c r="O922" s="96"/>
      <c r="P922" s="108"/>
      <c r="Q922" s="96"/>
    </row>
    <row r="923">
      <c r="A923" s="96"/>
      <c r="B923" s="96"/>
      <c r="C923" s="96"/>
      <c r="D923" s="101"/>
      <c r="E923" s="112"/>
      <c r="F923" s="96"/>
      <c r="G923" s="96"/>
      <c r="H923" s="101"/>
      <c r="I923" s="96"/>
      <c r="J923" s="112"/>
      <c r="K923" s="96"/>
      <c r="L923" s="96"/>
      <c r="M923" s="96"/>
      <c r="N923" s="96"/>
      <c r="O923" s="96"/>
      <c r="P923" s="108"/>
      <c r="Q923" s="96"/>
    </row>
    <row r="924">
      <c r="A924" s="96"/>
      <c r="B924" s="96"/>
      <c r="C924" s="96"/>
      <c r="D924" s="101"/>
      <c r="E924" s="112"/>
      <c r="F924" s="96"/>
      <c r="G924" s="96"/>
      <c r="H924" s="101"/>
      <c r="I924" s="96"/>
      <c r="J924" s="112"/>
      <c r="K924" s="96"/>
      <c r="L924" s="96"/>
      <c r="M924" s="96"/>
      <c r="N924" s="96"/>
      <c r="O924" s="96"/>
      <c r="P924" s="108"/>
      <c r="Q924" s="96"/>
    </row>
    <row r="925">
      <c r="A925" s="96"/>
      <c r="B925" s="96"/>
      <c r="C925" s="96"/>
      <c r="D925" s="101"/>
      <c r="E925" s="112"/>
      <c r="F925" s="96"/>
      <c r="G925" s="96"/>
      <c r="H925" s="101"/>
      <c r="I925" s="96"/>
      <c r="J925" s="112"/>
      <c r="K925" s="96"/>
      <c r="L925" s="96"/>
      <c r="M925" s="96"/>
      <c r="N925" s="96"/>
      <c r="O925" s="96"/>
      <c r="P925" s="108"/>
      <c r="Q925" s="96"/>
    </row>
    <row r="926">
      <c r="A926" s="96"/>
      <c r="B926" s="96"/>
      <c r="C926" s="96"/>
      <c r="D926" s="101"/>
      <c r="E926" s="112"/>
      <c r="F926" s="96"/>
      <c r="G926" s="96"/>
      <c r="H926" s="101"/>
      <c r="I926" s="96"/>
      <c r="J926" s="112"/>
      <c r="K926" s="96"/>
      <c r="L926" s="96"/>
      <c r="M926" s="96"/>
      <c r="N926" s="96"/>
      <c r="O926" s="96"/>
      <c r="P926" s="108"/>
      <c r="Q926" s="96"/>
    </row>
    <row r="927">
      <c r="A927" s="96"/>
      <c r="B927" s="96"/>
      <c r="C927" s="96"/>
      <c r="D927" s="101"/>
      <c r="E927" s="112"/>
      <c r="F927" s="96"/>
      <c r="G927" s="96"/>
      <c r="H927" s="101"/>
      <c r="I927" s="96"/>
      <c r="J927" s="112"/>
      <c r="K927" s="96"/>
      <c r="L927" s="96"/>
      <c r="M927" s="96"/>
      <c r="N927" s="96"/>
      <c r="O927" s="96"/>
      <c r="P927" s="108"/>
      <c r="Q927" s="96"/>
    </row>
    <row r="928">
      <c r="A928" s="96"/>
      <c r="B928" s="96"/>
      <c r="C928" s="96"/>
      <c r="D928" s="101"/>
      <c r="E928" s="112"/>
      <c r="F928" s="96"/>
      <c r="G928" s="96"/>
      <c r="H928" s="101"/>
      <c r="I928" s="96"/>
      <c r="J928" s="112"/>
      <c r="K928" s="96"/>
      <c r="L928" s="96"/>
      <c r="M928" s="96"/>
      <c r="N928" s="96"/>
      <c r="O928" s="96"/>
      <c r="P928" s="108"/>
      <c r="Q928" s="96"/>
    </row>
    <row r="929">
      <c r="A929" s="96"/>
      <c r="B929" s="96"/>
      <c r="C929" s="96"/>
      <c r="D929" s="101"/>
      <c r="E929" s="112"/>
      <c r="F929" s="96"/>
      <c r="G929" s="96"/>
      <c r="H929" s="101"/>
      <c r="I929" s="96"/>
      <c r="J929" s="112"/>
      <c r="K929" s="96"/>
      <c r="L929" s="96"/>
      <c r="M929" s="96"/>
      <c r="N929" s="96"/>
      <c r="O929" s="96"/>
      <c r="P929" s="108"/>
      <c r="Q929" s="96"/>
    </row>
    <row r="930">
      <c r="A930" s="96"/>
      <c r="B930" s="96"/>
      <c r="C930" s="96"/>
      <c r="D930" s="101"/>
      <c r="E930" s="112"/>
      <c r="F930" s="96"/>
      <c r="G930" s="96"/>
      <c r="H930" s="101"/>
      <c r="I930" s="96"/>
      <c r="J930" s="112"/>
      <c r="K930" s="96"/>
      <c r="L930" s="96"/>
      <c r="M930" s="96"/>
      <c r="N930" s="96"/>
      <c r="O930" s="96"/>
      <c r="P930" s="108"/>
      <c r="Q930" s="96"/>
    </row>
    <row r="931">
      <c r="A931" s="96"/>
      <c r="B931" s="96"/>
      <c r="C931" s="96"/>
      <c r="D931" s="101"/>
      <c r="E931" s="112"/>
      <c r="F931" s="96"/>
      <c r="G931" s="96"/>
      <c r="H931" s="101"/>
      <c r="I931" s="96"/>
      <c r="J931" s="112"/>
      <c r="K931" s="96"/>
      <c r="L931" s="96"/>
      <c r="M931" s="96"/>
      <c r="N931" s="96"/>
      <c r="O931" s="96"/>
      <c r="P931" s="108"/>
      <c r="Q931" s="96"/>
    </row>
    <row r="932">
      <c r="A932" s="96"/>
      <c r="B932" s="96"/>
      <c r="C932" s="96"/>
      <c r="D932" s="101"/>
      <c r="E932" s="112"/>
      <c r="F932" s="96"/>
      <c r="G932" s="96"/>
      <c r="H932" s="101"/>
      <c r="I932" s="96"/>
      <c r="J932" s="112"/>
      <c r="K932" s="96"/>
      <c r="L932" s="96"/>
      <c r="M932" s="96"/>
      <c r="N932" s="96"/>
      <c r="O932" s="96"/>
      <c r="P932" s="108"/>
      <c r="Q932" s="96"/>
    </row>
    <row r="933">
      <c r="A933" s="96"/>
      <c r="B933" s="96"/>
      <c r="C933" s="96"/>
      <c r="D933" s="101"/>
      <c r="E933" s="112"/>
      <c r="F933" s="96"/>
      <c r="G933" s="96"/>
      <c r="H933" s="101"/>
      <c r="I933" s="96"/>
      <c r="J933" s="112"/>
      <c r="K933" s="96"/>
      <c r="L933" s="96"/>
      <c r="M933" s="96"/>
      <c r="N933" s="96"/>
      <c r="O933" s="96"/>
      <c r="P933" s="108"/>
      <c r="Q933" s="96"/>
    </row>
    <row r="934">
      <c r="A934" s="96"/>
      <c r="B934" s="96"/>
      <c r="C934" s="96"/>
      <c r="D934" s="101"/>
      <c r="E934" s="112"/>
      <c r="F934" s="96"/>
      <c r="G934" s="96"/>
      <c r="H934" s="101"/>
      <c r="I934" s="96"/>
      <c r="J934" s="112"/>
      <c r="K934" s="96"/>
      <c r="L934" s="96"/>
      <c r="M934" s="96"/>
      <c r="N934" s="96"/>
      <c r="O934" s="96"/>
      <c r="P934" s="108"/>
      <c r="Q934" s="96"/>
    </row>
    <row r="935">
      <c r="A935" s="96"/>
      <c r="B935" s="96"/>
      <c r="C935" s="96"/>
      <c r="D935" s="101"/>
      <c r="E935" s="112"/>
      <c r="F935" s="96"/>
      <c r="G935" s="96"/>
      <c r="H935" s="101"/>
      <c r="I935" s="96"/>
      <c r="J935" s="112"/>
      <c r="K935" s="96"/>
      <c r="L935" s="96"/>
      <c r="M935" s="96"/>
      <c r="N935" s="96"/>
      <c r="O935" s="96"/>
      <c r="P935" s="108"/>
      <c r="Q935" s="96"/>
    </row>
    <row r="936">
      <c r="A936" s="96"/>
      <c r="B936" s="96"/>
      <c r="C936" s="96"/>
      <c r="D936" s="101"/>
      <c r="E936" s="112"/>
      <c r="F936" s="96"/>
      <c r="G936" s="96"/>
      <c r="H936" s="101"/>
      <c r="I936" s="96"/>
      <c r="J936" s="112"/>
      <c r="K936" s="96"/>
      <c r="L936" s="96"/>
      <c r="M936" s="96"/>
      <c r="N936" s="96"/>
      <c r="O936" s="96"/>
      <c r="P936" s="108"/>
      <c r="Q936" s="96"/>
    </row>
    <row r="937">
      <c r="A937" s="96"/>
      <c r="B937" s="96"/>
      <c r="C937" s="96"/>
      <c r="D937" s="101"/>
      <c r="E937" s="112"/>
      <c r="F937" s="96"/>
      <c r="G937" s="96"/>
      <c r="H937" s="101"/>
      <c r="I937" s="96"/>
      <c r="J937" s="112"/>
      <c r="K937" s="96"/>
      <c r="L937" s="96"/>
      <c r="M937" s="96"/>
      <c r="N937" s="96"/>
      <c r="O937" s="96"/>
      <c r="P937" s="108"/>
      <c r="Q937" s="96"/>
    </row>
    <row r="938">
      <c r="A938" s="96"/>
      <c r="B938" s="96"/>
      <c r="C938" s="96"/>
      <c r="D938" s="101"/>
      <c r="E938" s="112"/>
      <c r="F938" s="96"/>
      <c r="G938" s="96"/>
      <c r="H938" s="101"/>
      <c r="I938" s="96"/>
      <c r="J938" s="112"/>
      <c r="K938" s="96"/>
      <c r="L938" s="96"/>
      <c r="M938" s="96"/>
      <c r="N938" s="96"/>
      <c r="O938" s="96"/>
      <c r="P938" s="108"/>
      <c r="Q938" s="96"/>
    </row>
    <row r="939">
      <c r="A939" s="96"/>
      <c r="B939" s="96"/>
      <c r="C939" s="96"/>
      <c r="D939" s="101"/>
      <c r="E939" s="112"/>
      <c r="F939" s="96"/>
      <c r="G939" s="96"/>
      <c r="H939" s="101"/>
      <c r="I939" s="96"/>
      <c r="J939" s="112"/>
      <c r="K939" s="96"/>
      <c r="L939" s="96"/>
      <c r="M939" s="96"/>
      <c r="N939" s="96"/>
      <c r="O939" s="96"/>
      <c r="P939" s="108"/>
      <c r="Q939" s="96"/>
    </row>
    <row r="940">
      <c r="A940" s="96"/>
      <c r="B940" s="96"/>
      <c r="C940" s="96"/>
      <c r="D940" s="101"/>
      <c r="E940" s="112"/>
      <c r="F940" s="96"/>
      <c r="G940" s="96"/>
      <c r="H940" s="101"/>
      <c r="I940" s="96"/>
      <c r="J940" s="112"/>
      <c r="K940" s="96"/>
      <c r="L940" s="96"/>
      <c r="M940" s="96"/>
      <c r="N940" s="96"/>
      <c r="O940" s="96"/>
      <c r="P940" s="108"/>
      <c r="Q940" s="96"/>
    </row>
    <row r="941">
      <c r="A941" s="96"/>
      <c r="B941" s="96"/>
      <c r="C941" s="96"/>
      <c r="D941" s="101"/>
      <c r="E941" s="112"/>
      <c r="F941" s="96"/>
      <c r="G941" s="96"/>
      <c r="H941" s="101"/>
      <c r="I941" s="96"/>
      <c r="J941" s="112"/>
      <c r="K941" s="96"/>
      <c r="L941" s="96"/>
      <c r="M941" s="96"/>
      <c r="N941" s="96"/>
      <c r="O941" s="96"/>
      <c r="P941" s="108"/>
      <c r="Q941" s="96"/>
    </row>
    <row r="942">
      <c r="A942" s="96"/>
      <c r="B942" s="96"/>
      <c r="C942" s="96"/>
      <c r="D942" s="101"/>
      <c r="E942" s="112"/>
      <c r="F942" s="96"/>
      <c r="G942" s="96"/>
      <c r="H942" s="101"/>
      <c r="I942" s="96"/>
      <c r="J942" s="112"/>
      <c r="K942" s="96"/>
      <c r="L942" s="96"/>
      <c r="M942" s="96"/>
      <c r="N942" s="96"/>
      <c r="O942" s="96"/>
      <c r="P942" s="108"/>
      <c r="Q942" s="96"/>
    </row>
    <row r="943">
      <c r="A943" s="96"/>
      <c r="B943" s="96"/>
      <c r="C943" s="96"/>
      <c r="D943" s="101"/>
      <c r="E943" s="112"/>
      <c r="F943" s="96"/>
      <c r="G943" s="96"/>
      <c r="H943" s="101"/>
      <c r="I943" s="96"/>
      <c r="J943" s="112"/>
      <c r="K943" s="96"/>
      <c r="L943" s="96"/>
      <c r="M943" s="96"/>
      <c r="N943" s="96"/>
      <c r="O943" s="96"/>
      <c r="P943" s="108"/>
      <c r="Q943" s="96"/>
    </row>
    <row r="944">
      <c r="A944" s="96"/>
      <c r="B944" s="96"/>
      <c r="C944" s="96"/>
      <c r="D944" s="101"/>
      <c r="E944" s="112"/>
      <c r="F944" s="96"/>
      <c r="G944" s="96"/>
      <c r="H944" s="101"/>
      <c r="I944" s="96"/>
      <c r="J944" s="112"/>
      <c r="K944" s="96"/>
      <c r="L944" s="96"/>
      <c r="M944" s="96"/>
      <c r="N944" s="96"/>
      <c r="O944" s="96"/>
      <c r="P944" s="108"/>
      <c r="Q944" s="96"/>
    </row>
    <row r="945">
      <c r="A945" s="96"/>
      <c r="B945" s="96"/>
      <c r="C945" s="96"/>
      <c r="D945" s="101"/>
      <c r="E945" s="112"/>
      <c r="F945" s="96"/>
      <c r="G945" s="96"/>
      <c r="H945" s="101"/>
      <c r="I945" s="96"/>
      <c r="J945" s="112"/>
      <c r="K945" s="96"/>
      <c r="L945" s="96"/>
      <c r="M945" s="96"/>
      <c r="N945" s="96"/>
      <c r="O945" s="96"/>
      <c r="P945" s="108"/>
      <c r="Q945" s="96"/>
    </row>
    <row r="946">
      <c r="A946" s="96"/>
      <c r="B946" s="96"/>
      <c r="C946" s="96"/>
      <c r="D946" s="101"/>
      <c r="E946" s="112"/>
      <c r="F946" s="96"/>
      <c r="G946" s="96"/>
      <c r="H946" s="101"/>
      <c r="I946" s="96"/>
      <c r="J946" s="112"/>
      <c r="K946" s="96"/>
      <c r="L946" s="96"/>
      <c r="M946" s="96"/>
      <c r="N946" s="96"/>
      <c r="O946" s="96"/>
      <c r="P946" s="108"/>
      <c r="Q946" s="96"/>
    </row>
    <row r="947">
      <c r="A947" s="96"/>
      <c r="B947" s="96"/>
      <c r="C947" s="96"/>
      <c r="D947" s="101"/>
      <c r="E947" s="112"/>
      <c r="F947" s="96"/>
      <c r="G947" s="96"/>
      <c r="H947" s="101"/>
      <c r="I947" s="96"/>
      <c r="J947" s="112"/>
      <c r="K947" s="96"/>
      <c r="L947" s="96"/>
      <c r="M947" s="96"/>
      <c r="N947" s="96"/>
      <c r="O947" s="96"/>
      <c r="P947" s="108"/>
      <c r="Q947" s="96"/>
    </row>
    <row r="948">
      <c r="A948" s="96"/>
      <c r="B948" s="96"/>
      <c r="C948" s="96"/>
      <c r="D948" s="101"/>
      <c r="E948" s="112"/>
      <c r="F948" s="96"/>
      <c r="G948" s="96"/>
      <c r="H948" s="101"/>
      <c r="I948" s="96"/>
      <c r="J948" s="112"/>
      <c r="K948" s="96"/>
      <c r="L948" s="96"/>
      <c r="M948" s="96"/>
      <c r="N948" s="96"/>
      <c r="O948" s="96"/>
      <c r="P948" s="108"/>
      <c r="Q948" s="96"/>
    </row>
    <row r="949">
      <c r="A949" s="96"/>
      <c r="B949" s="96"/>
      <c r="C949" s="96"/>
      <c r="D949" s="101"/>
      <c r="E949" s="112"/>
      <c r="F949" s="96"/>
      <c r="G949" s="96"/>
      <c r="H949" s="101"/>
      <c r="I949" s="96"/>
      <c r="J949" s="112"/>
      <c r="K949" s="96"/>
      <c r="L949" s="96"/>
      <c r="M949" s="96"/>
      <c r="N949" s="96"/>
      <c r="O949" s="96"/>
      <c r="P949" s="108"/>
      <c r="Q949" s="96"/>
    </row>
    <row r="950">
      <c r="A950" s="96"/>
      <c r="B950" s="96"/>
      <c r="C950" s="96"/>
      <c r="D950" s="101"/>
      <c r="E950" s="112"/>
      <c r="F950" s="96"/>
      <c r="G950" s="96"/>
      <c r="H950" s="101"/>
      <c r="I950" s="96"/>
      <c r="J950" s="112"/>
      <c r="K950" s="96"/>
      <c r="L950" s="96"/>
      <c r="M950" s="96"/>
      <c r="N950" s="96"/>
      <c r="O950" s="96"/>
      <c r="P950" s="108"/>
      <c r="Q950" s="96"/>
    </row>
    <row r="951">
      <c r="A951" s="96"/>
      <c r="B951" s="96"/>
      <c r="C951" s="96"/>
      <c r="D951" s="101"/>
      <c r="E951" s="112"/>
      <c r="F951" s="96"/>
      <c r="G951" s="96"/>
      <c r="H951" s="101"/>
      <c r="I951" s="96"/>
      <c r="J951" s="112"/>
      <c r="K951" s="96"/>
      <c r="L951" s="96"/>
      <c r="M951" s="96"/>
      <c r="N951" s="96"/>
      <c r="O951" s="96"/>
      <c r="P951" s="108"/>
      <c r="Q951" s="96"/>
    </row>
    <row r="952">
      <c r="A952" s="96"/>
      <c r="B952" s="96"/>
      <c r="C952" s="96"/>
      <c r="D952" s="101"/>
      <c r="E952" s="112"/>
      <c r="F952" s="96"/>
      <c r="G952" s="96"/>
      <c r="H952" s="101"/>
      <c r="I952" s="96"/>
      <c r="J952" s="112"/>
      <c r="K952" s="96"/>
      <c r="L952" s="96"/>
      <c r="M952" s="96"/>
      <c r="N952" s="96"/>
      <c r="O952" s="96"/>
      <c r="P952" s="108"/>
      <c r="Q952" s="96"/>
    </row>
    <row r="953">
      <c r="A953" s="96"/>
      <c r="B953" s="96"/>
      <c r="C953" s="96"/>
      <c r="D953" s="101"/>
      <c r="E953" s="112"/>
      <c r="F953" s="96"/>
      <c r="G953" s="96"/>
      <c r="H953" s="101"/>
      <c r="I953" s="96"/>
      <c r="J953" s="112"/>
      <c r="K953" s="96"/>
      <c r="L953" s="96"/>
      <c r="M953" s="96"/>
      <c r="N953" s="96"/>
      <c r="O953" s="96"/>
      <c r="P953" s="108"/>
      <c r="Q953" s="96"/>
    </row>
    <row r="954">
      <c r="A954" s="96"/>
      <c r="B954" s="96"/>
      <c r="C954" s="96"/>
      <c r="D954" s="101"/>
      <c r="E954" s="112"/>
      <c r="F954" s="96"/>
      <c r="G954" s="96"/>
      <c r="H954" s="101"/>
      <c r="I954" s="96"/>
      <c r="J954" s="112"/>
      <c r="K954" s="96"/>
      <c r="L954" s="96"/>
      <c r="M954" s="96"/>
      <c r="N954" s="96"/>
      <c r="O954" s="96"/>
      <c r="P954" s="108"/>
      <c r="Q954" s="96"/>
    </row>
    <row r="955">
      <c r="A955" s="96"/>
      <c r="B955" s="96"/>
      <c r="C955" s="96"/>
      <c r="D955" s="101"/>
      <c r="E955" s="112"/>
      <c r="F955" s="96"/>
      <c r="G955" s="96"/>
      <c r="H955" s="101"/>
      <c r="I955" s="96"/>
      <c r="J955" s="112"/>
      <c r="K955" s="96"/>
      <c r="L955" s="96"/>
      <c r="M955" s="96"/>
      <c r="N955" s="96"/>
      <c r="O955" s="96"/>
      <c r="P955" s="108"/>
      <c r="Q955" s="96"/>
    </row>
    <row r="956">
      <c r="A956" s="96"/>
      <c r="B956" s="96"/>
      <c r="C956" s="96"/>
      <c r="D956" s="101"/>
      <c r="E956" s="112"/>
      <c r="F956" s="96"/>
      <c r="G956" s="96"/>
      <c r="H956" s="101"/>
      <c r="I956" s="96"/>
      <c r="J956" s="112"/>
      <c r="K956" s="96"/>
      <c r="L956" s="96"/>
      <c r="M956" s="96"/>
      <c r="N956" s="96"/>
      <c r="O956" s="96"/>
      <c r="P956" s="108"/>
      <c r="Q956" s="96"/>
    </row>
    <row r="957">
      <c r="A957" s="96"/>
      <c r="B957" s="96"/>
      <c r="C957" s="96"/>
      <c r="D957" s="101"/>
      <c r="E957" s="112"/>
      <c r="F957" s="96"/>
      <c r="G957" s="96"/>
      <c r="H957" s="101"/>
      <c r="I957" s="96"/>
      <c r="J957" s="112"/>
      <c r="K957" s="96"/>
      <c r="L957" s="96"/>
      <c r="M957" s="96"/>
      <c r="N957" s="96"/>
      <c r="O957" s="96"/>
      <c r="P957" s="108"/>
      <c r="Q957" s="96"/>
    </row>
    <row r="958">
      <c r="A958" s="96"/>
      <c r="B958" s="96"/>
      <c r="C958" s="96"/>
      <c r="D958" s="101"/>
      <c r="E958" s="112"/>
      <c r="F958" s="96"/>
      <c r="G958" s="96"/>
      <c r="H958" s="101"/>
      <c r="I958" s="96"/>
      <c r="J958" s="112"/>
      <c r="K958" s="96"/>
      <c r="L958" s="96"/>
      <c r="M958" s="96"/>
      <c r="N958" s="96"/>
      <c r="O958" s="96"/>
      <c r="P958" s="108"/>
      <c r="Q958" s="96"/>
    </row>
    <row r="959">
      <c r="A959" s="96"/>
      <c r="B959" s="96"/>
      <c r="C959" s="96"/>
      <c r="D959" s="101"/>
      <c r="E959" s="112"/>
      <c r="F959" s="96"/>
      <c r="G959" s="96"/>
      <c r="H959" s="101"/>
      <c r="I959" s="96"/>
      <c r="J959" s="112"/>
      <c r="K959" s="96"/>
      <c r="L959" s="96"/>
      <c r="M959" s="96"/>
      <c r="N959" s="96"/>
      <c r="O959" s="96"/>
      <c r="P959" s="108"/>
      <c r="Q959" s="96"/>
    </row>
    <row r="960">
      <c r="A960" s="96"/>
      <c r="B960" s="96"/>
      <c r="C960" s="96"/>
      <c r="D960" s="101"/>
      <c r="E960" s="112"/>
      <c r="F960" s="96"/>
      <c r="G960" s="96"/>
      <c r="H960" s="101"/>
      <c r="I960" s="96"/>
      <c r="J960" s="112"/>
      <c r="K960" s="96"/>
      <c r="L960" s="96"/>
      <c r="M960" s="96"/>
      <c r="N960" s="96"/>
      <c r="O960" s="96"/>
      <c r="P960" s="108"/>
      <c r="Q960" s="96"/>
    </row>
    <row r="961">
      <c r="A961" s="96"/>
      <c r="B961" s="96"/>
      <c r="C961" s="96"/>
      <c r="D961" s="101"/>
      <c r="E961" s="112"/>
      <c r="F961" s="96"/>
      <c r="G961" s="96"/>
      <c r="H961" s="101"/>
      <c r="I961" s="96"/>
      <c r="J961" s="112"/>
      <c r="K961" s="96"/>
      <c r="L961" s="96"/>
      <c r="M961" s="96"/>
      <c r="N961" s="96"/>
      <c r="O961" s="96"/>
      <c r="P961" s="108"/>
      <c r="Q961" s="96"/>
    </row>
    <row r="962">
      <c r="A962" s="96"/>
      <c r="B962" s="96"/>
      <c r="C962" s="96"/>
      <c r="D962" s="101"/>
      <c r="E962" s="112"/>
      <c r="F962" s="96"/>
      <c r="G962" s="96"/>
      <c r="H962" s="101"/>
      <c r="I962" s="96"/>
      <c r="J962" s="112"/>
      <c r="K962" s="96"/>
      <c r="L962" s="96"/>
      <c r="M962" s="96"/>
      <c r="N962" s="96"/>
      <c r="O962" s="96"/>
      <c r="P962" s="108"/>
      <c r="Q962" s="96"/>
    </row>
    <row r="963">
      <c r="A963" s="96"/>
      <c r="B963" s="96"/>
      <c r="C963" s="96"/>
      <c r="D963" s="101"/>
      <c r="E963" s="112"/>
      <c r="F963" s="96"/>
      <c r="G963" s="96"/>
      <c r="H963" s="101"/>
      <c r="I963" s="96"/>
      <c r="J963" s="112"/>
      <c r="K963" s="96"/>
      <c r="L963" s="96"/>
      <c r="M963" s="96"/>
      <c r="N963" s="96"/>
      <c r="O963" s="96"/>
      <c r="P963" s="108"/>
      <c r="Q963" s="96"/>
    </row>
    <row r="964">
      <c r="A964" s="96"/>
      <c r="B964" s="96"/>
      <c r="C964" s="96"/>
      <c r="D964" s="101"/>
      <c r="E964" s="112"/>
      <c r="F964" s="96"/>
      <c r="G964" s="96"/>
      <c r="H964" s="101"/>
      <c r="I964" s="96"/>
      <c r="J964" s="112"/>
      <c r="K964" s="96"/>
      <c r="L964" s="96"/>
      <c r="M964" s="96"/>
      <c r="N964" s="96"/>
      <c r="O964" s="96"/>
      <c r="P964" s="108"/>
      <c r="Q964" s="96"/>
    </row>
    <row r="965">
      <c r="A965" s="96"/>
      <c r="B965" s="96"/>
      <c r="C965" s="96"/>
      <c r="D965" s="101"/>
      <c r="E965" s="112"/>
      <c r="F965" s="96"/>
      <c r="G965" s="96"/>
      <c r="H965" s="101"/>
      <c r="I965" s="96"/>
      <c r="J965" s="112"/>
      <c r="K965" s="96"/>
      <c r="L965" s="96"/>
      <c r="M965" s="96"/>
      <c r="N965" s="96"/>
      <c r="O965" s="96"/>
      <c r="P965" s="108"/>
      <c r="Q965" s="96"/>
    </row>
    <row r="966">
      <c r="A966" s="96"/>
      <c r="B966" s="96"/>
      <c r="C966" s="96"/>
      <c r="D966" s="101"/>
      <c r="E966" s="112"/>
      <c r="F966" s="96"/>
      <c r="G966" s="96"/>
      <c r="H966" s="101"/>
      <c r="I966" s="96"/>
      <c r="J966" s="112"/>
      <c r="K966" s="96"/>
      <c r="L966" s="96"/>
      <c r="M966" s="96"/>
      <c r="N966" s="96"/>
      <c r="O966" s="96"/>
      <c r="P966" s="108"/>
      <c r="Q966" s="96"/>
    </row>
    <row r="967">
      <c r="A967" s="96"/>
      <c r="B967" s="96"/>
      <c r="C967" s="96"/>
      <c r="D967" s="101"/>
      <c r="E967" s="112"/>
      <c r="F967" s="96"/>
      <c r="G967" s="96"/>
      <c r="H967" s="101"/>
      <c r="I967" s="96"/>
      <c r="J967" s="112"/>
      <c r="K967" s="96"/>
      <c r="L967" s="96"/>
      <c r="M967" s="96"/>
      <c r="N967" s="96"/>
      <c r="O967" s="96"/>
      <c r="P967" s="108"/>
      <c r="Q967" s="96"/>
    </row>
    <row r="968">
      <c r="A968" s="96"/>
      <c r="B968" s="96"/>
      <c r="C968" s="96"/>
      <c r="D968" s="101"/>
      <c r="E968" s="112"/>
      <c r="F968" s="96"/>
      <c r="G968" s="96"/>
      <c r="H968" s="101"/>
      <c r="I968" s="96"/>
      <c r="J968" s="112"/>
      <c r="K968" s="96"/>
      <c r="L968" s="96"/>
      <c r="M968" s="96"/>
      <c r="N968" s="96"/>
      <c r="O968" s="96"/>
      <c r="P968" s="108"/>
      <c r="Q968" s="96"/>
    </row>
    <row r="969">
      <c r="A969" s="96"/>
      <c r="B969" s="96"/>
      <c r="C969" s="96"/>
      <c r="D969" s="101"/>
      <c r="E969" s="112"/>
      <c r="F969" s="96"/>
      <c r="G969" s="96"/>
      <c r="H969" s="101"/>
      <c r="I969" s="96"/>
      <c r="J969" s="112"/>
      <c r="K969" s="96"/>
      <c r="L969" s="96"/>
      <c r="M969" s="96"/>
      <c r="N969" s="96"/>
      <c r="O969" s="96"/>
      <c r="P969" s="108"/>
      <c r="Q969" s="96"/>
    </row>
    <row r="970">
      <c r="A970" s="96"/>
      <c r="B970" s="96"/>
      <c r="C970" s="96"/>
      <c r="D970" s="101"/>
      <c r="E970" s="112"/>
      <c r="F970" s="96"/>
      <c r="G970" s="96"/>
      <c r="H970" s="101"/>
      <c r="I970" s="96"/>
      <c r="J970" s="112"/>
      <c r="K970" s="96"/>
      <c r="L970" s="96"/>
      <c r="M970" s="96"/>
      <c r="N970" s="96"/>
      <c r="O970" s="96"/>
      <c r="P970" s="108"/>
      <c r="Q970" s="96"/>
    </row>
    <row r="971">
      <c r="A971" s="96"/>
      <c r="B971" s="96"/>
      <c r="C971" s="96"/>
      <c r="D971" s="101"/>
      <c r="E971" s="112"/>
      <c r="F971" s="96"/>
      <c r="G971" s="96"/>
      <c r="H971" s="101"/>
      <c r="I971" s="96"/>
      <c r="J971" s="112"/>
      <c r="K971" s="96"/>
      <c r="L971" s="96"/>
      <c r="M971" s="96"/>
      <c r="N971" s="96"/>
      <c r="O971" s="96"/>
      <c r="P971" s="108"/>
      <c r="Q971" s="96"/>
    </row>
    <row r="972">
      <c r="A972" s="96"/>
      <c r="B972" s="96"/>
      <c r="C972" s="96"/>
      <c r="D972" s="101"/>
      <c r="E972" s="112"/>
      <c r="F972" s="96"/>
      <c r="G972" s="96"/>
      <c r="H972" s="101"/>
      <c r="I972" s="96"/>
      <c r="J972" s="112"/>
      <c r="K972" s="96"/>
      <c r="L972" s="96"/>
      <c r="M972" s="96"/>
      <c r="N972" s="96"/>
      <c r="O972" s="96"/>
      <c r="P972" s="108"/>
      <c r="Q972" s="96"/>
    </row>
    <row r="973">
      <c r="A973" s="96"/>
      <c r="B973" s="96"/>
      <c r="C973" s="96"/>
      <c r="D973" s="101"/>
      <c r="E973" s="112"/>
      <c r="F973" s="96"/>
      <c r="G973" s="96"/>
      <c r="H973" s="101"/>
      <c r="I973" s="96"/>
      <c r="J973" s="112"/>
      <c r="K973" s="96"/>
      <c r="L973" s="96"/>
      <c r="M973" s="96"/>
      <c r="N973" s="96"/>
      <c r="O973" s="96"/>
      <c r="P973" s="108"/>
      <c r="Q973" s="96"/>
    </row>
    <row r="974">
      <c r="A974" s="96"/>
      <c r="B974" s="96"/>
      <c r="C974" s="96"/>
      <c r="D974" s="101"/>
      <c r="E974" s="112"/>
      <c r="F974" s="96"/>
      <c r="G974" s="96"/>
      <c r="H974" s="101"/>
      <c r="I974" s="96"/>
      <c r="J974" s="112"/>
      <c r="K974" s="96"/>
      <c r="L974" s="96"/>
      <c r="M974" s="96"/>
      <c r="N974" s="96"/>
      <c r="O974" s="96"/>
      <c r="P974" s="108"/>
      <c r="Q974" s="96"/>
    </row>
    <row r="975">
      <c r="A975" s="96"/>
      <c r="B975" s="96"/>
      <c r="C975" s="96"/>
      <c r="D975" s="101"/>
      <c r="E975" s="112"/>
      <c r="F975" s="96"/>
      <c r="G975" s="96"/>
      <c r="H975" s="101"/>
      <c r="I975" s="96"/>
      <c r="J975" s="112"/>
      <c r="K975" s="96"/>
      <c r="L975" s="96"/>
      <c r="M975" s="96"/>
      <c r="N975" s="96"/>
      <c r="O975" s="96"/>
      <c r="P975" s="108"/>
      <c r="Q975" s="96"/>
    </row>
    <row r="976">
      <c r="A976" s="96"/>
      <c r="B976" s="96"/>
      <c r="C976" s="96"/>
      <c r="D976" s="101"/>
      <c r="E976" s="112"/>
      <c r="F976" s="96"/>
      <c r="G976" s="96"/>
      <c r="H976" s="101"/>
      <c r="I976" s="96"/>
      <c r="J976" s="112"/>
      <c r="K976" s="96"/>
      <c r="L976" s="96"/>
      <c r="M976" s="96"/>
      <c r="N976" s="96"/>
      <c r="O976" s="96"/>
      <c r="P976" s="108"/>
      <c r="Q976" s="96"/>
    </row>
    <row r="977">
      <c r="A977" s="96"/>
      <c r="B977" s="96"/>
      <c r="C977" s="96"/>
      <c r="D977" s="101"/>
      <c r="E977" s="112"/>
      <c r="F977" s="96"/>
      <c r="G977" s="96"/>
      <c r="H977" s="101"/>
      <c r="I977" s="96"/>
      <c r="J977" s="112"/>
      <c r="K977" s="96"/>
      <c r="L977" s="96"/>
      <c r="M977" s="96"/>
      <c r="N977" s="96"/>
      <c r="O977" s="96"/>
      <c r="P977" s="108"/>
      <c r="Q977" s="96"/>
    </row>
    <row r="978">
      <c r="A978" s="96"/>
      <c r="B978" s="96"/>
      <c r="C978" s="96"/>
      <c r="D978" s="101"/>
      <c r="E978" s="112"/>
      <c r="F978" s="96"/>
      <c r="G978" s="96"/>
      <c r="H978" s="101"/>
      <c r="I978" s="96"/>
      <c r="J978" s="112"/>
      <c r="K978" s="96"/>
      <c r="L978" s="96"/>
      <c r="M978" s="96"/>
      <c r="N978" s="96"/>
      <c r="O978" s="96"/>
      <c r="P978" s="108"/>
      <c r="Q978" s="96"/>
    </row>
    <row r="979">
      <c r="A979" s="96"/>
      <c r="B979" s="96"/>
      <c r="C979" s="96"/>
      <c r="D979" s="101"/>
      <c r="E979" s="112"/>
      <c r="F979" s="96"/>
      <c r="G979" s="96"/>
      <c r="H979" s="101"/>
      <c r="I979" s="96"/>
      <c r="J979" s="112"/>
      <c r="K979" s="96"/>
      <c r="L979" s="96"/>
      <c r="M979" s="96"/>
      <c r="N979" s="96"/>
      <c r="O979" s="96"/>
      <c r="P979" s="108"/>
      <c r="Q979" s="96"/>
    </row>
    <row r="980">
      <c r="A980" s="96"/>
      <c r="B980" s="96"/>
      <c r="C980" s="96"/>
      <c r="D980" s="101"/>
      <c r="E980" s="112"/>
      <c r="F980" s="96"/>
      <c r="G980" s="96"/>
      <c r="H980" s="101"/>
      <c r="I980" s="96"/>
      <c r="J980" s="112"/>
      <c r="K980" s="96"/>
      <c r="L980" s="96"/>
      <c r="M980" s="96"/>
      <c r="N980" s="96"/>
      <c r="O980" s="96"/>
      <c r="P980" s="108"/>
      <c r="Q980" s="96"/>
    </row>
    <row r="981">
      <c r="A981" s="96"/>
      <c r="B981" s="96"/>
      <c r="C981" s="96"/>
      <c r="D981" s="101"/>
      <c r="E981" s="112"/>
      <c r="F981" s="96"/>
      <c r="G981" s="96"/>
      <c r="H981" s="101"/>
      <c r="I981" s="96"/>
      <c r="J981" s="112"/>
      <c r="K981" s="96"/>
      <c r="L981" s="96"/>
      <c r="M981" s="96"/>
      <c r="N981" s="96"/>
      <c r="O981" s="96"/>
      <c r="P981" s="108"/>
      <c r="Q981" s="96"/>
    </row>
    <row r="982">
      <c r="A982" s="96"/>
      <c r="B982" s="96"/>
      <c r="C982" s="96"/>
      <c r="D982" s="101"/>
      <c r="E982" s="112"/>
      <c r="F982" s="96"/>
      <c r="G982" s="96"/>
      <c r="H982" s="101"/>
      <c r="I982" s="96"/>
      <c r="J982" s="112"/>
      <c r="K982" s="96"/>
      <c r="L982" s="96"/>
      <c r="M982" s="96"/>
      <c r="N982" s="96"/>
      <c r="O982" s="96"/>
      <c r="P982" s="108"/>
      <c r="Q982" s="96"/>
    </row>
    <row r="983">
      <c r="A983" s="96"/>
      <c r="B983" s="96"/>
      <c r="C983" s="96"/>
      <c r="D983" s="101"/>
      <c r="E983" s="112"/>
      <c r="F983" s="96"/>
      <c r="G983" s="96"/>
      <c r="H983" s="101"/>
      <c r="I983" s="96"/>
      <c r="J983" s="112"/>
      <c r="K983" s="96"/>
      <c r="L983" s="96"/>
      <c r="M983" s="96"/>
      <c r="N983" s="96"/>
      <c r="O983" s="96"/>
      <c r="P983" s="108"/>
      <c r="Q983" s="96"/>
    </row>
    <row r="984">
      <c r="A984" s="96"/>
      <c r="B984" s="96"/>
      <c r="C984" s="96"/>
      <c r="D984" s="101"/>
      <c r="E984" s="112"/>
      <c r="F984" s="96"/>
      <c r="G984" s="96"/>
      <c r="H984" s="101"/>
      <c r="I984" s="96"/>
      <c r="J984" s="112"/>
      <c r="K984" s="96"/>
      <c r="L984" s="96"/>
      <c r="M984" s="96"/>
      <c r="N984" s="96"/>
      <c r="O984" s="96"/>
      <c r="P984" s="108"/>
      <c r="Q984" s="96"/>
    </row>
    <row r="985">
      <c r="A985" s="96"/>
      <c r="B985" s="96"/>
      <c r="C985" s="96"/>
      <c r="D985" s="101"/>
      <c r="E985" s="112"/>
      <c r="F985" s="96"/>
      <c r="G985" s="96"/>
      <c r="H985" s="101"/>
      <c r="I985" s="96"/>
      <c r="J985" s="112"/>
      <c r="K985" s="96"/>
      <c r="L985" s="96"/>
      <c r="M985" s="96"/>
      <c r="N985" s="96"/>
      <c r="O985" s="96"/>
      <c r="P985" s="108"/>
      <c r="Q985" s="96"/>
    </row>
    <row r="986">
      <c r="A986" s="96"/>
      <c r="B986" s="96"/>
      <c r="C986" s="96"/>
      <c r="D986" s="101"/>
      <c r="E986" s="112"/>
      <c r="F986" s="96"/>
      <c r="G986" s="96"/>
      <c r="H986" s="101"/>
      <c r="I986" s="96"/>
      <c r="J986" s="112"/>
      <c r="K986" s="96"/>
      <c r="L986" s="96"/>
      <c r="M986" s="96"/>
      <c r="N986" s="96"/>
      <c r="O986" s="96"/>
      <c r="P986" s="108"/>
      <c r="Q986" s="96"/>
    </row>
    <row r="987">
      <c r="A987" s="96"/>
      <c r="B987" s="96"/>
      <c r="C987" s="96"/>
      <c r="D987" s="101"/>
      <c r="E987" s="112"/>
      <c r="F987" s="96"/>
      <c r="G987" s="96"/>
      <c r="H987" s="101"/>
      <c r="I987" s="96"/>
      <c r="J987" s="112"/>
      <c r="K987" s="96"/>
      <c r="L987" s="96"/>
      <c r="M987" s="96"/>
      <c r="N987" s="96"/>
      <c r="O987" s="96"/>
      <c r="P987" s="108"/>
      <c r="Q987" s="96"/>
    </row>
    <row r="988">
      <c r="A988" s="96"/>
      <c r="B988" s="96"/>
      <c r="C988" s="96"/>
      <c r="D988" s="101"/>
      <c r="E988" s="112"/>
      <c r="F988" s="96"/>
      <c r="G988" s="96"/>
      <c r="H988" s="101"/>
      <c r="I988" s="96"/>
      <c r="J988" s="112"/>
      <c r="K988" s="96"/>
      <c r="L988" s="96"/>
      <c r="M988" s="96"/>
      <c r="N988" s="96"/>
      <c r="O988" s="96"/>
      <c r="P988" s="108"/>
      <c r="Q988" s="96"/>
    </row>
    <row r="989">
      <c r="A989" s="96"/>
      <c r="B989" s="96"/>
      <c r="C989" s="96"/>
      <c r="D989" s="101"/>
      <c r="E989" s="112"/>
      <c r="F989" s="96"/>
      <c r="G989" s="96"/>
      <c r="H989" s="101"/>
      <c r="I989" s="96"/>
      <c r="J989" s="112"/>
      <c r="K989" s="96"/>
      <c r="L989" s="96"/>
      <c r="M989" s="96"/>
      <c r="N989" s="96"/>
      <c r="O989" s="96"/>
      <c r="P989" s="108"/>
      <c r="Q989" s="9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4" max="4" width="20.0"/>
    <col customWidth="1" min="5" max="6" width="19.86"/>
    <col hidden="1" min="7" max="7" width="14.43"/>
  </cols>
  <sheetData>
    <row r="1">
      <c r="E1" s="122" t="s">
        <v>1408</v>
      </c>
      <c r="F1" s="20" t="s">
        <v>1409</v>
      </c>
      <c r="H1" s="123" t="s">
        <v>1410</v>
      </c>
      <c r="I1" s="123" t="s">
        <v>1411</v>
      </c>
      <c r="J1" s="124"/>
      <c r="K1" s="124"/>
    </row>
    <row r="2">
      <c r="E2">
        <v>43.814843</v>
      </c>
      <c r="F2" s="126">
        <v>-70.381516</v>
      </c>
      <c r="G2" t="s">
        <v>45</v>
      </c>
      <c r="H2" s="125">
        <f t="shared" ref="H2:I2" si="1">IF(C3=100, 1, 
  IF(C2&gt;70, 2, 
        IF(C2&gt;50, 3, 4
          )
       )
    )</f>
        <v>3</v>
      </c>
      <c r="I2" s="125">
        <f t="shared" si="1"/>
        <v>2</v>
      </c>
      <c r="J2" s="125"/>
      <c r="K2" s="125"/>
      <c r="L2" s="20" t="s">
        <v>45</v>
      </c>
      <c r="M2" s="20">
        <v>43.814843</v>
      </c>
      <c r="N2" s="20">
        <v>-70.381516</v>
      </c>
    </row>
    <row r="3">
      <c r="E3">
        <v>43.814843</v>
      </c>
      <c r="F3" s="126">
        <v>-70.381516</v>
      </c>
      <c r="G3" t="s">
        <v>45</v>
      </c>
      <c r="H3" s="125">
        <f t="shared" ref="H3:I3" si="2">IF(C4=100, 1, 
  IF(C3&gt;70, 2, 
        IF(C3&gt;50, 3, 4
          )
       )
    )</f>
        <v>2</v>
      </c>
      <c r="I3" s="125">
        <f t="shared" si="2"/>
        <v>2</v>
      </c>
      <c r="J3" s="125"/>
      <c r="K3" s="125"/>
      <c r="L3" s="20" t="s">
        <v>256</v>
      </c>
      <c r="M3" s="20">
        <v>43.742096</v>
      </c>
      <c r="N3" s="20">
        <v>-70.42202</v>
      </c>
    </row>
    <row r="4">
      <c r="E4">
        <v>43.814843</v>
      </c>
      <c r="F4" s="126">
        <v>-70.381516</v>
      </c>
      <c r="G4" t="s">
        <v>45</v>
      </c>
      <c r="H4" s="125">
        <f t="shared" ref="H4:I4" si="3">IF(C5=100, 1, 
  IF(C4&gt;70, 2, 
        IF(C4&gt;50, 3, 4
          )
       )
    )</f>
        <v>2</v>
      </c>
      <c r="I4" s="125">
        <f t="shared" si="3"/>
        <v>4</v>
      </c>
      <c r="J4" s="125"/>
      <c r="K4" s="125"/>
      <c r="L4" s="20" t="s">
        <v>801</v>
      </c>
      <c r="M4" s="20">
        <v>43.79828379</v>
      </c>
      <c r="N4" s="20">
        <v>-70.40131113</v>
      </c>
    </row>
    <row r="5">
      <c r="E5">
        <v>43.814843</v>
      </c>
      <c r="F5" s="126">
        <v>-70.381516</v>
      </c>
      <c r="G5" t="s">
        <v>45</v>
      </c>
      <c r="H5" s="125">
        <f t="shared" ref="H5:I5" si="4">IF(C6=100, 1, 
  IF(C5&gt;70, 2, 
        IF(C5&gt;50, 3, 4
          )
       )
    )</f>
        <v>2</v>
      </c>
      <c r="I5" s="125">
        <f t="shared" si="4"/>
        <v>1</v>
      </c>
      <c r="J5" s="125"/>
      <c r="K5" s="125"/>
      <c r="L5" s="20" t="s">
        <v>265</v>
      </c>
      <c r="M5" s="20">
        <v>43.72659</v>
      </c>
      <c r="N5" s="20">
        <v>-70.4062</v>
      </c>
    </row>
    <row r="6">
      <c r="E6">
        <v>43.814843</v>
      </c>
      <c r="F6" s="126">
        <v>-70.381516</v>
      </c>
      <c r="G6" t="s">
        <v>45</v>
      </c>
      <c r="H6" s="125">
        <f t="shared" ref="H6:I6" si="5">IF(C7=100, 1, 
  IF(C6&gt;70, 2, 
        IF(C6&gt;50, 3, 4
          )
       )
    )</f>
        <v>2</v>
      </c>
      <c r="I6" s="125">
        <f t="shared" si="5"/>
        <v>1</v>
      </c>
      <c r="J6" s="125"/>
      <c r="K6" s="125"/>
      <c r="L6" s="20" t="s">
        <v>276</v>
      </c>
      <c r="M6" s="20">
        <v>43.744171</v>
      </c>
      <c r="N6" s="20">
        <v>-70.398191</v>
      </c>
    </row>
    <row r="7">
      <c r="E7">
        <v>43.814843</v>
      </c>
      <c r="F7" s="126">
        <v>-70.381516</v>
      </c>
      <c r="G7" t="s">
        <v>45</v>
      </c>
      <c r="H7" s="125">
        <f t="shared" ref="H7:I7" si="6">IF(C8=100, 1, 
  IF(C7&gt;70, 2, 
        IF(C7&gt;50, 3, 4
          )
       )
    )</f>
        <v>1</v>
      </c>
      <c r="I7" s="125">
        <f t="shared" si="6"/>
        <v>1</v>
      </c>
      <c r="J7" s="125"/>
      <c r="K7" s="125"/>
      <c r="L7" s="20" t="s">
        <v>73</v>
      </c>
      <c r="M7" s="20">
        <v>43.806574</v>
      </c>
      <c r="N7" s="20">
        <v>-70.410208</v>
      </c>
    </row>
    <row r="8">
      <c r="E8">
        <v>43.814843</v>
      </c>
      <c r="F8" s="126">
        <v>-70.381516</v>
      </c>
      <c r="G8" t="s">
        <v>45</v>
      </c>
      <c r="H8" s="125">
        <f t="shared" ref="H8:I8" si="7">IF(C9=100, 1, 
  IF(C8&gt;70, 2, 
        IF(C8&gt;50, 3, 4
          )
       )
    )</f>
        <v>2</v>
      </c>
      <c r="I8" s="125">
        <f t="shared" si="7"/>
        <v>1</v>
      </c>
      <c r="J8" s="125"/>
      <c r="K8" s="125"/>
      <c r="L8" s="20" t="s">
        <v>324</v>
      </c>
      <c r="M8" s="20">
        <v>43.728844</v>
      </c>
      <c r="N8" s="20">
        <v>-70.489306</v>
      </c>
    </row>
    <row r="9">
      <c r="E9">
        <v>43.814843</v>
      </c>
      <c r="F9" s="126">
        <v>-70.381516</v>
      </c>
      <c r="G9" t="s">
        <v>45</v>
      </c>
      <c r="H9" s="125">
        <f t="shared" ref="H9:I9" si="8">IF(C10=100, 1, 
  IF(C9&gt;70, 2, 
        IF(C9&gt;50, 3, 4
          )
       )
    )</f>
        <v>4</v>
      </c>
      <c r="I9" s="125">
        <f t="shared" si="8"/>
        <v>2</v>
      </c>
      <c r="J9" s="125"/>
      <c r="K9" s="125"/>
      <c r="L9" s="20" t="s">
        <v>294</v>
      </c>
      <c r="M9" s="20">
        <v>43.703622</v>
      </c>
      <c r="N9" s="20">
        <v>-70.377452</v>
      </c>
    </row>
    <row r="10">
      <c r="E10">
        <v>43.742096</v>
      </c>
      <c r="F10" s="126">
        <v>-70.42202</v>
      </c>
      <c r="G10" t="s">
        <v>1412</v>
      </c>
      <c r="H10" s="125">
        <f t="shared" ref="H10:I10" si="9">IF(C11=100, 1, 
  IF(C10&gt;70, 2, 
        IF(C10&gt;50, 3, 4
          )
       )
    )</f>
        <v>3</v>
      </c>
      <c r="I10" s="125">
        <f t="shared" si="9"/>
        <v>2</v>
      </c>
      <c r="J10" s="125"/>
      <c r="K10" s="125"/>
      <c r="L10" s="20" t="s">
        <v>449</v>
      </c>
      <c r="M10" s="20">
        <v>43.713705</v>
      </c>
      <c r="N10" s="20">
        <v>-70.413845</v>
      </c>
    </row>
    <row r="11">
      <c r="E11">
        <v>43.742096</v>
      </c>
      <c r="F11" s="126">
        <v>-70.42202</v>
      </c>
      <c r="G11" t="s">
        <v>256</v>
      </c>
      <c r="H11" s="125">
        <f t="shared" ref="H11:I11" si="10">IF(C12=100, 1, 
  IF(C11&gt;70, 2, 
        IF(C11&gt;50, 3, 4
          )
       )
    )</f>
        <v>1</v>
      </c>
      <c r="I11" s="125">
        <f t="shared" si="10"/>
        <v>4</v>
      </c>
      <c r="J11" s="125"/>
      <c r="K11" s="125"/>
      <c r="L11" s="20" t="s">
        <v>490</v>
      </c>
      <c r="M11" s="20">
        <v>43.721093</v>
      </c>
      <c r="N11" s="20">
        <v>-70.424185</v>
      </c>
    </row>
    <row r="12">
      <c r="E12">
        <v>43.742096</v>
      </c>
      <c r="F12" s="126">
        <v>-70.42202</v>
      </c>
      <c r="G12" t="s">
        <v>256</v>
      </c>
      <c r="H12" s="125">
        <f t="shared" ref="H12:I12" si="11">IF(C13=100, 1, 
  IF(C12&gt;70, 2, 
        IF(C12&gt;50, 3, 4
          )
       )
    )</f>
        <v>2</v>
      </c>
      <c r="I12" s="125">
        <f t="shared" si="11"/>
        <v>2</v>
      </c>
      <c r="J12" s="125"/>
      <c r="K12" s="125"/>
      <c r="L12" s="20" t="s">
        <v>1026</v>
      </c>
      <c r="M12" s="20">
        <v>43.655896</v>
      </c>
      <c r="N12" s="20">
        <v>-70.491795</v>
      </c>
    </row>
    <row r="13">
      <c r="E13">
        <v>43.742096</v>
      </c>
      <c r="F13" s="126">
        <v>-70.42202</v>
      </c>
      <c r="G13" t="s">
        <v>256</v>
      </c>
      <c r="H13" s="125">
        <f t="shared" ref="H13:I13" si="12">IF(C14=100, 1, 
  IF(C13&gt;70, 2, 
        IF(C13&gt;50, 3, 4
          )
       )
    )</f>
        <v>2</v>
      </c>
      <c r="I13" s="125">
        <f t="shared" si="12"/>
        <v>1</v>
      </c>
      <c r="J13" s="125"/>
      <c r="K13" s="125"/>
      <c r="L13" s="20" t="s">
        <v>517</v>
      </c>
      <c r="M13" s="20">
        <v>43.703328</v>
      </c>
      <c r="N13" s="20">
        <v>-70.326689</v>
      </c>
    </row>
    <row r="14">
      <c r="E14">
        <v>43.742096</v>
      </c>
      <c r="F14" s="126">
        <v>-70.42202</v>
      </c>
      <c r="G14" t="s">
        <v>256</v>
      </c>
      <c r="H14" s="125">
        <f t="shared" ref="H14:I14" si="13">IF(C15=100, 1, 
  IF(C14&gt;70, 2, 
        IF(C14&gt;50, 3, 4
          )
       )
    )</f>
        <v>3</v>
      </c>
      <c r="I14" s="125">
        <f t="shared" si="13"/>
        <v>1</v>
      </c>
      <c r="J14" s="125"/>
      <c r="K14" s="125"/>
      <c r="L14" s="20" t="s">
        <v>565</v>
      </c>
      <c r="M14" s="20">
        <v>43.744375</v>
      </c>
      <c r="N14" s="20">
        <v>-70.352283</v>
      </c>
    </row>
    <row r="15">
      <c r="E15">
        <v>43.742096</v>
      </c>
      <c r="F15" s="126">
        <v>-70.42202</v>
      </c>
      <c r="G15" t="s">
        <v>256</v>
      </c>
      <c r="H15" s="125">
        <f t="shared" ref="H15:I15" si="14">IF(C16=100, 1, 
  IF(C15&gt;70, 2, 
        IF(C15&gt;50, 3, 4
          )
       )
    )</f>
        <v>4</v>
      </c>
      <c r="I15" s="125">
        <f t="shared" si="14"/>
        <v>1</v>
      </c>
      <c r="J15" s="125"/>
      <c r="K15" s="125"/>
      <c r="L15" s="20" t="s">
        <v>91</v>
      </c>
      <c r="M15" s="20">
        <v>43.796546</v>
      </c>
      <c r="N15" s="20">
        <v>-70.440001</v>
      </c>
    </row>
    <row r="16">
      <c r="E16">
        <v>43.742096</v>
      </c>
      <c r="F16" s="126">
        <v>-70.42202</v>
      </c>
      <c r="G16" t="s">
        <v>256</v>
      </c>
      <c r="H16" s="125">
        <f t="shared" ref="H16:I16" si="15">IF(C17=100, 1, 
  IF(C16&gt;70, 2, 
        IF(C16&gt;50, 3, 4
          )
       )
    )</f>
        <v>4</v>
      </c>
      <c r="I16" s="125">
        <f t="shared" si="15"/>
        <v>2</v>
      </c>
      <c r="J16" s="125"/>
      <c r="K16" s="125"/>
      <c r="L16" s="20" t="s">
        <v>643</v>
      </c>
      <c r="M16" s="20">
        <v>43.80900161</v>
      </c>
      <c r="N16" s="20">
        <v>-70.42976788</v>
      </c>
    </row>
    <row r="17">
      <c r="E17">
        <v>43.79828379</v>
      </c>
      <c r="F17" s="126">
        <v>-70.40131113</v>
      </c>
      <c r="G17" t="s">
        <v>256</v>
      </c>
      <c r="H17" s="125">
        <f t="shared" ref="H17:I17" si="16">IF(C18=100, 1, 
  IF(C17&gt;70, 2, 
        IF(C17&gt;50, 3, 4
          )
       )
    )</f>
        <v>4</v>
      </c>
      <c r="I17" s="125">
        <f t="shared" si="16"/>
        <v>3</v>
      </c>
      <c r="J17" s="125"/>
      <c r="K17" s="125"/>
      <c r="L17" s="20" t="s">
        <v>755</v>
      </c>
      <c r="M17" s="20">
        <v>43.724308</v>
      </c>
      <c r="N17" s="20">
        <v>-70.302589</v>
      </c>
    </row>
    <row r="18">
      <c r="E18">
        <v>43.72659</v>
      </c>
      <c r="F18" s="126">
        <v>-70.4062</v>
      </c>
      <c r="G18" t="s">
        <v>265</v>
      </c>
      <c r="H18" s="125">
        <f t="shared" ref="H18:I18" si="17">IF(C19=100, 1, 
  IF(C18&gt;70, 2, 
        IF(C18&gt;50, 3, 4
          )
       )
    )</f>
        <v>3</v>
      </c>
      <c r="I18" s="125">
        <f t="shared" si="17"/>
        <v>2</v>
      </c>
      <c r="J18" s="125"/>
      <c r="K18" s="125"/>
      <c r="L18" s="20" t="s">
        <v>759</v>
      </c>
      <c r="M18" s="20">
        <v>43.703318</v>
      </c>
      <c r="N18" s="20">
        <v>-70.324473</v>
      </c>
    </row>
    <row r="19">
      <c r="E19">
        <v>43.72659</v>
      </c>
      <c r="F19" s="126">
        <v>-70.4062</v>
      </c>
      <c r="G19" t="s">
        <v>265</v>
      </c>
      <c r="H19" s="125">
        <f t="shared" ref="H19:I19" si="18">IF(C20=100, 1, 
  IF(C19&gt;70, 2, 
        IF(C19&gt;50, 3, 4
          )
       )
    )</f>
        <v>4</v>
      </c>
      <c r="I19" s="125">
        <f t="shared" si="18"/>
        <v>4</v>
      </c>
      <c r="J19" s="125"/>
      <c r="K19" s="125"/>
      <c r="L19" s="20" t="s">
        <v>909</v>
      </c>
      <c r="M19" s="20">
        <v>43.682817</v>
      </c>
      <c r="N19" s="20">
        <v>-70.351199</v>
      </c>
    </row>
    <row r="20">
      <c r="E20">
        <v>43.72659</v>
      </c>
      <c r="F20" s="126">
        <v>-70.4062</v>
      </c>
      <c r="G20" t="s">
        <v>265</v>
      </c>
      <c r="H20" s="125">
        <f t="shared" ref="H20:I20" si="19">IF(C21=100, 1, 
  IF(C20&gt;70, 2, 
        IF(C20&gt;50, 3, 4
          )
       )
    )</f>
        <v>4</v>
      </c>
      <c r="I20" s="125">
        <f t="shared" si="19"/>
        <v>4</v>
      </c>
      <c r="J20" s="125"/>
      <c r="K20" s="125"/>
      <c r="L20" s="20" t="s">
        <v>837</v>
      </c>
      <c r="M20" s="20">
        <v>43.677207</v>
      </c>
      <c r="N20" s="20">
        <v>-70.364588</v>
      </c>
    </row>
    <row r="21">
      <c r="E21">
        <v>43.72659</v>
      </c>
      <c r="F21" s="126">
        <v>-70.4062</v>
      </c>
      <c r="G21" t="s">
        <v>265</v>
      </c>
      <c r="H21" s="125">
        <f t="shared" ref="H21:I21" si="20">IF(C22=100, 1, 
  IF(C21&gt;70, 2, 
        IF(C21&gt;50, 3, 4
          )
       )
    )</f>
        <v>2</v>
      </c>
      <c r="I21" s="125">
        <f t="shared" si="20"/>
        <v>4</v>
      </c>
      <c r="J21" s="125"/>
      <c r="K21" s="125"/>
      <c r="L21" s="20" t="s">
        <v>915</v>
      </c>
      <c r="M21" s="20">
        <v>43.680823</v>
      </c>
      <c r="N21" s="20">
        <v>-70.371144</v>
      </c>
    </row>
    <row r="22">
      <c r="E22">
        <v>43.72659</v>
      </c>
      <c r="F22" s="126">
        <v>-70.4062</v>
      </c>
      <c r="G22" t="s">
        <v>265</v>
      </c>
      <c r="H22" s="125">
        <f t="shared" ref="H22:I22" si="21">IF(C23=100, 1, 
  IF(C22&gt;70, 2, 
        IF(C22&gt;50, 3, 4
          )
       )
    )</f>
        <v>3</v>
      </c>
      <c r="I22" s="125">
        <f t="shared" si="21"/>
        <v>2</v>
      </c>
      <c r="J22" s="125"/>
      <c r="K22" s="125"/>
      <c r="L22" s="20" t="s">
        <v>163</v>
      </c>
      <c r="M22" s="20">
        <v>43.724421</v>
      </c>
      <c r="N22" s="20">
        <v>-70.41672</v>
      </c>
    </row>
    <row r="23">
      <c r="E23">
        <v>43.72659</v>
      </c>
      <c r="F23" s="126">
        <v>-70.4062</v>
      </c>
      <c r="G23" t="s">
        <v>265</v>
      </c>
      <c r="H23" s="125">
        <f t="shared" ref="H23:I23" si="22">IF(C24=100, 1, 
  IF(C23&gt;70, 2, 
        IF(C23&gt;50, 3, 4
          )
       )
    )</f>
        <v>4</v>
      </c>
      <c r="I23" s="125">
        <f t="shared" si="22"/>
        <v>1</v>
      </c>
      <c r="J23" s="125"/>
      <c r="K23" s="125"/>
      <c r="L23" s="20" t="s">
        <v>175</v>
      </c>
      <c r="M23" s="20">
        <v>43.726584</v>
      </c>
      <c r="N23" s="20">
        <v>-70.418404</v>
      </c>
    </row>
    <row r="24">
      <c r="E24">
        <v>43.72659</v>
      </c>
      <c r="F24" s="126">
        <v>-70.4062</v>
      </c>
      <c r="G24" t="s">
        <v>265</v>
      </c>
      <c r="H24" s="125">
        <f t="shared" ref="H24:I24" si="23">IF(C25=100, 1, 
  IF(C24&gt;70, 2, 
        IF(C24&gt;50, 3, 4
          )
       )
    )</f>
        <v>4</v>
      </c>
      <c r="I24" s="125">
        <f t="shared" si="23"/>
        <v>2</v>
      </c>
      <c r="J24" s="125"/>
      <c r="K24" s="125"/>
      <c r="L24" s="20" t="s">
        <v>731</v>
      </c>
      <c r="M24" s="20">
        <v>43.733895</v>
      </c>
      <c r="N24" s="20">
        <v>-70.425582</v>
      </c>
    </row>
    <row r="25">
      <c r="E25">
        <v>43.744171</v>
      </c>
      <c r="F25" s="126">
        <v>-70.398191</v>
      </c>
      <c r="G25" t="s">
        <v>276</v>
      </c>
      <c r="H25" s="125">
        <f t="shared" ref="H25:I25" si="24">IF(C26=100, 1, 
  IF(C25&gt;70, 2, 
        IF(C25&gt;50, 3, 4
          )
       )
    )</f>
        <v>4</v>
      </c>
      <c r="I25" s="125">
        <f t="shared" si="24"/>
        <v>2</v>
      </c>
      <c r="J25" s="125"/>
      <c r="K25" s="125"/>
      <c r="L25" s="20" t="s">
        <v>736</v>
      </c>
      <c r="M25" s="20">
        <v>43.748907</v>
      </c>
      <c r="N25" s="20">
        <v>-70.44583</v>
      </c>
    </row>
    <row r="26">
      <c r="E26">
        <v>43.744171</v>
      </c>
      <c r="F26" s="126">
        <v>-70.398191</v>
      </c>
      <c r="G26" t="s">
        <v>276</v>
      </c>
      <c r="H26" s="125">
        <f t="shared" ref="H26:I26" si="25">IF(C27=100, 1, 
  IF(C26&gt;70, 2, 
        IF(C26&gt;50, 3, 4
          )
       )
    )</f>
        <v>1</v>
      </c>
      <c r="I26" s="125">
        <f t="shared" si="25"/>
        <v>4</v>
      </c>
      <c r="J26" s="125"/>
      <c r="K26" s="125"/>
      <c r="L26" s="20" t="s">
        <v>184</v>
      </c>
      <c r="M26" s="20">
        <v>43.766062</v>
      </c>
      <c r="N26" s="20">
        <v>-70.447699</v>
      </c>
    </row>
    <row r="27">
      <c r="E27">
        <v>43.744171</v>
      </c>
      <c r="F27" s="126">
        <v>-70.398191</v>
      </c>
      <c r="G27" t="s">
        <v>276</v>
      </c>
      <c r="H27" s="125">
        <f t="shared" ref="H27:I27" si="26">IF(C28=100, 1, 
  IF(C27&gt;70, 2, 
        IF(C27&gt;50, 3, 4
          )
       )
    )</f>
        <v>2</v>
      </c>
      <c r="I27" s="125">
        <f t="shared" si="26"/>
        <v>4</v>
      </c>
      <c r="J27" s="125"/>
      <c r="K27" s="125"/>
      <c r="L27" s="20" t="s">
        <v>197</v>
      </c>
      <c r="M27" s="20">
        <v>43.793263</v>
      </c>
      <c r="N27" s="20">
        <v>-70.450451</v>
      </c>
    </row>
    <row r="28">
      <c r="E28">
        <v>43.744171</v>
      </c>
      <c r="F28" s="126">
        <v>-70.398191</v>
      </c>
      <c r="G28" t="s">
        <v>276</v>
      </c>
      <c r="H28" s="125">
        <f t="shared" ref="H28:I28" si="27">IF(C29=100, 1, 
  IF(C28&gt;70, 2, 
        IF(C28&gt;50, 3, 4
          )
       )
    )</f>
        <v>4</v>
      </c>
      <c r="I28" s="125">
        <f t="shared" si="27"/>
        <v>4</v>
      </c>
      <c r="J28" s="125"/>
      <c r="K28" s="125"/>
      <c r="L28" s="20" t="s">
        <v>203</v>
      </c>
      <c r="M28" s="20">
        <v>43.801456</v>
      </c>
      <c r="N28" s="20">
        <v>-70.448064</v>
      </c>
    </row>
    <row r="29">
      <c r="E29">
        <v>43.744171</v>
      </c>
      <c r="F29" s="126">
        <v>-70.398191</v>
      </c>
      <c r="G29" t="s">
        <v>276</v>
      </c>
      <c r="H29" s="125">
        <f t="shared" ref="H29:I29" si="28">IF(C30=100, 1, 
  IF(C29&gt;70, 2, 
        IF(C29&gt;50, 3, 4
          )
       )
    )</f>
        <v>4</v>
      </c>
      <c r="I29" s="125">
        <f t="shared" si="28"/>
        <v>4</v>
      </c>
      <c r="J29" s="125"/>
      <c r="K29" s="125"/>
      <c r="L29" s="20" t="s">
        <v>208</v>
      </c>
      <c r="M29" s="20">
        <v>43.830613</v>
      </c>
      <c r="N29" s="20">
        <v>-70.449405</v>
      </c>
    </row>
    <row r="30">
      <c r="E30">
        <v>43.744171</v>
      </c>
      <c r="F30" s="126">
        <v>-70.398191</v>
      </c>
      <c r="G30" t="s">
        <v>276</v>
      </c>
      <c r="H30" s="125">
        <f t="shared" ref="H30:I30" si="29">IF(C31=100, 1, 
  IF(C30&gt;70, 2, 
        IF(C30&gt;50, 3, 4
          )
       )
    )</f>
        <v>4</v>
      </c>
      <c r="I30" s="125">
        <f t="shared" si="29"/>
        <v>1</v>
      </c>
      <c r="J30" s="125"/>
      <c r="K30" s="125"/>
      <c r="L30" s="20" t="s">
        <v>381</v>
      </c>
      <c r="M30" s="20">
        <v>43.738585</v>
      </c>
      <c r="N30" s="20">
        <v>-70.287336</v>
      </c>
    </row>
    <row r="31">
      <c r="E31">
        <v>43.806574</v>
      </c>
      <c r="F31" s="126">
        <v>-70.410208</v>
      </c>
      <c r="G31" t="s">
        <v>73</v>
      </c>
      <c r="H31" s="125">
        <f t="shared" ref="H31:I31" si="30">IF(C32=100, 1, 
  IF(C31&gt;70, 2, 
        IF(C31&gt;50, 3, 4
          )
       )
    )</f>
        <v>4</v>
      </c>
      <c r="I31" s="125">
        <f t="shared" si="30"/>
        <v>1</v>
      </c>
      <c r="J31" s="125"/>
      <c r="K31" s="125"/>
      <c r="L31" s="20" t="s">
        <v>660</v>
      </c>
      <c r="M31" s="20">
        <v>43.737837</v>
      </c>
      <c r="N31" s="20">
        <v>-70.293792</v>
      </c>
    </row>
    <row r="32">
      <c r="E32">
        <v>43.806574</v>
      </c>
      <c r="F32" s="126">
        <v>-70.410208</v>
      </c>
      <c r="G32" t="s">
        <v>73</v>
      </c>
      <c r="H32" s="125">
        <f t="shared" ref="H32:I32" si="31">IF(C33=100, 1, 
  IF(C32&gt;70, 2, 
        IF(C32&gt;50, 3, 4
          )
       )
    )</f>
        <v>4</v>
      </c>
      <c r="I32" s="125">
        <f t="shared" si="31"/>
        <v>2</v>
      </c>
      <c r="J32" s="125"/>
      <c r="K32" s="125"/>
      <c r="L32" s="20" t="s">
        <v>105</v>
      </c>
      <c r="M32" s="20">
        <v>43.760835</v>
      </c>
      <c r="N32" s="20">
        <v>-70.438821</v>
      </c>
    </row>
    <row r="33">
      <c r="E33">
        <v>43.806574</v>
      </c>
      <c r="F33" s="126">
        <v>-70.410208</v>
      </c>
      <c r="G33" t="s">
        <v>73</v>
      </c>
      <c r="H33" s="125">
        <f t="shared" ref="H33:I33" si="32">IF(C34=100, 1, 
  IF(C33&gt;70, 2, 
        IF(C33&gt;50, 3, 4
          )
       )
    )</f>
        <v>4</v>
      </c>
      <c r="I33" s="125">
        <f t="shared" si="32"/>
        <v>1</v>
      </c>
      <c r="J33" s="125"/>
      <c r="K33" s="125"/>
      <c r="L33" s="20" t="s">
        <v>121</v>
      </c>
      <c r="M33" s="20">
        <v>43.786579</v>
      </c>
      <c r="N33" s="20">
        <v>-70.421033</v>
      </c>
    </row>
    <row r="34">
      <c r="E34">
        <v>43.806574</v>
      </c>
      <c r="F34" s="126">
        <v>-70.410208</v>
      </c>
      <c r="G34" t="s">
        <v>73</v>
      </c>
      <c r="H34" s="125">
        <f t="shared" ref="H34:I34" si="33">IF(C35=100, 1, 
  IF(C34&gt;70, 2, 
        IF(C34&gt;50, 3, 4
          )
       )
    )</f>
        <v>4</v>
      </c>
      <c r="I34" s="125">
        <f t="shared" si="33"/>
        <v>2</v>
      </c>
      <c r="J34" s="125"/>
      <c r="K34" s="125"/>
      <c r="L34" s="20" t="s">
        <v>134</v>
      </c>
      <c r="M34" s="20">
        <v>43.794858</v>
      </c>
      <c r="N34" s="20">
        <v>-70.418876</v>
      </c>
    </row>
    <row r="35">
      <c r="E35">
        <v>43.806574</v>
      </c>
      <c r="F35" s="126">
        <v>-70.410208</v>
      </c>
      <c r="G35" t="s">
        <v>73</v>
      </c>
      <c r="H35" s="125">
        <f t="shared" ref="H35:I35" si="34">IF(C36=100, 1, 
  IF(C35&gt;70, 2, 
        IF(C35&gt;50, 3, 4
          )
       )
    )</f>
        <v>4</v>
      </c>
      <c r="I35" s="125">
        <f t="shared" si="34"/>
        <v>1</v>
      </c>
      <c r="J35" s="125"/>
      <c r="K35" s="125"/>
      <c r="L35" s="20" t="s">
        <v>145</v>
      </c>
      <c r="M35" s="20">
        <v>43.806299</v>
      </c>
      <c r="N35" s="20">
        <v>-70.409929</v>
      </c>
    </row>
    <row r="36">
      <c r="E36">
        <v>43.806574</v>
      </c>
      <c r="F36" s="126">
        <v>-70.410208</v>
      </c>
      <c r="G36" t="s">
        <v>73</v>
      </c>
      <c r="H36" s="125">
        <f t="shared" ref="H36:I36" si="35">IF(C37=100, 1, 
  IF(C36&gt;70, 2, 
        IF(C36&gt;50, 3, 4
          )
       )
    )</f>
        <v>1</v>
      </c>
      <c r="I36" s="125">
        <f t="shared" si="35"/>
        <v>1</v>
      </c>
      <c r="J36" s="125"/>
      <c r="K36" s="125"/>
      <c r="L36" s="20" t="s">
        <v>920</v>
      </c>
      <c r="M36" s="20">
        <v>43.701435</v>
      </c>
      <c r="N36" s="20">
        <v>-70.43615</v>
      </c>
    </row>
    <row r="37">
      <c r="E37">
        <v>43.806574</v>
      </c>
      <c r="F37" s="126">
        <v>-70.410208</v>
      </c>
      <c r="G37" t="s">
        <v>73</v>
      </c>
      <c r="H37" s="125">
        <f t="shared" ref="H37:I37" si="36">IF(C38=100, 1, 
  IF(C37&gt;70, 2, 
        IF(C37&gt;50, 3, 4
          )
       )
    )</f>
        <v>1</v>
      </c>
      <c r="I37" s="125">
        <f t="shared" si="36"/>
        <v>2</v>
      </c>
      <c r="J37" s="125"/>
      <c r="K37" s="125"/>
      <c r="L37" s="20" t="s">
        <v>931</v>
      </c>
      <c r="M37" s="20">
        <v>43.686529</v>
      </c>
      <c r="N37" s="20">
        <v>-70.446777</v>
      </c>
    </row>
    <row r="38">
      <c r="E38">
        <v>43.806574</v>
      </c>
      <c r="F38" s="126">
        <v>-70.410208</v>
      </c>
      <c r="G38" t="s">
        <v>73</v>
      </c>
      <c r="H38" s="125">
        <f t="shared" ref="H38:I38" si="37">IF(C39=100, 1, 
  IF(C38&gt;70, 2, 
        IF(C38&gt;50, 3, 4
          )
       )
    )</f>
        <v>1</v>
      </c>
      <c r="I38" s="125">
        <f t="shared" si="37"/>
        <v>1</v>
      </c>
      <c r="J38" s="125"/>
      <c r="K38" s="125"/>
      <c r="L38" s="20" t="s">
        <v>1245</v>
      </c>
      <c r="M38" s="20">
        <v>43.65694</v>
      </c>
      <c r="N38" s="20">
        <v>-70.3406</v>
      </c>
    </row>
    <row r="39">
      <c r="E39">
        <v>43.806574</v>
      </c>
      <c r="F39" s="126">
        <v>-70.410208</v>
      </c>
      <c r="G39" t="s">
        <v>73</v>
      </c>
      <c r="H39" s="125">
        <f t="shared" ref="H39:I39" si="38">IF(C40=100, 1, 
  IF(C39&gt;70, 2, 
        IF(C39&gt;50, 3, 4
          )
       )
    )</f>
        <v>1</v>
      </c>
      <c r="I39" s="125">
        <f t="shared" si="38"/>
        <v>1</v>
      </c>
      <c r="J39" s="125"/>
      <c r="K39" s="125"/>
      <c r="L39" s="20" t="s">
        <v>1256</v>
      </c>
      <c r="M39" s="20">
        <v>43.65579</v>
      </c>
      <c r="N39" s="20">
        <v>-70.35434</v>
      </c>
    </row>
    <row r="40">
      <c r="E40">
        <v>43.728844</v>
      </c>
      <c r="F40" s="126">
        <v>-70.489306</v>
      </c>
      <c r="G40" t="s">
        <v>324</v>
      </c>
      <c r="H40" s="125">
        <f t="shared" ref="H40:I40" si="39">IF(C41=100, 1, 
  IF(C40&gt;70, 2, 
        IF(C40&gt;50, 3, 4
          )
       )
    )</f>
        <v>2</v>
      </c>
      <c r="I40" s="125">
        <f t="shared" si="39"/>
        <v>1</v>
      </c>
      <c r="J40" s="125"/>
      <c r="K40" s="125"/>
      <c r="L40" s="20" t="s">
        <v>1267</v>
      </c>
      <c r="M40" s="20">
        <v>43.6679</v>
      </c>
      <c r="N40" s="20">
        <v>-70.38438</v>
      </c>
    </row>
    <row r="41">
      <c r="E41">
        <v>43.728844</v>
      </c>
      <c r="F41" s="126">
        <v>-70.489306</v>
      </c>
      <c r="G41" t="s">
        <v>324</v>
      </c>
      <c r="H41" s="125">
        <f t="shared" ref="H41:I41" si="40">IF(C42=100, 1, 
  IF(C41&gt;70, 2, 
        IF(C41&gt;50, 3, 4
          )
       )
    )</f>
        <v>1</v>
      </c>
      <c r="I41" s="125">
        <f t="shared" si="40"/>
        <v>2</v>
      </c>
      <c r="J41" s="125"/>
      <c r="K41" s="125"/>
      <c r="L41" s="20" t="s">
        <v>1278</v>
      </c>
      <c r="M41" s="20">
        <v>43.65629</v>
      </c>
      <c r="N41" s="20">
        <v>-70.40069</v>
      </c>
    </row>
    <row r="42">
      <c r="E42">
        <v>43.728844</v>
      </c>
      <c r="F42" s="126">
        <v>-70.489306</v>
      </c>
      <c r="G42" t="s">
        <v>324</v>
      </c>
      <c r="H42" s="125">
        <f t="shared" ref="H42:I42" si="41">IF(C43=100, 1, 
  IF(C42&gt;70, 2, 
        IF(C42&gt;50, 3, 4
          )
       )
    )</f>
        <v>1</v>
      </c>
      <c r="I42" s="125">
        <f t="shared" si="41"/>
        <v>1</v>
      </c>
      <c r="J42" s="125"/>
      <c r="K42" s="125"/>
      <c r="L42" t="s">
        <v>506</v>
      </c>
      <c r="M42" s="20">
        <v>43.6679236630776</v>
      </c>
      <c r="N42" s="20">
        <v>-70.4840077356105</v>
      </c>
    </row>
    <row r="43">
      <c r="E43">
        <v>43.728844</v>
      </c>
      <c r="F43" s="126">
        <v>-70.489306</v>
      </c>
      <c r="G43" t="s">
        <v>324</v>
      </c>
      <c r="H43" s="125">
        <f t="shared" ref="H43:I43" si="42">IF(C44=100, 1, 
  IF(C43&gt;70, 2, 
        IF(C43&gt;50, 3, 4
          )
       )
    )</f>
        <v>1</v>
      </c>
      <c r="I43" s="125">
        <f t="shared" si="42"/>
        <v>1</v>
      </c>
      <c r="J43" s="125"/>
      <c r="K43" s="125"/>
      <c r="L43" s="20" t="s">
        <v>586</v>
      </c>
      <c r="M43" s="20">
        <v>43.767662</v>
      </c>
      <c r="N43" s="20">
        <v>-70.459474</v>
      </c>
    </row>
    <row r="44">
      <c r="E44">
        <v>43.728844</v>
      </c>
      <c r="F44" s="126">
        <v>-70.489306</v>
      </c>
      <c r="G44" t="s">
        <v>324</v>
      </c>
      <c r="H44" s="125">
        <f t="shared" ref="H44:I44" si="43">IF(C45=100, 1, 
  IF(C44&gt;70, 2, 
        IF(C44&gt;50, 3, 4
          )
       )
    )</f>
        <v>2</v>
      </c>
      <c r="I44" s="125">
        <f t="shared" si="43"/>
        <v>2</v>
      </c>
      <c r="J44" s="125"/>
      <c r="K44" s="125"/>
      <c r="L44" s="20" t="s">
        <v>155</v>
      </c>
      <c r="M44" s="20">
        <v>43.721544</v>
      </c>
      <c r="N44" s="20">
        <v>-70.275468</v>
      </c>
    </row>
    <row r="45">
      <c r="E45">
        <v>43.728844</v>
      </c>
      <c r="F45" s="126">
        <v>-70.489306</v>
      </c>
      <c r="G45" t="s">
        <v>324</v>
      </c>
      <c r="H45" s="125">
        <f t="shared" ref="H45:I45" si="44">IF(C46=100, 1, 
  IF(C45&gt;70, 2, 
        IF(C45&gt;50, 3, 4
          )
       )
    )</f>
        <v>4</v>
      </c>
      <c r="I45" s="125">
        <f t="shared" si="44"/>
        <v>1</v>
      </c>
      <c r="J45" s="125"/>
      <c r="K45" s="125"/>
      <c r="L45" s="20" t="s">
        <v>776</v>
      </c>
    </row>
    <row r="46">
      <c r="E46">
        <v>43.728844</v>
      </c>
      <c r="F46" s="126">
        <v>-70.489306</v>
      </c>
      <c r="G46" t="s">
        <v>324</v>
      </c>
      <c r="H46" s="125">
        <f t="shared" ref="H46:I46" si="45">IF(C47=100, 1, 
  IF(C46&gt;70, 2, 
        IF(C46&gt;50, 3, 4
          )
       )
    )</f>
        <v>1</v>
      </c>
      <c r="I46" s="125">
        <f t="shared" si="45"/>
        <v>2</v>
      </c>
      <c r="J46" s="125"/>
      <c r="K46" s="125"/>
      <c r="L46" s="20" t="s">
        <v>766</v>
      </c>
      <c r="M46" s="20">
        <v>43.759022</v>
      </c>
      <c r="N46" s="20">
        <v>-70.446997</v>
      </c>
    </row>
    <row r="47">
      <c r="E47">
        <v>43.728844</v>
      </c>
      <c r="F47" s="126">
        <v>-70.489306</v>
      </c>
      <c r="G47" t="s">
        <v>324</v>
      </c>
      <c r="H47" s="125">
        <f t="shared" ref="H47:I47" si="46">IF(C48=100, 1, 
  IF(C47&gt;70, 2, 
        IF(C47&gt;50, 3, 4
          )
       )
    )</f>
        <v>1</v>
      </c>
      <c r="I47" s="125">
        <f t="shared" si="46"/>
        <v>4</v>
      </c>
      <c r="J47" s="125"/>
      <c r="K47" s="125"/>
      <c r="L47" s="20" t="s">
        <v>1236</v>
      </c>
    </row>
    <row r="48">
      <c r="E48">
        <v>43.703622</v>
      </c>
      <c r="F48" s="126">
        <v>-70.377452</v>
      </c>
      <c r="G48" t="s">
        <v>294</v>
      </c>
      <c r="H48" s="125">
        <f t="shared" ref="H48:I48" si="47">IF(C49=100, 1, 
  IF(C48&gt;70, 2, 
        IF(C48&gt;50, 3, 4
          )
       )
    )</f>
        <v>2</v>
      </c>
      <c r="I48" s="125">
        <f t="shared" si="47"/>
        <v>4</v>
      </c>
      <c r="J48" s="125"/>
      <c r="K48" s="125"/>
    </row>
    <row r="49">
      <c r="E49">
        <v>43.703622</v>
      </c>
      <c r="F49" s="126">
        <v>-70.377452</v>
      </c>
      <c r="G49" t="s">
        <v>294</v>
      </c>
      <c r="H49" s="125">
        <f t="shared" ref="H49:I49" si="48">IF(C50=100, 1, 
  IF(C49&gt;70, 2, 
        IF(C49&gt;50, 3, 4
          )
       )
    )</f>
        <v>4</v>
      </c>
      <c r="I49" s="125">
        <f t="shared" si="48"/>
        <v>2</v>
      </c>
      <c r="J49" s="125"/>
      <c r="K49" s="125"/>
    </row>
    <row r="50">
      <c r="E50">
        <v>43.703622</v>
      </c>
      <c r="F50" s="126">
        <v>-70.377452</v>
      </c>
      <c r="G50" t="s">
        <v>294</v>
      </c>
      <c r="H50" s="125">
        <f t="shared" ref="H50:I50" si="49">IF(C51=100, 1, 
  IF(C50&gt;70, 2, 
        IF(C50&gt;50, 3, 4
          )
       )
    )</f>
        <v>2</v>
      </c>
      <c r="I50" s="125">
        <f t="shared" si="49"/>
        <v>2</v>
      </c>
      <c r="J50" s="125"/>
      <c r="K50" s="125"/>
    </row>
    <row r="51">
      <c r="E51">
        <v>43.713705</v>
      </c>
      <c r="F51" s="126">
        <v>-70.413845</v>
      </c>
      <c r="G51" t="s">
        <v>449</v>
      </c>
      <c r="H51" s="125">
        <f t="shared" ref="H51:I51" si="50">IF(C52=100, 1, 
  IF(C51&gt;70, 2, 
        IF(C51&gt;50, 3, 4
          )
       )
    )</f>
        <v>3</v>
      </c>
      <c r="I51" s="125">
        <f t="shared" si="50"/>
        <v>4</v>
      </c>
      <c r="J51" s="125"/>
      <c r="K51" s="125"/>
    </row>
    <row r="52">
      <c r="E52">
        <v>43.713705</v>
      </c>
      <c r="F52" s="126">
        <v>-70.413845</v>
      </c>
      <c r="G52" t="s">
        <v>449</v>
      </c>
      <c r="H52" s="125">
        <f t="shared" ref="H52:I52" si="51">IF(C53=100, 1, 
  IF(C52&gt;70, 2, 
        IF(C52&gt;50, 3, 4
          )
       )
    )</f>
        <v>2</v>
      </c>
      <c r="I52" s="125">
        <f t="shared" si="51"/>
        <v>4</v>
      </c>
      <c r="J52" s="125"/>
      <c r="K52" s="125"/>
    </row>
    <row r="53">
      <c r="E53">
        <v>43.713705</v>
      </c>
      <c r="F53" s="126">
        <v>-70.413845</v>
      </c>
      <c r="G53" t="s">
        <v>449</v>
      </c>
      <c r="H53" s="125">
        <f t="shared" ref="H53:I53" si="52">IF(C54=100, 1, 
  IF(C53&gt;70, 2, 
        IF(C53&gt;50, 3, 4
          )
       )
    )</f>
        <v>2</v>
      </c>
      <c r="I53" s="125">
        <f t="shared" si="52"/>
        <v>2</v>
      </c>
      <c r="J53" s="125"/>
      <c r="K53" s="125"/>
    </row>
    <row r="54">
      <c r="E54">
        <v>43.713705</v>
      </c>
      <c r="F54" s="126">
        <v>-70.413845</v>
      </c>
      <c r="G54" t="s">
        <v>449</v>
      </c>
      <c r="H54" s="125">
        <f t="shared" ref="H54:I54" si="53">IF(C55=100, 1, 
  IF(C54&gt;70, 2, 
        IF(C54&gt;50, 3, 4
          )
       )
    )</f>
        <v>1</v>
      </c>
      <c r="I54" s="125">
        <f t="shared" si="53"/>
        <v>4</v>
      </c>
      <c r="J54" s="125"/>
      <c r="K54" s="125"/>
    </row>
    <row r="55">
      <c r="E55">
        <v>43.713705</v>
      </c>
      <c r="F55" s="126">
        <v>-70.413845</v>
      </c>
      <c r="G55" t="s">
        <v>449</v>
      </c>
      <c r="H55" s="125">
        <f t="shared" ref="H55:I55" si="54">IF(C56=100, 1, 
  IF(C55&gt;70, 2, 
        IF(C55&gt;50, 3, 4
          )
       )
    )</f>
        <v>2</v>
      </c>
      <c r="I55" s="125">
        <f t="shared" si="54"/>
        <v>4</v>
      </c>
      <c r="J55" s="125"/>
      <c r="K55" s="125"/>
    </row>
    <row r="56">
      <c r="E56">
        <v>43.713705</v>
      </c>
      <c r="F56" s="126">
        <v>-70.413845</v>
      </c>
      <c r="G56" t="s">
        <v>449</v>
      </c>
      <c r="H56" s="125">
        <f t="shared" ref="H56:I56" si="55">IF(C57=100, 1, 
  IF(C56&gt;70, 2, 
        IF(C56&gt;50, 3, 4
          )
       )
    )</f>
        <v>4</v>
      </c>
      <c r="I56" s="125">
        <f t="shared" si="55"/>
        <v>4</v>
      </c>
      <c r="J56" s="125"/>
      <c r="K56" s="125"/>
    </row>
    <row r="57">
      <c r="E57">
        <v>43.713705</v>
      </c>
      <c r="F57" s="126">
        <v>-70.413845</v>
      </c>
      <c r="G57" t="s">
        <v>449</v>
      </c>
      <c r="H57" s="125">
        <f t="shared" ref="H57:I57" si="56">IF(C58=100, 1, 
  IF(C57&gt;70, 2, 
        IF(C57&gt;50, 3, 4
          )
       )
    )</f>
        <v>2</v>
      </c>
      <c r="I57" s="125">
        <f t="shared" si="56"/>
        <v>4</v>
      </c>
      <c r="J57" s="125"/>
      <c r="K57" s="125"/>
    </row>
    <row r="58">
      <c r="E58">
        <v>43.713705</v>
      </c>
      <c r="F58" s="126">
        <v>-70.413845</v>
      </c>
      <c r="G58" t="s">
        <v>449</v>
      </c>
      <c r="H58" s="125">
        <f t="shared" ref="H58:I58" si="57">IF(C59=100, 1, 
  IF(C58&gt;70, 2, 
        IF(C58&gt;50, 3, 4
          )
       )
    )</f>
        <v>1</v>
      </c>
      <c r="I58" s="125">
        <f t="shared" si="57"/>
        <v>1</v>
      </c>
      <c r="J58" s="125"/>
      <c r="K58" s="125"/>
    </row>
    <row r="59">
      <c r="E59">
        <v>43.721093</v>
      </c>
      <c r="F59" s="126">
        <v>-70.424185</v>
      </c>
      <c r="G59" t="s">
        <v>490</v>
      </c>
      <c r="H59" s="125">
        <f t="shared" ref="H59:I59" si="58">IF(C60=100, 1, 
  IF(C59&gt;70, 2, 
        IF(C59&gt;50, 3, 4
          )
       )
    )</f>
        <v>1</v>
      </c>
      <c r="I59" s="125">
        <f t="shared" si="58"/>
        <v>1</v>
      </c>
      <c r="J59" s="125"/>
      <c r="K59" s="125"/>
    </row>
    <row r="60">
      <c r="E60">
        <v>43.721093</v>
      </c>
      <c r="F60" s="126">
        <v>-70.424185</v>
      </c>
      <c r="G60" t="s">
        <v>490</v>
      </c>
      <c r="H60" s="125">
        <f t="shared" ref="H60:I60" si="59">IF(C61=100, 1, 
  IF(C60&gt;70, 2, 
        IF(C60&gt;50, 3, 4
          )
       )
    )</f>
        <v>2</v>
      </c>
      <c r="I60" s="125">
        <f t="shared" si="59"/>
        <v>1</v>
      </c>
      <c r="J60" s="125"/>
      <c r="K60" s="125"/>
    </row>
    <row r="61">
      <c r="E61">
        <v>43.721093</v>
      </c>
      <c r="F61" s="126">
        <v>-70.424185</v>
      </c>
      <c r="G61" t="s">
        <v>490</v>
      </c>
      <c r="H61" s="125">
        <f t="shared" ref="H61:I61" si="60">IF(C62=100, 1, 
  IF(C61&gt;70, 2, 
        IF(C61&gt;50, 3, 4
          )
       )
    )</f>
        <v>3</v>
      </c>
      <c r="I61" s="125">
        <f t="shared" si="60"/>
        <v>2</v>
      </c>
      <c r="J61" s="125"/>
      <c r="K61" s="125"/>
    </row>
    <row r="62">
      <c r="E62">
        <v>43.721093</v>
      </c>
      <c r="F62" s="126">
        <v>-70.424185</v>
      </c>
      <c r="G62" t="s">
        <v>490</v>
      </c>
      <c r="H62" s="125">
        <f t="shared" ref="H62:I62" si="61">IF(C63=100, 1, 
  IF(C62&gt;70, 2, 
        IF(C62&gt;50, 3, 4
          )
       )
    )</f>
        <v>3</v>
      </c>
      <c r="I62" s="125">
        <f t="shared" si="61"/>
        <v>1</v>
      </c>
      <c r="J62" s="125"/>
      <c r="K62" s="125"/>
    </row>
    <row r="63">
      <c r="E63">
        <v>43.66891</v>
      </c>
      <c r="F63" s="126">
        <v>-70.48792</v>
      </c>
      <c r="G63" t="s">
        <v>506</v>
      </c>
      <c r="H63" s="125">
        <f t="shared" ref="H63:I63" si="62">IF(C64=100, 1, 
  IF(C63&gt;70, 2, 
        IF(C63&gt;50, 3, 4
          )
       )
    )</f>
        <v>2</v>
      </c>
      <c r="I63" s="125">
        <f t="shared" si="62"/>
        <v>1</v>
      </c>
      <c r="J63" s="125"/>
      <c r="K63" s="125"/>
      <c r="L63" s="20" t="s">
        <v>506</v>
      </c>
      <c r="M63" s="20">
        <v>43.66891</v>
      </c>
      <c r="N63" s="20">
        <v>-70.48792</v>
      </c>
    </row>
    <row r="64">
      <c r="E64">
        <v>43.66891</v>
      </c>
      <c r="F64" s="126">
        <v>-70.48792</v>
      </c>
      <c r="H64" s="125">
        <f t="shared" ref="H64:I64" si="63">IF(C65=100, 1, 
  IF(C64&gt;70, 2, 
        IF(C64&gt;50, 3, 4
          )
       )
    )</f>
        <v>3</v>
      </c>
      <c r="I64" s="125">
        <f t="shared" si="63"/>
        <v>1</v>
      </c>
      <c r="J64" s="125"/>
      <c r="K64" s="125"/>
    </row>
    <row r="65">
      <c r="E65">
        <v>43.66891</v>
      </c>
      <c r="F65" s="126">
        <v>-70.48792</v>
      </c>
      <c r="H65" s="125">
        <f t="shared" ref="H65:I65" si="64">IF(C66=100, 1, 
  IF(C65&gt;70, 2, 
        IF(C65&gt;50, 3, 4
          )
       )
    )</f>
        <v>2</v>
      </c>
      <c r="I65" s="125">
        <f t="shared" si="64"/>
        <v>2</v>
      </c>
      <c r="J65" s="125"/>
      <c r="K65" s="125"/>
    </row>
    <row r="66">
      <c r="E66">
        <v>43.703328</v>
      </c>
      <c r="F66" s="126">
        <v>-70.326689</v>
      </c>
      <c r="G66" t="s">
        <v>517</v>
      </c>
      <c r="H66" s="125">
        <f t="shared" ref="H66:I66" si="65">IF(C67=100, 1, 
  IF(C66&gt;70, 2, 
        IF(C66&gt;50, 3, 4
          )
       )
    )</f>
        <v>4</v>
      </c>
      <c r="I66" s="125">
        <f t="shared" si="65"/>
        <v>1</v>
      </c>
      <c r="J66" s="125"/>
      <c r="K66" s="125"/>
    </row>
    <row r="67">
      <c r="E67">
        <v>43.703328</v>
      </c>
      <c r="F67" s="126">
        <v>-70.326689</v>
      </c>
      <c r="H67" s="125">
        <f t="shared" ref="H67:I67" si="66">IF(C68=100, 1, 
  IF(C67&gt;70, 2, 
        IF(C67&gt;50, 3, 4
          )
       )
    )</f>
        <v>2</v>
      </c>
      <c r="I67" s="125">
        <f t="shared" si="66"/>
        <v>2</v>
      </c>
      <c r="J67" s="125"/>
      <c r="K67" s="125"/>
    </row>
    <row r="68">
      <c r="E68">
        <v>43.703328</v>
      </c>
      <c r="F68" s="126">
        <v>-70.326689</v>
      </c>
      <c r="H68" s="125">
        <f t="shared" ref="H68:I68" si="67">IF(C69=100, 1, 
  IF(C68&gt;70, 2, 
        IF(C68&gt;50, 3, 4
          )
       )
    )</f>
        <v>1</v>
      </c>
      <c r="I68" s="125">
        <f t="shared" si="67"/>
        <v>1</v>
      </c>
      <c r="J68" s="125"/>
      <c r="K68" s="125"/>
    </row>
    <row r="69">
      <c r="E69">
        <v>43.703328</v>
      </c>
      <c r="F69" s="126">
        <v>-70.326689</v>
      </c>
      <c r="H69" s="125">
        <f t="shared" ref="H69:I69" si="68">IF(C70=100, 1, 
  IF(C69&gt;70, 2, 
        IF(C69&gt;50, 3, 4
          )
       )
    )</f>
        <v>1</v>
      </c>
      <c r="I69" s="125">
        <f t="shared" si="68"/>
        <v>1</v>
      </c>
      <c r="J69" s="125"/>
      <c r="K69" s="125"/>
    </row>
    <row r="70">
      <c r="E70">
        <v>43.703328</v>
      </c>
      <c r="F70" s="126">
        <v>-70.326689</v>
      </c>
      <c r="H70" s="125">
        <f t="shared" ref="H70:I70" si="69">IF(C71=100, 1, 
  IF(C70&gt;70, 2, 
        IF(C70&gt;50, 3, 4
          )
       )
    )</f>
        <v>1</v>
      </c>
      <c r="I70" s="125">
        <f t="shared" si="69"/>
        <v>1</v>
      </c>
      <c r="J70" s="125"/>
      <c r="K70" s="125"/>
    </row>
    <row r="71">
      <c r="E71">
        <v>43.703328</v>
      </c>
      <c r="F71" s="126">
        <v>-70.326689</v>
      </c>
      <c r="H71" s="125">
        <f t="shared" ref="H71:I71" si="70">IF(C72=100, 1, 
  IF(C71&gt;70, 2, 
        IF(C71&gt;50, 3, 4
          )
       )
    )</f>
        <v>2</v>
      </c>
      <c r="I71" s="125">
        <f t="shared" si="70"/>
        <v>2</v>
      </c>
      <c r="J71" s="125"/>
      <c r="K71" s="125"/>
    </row>
    <row r="72">
      <c r="E72">
        <v>43.703328</v>
      </c>
      <c r="F72" s="126">
        <v>-70.326689</v>
      </c>
      <c r="H72" s="125">
        <f t="shared" ref="H72:I72" si="71">IF(C73=100, 1, 
  IF(C72&gt;70, 2, 
        IF(C72&gt;50, 3, 4
          )
       )
    )</f>
        <v>3</v>
      </c>
      <c r="I72" s="125">
        <f t="shared" si="71"/>
        <v>1</v>
      </c>
      <c r="J72" s="125"/>
      <c r="K72" s="125"/>
    </row>
    <row r="73">
      <c r="E73">
        <v>43.703328</v>
      </c>
      <c r="F73" s="126">
        <v>-70.326689</v>
      </c>
      <c r="H73" s="125">
        <f t="shared" ref="H73:I73" si="72">IF(C74=100, 1, 
  IF(C73&gt;70, 2, 
        IF(C73&gt;50, 3, 4
          )
       )
    )</f>
        <v>3</v>
      </c>
      <c r="I73" s="125">
        <f t="shared" si="72"/>
        <v>1</v>
      </c>
      <c r="J73" s="125"/>
      <c r="K73" s="125"/>
    </row>
    <row r="74">
      <c r="E74">
        <v>43.703328</v>
      </c>
      <c r="F74" s="126">
        <v>-70.326689</v>
      </c>
      <c r="H74" s="125">
        <f t="shared" ref="H74:I74" si="73">IF(C75=100, 1, 
  IF(C74&gt;70, 2, 
        IF(C74&gt;50, 3, 4
          )
       )
    )</f>
        <v>1</v>
      </c>
      <c r="I74" s="125">
        <f t="shared" si="73"/>
        <v>1</v>
      </c>
      <c r="J74" s="125"/>
      <c r="K74" s="125"/>
    </row>
    <row r="75">
      <c r="E75">
        <v>43.744375</v>
      </c>
      <c r="F75" s="126">
        <v>-70.352283</v>
      </c>
      <c r="G75" t="s">
        <v>565</v>
      </c>
      <c r="H75" s="125">
        <f t="shared" ref="H75:I75" si="74">IF(C76=100, 1, 
  IF(C75&gt;70, 2, 
        IF(C75&gt;50, 3, 4
          )
       )
    )</f>
        <v>2</v>
      </c>
      <c r="I75" s="125">
        <f t="shared" si="74"/>
        <v>2</v>
      </c>
      <c r="J75" s="125"/>
      <c r="K75" s="125"/>
    </row>
    <row r="76">
      <c r="E76">
        <v>43.744375</v>
      </c>
      <c r="F76" s="126">
        <v>-70.352283</v>
      </c>
      <c r="H76" s="125">
        <f t="shared" ref="H76:I76" si="75">IF(C77=100, 1, 
  IF(C76&gt;70, 2, 
        IF(C76&gt;50, 3, 4
          )
       )
    )</f>
        <v>2</v>
      </c>
      <c r="I76" s="125">
        <f t="shared" si="75"/>
        <v>2</v>
      </c>
      <c r="J76" s="125"/>
      <c r="K76" s="125"/>
    </row>
    <row r="77">
      <c r="E77">
        <v>43.744375</v>
      </c>
      <c r="F77" s="126">
        <v>-70.352283</v>
      </c>
      <c r="H77" s="125">
        <f t="shared" ref="H77:I77" si="76">IF(C78=100, 1, 
  IF(C77&gt;70, 2, 
        IF(C77&gt;50, 3, 4
          )
       )
    )</f>
        <v>2</v>
      </c>
      <c r="I77" s="125">
        <f t="shared" si="76"/>
        <v>2</v>
      </c>
      <c r="J77" s="125"/>
      <c r="K77" s="125"/>
    </row>
    <row r="78">
      <c r="E78">
        <v>43.744375</v>
      </c>
      <c r="F78" s="126">
        <v>-70.352283</v>
      </c>
      <c r="H78" s="125">
        <f t="shared" ref="H78:I78" si="77">IF(C79=100, 1, 
  IF(C78&gt;70, 2, 
        IF(C78&gt;50, 3, 4
          )
       )
    )</f>
        <v>4</v>
      </c>
      <c r="I78" s="125">
        <f t="shared" si="77"/>
        <v>2</v>
      </c>
      <c r="J78" s="125"/>
      <c r="K78" s="125"/>
    </row>
    <row r="79">
      <c r="E79">
        <v>43.744375</v>
      </c>
      <c r="F79" s="126">
        <v>-70.352283</v>
      </c>
      <c r="H79" s="125">
        <f t="shared" ref="H79:I79" si="78">IF(C80=100, 1, 
  IF(C79&gt;70, 2, 
        IF(C79&gt;50, 3, 4
          )
       )
    )</f>
        <v>4</v>
      </c>
      <c r="I79" s="125">
        <f t="shared" si="78"/>
        <v>1</v>
      </c>
      <c r="J79" s="125"/>
      <c r="K79" s="125"/>
    </row>
    <row r="80">
      <c r="E80">
        <v>43.744375</v>
      </c>
      <c r="F80" s="126">
        <v>-70.352283</v>
      </c>
      <c r="H80" s="125">
        <f t="shared" ref="H80:I80" si="79">IF(C81=100, 1, 
  IF(C80&gt;70, 2, 
        IF(C80&gt;50, 3, 4
          )
       )
    )</f>
        <v>4</v>
      </c>
      <c r="I80" s="125">
        <f t="shared" si="79"/>
        <v>1</v>
      </c>
      <c r="J80" s="125"/>
      <c r="K80" s="125"/>
    </row>
    <row r="81">
      <c r="E81">
        <v>43.744375</v>
      </c>
      <c r="F81" s="126">
        <v>-70.352283</v>
      </c>
      <c r="H81" s="125">
        <f t="shared" ref="H81:I81" si="80">IF(C82=100, 1, 
  IF(C81&gt;70, 2, 
        IF(C81&gt;50, 3, 4
          )
       )
    )</f>
        <v>4</v>
      </c>
      <c r="I81" s="125">
        <f t="shared" si="80"/>
        <v>1</v>
      </c>
      <c r="J81" s="125"/>
      <c r="K81" s="125"/>
    </row>
    <row r="82">
      <c r="E82">
        <v>43.744375</v>
      </c>
      <c r="F82" s="126">
        <v>-70.352283</v>
      </c>
      <c r="H82" s="125">
        <f t="shared" ref="H82:I82" si="81">IF(C83=100, 1, 
  IF(C82&gt;70, 2, 
        IF(C82&gt;50, 3, 4
          )
       )
    )</f>
        <v>4</v>
      </c>
      <c r="I82" s="125">
        <f t="shared" si="81"/>
        <v>1</v>
      </c>
      <c r="J82" s="125"/>
      <c r="K82" s="125"/>
    </row>
    <row r="83">
      <c r="E83">
        <v>43.76766</v>
      </c>
      <c r="F83" s="126">
        <v>-70.45947</v>
      </c>
      <c r="G83" t="s">
        <v>586</v>
      </c>
      <c r="H83" s="125">
        <f t="shared" ref="H83:I83" si="82">IF(C84=100, 1, 
  IF(C83&gt;70, 2, 
        IF(C83&gt;50, 3, 4
          )
       )
    )</f>
        <v>3</v>
      </c>
      <c r="I83" s="125">
        <f t="shared" si="82"/>
        <v>1</v>
      </c>
      <c r="J83" s="125"/>
      <c r="K83" s="125"/>
      <c r="L83" s="20" t="s">
        <v>586</v>
      </c>
      <c r="M83" s="20">
        <v>43.76766</v>
      </c>
      <c r="N83" s="20">
        <v>-70.45947</v>
      </c>
    </row>
    <row r="84">
      <c r="E84">
        <v>43.76766</v>
      </c>
      <c r="F84" s="126">
        <v>-70.45947</v>
      </c>
      <c r="H84" s="125">
        <f t="shared" ref="H84:I84" si="83">IF(C85=100, 1, 
  IF(C84&gt;70, 2, 
        IF(C84&gt;50, 3, 4
          )
       )
    )</f>
        <v>4</v>
      </c>
      <c r="I84" s="125">
        <f t="shared" si="83"/>
        <v>1</v>
      </c>
      <c r="J84" s="125"/>
      <c r="K84" s="125"/>
    </row>
    <row r="85">
      <c r="E85">
        <v>43.76766</v>
      </c>
      <c r="F85" s="126">
        <v>-70.45947</v>
      </c>
      <c r="H85" s="125">
        <f t="shared" ref="H85:I85" si="84">IF(C86=100, 1, 
  IF(C85&gt;70, 2, 
        IF(C85&gt;50, 3, 4
          )
       )
    )</f>
        <v>4</v>
      </c>
      <c r="I85" s="125">
        <f t="shared" si="84"/>
        <v>1</v>
      </c>
      <c r="J85" s="125"/>
      <c r="K85" s="125"/>
    </row>
    <row r="86">
      <c r="E86">
        <v>43.76766</v>
      </c>
      <c r="F86" s="126">
        <v>-70.45947</v>
      </c>
      <c r="H86" s="125">
        <f t="shared" ref="H86:I86" si="85">IF(C87=100, 1, 
  IF(C86&gt;70, 2, 
        IF(C86&gt;50, 3, 4
          )
       )
    )</f>
        <v>4</v>
      </c>
      <c r="I86" s="125">
        <f t="shared" si="85"/>
        <v>2</v>
      </c>
      <c r="J86" s="125"/>
      <c r="K86" s="125"/>
    </row>
    <row r="87">
      <c r="E87">
        <v>43.76766</v>
      </c>
      <c r="F87" s="126">
        <v>-70.45947</v>
      </c>
      <c r="H87" s="125">
        <f t="shared" ref="H87:I87" si="86">IF(C88=100, 1, 
  IF(C87&gt;70, 2, 
        IF(C87&gt;50, 3, 4
          )
       )
    )</f>
        <v>4</v>
      </c>
      <c r="I87" s="125">
        <f t="shared" si="86"/>
        <v>2</v>
      </c>
      <c r="J87" s="125"/>
      <c r="K87" s="125"/>
    </row>
    <row r="88">
      <c r="E88">
        <v>43.76766</v>
      </c>
      <c r="F88" s="126">
        <v>-70.45947</v>
      </c>
      <c r="H88" s="125">
        <f t="shared" ref="H88:I88" si="87">IF(C89=100, 1, 
  IF(C88&gt;70, 2, 
        IF(C88&gt;50, 3, 4
          )
       )
    )</f>
        <v>4</v>
      </c>
      <c r="I88" s="125">
        <f t="shared" si="87"/>
        <v>2</v>
      </c>
      <c r="J88" s="125"/>
      <c r="K88" s="125"/>
    </row>
    <row r="89">
      <c r="E89">
        <v>43.76766</v>
      </c>
      <c r="F89" s="126">
        <v>-70.45947</v>
      </c>
      <c r="H89" s="125">
        <f t="shared" ref="H89:I89" si="88">IF(C90=100, 1, 
  IF(C89&gt;70, 2, 
        IF(C89&gt;50, 3, 4
          )
       )
    )</f>
        <v>1</v>
      </c>
      <c r="I89" s="125">
        <f t="shared" si="88"/>
        <v>3</v>
      </c>
      <c r="J89" s="125"/>
      <c r="K89" s="125"/>
    </row>
    <row r="90">
      <c r="E90">
        <v>43.76766</v>
      </c>
      <c r="F90" s="126">
        <v>-70.45947</v>
      </c>
      <c r="H90" s="125">
        <f t="shared" ref="H90:I90" si="89">IF(C91=100, 1, 
  IF(C90&gt;70, 2, 
        IF(C90&gt;50, 3, 4
          )
       )
    )</f>
        <v>1</v>
      </c>
      <c r="I90" s="125">
        <f t="shared" si="89"/>
        <v>1</v>
      </c>
      <c r="J90" s="125"/>
      <c r="K90" s="125"/>
    </row>
    <row r="91">
      <c r="E91">
        <v>43.799477</v>
      </c>
      <c r="F91" s="126">
        <v>-70.438596</v>
      </c>
      <c r="G91" s="20" t="s">
        <v>643</v>
      </c>
      <c r="H91" s="125">
        <f t="shared" ref="H91:I91" si="90">IF(C92=100, 1, 
  IF(C91&gt;70, 2, 
        IF(C91&gt;50, 3, 4
          )
       )
    )</f>
        <v>1</v>
      </c>
      <c r="I91" s="125">
        <f t="shared" si="90"/>
        <v>2</v>
      </c>
      <c r="J91" s="127" t="s">
        <v>643</v>
      </c>
      <c r="K91" s="125"/>
      <c r="L91" s="20" t="s">
        <v>1414</v>
      </c>
      <c r="M91" s="103">
        <v>43.799477</v>
      </c>
      <c r="N91" s="103">
        <v>-70.438596</v>
      </c>
    </row>
    <row r="92">
      <c r="E92">
        <v>43.796546</v>
      </c>
      <c r="F92" s="126">
        <v>-70.440001</v>
      </c>
      <c r="G92" t="s">
        <v>91</v>
      </c>
      <c r="H92" s="125">
        <f t="shared" ref="H92:I92" si="91">IF(C93=100, 1, 
  IF(C92&gt;70, 2, 
        IF(C92&gt;50, 3, 4
          )
       )
    )</f>
        <v>1</v>
      </c>
      <c r="I92" s="125">
        <f t="shared" si="91"/>
        <v>1</v>
      </c>
      <c r="J92" s="125"/>
      <c r="K92" s="125"/>
    </row>
    <row r="93">
      <c r="E93">
        <v>43.796546</v>
      </c>
      <c r="F93" s="126">
        <v>-70.440001</v>
      </c>
      <c r="H93" s="125">
        <f t="shared" ref="H93:I93" si="92">IF(C94=100, 1, 
  IF(C93&gt;70, 2, 
        IF(C93&gt;50, 3, 4
          )
       )
    )</f>
        <v>2</v>
      </c>
      <c r="I93" s="125">
        <f t="shared" si="92"/>
        <v>1</v>
      </c>
      <c r="J93" s="125"/>
      <c r="K93" s="125"/>
    </row>
    <row r="94">
      <c r="E94">
        <v>43.796546</v>
      </c>
      <c r="F94" s="126">
        <v>-70.440001</v>
      </c>
      <c r="H94" s="125">
        <f t="shared" ref="H94:I94" si="93">IF(C95=100, 1, 
  IF(C94&gt;70, 2, 
        IF(C94&gt;50, 3, 4
          )
       )
    )</f>
        <v>2</v>
      </c>
      <c r="I94" s="125">
        <f t="shared" si="93"/>
        <v>1</v>
      </c>
      <c r="J94" s="125"/>
      <c r="K94" s="125"/>
    </row>
    <row r="95">
      <c r="E95">
        <v>43.796546</v>
      </c>
      <c r="F95" s="126">
        <v>-70.440001</v>
      </c>
      <c r="H95" s="125">
        <f t="shared" ref="H95:I95" si="94">IF(C96=100, 1, 
  IF(C95&gt;70, 2, 
        IF(C95&gt;50, 3, 4
          )
       )
    )</f>
        <v>1</v>
      </c>
      <c r="I95" s="125">
        <f t="shared" si="94"/>
        <v>2</v>
      </c>
      <c r="J95" s="125"/>
      <c r="K95" s="125"/>
    </row>
    <row r="96">
      <c r="E96">
        <v>43.796546</v>
      </c>
      <c r="F96" s="126">
        <v>-70.440001</v>
      </c>
      <c r="H96" s="125">
        <f t="shared" ref="H96:I96" si="95">IF(C97=100, 1, 
  IF(C96&gt;70, 2, 
        IF(C96&gt;50, 3, 4
          )
       )
    )</f>
        <v>2</v>
      </c>
      <c r="I96" s="125">
        <f t="shared" si="95"/>
        <v>4</v>
      </c>
      <c r="J96" s="125"/>
      <c r="K96" s="125"/>
    </row>
    <row r="97">
      <c r="E97">
        <v>43.796546</v>
      </c>
      <c r="F97" s="126">
        <v>-70.440001</v>
      </c>
      <c r="H97" s="125">
        <f t="shared" ref="H97:I97" si="96">IF(C98=100, 1, 
  IF(C97&gt;70, 2, 
        IF(C97&gt;50, 3, 4
          )
       )
    )</f>
        <v>1</v>
      </c>
      <c r="I97" s="125">
        <f t="shared" si="96"/>
        <v>3</v>
      </c>
      <c r="J97" s="125"/>
      <c r="K97" s="125"/>
    </row>
    <row r="98">
      <c r="E98">
        <v>43.796546</v>
      </c>
      <c r="F98" s="126">
        <v>-70.440001</v>
      </c>
      <c r="H98" s="125">
        <f t="shared" ref="H98:I98" si="97">IF(C99=100, 1, 
  IF(C98&gt;70, 2, 
        IF(C98&gt;50, 3, 4
          )
       )
    )</f>
        <v>2</v>
      </c>
      <c r="I98" s="125">
        <f t="shared" si="97"/>
        <v>2</v>
      </c>
      <c r="J98" s="125"/>
      <c r="K98" s="125"/>
    </row>
    <row r="99">
      <c r="E99">
        <v>43.796546</v>
      </c>
      <c r="F99" s="126">
        <v>-70.440001</v>
      </c>
      <c r="H99" s="125">
        <f t="shared" ref="H99:I99" si="98">IF(C100=100, 1, 
  IF(C99&gt;70, 2, 
        IF(C99&gt;50, 3, 4
          )
       )
    )</f>
        <v>4</v>
      </c>
      <c r="I99" s="125">
        <f t="shared" si="98"/>
        <v>1</v>
      </c>
      <c r="J99" s="125"/>
      <c r="K99" s="125"/>
    </row>
    <row r="100">
      <c r="E100">
        <v>43.796546</v>
      </c>
      <c r="F100" s="126">
        <v>-70.440001</v>
      </c>
      <c r="H100" s="125">
        <f t="shared" ref="H100:I100" si="99">IF(C101=100, 1, 
  IF(C100&gt;70, 2, 
        IF(C100&gt;50, 3, 4
          )
       )
    )</f>
        <v>4</v>
      </c>
      <c r="I100" s="125">
        <f t="shared" si="99"/>
        <v>2</v>
      </c>
      <c r="J100" s="125"/>
      <c r="K100" s="125"/>
    </row>
    <row r="101">
      <c r="E101" t="e">
        <v>#N/A</v>
      </c>
      <c r="F101" s="126" t="e">
        <v>#N/A</v>
      </c>
      <c r="G101" t="s">
        <v>155</v>
      </c>
      <c r="H101" s="125">
        <f t="shared" ref="H101:I101" si="100">IF(C102=100, 1, 
  IF(C101&gt;70, 2, 
        IF(C101&gt;50, 3, 4
          )
       )
    )</f>
        <v>3</v>
      </c>
      <c r="I101" s="125">
        <f t="shared" si="100"/>
        <v>1</v>
      </c>
      <c r="J101" s="125"/>
      <c r="K101" s="125"/>
    </row>
    <row r="102">
      <c r="E102" t="e">
        <v>#N/A</v>
      </c>
      <c r="F102" s="126" t="e">
        <v>#N/A</v>
      </c>
      <c r="H102" s="125">
        <f t="shared" ref="H102:I102" si="101">IF(C103=100, 1, 
  IF(C102&gt;70, 2, 
        IF(C102&gt;50, 3, 4
          )
       )
    )</f>
        <v>3</v>
      </c>
      <c r="I102" s="125">
        <f t="shared" si="101"/>
        <v>1</v>
      </c>
      <c r="J102" s="125"/>
      <c r="K102" s="125"/>
    </row>
    <row r="103">
      <c r="E103">
        <v>43.724308</v>
      </c>
      <c r="F103" s="126">
        <v>-70.302589</v>
      </c>
      <c r="G103" t="s">
        <v>755</v>
      </c>
      <c r="H103" s="125">
        <f t="shared" ref="H103:I103" si="102">IF(C104=100, 1, 
  IF(C103&gt;70, 2, 
        IF(C103&gt;50, 3, 4
          )
       )
    )</f>
        <v>3</v>
      </c>
      <c r="I103" s="125">
        <f t="shared" si="102"/>
        <v>1</v>
      </c>
      <c r="J103" s="125"/>
      <c r="K103" s="125"/>
    </row>
    <row r="104">
      <c r="E104">
        <v>43.724308</v>
      </c>
      <c r="F104" s="126">
        <v>-70.302589</v>
      </c>
      <c r="H104" s="125">
        <f t="shared" ref="H104:I104" si="103">IF(C105=100, 1, 
  IF(C104&gt;70, 2, 
        IF(C104&gt;50, 3, 4
          )
       )
    )</f>
        <v>4</v>
      </c>
      <c r="I104" s="125">
        <f t="shared" si="103"/>
        <v>1</v>
      </c>
      <c r="J104" s="125"/>
      <c r="K104" s="125"/>
    </row>
    <row r="105">
      <c r="E105">
        <v>43.724308</v>
      </c>
      <c r="F105" s="126">
        <v>-70.302589</v>
      </c>
      <c r="H105" s="125">
        <f t="shared" ref="H105:I105" si="104">IF(C106=100, 1, 
  IF(C105&gt;70, 2, 
        IF(C105&gt;50, 3, 4
          )
       )
    )</f>
        <v>3</v>
      </c>
      <c r="I105" s="125">
        <f t="shared" si="104"/>
        <v>2</v>
      </c>
      <c r="J105" s="125"/>
      <c r="K105" s="125"/>
    </row>
    <row r="106">
      <c r="E106">
        <v>43.724308</v>
      </c>
      <c r="F106" s="126">
        <v>-70.302589</v>
      </c>
      <c r="H106" s="125">
        <f t="shared" ref="H106:I106" si="105">IF(C107=100, 1, 
  IF(C106&gt;70, 2, 
        IF(C106&gt;50, 3, 4
          )
       )
    )</f>
        <v>4</v>
      </c>
      <c r="I106" s="125">
        <f t="shared" si="105"/>
        <v>2</v>
      </c>
      <c r="J106" s="125"/>
      <c r="K106" s="125"/>
    </row>
    <row r="107">
      <c r="E107">
        <v>43.724308</v>
      </c>
      <c r="F107" s="126">
        <v>-70.302589</v>
      </c>
      <c r="H107" s="125">
        <f t="shared" ref="H107:I107" si="106">IF(C108=100, 1, 
  IF(C107&gt;70, 2, 
        IF(C107&gt;50, 3, 4
          )
       )
    )</f>
        <v>1</v>
      </c>
      <c r="I107" s="125">
        <f t="shared" si="106"/>
        <v>4</v>
      </c>
      <c r="J107" s="125"/>
      <c r="K107" s="125"/>
    </row>
    <row r="108">
      <c r="E108">
        <v>43.724308</v>
      </c>
      <c r="F108" s="126">
        <v>-70.302589</v>
      </c>
      <c r="H108" s="125">
        <f t="shared" ref="H108:I108" si="107">IF(C109=100, 1, 
  IF(C108&gt;70, 2, 
        IF(C108&gt;50, 3, 4
          )
       )
    )</f>
        <v>2</v>
      </c>
      <c r="I108" s="125">
        <f t="shared" si="107"/>
        <v>4</v>
      </c>
      <c r="J108" s="125"/>
      <c r="K108" s="125"/>
    </row>
    <row r="109">
      <c r="E109">
        <v>43.724308</v>
      </c>
      <c r="F109" s="126">
        <v>-70.302589</v>
      </c>
      <c r="H109" s="125">
        <f t="shared" ref="H109:I109" si="108">IF(C110=100, 1, 
  IF(C109&gt;70, 2, 
        IF(C109&gt;50, 3, 4
          )
       )
    )</f>
        <v>1</v>
      </c>
      <c r="I109" s="125">
        <f t="shared" si="108"/>
        <v>4</v>
      </c>
      <c r="J109" s="125"/>
      <c r="K109" s="125"/>
    </row>
    <row r="110">
      <c r="E110">
        <v>43.724308</v>
      </c>
      <c r="F110" s="126">
        <v>-70.302589</v>
      </c>
      <c r="H110" s="125">
        <f t="shared" ref="H110:I110" si="109">IF(C111=100, 1, 
  IF(C110&gt;70, 2, 
        IF(C110&gt;50, 3, 4
          )
       )
    )</f>
        <v>2</v>
      </c>
      <c r="I110" s="125">
        <f t="shared" si="109"/>
        <v>4</v>
      </c>
      <c r="J110" s="125"/>
      <c r="K110" s="125"/>
    </row>
    <row r="111">
      <c r="E111">
        <v>43.724308</v>
      </c>
      <c r="F111" s="126">
        <v>-70.302589</v>
      </c>
      <c r="H111" s="125">
        <f t="shared" ref="H111:I111" si="110">IF(C112=100, 1, 
  IF(C111&gt;70, 2, 
        IF(C111&gt;50, 3, 4
          )
       )
    )</f>
        <v>4</v>
      </c>
      <c r="I111" s="125">
        <f t="shared" si="110"/>
        <v>4</v>
      </c>
      <c r="J111" s="125"/>
      <c r="K111" s="125"/>
    </row>
    <row r="112">
      <c r="E112">
        <v>43.703318</v>
      </c>
      <c r="F112" s="126">
        <v>-70.324473</v>
      </c>
      <c r="G112" t="s">
        <v>759</v>
      </c>
      <c r="H112" s="125">
        <f t="shared" ref="H112:I112" si="111">IF(C113=100, 1, 
  IF(C112&gt;70, 2, 
        IF(C112&gt;50, 3, 4
          )
       )
    )</f>
        <v>4</v>
      </c>
      <c r="I112" s="125">
        <f t="shared" si="111"/>
        <v>1</v>
      </c>
      <c r="J112" s="125"/>
      <c r="K112" s="125"/>
    </row>
    <row r="113">
      <c r="E113">
        <v>43.703318</v>
      </c>
      <c r="F113" s="126">
        <v>-70.324473</v>
      </c>
      <c r="H113" s="125">
        <f t="shared" ref="H113:I113" si="112">IF(C114=100, 1, 
  IF(C113&gt;70, 2, 
        IF(C113&gt;50, 3, 4
          )
       )
    )</f>
        <v>4</v>
      </c>
      <c r="I113" s="125">
        <f t="shared" si="112"/>
        <v>2</v>
      </c>
      <c r="J113" s="125"/>
      <c r="K113" s="125"/>
    </row>
    <row r="114">
      <c r="E114">
        <v>43.703318</v>
      </c>
      <c r="F114" s="126">
        <v>-70.324473</v>
      </c>
      <c r="H114" s="125">
        <f t="shared" ref="H114:I114" si="113">IF(C115=100, 1, 
  IF(C114&gt;70, 2, 
        IF(C114&gt;50, 3, 4
          )
       )
    )</f>
        <v>4</v>
      </c>
      <c r="I114" s="125">
        <f t="shared" si="113"/>
        <v>4</v>
      </c>
      <c r="J114" s="125"/>
      <c r="K114" s="125"/>
    </row>
    <row r="115">
      <c r="E115">
        <v>43.703318</v>
      </c>
      <c r="F115" s="126">
        <v>-70.324473</v>
      </c>
      <c r="H115" s="125">
        <f t="shared" ref="H115:I115" si="114">IF(C116=100, 1, 
  IF(C115&gt;70, 2, 
        IF(C115&gt;50, 3, 4
          )
       )
    )</f>
        <v>2</v>
      </c>
      <c r="I115" s="125">
        <f t="shared" si="114"/>
        <v>4</v>
      </c>
      <c r="J115" s="125"/>
      <c r="K115" s="125"/>
    </row>
    <row r="116">
      <c r="E116">
        <v>43.703318</v>
      </c>
      <c r="F116" s="126">
        <v>-70.324473</v>
      </c>
      <c r="H116" s="125">
        <f t="shared" ref="H116:I116" si="115">IF(C117=100, 1, 
  IF(C116&gt;70, 2, 
        IF(C116&gt;50, 3, 4
          )
       )
    )</f>
        <v>1</v>
      </c>
      <c r="I116" s="125">
        <f t="shared" si="115"/>
        <v>4</v>
      </c>
      <c r="J116" s="125"/>
      <c r="K116" s="125"/>
    </row>
    <row r="117">
      <c r="E117">
        <v>43.703318</v>
      </c>
      <c r="F117" s="126">
        <v>-70.324473</v>
      </c>
      <c r="H117" s="125">
        <f t="shared" ref="H117:I117" si="116">IF(C118=100, 1, 
  IF(C117&gt;70, 2, 
        IF(C117&gt;50, 3, 4
          )
       )
    )</f>
        <v>2</v>
      </c>
      <c r="I117" s="125">
        <f t="shared" si="116"/>
        <v>4</v>
      </c>
      <c r="J117" s="125"/>
      <c r="K117" s="125"/>
    </row>
    <row r="118">
      <c r="E118">
        <v>43.703318</v>
      </c>
      <c r="F118" s="126">
        <v>-70.324473</v>
      </c>
      <c r="H118" s="125">
        <f t="shared" ref="H118:I118" si="117">IF(C119=100, 1, 
  IF(C118&gt;70, 2, 
        IF(C118&gt;50, 3, 4
          )
       )
    )</f>
        <v>2</v>
      </c>
      <c r="I118" s="125">
        <f t="shared" si="117"/>
        <v>4</v>
      </c>
      <c r="J118" s="125"/>
      <c r="K118" s="125"/>
    </row>
    <row r="119">
      <c r="E119">
        <v>43.703318</v>
      </c>
      <c r="F119" s="126">
        <v>-70.324473</v>
      </c>
      <c r="H119" s="125">
        <f t="shared" ref="H119:I119" si="118">IF(C120=100, 1, 
  IF(C119&gt;70, 2, 
        IF(C119&gt;50, 3, 4
          )
       )
    )</f>
        <v>2</v>
      </c>
      <c r="I119" s="125">
        <f t="shared" si="118"/>
        <v>1</v>
      </c>
      <c r="J119" s="125"/>
      <c r="K119" s="125"/>
    </row>
    <row r="120">
      <c r="E120">
        <v>43.703318</v>
      </c>
      <c r="F120" s="126">
        <v>-70.324473</v>
      </c>
      <c r="H120" s="125">
        <f t="shared" ref="H120:I120" si="119">IF(C121=100, 1, 
  IF(C120&gt;70, 2, 
        IF(C120&gt;50, 3, 4
          )
       )
    )</f>
        <v>1</v>
      </c>
      <c r="I120" s="125">
        <f t="shared" si="119"/>
        <v>1</v>
      </c>
      <c r="J120" s="125"/>
      <c r="K120" s="125"/>
    </row>
    <row r="121">
      <c r="E121">
        <v>43.677207</v>
      </c>
      <c r="F121" s="126">
        <v>-70.364588</v>
      </c>
      <c r="G121" t="s">
        <v>837</v>
      </c>
      <c r="H121" s="125">
        <f t="shared" ref="H121:I121" si="120">IF(C122=100, 1, 
  IF(C121&gt;70, 2, 
        IF(C121&gt;50, 3, 4
          )
       )
    )</f>
        <v>2</v>
      </c>
      <c r="I121" s="125">
        <f t="shared" si="120"/>
        <v>1</v>
      </c>
      <c r="J121" s="125"/>
      <c r="K121" s="125"/>
    </row>
    <row r="122">
      <c r="E122">
        <v>43.724421</v>
      </c>
      <c r="F122" s="126">
        <v>-70.41672</v>
      </c>
      <c r="G122" t="s">
        <v>163</v>
      </c>
      <c r="H122" s="125">
        <f t="shared" ref="H122:I122" si="121">IF(C123=100, 1, 
  IF(C122&gt;70, 2, 
        IF(C122&gt;50, 3, 4
          )
       )
    )</f>
        <v>4</v>
      </c>
      <c r="I122" s="125">
        <f t="shared" si="121"/>
        <v>2</v>
      </c>
      <c r="J122" s="125"/>
      <c r="K122" s="125"/>
    </row>
    <row r="123">
      <c r="E123">
        <v>43.724421</v>
      </c>
      <c r="F123" s="126">
        <v>-70.41672</v>
      </c>
      <c r="H123" s="125">
        <f t="shared" ref="H123:I123" si="122">IF(C124=100, 1, 
  IF(C123&gt;70, 2, 
        IF(C123&gt;50, 3, 4
          )
       )
    )</f>
        <v>2</v>
      </c>
      <c r="I123" s="125">
        <f t="shared" si="122"/>
        <v>2</v>
      </c>
      <c r="J123" s="125"/>
      <c r="K123" s="125"/>
    </row>
    <row r="124">
      <c r="E124">
        <v>43.724421</v>
      </c>
      <c r="F124" s="126">
        <v>-70.41672</v>
      </c>
      <c r="H124" s="125">
        <f t="shared" ref="H124:I124" si="123">IF(C125=100, 1, 
  IF(C124&gt;70, 2, 
        IF(C124&gt;50, 3, 4
          )
       )
    )</f>
        <v>2</v>
      </c>
      <c r="I124" s="125">
        <f t="shared" si="123"/>
        <v>2</v>
      </c>
      <c r="J124" s="125"/>
      <c r="K124" s="125"/>
    </row>
    <row r="125">
      <c r="E125">
        <v>43.726584</v>
      </c>
      <c r="F125" s="126">
        <v>-70.418404</v>
      </c>
      <c r="G125" t="s">
        <v>175</v>
      </c>
      <c r="H125" s="125">
        <f t="shared" ref="H125:I125" si="124">IF(C126=100, 1, 
  IF(C125&gt;70, 2, 
        IF(C125&gt;50, 3, 4
          )
       )
    )</f>
        <v>2</v>
      </c>
      <c r="I125" s="125">
        <f t="shared" si="124"/>
        <v>1</v>
      </c>
      <c r="J125" s="125"/>
      <c r="K125" s="125"/>
    </row>
    <row r="126">
      <c r="E126">
        <v>43.726584</v>
      </c>
      <c r="F126" s="126">
        <v>-70.418404</v>
      </c>
      <c r="H126" s="125">
        <f t="shared" ref="H126:I126" si="125">IF(C127=100, 1, 
  IF(C126&gt;70, 2, 
        IF(C126&gt;50, 3, 4
          )
       )
    )</f>
        <v>2</v>
      </c>
      <c r="I126" s="125">
        <f t="shared" si="125"/>
        <v>1</v>
      </c>
      <c r="J126" s="125"/>
      <c r="K126" s="125"/>
    </row>
    <row r="127">
      <c r="E127">
        <v>43.726584</v>
      </c>
      <c r="F127" s="126">
        <v>-70.418404</v>
      </c>
      <c r="H127" s="125">
        <f t="shared" ref="H127:I127" si="126">IF(C128=100, 1, 
  IF(C127&gt;70, 2, 
        IF(C127&gt;50, 3, 4
          )
       )
    )</f>
        <v>2</v>
      </c>
      <c r="I127" s="125">
        <f t="shared" si="126"/>
        <v>1</v>
      </c>
      <c r="J127" s="125"/>
      <c r="K127" s="125"/>
    </row>
    <row r="128">
      <c r="E128">
        <v>43.733895</v>
      </c>
      <c r="F128" s="126">
        <v>-70.425582</v>
      </c>
      <c r="G128" t="s">
        <v>731</v>
      </c>
      <c r="H128" s="125">
        <f t="shared" ref="H128:I128" si="127">IF(C129=100, 1, 
  IF(C128&gt;70, 2, 
        IF(C128&gt;50, 3, 4
          )
       )
    )</f>
        <v>2</v>
      </c>
      <c r="I128" s="125">
        <f t="shared" si="127"/>
        <v>1</v>
      </c>
      <c r="J128" s="125"/>
      <c r="K128" s="125"/>
    </row>
    <row r="129">
      <c r="E129">
        <v>43.733895</v>
      </c>
      <c r="F129" s="126">
        <v>-70.425582</v>
      </c>
      <c r="H129" s="125">
        <f t="shared" ref="H129:I129" si="128">IF(C130=100, 1, 
  IF(C129&gt;70, 2, 
        IF(C129&gt;50, 3, 4
          )
       )
    )</f>
        <v>1</v>
      </c>
      <c r="I129" s="125">
        <f t="shared" si="128"/>
        <v>1</v>
      </c>
      <c r="J129" s="125"/>
      <c r="K129" s="125"/>
    </row>
    <row r="130">
      <c r="E130">
        <v>43.733895</v>
      </c>
      <c r="F130" s="126">
        <v>-70.425582</v>
      </c>
      <c r="H130" s="125">
        <f t="shared" ref="H130:I130" si="129">IF(C131=100, 1, 
  IF(C130&gt;70, 2, 
        IF(C130&gt;50, 3, 4
          )
       )
    )</f>
        <v>2</v>
      </c>
      <c r="I130" s="125">
        <f t="shared" si="129"/>
        <v>2</v>
      </c>
      <c r="J130" s="125"/>
      <c r="K130" s="125"/>
    </row>
    <row r="131">
      <c r="E131">
        <v>43.733895</v>
      </c>
      <c r="F131" s="126">
        <v>-70.425582</v>
      </c>
      <c r="H131" s="125">
        <f t="shared" ref="H131:I131" si="130">IF(C132=100, 1, 
  IF(C131&gt;70, 2, 
        IF(C131&gt;50, 3, 4
          )
       )
    )</f>
        <v>2</v>
      </c>
      <c r="I131" s="125">
        <f t="shared" si="130"/>
        <v>1</v>
      </c>
      <c r="J131" s="125"/>
      <c r="K131" s="125"/>
    </row>
    <row r="132">
      <c r="E132">
        <v>43.733895</v>
      </c>
      <c r="F132" s="126">
        <v>-70.425582</v>
      </c>
      <c r="H132" s="125">
        <f t="shared" ref="H132:I132" si="131">IF(C133=100, 1, 
  IF(C132&gt;70, 2, 
        IF(C132&gt;50, 3, 4
          )
       )
    )</f>
        <v>1</v>
      </c>
      <c r="I132" s="125">
        <f t="shared" si="131"/>
        <v>1</v>
      </c>
      <c r="J132" s="125"/>
      <c r="K132" s="125"/>
    </row>
    <row r="133">
      <c r="E133">
        <v>43.748907</v>
      </c>
      <c r="F133" s="126">
        <v>-70.44583</v>
      </c>
      <c r="G133" t="s">
        <v>736</v>
      </c>
      <c r="H133" s="125">
        <f t="shared" ref="H133:I133" si="132">IF(C134=100, 1, 
  IF(C133&gt;70, 2, 
        IF(C133&gt;50, 3, 4
          )
       )
    )</f>
        <v>2</v>
      </c>
      <c r="I133" s="125">
        <f t="shared" si="132"/>
        <v>1</v>
      </c>
      <c r="J133" s="125"/>
      <c r="K133" s="125"/>
    </row>
    <row r="134">
      <c r="E134">
        <v>43.748907</v>
      </c>
      <c r="F134" s="126">
        <v>-70.44583</v>
      </c>
      <c r="H134" s="125">
        <f t="shared" ref="H134:I134" si="133">IF(C135=100, 1, 
  IF(C134&gt;70, 2, 
        IF(C134&gt;50, 3, 4
          )
       )
    )</f>
        <v>2</v>
      </c>
      <c r="I134" s="125">
        <f t="shared" si="133"/>
        <v>1</v>
      </c>
      <c r="J134" s="125"/>
      <c r="K134" s="125"/>
    </row>
    <row r="135">
      <c r="E135">
        <v>43.748907</v>
      </c>
      <c r="F135" s="126">
        <v>-70.44583</v>
      </c>
      <c r="H135" s="125">
        <f t="shared" ref="H135:I135" si="134">IF(C136=100, 1, 
  IF(C135&gt;70, 2, 
        IF(C135&gt;50, 3, 4
          )
       )
    )</f>
        <v>2</v>
      </c>
      <c r="I135" s="125">
        <f t="shared" si="134"/>
        <v>1</v>
      </c>
      <c r="J135" s="125"/>
      <c r="K135" s="125"/>
    </row>
    <row r="136">
      <c r="E136">
        <v>43.748907</v>
      </c>
      <c r="F136" s="126">
        <v>-70.44583</v>
      </c>
      <c r="H136" s="125">
        <f t="shared" ref="H136:I136" si="135">IF(C137=100, 1, 
  IF(C136&gt;70, 2, 
        IF(C136&gt;50, 3, 4
          )
       )
    )</f>
        <v>3</v>
      </c>
      <c r="I136" s="125">
        <f t="shared" si="135"/>
        <v>1</v>
      </c>
      <c r="J136" s="125"/>
      <c r="K136" s="125"/>
    </row>
    <row r="137">
      <c r="E137">
        <v>43.748907</v>
      </c>
      <c r="F137" s="126">
        <v>-70.44583</v>
      </c>
      <c r="H137" s="125">
        <f t="shared" ref="H137:I137" si="136">IF(C138=100, 1, 
  IF(C137&gt;70, 2, 
        IF(C137&gt;50, 3, 4
          )
       )
    )</f>
        <v>2</v>
      </c>
      <c r="I137" s="125">
        <f t="shared" si="136"/>
        <v>1</v>
      </c>
      <c r="J137" s="125"/>
      <c r="K137" s="125"/>
    </row>
    <row r="138">
      <c r="E138">
        <v>43.748907</v>
      </c>
      <c r="F138" s="126">
        <v>-70.44583</v>
      </c>
      <c r="H138" s="125">
        <f t="shared" ref="H138:I138" si="137">IF(C139=100, 1, 
  IF(C138&gt;70, 2, 
        IF(C138&gt;50, 3, 4
          )
       )
    )</f>
        <v>2</v>
      </c>
      <c r="I138" s="125">
        <f t="shared" si="137"/>
        <v>2</v>
      </c>
      <c r="J138" s="125"/>
      <c r="K138" s="125"/>
    </row>
    <row r="139">
      <c r="E139">
        <v>43.748907</v>
      </c>
      <c r="F139" s="126">
        <v>-70.44583</v>
      </c>
      <c r="H139" s="125">
        <f t="shared" ref="H139:I139" si="138">IF(C140=100, 1, 
  IF(C139&gt;70, 2, 
        IF(C139&gt;50, 3, 4
          )
       )
    )</f>
        <v>1</v>
      </c>
      <c r="I139" s="125">
        <f t="shared" si="138"/>
        <v>1</v>
      </c>
      <c r="J139" s="125"/>
      <c r="K139" s="125"/>
    </row>
    <row r="140">
      <c r="E140">
        <v>43.748907</v>
      </c>
      <c r="F140" s="126">
        <v>-70.44583</v>
      </c>
      <c r="H140" s="125">
        <f t="shared" ref="H140:I140" si="139">IF(C141=100, 1, 
  IF(C140&gt;70, 2, 
        IF(C140&gt;50, 3, 4
          )
       )
    )</f>
        <v>2</v>
      </c>
      <c r="I140" s="125">
        <f t="shared" si="139"/>
        <v>1</v>
      </c>
      <c r="J140" s="125"/>
      <c r="K140" s="125"/>
    </row>
    <row r="141">
      <c r="E141" t="e">
        <v>#N/A</v>
      </c>
      <c r="F141" s="126" t="e">
        <v>#N/A</v>
      </c>
      <c r="G141" t="s">
        <v>776</v>
      </c>
      <c r="H141" s="125">
        <f t="shared" ref="H141:I141" si="140">IF(C142=100, 1, 
  IF(C141&gt;70, 2, 
        IF(C141&gt;50, 3, 4
          )
       )
    )</f>
        <v>1</v>
      </c>
      <c r="I141" s="125">
        <f t="shared" si="140"/>
        <v>1</v>
      </c>
      <c r="J141" s="125"/>
      <c r="K141" s="125"/>
    </row>
    <row r="142">
      <c r="E142" t="e">
        <v>#N/A</v>
      </c>
      <c r="F142" s="126" t="e">
        <v>#N/A</v>
      </c>
      <c r="G142" t="s">
        <v>766</v>
      </c>
      <c r="H142" s="125">
        <f t="shared" ref="H142:I142" si="141">IF(C143=100, 1, 
  IF(C142&gt;70, 2, 
        IF(C142&gt;50, 3, 4
          )
       )
    )</f>
        <v>2</v>
      </c>
      <c r="I142" s="125">
        <f t="shared" si="141"/>
        <v>1</v>
      </c>
      <c r="J142" s="125"/>
      <c r="K142" s="125"/>
    </row>
    <row r="143">
      <c r="E143">
        <v>43.766062</v>
      </c>
      <c r="F143" s="126">
        <v>-70.447699</v>
      </c>
      <c r="G143" t="s">
        <v>184</v>
      </c>
      <c r="H143" s="125">
        <f t="shared" ref="H143:I143" si="142">IF(C144=100, 1, 
  IF(C143&gt;70, 2, 
        IF(C143&gt;50, 3, 4
          )
       )
    )</f>
        <v>2</v>
      </c>
      <c r="I143" s="125">
        <f t="shared" si="142"/>
        <v>1</v>
      </c>
      <c r="J143" s="125"/>
      <c r="K143" s="125"/>
    </row>
    <row r="144">
      <c r="E144">
        <v>43.766062</v>
      </c>
      <c r="F144" s="126">
        <v>-70.447699</v>
      </c>
      <c r="H144" s="125">
        <f t="shared" ref="H144:I144" si="143">IF(C145=100, 1, 
  IF(C144&gt;70, 2, 
        IF(C144&gt;50, 3, 4
          )
       )
    )</f>
        <v>2</v>
      </c>
      <c r="I144" s="125">
        <f t="shared" si="143"/>
        <v>1</v>
      </c>
      <c r="J144" s="125"/>
      <c r="K144" s="125"/>
    </row>
    <row r="145">
      <c r="E145">
        <v>43.766062</v>
      </c>
      <c r="F145" s="126">
        <v>-70.447699</v>
      </c>
      <c r="H145" s="125">
        <f t="shared" ref="H145:I145" si="144">IF(C146=100, 1, 
  IF(C145&gt;70, 2, 
        IF(C145&gt;50, 3, 4
          )
       )
    )</f>
        <v>1</v>
      </c>
      <c r="I145" s="125">
        <f t="shared" si="144"/>
        <v>1</v>
      </c>
      <c r="J145" s="125"/>
      <c r="K145" s="125"/>
    </row>
    <row r="146">
      <c r="E146">
        <v>43.766062</v>
      </c>
      <c r="F146" s="126">
        <v>-70.447699</v>
      </c>
      <c r="H146" s="125">
        <f t="shared" ref="H146:I146" si="145">IF(C147=100, 1, 
  IF(C146&gt;70, 2, 
        IF(C146&gt;50, 3, 4
          )
       )
    )</f>
        <v>2</v>
      </c>
      <c r="I146" s="125">
        <f t="shared" si="145"/>
        <v>2</v>
      </c>
      <c r="J146" s="125"/>
      <c r="K146" s="125"/>
    </row>
    <row r="147">
      <c r="E147">
        <v>43.766062</v>
      </c>
      <c r="F147" s="126">
        <v>-70.447699</v>
      </c>
      <c r="H147" s="125">
        <f t="shared" ref="H147:I147" si="146">IF(C148=100, 1, 
  IF(C147&gt;70, 2, 
        IF(C147&gt;50, 3, 4
          )
       )
    )</f>
        <v>3</v>
      </c>
      <c r="I147" s="125">
        <f t="shared" si="146"/>
        <v>1</v>
      </c>
      <c r="J147" s="125"/>
      <c r="K147" s="125"/>
    </row>
    <row r="148">
      <c r="E148">
        <v>43.766062</v>
      </c>
      <c r="F148" s="126">
        <v>-70.447699</v>
      </c>
      <c r="H148" s="125">
        <f t="shared" ref="H148:I148" si="147">IF(C149=100, 1, 
  IF(C148&gt;70, 2, 
        IF(C148&gt;50, 3, 4
          )
       )
    )</f>
        <v>1</v>
      </c>
      <c r="I148" s="125">
        <f t="shared" si="147"/>
        <v>1</v>
      </c>
      <c r="J148" s="125"/>
      <c r="K148" s="125"/>
    </row>
    <row r="149">
      <c r="E149">
        <v>43.766062</v>
      </c>
      <c r="F149" s="126">
        <v>-70.447699</v>
      </c>
      <c r="H149" s="125">
        <f t="shared" ref="H149:I149" si="148">IF(C150=100, 1, 
  IF(C149&gt;70, 2, 
        IF(C149&gt;50, 3, 4
          )
       )
    )</f>
        <v>1</v>
      </c>
      <c r="I149" s="125">
        <f t="shared" si="148"/>
        <v>1</v>
      </c>
      <c r="J149" s="125"/>
      <c r="K149" s="125"/>
    </row>
    <row r="150">
      <c r="E150">
        <v>43.793263</v>
      </c>
      <c r="F150" s="126">
        <v>-70.450451</v>
      </c>
      <c r="G150" t="s">
        <v>197</v>
      </c>
      <c r="H150" s="125">
        <f t="shared" ref="H150:I150" si="149">IF(C151=100, 1, 
  IF(C150&gt;70, 2, 
        IF(C150&gt;50, 3, 4
          )
       )
    )</f>
        <v>2</v>
      </c>
      <c r="I150" s="125">
        <f t="shared" si="149"/>
        <v>1</v>
      </c>
      <c r="J150" s="125"/>
      <c r="K150" s="125"/>
    </row>
    <row r="151">
      <c r="E151">
        <v>43.793263</v>
      </c>
      <c r="F151" s="126">
        <v>-70.450451</v>
      </c>
      <c r="H151" s="125">
        <f t="shared" ref="H151:I151" si="150">IF(C152=100, 1, 
  IF(C151&gt;70, 2, 
        IF(C151&gt;50, 3, 4
          )
       )
    )</f>
        <v>1</v>
      </c>
      <c r="I151" s="125">
        <f t="shared" si="150"/>
        <v>1</v>
      </c>
      <c r="J151" s="125"/>
      <c r="K151" s="125"/>
    </row>
    <row r="152">
      <c r="E152">
        <v>43.793263</v>
      </c>
      <c r="F152" s="126">
        <v>-70.450451</v>
      </c>
      <c r="H152" s="125">
        <f t="shared" ref="H152:I152" si="151">IF(C153=100, 1, 
  IF(C152&gt;70, 2, 
        IF(C152&gt;50, 3, 4
          )
       )
    )</f>
        <v>1</v>
      </c>
      <c r="I152" s="125">
        <f t="shared" si="151"/>
        <v>2</v>
      </c>
      <c r="J152" s="125"/>
      <c r="K152" s="125"/>
    </row>
    <row r="153">
      <c r="E153">
        <v>43.793263</v>
      </c>
      <c r="F153" s="126">
        <v>-70.450451</v>
      </c>
      <c r="H153" s="125">
        <f t="shared" ref="H153:I153" si="152">IF(C154=100, 1, 
  IF(C153&gt;70, 2, 
        IF(C153&gt;50, 3, 4
          )
       )
    )</f>
        <v>2</v>
      </c>
      <c r="I153" s="125">
        <f t="shared" si="152"/>
        <v>2</v>
      </c>
      <c r="J153" s="125"/>
      <c r="K153" s="125"/>
    </row>
    <row r="154">
      <c r="E154">
        <v>43.793263</v>
      </c>
      <c r="F154" s="126">
        <v>-70.450451</v>
      </c>
      <c r="H154" s="125">
        <f t="shared" ref="H154:I154" si="153">IF(C155=100, 1, 
  IF(C154&gt;70, 2, 
        IF(C154&gt;50, 3, 4
          )
       )
    )</f>
        <v>1</v>
      </c>
      <c r="I154" s="125">
        <f t="shared" si="153"/>
        <v>1</v>
      </c>
      <c r="J154" s="125"/>
      <c r="K154" s="125"/>
    </row>
    <row r="155">
      <c r="E155">
        <v>43.793263</v>
      </c>
      <c r="F155" s="126">
        <v>-70.450451</v>
      </c>
      <c r="H155" s="125">
        <f t="shared" ref="H155:I155" si="154">IF(C156=100, 1, 
  IF(C155&gt;70, 2, 
        IF(C155&gt;50, 3, 4
          )
       )
    )</f>
        <v>2</v>
      </c>
      <c r="I155" s="125">
        <f t="shared" si="154"/>
        <v>2</v>
      </c>
      <c r="J155" s="125"/>
      <c r="K155" s="125"/>
    </row>
    <row r="156">
      <c r="E156">
        <v>43.801456</v>
      </c>
      <c r="F156" s="126">
        <v>-70.448064</v>
      </c>
      <c r="G156" t="s">
        <v>203</v>
      </c>
      <c r="H156" s="125">
        <f t="shared" ref="H156:I156" si="155">IF(C157=100, 1, 
  IF(C156&gt;70, 2, 
        IF(C156&gt;50, 3, 4
          )
       )
    )</f>
        <v>1</v>
      </c>
      <c r="I156" s="125">
        <f t="shared" si="155"/>
        <v>1</v>
      </c>
      <c r="J156" s="125"/>
      <c r="K156" s="125"/>
    </row>
    <row r="157">
      <c r="E157">
        <v>43.801456</v>
      </c>
      <c r="F157" s="126">
        <v>-70.448064</v>
      </c>
      <c r="H157" s="125">
        <f t="shared" ref="H157:I157" si="156">IF(C158=100, 1, 
  IF(C157&gt;70, 2, 
        IF(C157&gt;50, 3, 4
          )
       )
    )</f>
        <v>2</v>
      </c>
      <c r="I157" s="125">
        <f t="shared" si="156"/>
        <v>1</v>
      </c>
      <c r="J157" s="125"/>
      <c r="K157" s="125"/>
    </row>
    <row r="158">
      <c r="E158">
        <v>43.801456</v>
      </c>
      <c r="F158" s="126">
        <v>-70.448064</v>
      </c>
      <c r="H158" s="125">
        <f t="shared" ref="H158:I158" si="157">IF(C159=100, 1, 
  IF(C158&gt;70, 2, 
        IF(C158&gt;50, 3, 4
          )
       )
    )</f>
        <v>1</v>
      </c>
      <c r="I158" s="125">
        <f t="shared" si="157"/>
        <v>1</v>
      </c>
      <c r="J158" s="125"/>
      <c r="K158" s="125"/>
    </row>
    <row r="159">
      <c r="E159">
        <v>43.801456</v>
      </c>
      <c r="F159" s="126">
        <v>-70.448064</v>
      </c>
      <c r="H159" s="125">
        <f t="shared" ref="H159:I159" si="158">IF(C160=100, 1, 
  IF(C159&gt;70, 2, 
        IF(C159&gt;50, 3, 4
          )
       )
    )</f>
        <v>2</v>
      </c>
      <c r="I159" s="125">
        <f t="shared" si="158"/>
        <v>1</v>
      </c>
      <c r="J159" s="125"/>
      <c r="K159" s="125"/>
    </row>
    <row r="160">
      <c r="E160">
        <v>43.801456</v>
      </c>
      <c r="F160" s="126">
        <v>-70.448064</v>
      </c>
      <c r="H160" s="125">
        <f t="shared" ref="H160:I160" si="159">IF(C161=100, 1, 
  IF(C160&gt;70, 2, 
        IF(C160&gt;50, 3, 4
          )
       )
    )</f>
        <v>2</v>
      </c>
      <c r="I160" s="125">
        <f t="shared" si="159"/>
        <v>2</v>
      </c>
      <c r="J160" s="125"/>
      <c r="K160" s="125"/>
    </row>
    <row r="161">
      <c r="E161">
        <v>43.830613</v>
      </c>
      <c r="F161" s="126">
        <v>-70.449405</v>
      </c>
      <c r="G161" t="s">
        <v>208</v>
      </c>
      <c r="H161" s="125">
        <f t="shared" ref="H161:I161" si="160">IF(C162=100, 1, 
  IF(C161&gt;70, 2, 
        IF(C161&gt;50, 3, 4
          )
       )
    )</f>
        <v>1</v>
      </c>
      <c r="I161" s="125">
        <f t="shared" si="160"/>
        <v>2</v>
      </c>
      <c r="J161" s="125"/>
      <c r="K161" s="125"/>
    </row>
    <row r="162">
      <c r="E162">
        <v>43.830613</v>
      </c>
      <c r="F162" s="126">
        <v>-70.449405</v>
      </c>
      <c r="H162" s="125">
        <f t="shared" ref="H162:I162" si="161">IF(C163=100, 1, 
  IF(C162&gt;70, 2, 
        IF(C162&gt;50, 3, 4
          )
       )
    )</f>
        <v>1</v>
      </c>
      <c r="I162" s="125">
        <f t="shared" si="161"/>
        <v>2</v>
      </c>
      <c r="J162" s="125"/>
      <c r="K162" s="125"/>
    </row>
    <row r="163">
      <c r="E163">
        <v>43.830613</v>
      </c>
      <c r="F163" s="126">
        <v>-70.449405</v>
      </c>
      <c r="H163" s="125">
        <f t="shared" ref="H163:I163" si="162">IF(C164=100, 1, 
  IF(C163&gt;70, 2, 
        IF(C163&gt;50, 3, 4
          )
       )
    )</f>
        <v>1</v>
      </c>
      <c r="I163" s="125">
        <f t="shared" si="162"/>
        <v>4</v>
      </c>
      <c r="J163" s="125"/>
      <c r="K163" s="125"/>
    </row>
    <row r="164">
      <c r="E164">
        <v>43.830613</v>
      </c>
      <c r="F164" s="126">
        <v>-70.449405</v>
      </c>
      <c r="H164" s="125">
        <f t="shared" ref="H164:I164" si="163">IF(C165=100, 1, 
  IF(C164&gt;70, 2, 
        IF(C164&gt;50, 3, 4
          )
       )
    )</f>
        <v>2</v>
      </c>
      <c r="I164" s="125">
        <f t="shared" si="163"/>
        <v>3</v>
      </c>
      <c r="J164" s="125"/>
      <c r="K164" s="125"/>
    </row>
    <row r="165">
      <c r="E165">
        <v>43.830613</v>
      </c>
      <c r="F165" s="126">
        <v>-70.449405</v>
      </c>
      <c r="H165" s="125">
        <f t="shared" ref="H165:I165" si="164">IF(C166=100, 1, 
  IF(C165&gt;70, 2, 
        IF(C165&gt;50, 3, 4
          )
       )
    )</f>
        <v>3</v>
      </c>
      <c r="I165" s="125">
        <f t="shared" si="164"/>
        <v>1</v>
      </c>
      <c r="J165" s="125"/>
      <c r="K165" s="125"/>
    </row>
    <row r="166">
      <c r="E166">
        <v>43.830613</v>
      </c>
      <c r="F166" s="126">
        <v>-70.449405</v>
      </c>
      <c r="H166" s="125">
        <f t="shared" ref="H166:I166" si="165">IF(C167=100, 1, 
  IF(C166&gt;70, 2, 
        IF(C166&gt;50, 3, 4
          )
       )
    )</f>
        <v>1</v>
      </c>
      <c r="I166" s="125">
        <f t="shared" si="165"/>
        <v>2</v>
      </c>
      <c r="J166" s="125"/>
      <c r="K166" s="125"/>
    </row>
    <row r="167">
      <c r="E167">
        <v>43.738585</v>
      </c>
      <c r="F167" s="126">
        <v>-70.287336</v>
      </c>
      <c r="G167" t="s">
        <v>381</v>
      </c>
      <c r="H167" s="125">
        <f t="shared" ref="H167:I167" si="166">IF(C168=100, 1, 
  IF(C167&gt;70, 2, 
        IF(C167&gt;50, 3, 4
          )
       )
    )</f>
        <v>2</v>
      </c>
      <c r="I167" s="125">
        <f t="shared" si="166"/>
        <v>1</v>
      </c>
      <c r="J167" s="125"/>
      <c r="K167" s="125"/>
    </row>
    <row r="168">
      <c r="E168">
        <v>43.738585</v>
      </c>
      <c r="F168" s="126">
        <v>-70.287336</v>
      </c>
      <c r="H168" s="125">
        <f t="shared" ref="H168:I168" si="167">IF(C169=100, 1, 
  IF(C168&gt;70, 2, 
        IF(C168&gt;50, 3, 4
          )
       )
    )</f>
        <v>2</v>
      </c>
      <c r="I168" s="125">
        <f t="shared" si="167"/>
        <v>1</v>
      </c>
      <c r="J168" s="125"/>
      <c r="K168" s="125"/>
    </row>
    <row r="169">
      <c r="E169">
        <v>43.738585</v>
      </c>
      <c r="F169" s="126">
        <v>-70.287336</v>
      </c>
      <c r="H169" s="125">
        <f t="shared" ref="H169:I169" si="168">IF(C170=100, 1, 
  IF(C169&gt;70, 2, 
        IF(C169&gt;50, 3, 4
          )
       )
    )</f>
        <v>1</v>
      </c>
      <c r="I169" s="125">
        <f t="shared" si="168"/>
        <v>1</v>
      </c>
      <c r="J169" s="125"/>
      <c r="K169" s="125"/>
    </row>
    <row r="170">
      <c r="E170">
        <v>43.738585</v>
      </c>
      <c r="F170" s="126">
        <v>-70.287336</v>
      </c>
      <c r="H170" s="125">
        <f t="shared" ref="H170:I170" si="169">IF(C171=100, 1, 
  IF(C170&gt;70, 2, 
        IF(C170&gt;50, 3, 4
          )
       )
    )</f>
        <v>1</v>
      </c>
      <c r="I170" s="125">
        <f t="shared" si="169"/>
        <v>2</v>
      </c>
      <c r="J170" s="125"/>
      <c r="K170" s="125"/>
    </row>
    <row r="171">
      <c r="E171">
        <v>43.738585</v>
      </c>
      <c r="F171" s="126">
        <v>-70.287336</v>
      </c>
      <c r="H171" s="125">
        <f t="shared" ref="H171:I171" si="170">IF(C172=100, 1, 
  IF(C171&gt;70, 2, 
        IF(C171&gt;50, 3, 4
          )
       )
    )</f>
        <v>1</v>
      </c>
      <c r="I171" s="125">
        <f t="shared" si="170"/>
        <v>1</v>
      </c>
      <c r="J171" s="125"/>
      <c r="K171" s="125"/>
    </row>
    <row r="172">
      <c r="E172">
        <v>43.738585</v>
      </c>
      <c r="F172" s="126">
        <v>-70.287336</v>
      </c>
      <c r="H172" s="125">
        <f t="shared" ref="H172:I172" si="171">IF(C173=100, 1, 
  IF(C172&gt;70, 2, 
        IF(C172&gt;50, 3, 4
          )
       )
    )</f>
        <v>1</v>
      </c>
      <c r="I172" s="125">
        <f t="shared" si="171"/>
        <v>2</v>
      </c>
      <c r="J172" s="125"/>
      <c r="K172" s="125"/>
    </row>
    <row r="173">
      <c r="E173">
        <v>43.738585</v>
      </c>
      <c r="F173" s="126">
        <v>-70.287336</v>
      </c>
      <c r="H173" s="125">
        <f t="shared" ref="H173:I173" si="172">IF(C174=100, 1, 
  IF(C173&gt;70, 2, 
        IF(C173&gt;50, 3, 4
          )
       )
    )</f>
        <v>1</v>
      </c>
      <c r="I173" s="125">
        <f t="shared" si="172"/>
        <v>4</v>
      </c>
      <c r="J173" s="125"/>
      <c r="K173" s="125"/>
    </row>
    <row r="174">
      <c r="E174">
        <v>43.738585</v>
      </c>
      <c r="F174" s="126">
        <v>-70.287336</v>
      </c>
      <c r="H174" s="125">
        <f t="shared" ref="H174:I174" si="173">IF(C175=100, 1, 
  IF(C174&gt;70, 2, 
        IF(C174&gt;50, 3, 4
          )
       )
    )</f>
        <v>2</v>
      </c>
      <c r="I174" s="125">
        <f t="shared" si="173"/>
        <v>2</v>
      </c>
      <c r="J174" s="125"/>
      <c r="K174" s="125"/>
    </row>
    <row r="175">
      <c r="E175">
        <v>43.738585</v>
      </c>
      <c r="F175" s="126">
        <v>-70.287336</v>
      </c>
      <c r="H175" s="125">
        <f t="shared" ref="H175:I175" si="174">IF(C176=100, 1, 
  IF(C175&gt;70, 2, 
        IF(C175&gt;50, 3, 4
          )
       )
    )</f>
        <v>1</v>
      </c>
      <c r="I175" s="125">
        <f t="shared" si="174"/>
        <v>1</v>
      </c>
      <c r="J175" s="125"/>
      <c r="K175" s="125"/>
    </row>
    <row r="176">
      <c r="E176">
        <v>43.737837</v>
      </c>
      <c r="F176" s="126">
        <v>-70.293792</v>
      </c>
      <c r="G176" t="s">
        <v>660</v>
      </c>
      <c r="H176" s="125">
        <f t="shared" ref="H176:I176" si="175">IF(C177=100, 1, 
  IF(C176&gt;70, 2, 
        IF(C176&gt;50, 3, 4
          )
       )
    )</f>
        <v>1</v>
      </c>
      <c r="I176" s="125">
        <f t="shared" si="175"/>
        <v>1</v>
      </c>
      <c r="J176" s="125"/>
      <c r="K176" s="125"/>
    </row>
    <row r="177">
      <c r="E177">
        <v>43.737837</v>
      </c>
      <c r="F177" s="126">
        <v>-70.293792</v>
      </c>
      <c r="H177" s="125">
        <f t="shared" ref="H177:I177" si="176">IF(C178=100, 1, 
  IF(C177&gt;70, 2, 
        IF(C177&gt;50, 3, 4
          )
       )
    )</f>
        <v>1</v>
      </c>
      <c r="I177" s="125">
        <f t="shared" si="176"/>
        <v>1</v>
      </c>
      <c r="J177" s="125"/>
      <c r="K177" s="125"/>
    </row>
    <row r="178">
      <c r="E178">
        <v>43.737837</v>
      </c>
      <c r="F178" s="126">
        <v>-70.293792</v>
      </c>
      <c r="H178" s="125">
        <f t="shared" ref="H178:I178" si="177">IF(C179=100, 1, 
  IF(C178&gt;70, 2, 
        IF(C178&gt;50, 3, 4
          )
       )
    )</f>
        <v>1</v>
      </c>
      <c r="I178" s="125">
        <f t="shared" si="177"/>
        <v>2</v>
      </c>
      <c r="J178" s="125"/>
      <c r="K178" s="125"/>
    </row>
    <row r="179">
      <c r="E179">
        <v>43.737837</v>
      </c>
      <c r="F179" s="126">
        <v>-70.293792</v>
      </c>
      <c r="H179" s="125">
        <f t="shared" ref="H179:I179" si="178">IF(C180=100, 1, 
  IF(C179&gt;70, 2, 
        IF(C179&gt;50, 3, 4
          )
       )
    )</f>
        <v>1</v>
      </c>
      <c r="I179" s="125">
        <f t="shared" si="178"/>
        <v>1</v>
      </c>
      <c r="J179" s="125"/>
      <c r="K179" s="125"/>
    </row>
    <row r="180">
      <c r="E180">
        <v>43.737837</v>
      </c>
      <c r="F180" s="126">
        <v>-70.293792</v>
      </c>
      <c r="H180" s="125">
        <f t="shared" ref="H180:I180" si="179">IF(C181=100, 1, 
  IF(C180&gt;70, 2, 
        IF(C180&gt;50, 3, 4
          )
       )
    )</f>
        <v>1</v>
      </c>
      <c r="I180" s="125">
        <f t="shared" si="179"/>
        <v>1</v>
      </c>
      <c r="J180" s="125"/>
      <c r="K180" s="125"/>
    </row>
    <row r="181">
      <c r="E181">
        <v>43.737837</v>
      </c>
      <c r="F181" s="126">
        <v>-70.293792</v>
      </c>
      <c r="H181" s="125">
        <f t="shared" ref="H181:I181" si="180">IF(C182=100, 1, 
  IF(C181&gt;70, 2, 
        IF(C181&gt;50, 3, 4
          )
       )
    )</f>
        <v>1</v>
      </c>
      <c r="I181" s="125">
        <f t="shared" si="180"/>
        <v>1</v>
      </c>
      <c r="J181" s="125"/>
      <c r="K181" s="125"/>
    </row>
    <row r="182">
      <c r="E182">
        <v>43.737837</v>
      </c>
      <c r="F182" s="126">
        <v>-70.293792</v>
      </c>
      <c r="H182" s="125">
        <f t="shared" ref="H182:I182" si="181">IF(C183=100, 1, 
  IF(C182&gt;70, 2, 
        IF(C182&gt;50, 3, 4
          )
       )
    )</f>
        <v>2</v>
      </c>
      <c r="I182" s="125">
        <f t="shared" si="181"/>
        <v>1</v>
      </c>
      <c r="J182" s="125"/>
      <c r="K182" s="125"/>
    </row>
    <row r="183">
      <c r="E183">
        <v>43.737837</v>
      </c>
      <c r="F183" s="126">
        <v>-70.293792</v>
      </c>
      <c r="H183" s="125">
        <f t="shared" ref="H183:I183" si="182">IF(C184=100, 1, 
  IF(C183&gt;70, 2, 
        IF(C183&gt;50, 3, 4
          )
       )
    )</f>
        <v>2</v>
      </c>
      <c r="I183" s="125">
        <f t="shared" si="182"/>
        <v>1</v>
      </c>
      <c r="J183" s="125"/>
      <c r="K183" s="125"/>
    </row>
    <row r="184">
      <c r="E184">
        <v>43.737837</v>
      </c>
      <c r="F184" s="126">
        <v>-70.293792</v>
      </c>
      <c r="H184" s="125">
        <f t="shared" ref="H184:I184" si="183">IF(C185=100, 1, 
  IF(C184&gt;70, 2, 
        IF(C184&gt;50, 3, 4
          )
       )
    )</f>
        <v>1</v>
      </c>
      <c r="I184" s="125">
        <f t="shared" si="183"/>
        <v>1</v>
      </c>
      <c r="J184" s="125"/>
      <c r="K184" s="125"/>
    </row>
    <row r="185">
      <c r="E185">
        <v>43.760835</v>
      </c>
      <c r="F185" s="126">
        <v>-70.438821</v>
      </c>
      <c r="G185" t="s">
        <v>105</v>
      </c>
      <c r="H185" s="125">
        <f t="shared" ref="H185:I185" si="184">IF(C186=100, 1, 
  IF(C185&gt;70, 2, 
        IF(C185&gt;50, 3, 4
          )
       )
    )</f>
        <v>2</v>
      </c>
      <c r="I185" s="125">
        <f t="shared" si="184"/>
        <v>2</v>
      </c>
      <c r="J185" s="125"/>
      <c r="K185" s="125"/>
    </row>
    <row r="186">
      <c r="E186">
        <v>43.760835</v>
      </c>
      <c r="F186" s="126">
        <v>-70.438821</v>
      </c>
      <c r="H186" s="125" t="str">
        <f t="shared" ref="H186:I186" si="185">IF(C187=100, 1, 
  IF(C186&gt;70, 2, 
        IF(C186&gt;50, 3, 4
          )
       )
    )</f>
        <v>#DIV/0!</v>
      </c>
      <c r="I186" s="125">
        <f t="shared" si="185"/>
        <v>1</v>
      </c>
      <c r="J186" s="125"/>
      <c r="K186" s="125"/>
    </row>
    <row r="187">
      <c r="E187">
        <v>43.760835</v>
      </c>
      <c r="F187" s="126">
        <v>-70.438821</v>
      </c>
      <c r="H187" s="125" t="str">
        <f t="shared" ref="H187:I187" si="186">IF(C188=100, 1, 
  IF(C187&gt;70, 2, 
        IF(C187&gt;50, 3, 4
          )
       )
    )</f>
        <v>#DIV/0!</v>
      </c>
      <c r="I187" s="125">
        <f t="shared" si="186"/>
        <v>1</v>
      </c>
      <c r="J187" s="125"/>
      <c r="K187" s="125"/>
    </row>
    <row r="188">
      <c r="E188">
        <v>43.760835</v>
      </c>
      <c r="F188" s="126">
        <v>-70.438821</v>
      </c>
      <c r="H188" s="125">
        <f t="shared" ref="H188:I188" si="187">IF(C189=100, 1, 
  IF(C188&gt;70, 2, 
        IF(C188&gt;50, 3, 4
          )
       )
    )</f>
        <v>1</v>
      </c>
      <c r="I188" s="125">
        <f t="shared" si="187"/>
        <v>1</v>
      </c>
      <c r="J188" s="125"/>
      <c r="K188" s="125"/>
    </row>
    <row r="189">
      <c r="E189">
        <v>43.760835</v>
      </c>
      <c r="F189" s="126">
        <v>-70.438821</v>
      </c>
      <c r="H189" s="125">
        <f t="shared" ref="H189:I189" si="188">IF(C190=100, 1, 
  IF(C189&gt;70, 2, 
        IF(C189&gt;50, 3, 4
          )
       )
    )</f>
        <v>1</v>
      </c>
      <c r="I189" s="125">
        <f t="shared" si="188"/>
        <v>1</v>
      </c>
      <c r="J189" s="125"/>
      <c r="K189" s="125"/>
    </row>
    <row r="190">
      <c r="E190">
        <v>43.760835</v>
      </c>
      <c r="F190" s="126">
        <v>-70.438821</v>
      </c>
      <c r="H190" s="125">
        <f t="shared" ref="H190:I190" si="189">IF(C191=100, 1, 
  IF(C190&gt;70, 2, 
        IF(C190&gt;50, 3, 4
          )
       )
    )</f>
        <v>2</v>
      </c>
      <c r="I190" s="125">
        <f t="shared" si="189"/>
        <v>1</v>
      </c>
      <c r="J190" s="125"/>
      <c r="K190" s="125"/>
    </row>
    <row r="191">
      <c r="E191">
        <v>43.760835</v>
      </c>
      <c r="F191" s="126">
        <v>-70.438821</v>
      </c>
      <c r="H191" s="125">
        <f t="shared" ref="H191:I191" si="190">IF(C192=100, 1, 
  IF(C191&gt;70, 2, 
        IF(C191&gt;50, 3, 4
          )
       )
    )</f>
        <v>1</v>
      </c>
      <c r="I191" s="125">
        <f t="shared" si="190"/>
        <v>1</v>
      </c>
      <c r="J191" s="125"/>
      <c r="K191" s="125"/>
    </row>
    <row r="192">
      <c r="E192">
        <v>43.786579</v>
      </c>
      <c r="F192" s="126">
        <v>-70.421033</v>
      </c>
      <c r="G192" t="s">
        <v>121</v>
      </c>
      <c r="H192" s="125">
        <f t="shared" ref="H192:I192" si="191">IF(C193=100, 1, 
  IF(C192&gt;70, 2, 
        IF(C192&gt;50, 3, 4
          )
       )
    )</f>
        <v>1</v>
      </c>
      <c r="I192" s="125">
        <f t="shared" si="191"/>
        <v>2</v>
      </c>
      <c r="J192" s="125"/>
      <c r="K192" s="125"/>
    </row>
    <row r="193">
      <c r="E193">
        <v>43.786579</v>
      </c>
      <c r="F193" s="126">
        <v>-70.421033</v>
      </c>
      <c r="H193" s="125" t="str">
        <f t="shared" ref="H193:I193" si="192">IF(C194=100, 1, 
  IF(C193&gt;70, 2, 
        IF(C193&gt;50, 3, 4
          )
       )
    )</f>
        <v>#DIV/0!</v>
      </c>
      <c r="I193" s="125">
        <f t="shared" si="192"/>
        <v>1</v>
      </c>
      <c r="J193" s="125"/>
      <c r="K193" s="125"/>
    </row>
    <row r="194">
      <c r="E194">
        <v>43.786579</v>
      </c>
      <c r="F194" s="126">
        <v>-70.421033</v>
      </c>
      <c r="H194" s="125">
        <f t="shared" ref="H194:I194" si="193">IF(C195=100, 1, 
  IF(C194&gt;70, 2, 
        IF(C194&gt;50, 3, 4
          )
       )
    )</f>
        <v>1</v>
      </c>
      <c r="I194" s="125">
        <f t="shared" si="193"/>
        <v>2</v>
      </c>
      <c r="J194" s="125"/>
      <c r="K194" s="125"/>
    </row>
    <row r="195">
      <c r="E195">
        <v>43.786579</v>
      </c>
      <c r="F195" s="126">
        <v>-70.421033</v>
      </c>
      <c r="H195" s="125">
        <f t="shared" ref="H195:I195" si="194">IF(C196=100, 1, 
  IF(C195&gt;70, 2, 
        IF(C195&gt;50, 3, 4
          )
       )
    )</f>
        <v>1</v>
      </c>
      <c r="I195" s="125">
        <f t="shared" si="194"/>
        <v>2</v>
      </c>
      <c r="J195" s="125"/>
      <c r="K195" s="125"/>
    </row>
    <row r="196">
      <c r="E196">
        <v>43.786579</v>
      </c>
      <c r="F196" s="126">
        <v>-70.421033</v>
      </c>
      <c r="H196" s="125">
        <f t="shared" ref="H196:I196" si="195">IF(C197=100, 1, 
  IF(C196&gt;70, 2, 
        IF(C196&gt;50, 3, 4
          )
       )
    )</f>
        <v>1</v>
      </c>
      <c r="I196" s="125">
        <f t="shared" si="195"/>
        <v>1</v>
      </c>
      <c r="J196" s="125"/>
      <c r="K196" s="125"/>
    </row>
    <row r="197">
      <c r="E197">
        <v>43.786579</v>
      </c>
      <c r="F197" s="126">
        <v>-70.421033</v>
      </c>
      <c r="H197" s="125">
        <f t="shared" ref="H197:I197" si="196">IF(C198=100, 1, 
  IF(C197&gt;70, 2, 
        IF(C197&gt;50, 3, 4
          )
       )
    )</f>
        <v>1</v>
      </c>
      <c r="I197" s="125">
        <f t="shared" si="196"/>
        <v>1</v>
      </c>
      <c r="J197" s="125"/>
      <c r="K197" s="125"/>
    </row>
    <row r="198">
      <c r="E198">
        <v>43.794858</v>
      </c>
      <c r="F198" s="126">
        <v>-70.418876</v>
      </c>
      <c r="G198" t="s">
        <v>134</v>
      </c>
      <c r="H198" s="125">
        <f t="shared" ref="H198:I198" si="197">IF(C199=100, 1, 
  IF(C198&gt;70, 2, 
        IF(C198&gt;50, 3, 4
          )
       )
    )</f>
        <v>1</v>
      </c>
      <c r="I198" s="125">
        <f t="shared" si="197"/>
        <v>1</v>
      </c>
      <c r="J198" s="125"/>
      <c r="K198" s="125"/>
    </row>
    <row r="199">
      <c r="E199">
        <v>43.794858</v>
      </c>
      <c r="F199" s="126">
        <v>-70.418876</v>
      </c>
      <c r="H199" s="125">
        <f t="shared" ref="H199:I199" si="198">IF(C200=100, 1, 
  IF(C199&gt;70, 2, 
        IF(C199&gt;50, 3, 4
          )
       )
    )</f>
        <v>1</v>
      </c>
      <c r="I199" s="125">
        <f t="shared" si="198"/>
        <v>1</v>
      </c>
      <c r="J199" s="125"/>
      <c r="K199" s="125"/>
    </row>
    <row r="200">
      <c r="E200">
        <v>43.794858</v>
      </c>
      <c r="F200" s="126">
        <v>-70.418876</v>
      </c>
      <c r="H200" s="125">
        <f t="shared" ref="H200:I200" si="199">IF(C201=100, 1, 
  IF(C200&gt;70, 2, 
        IF(C200&gt;50, 3, 4
          )
       )
    )</f>
        <v>2</v>
      </c>
      <c r="I200" s="125">
        <f t="shared" si="199"/>
        <v>1</v>
      </c>
      <c r="J200" s="125"/>
      <c r="K200" s="125"/>
    </row>
    <row r="201">
      <c r="E201">
        <v>43.806299</v>
      </c>
      <c r="F201" s="126">
        <v>-70.409929</v>
      </c>
      <c r="G201" t="s">
        <v>145</v>
      </c>
      <c r="H201" s="125">
        <f t="shared" ref="H201:I201" si="200">IF(C202=100, 1, 
  IF(C201&gt;70, 2, 
        IF(C201&gt;50, 3, 4
          )
       )
    )</f>
        <v>2</v>
      </c>
      <c r="I201" s="125">
        <f t="shared" si="200"/>
        <v>1</v>
      </c>
      <c r="J201" s="125"/>
      <c r="K201" s="125"/>
    </row>
    <row r="202">
      <c r="E202">
        <v>43.806299</v>
      </c>
      <c r="F202" s="126">
        <v>-70.409929</v>
      </c>
      <c r="H202" s="125">
        <f t="shared" ref="H202:I202" si="201">IF(C203=100, 1, 
  IF(C202&gt;70, 2, 
        IF(C202&gt;50, 3, 4
          )
       )
    )</f>
        <v>1</v>
      </c>
      <c r="I202" s="125">
        <f t="shared" si="201"/>
        <v>2</v>
      </c>
      <c r="J202" s="125"/>
      <c r="K202" s="125"/>
    </row>
    <row r="203">
      <c r="E203">
        <v>43.806299</v>
      </c>
      <c r="F203" s="126">
        <v>-70.409929</v>
      </c>
      <c r="H203" s="125">
        <f t="shared" ref="H203:I203" si="202">IF(C204=100, 1, 
  IF(C203&gt;70, 2, 
        IF(C203&gt;50, 3, 4
          )
       )
    )</f>
        <v>2</v>
      </c>
      <c r="I203" s="125">
        <f t="shared" si="202"/>
        <v>4</v>
      </c>
      <c r="J203" s="125"/>
      <c r="K203" s="125"/>
    </row>
    <row r="204">
      <c r="E204">
        <v>43.806299</v>
      </c>
      <c r="F204" s="126">
        <v>-70.409929</v>
      </c>
      <c r="H204" s="125">
        <f t="shared" ref="H204:I204" si="203">IF(C205=100, 1, 
  IF(C204&gt;70, 2, 
        IF(C204&gt;50, 3, 4
          )
       )
    )</f>
        <v>1</v>
      </c>
      <c r="I204" s="125">
        <f t="shared" si="203"/>
        <v>4</v>
      </c>
      <c r="J204" s="125"/>
      <c r="K204" s="125"/>
    </row>
    <row r="205">
      <c r="E205">
        <v>43.806299</v>
      </c>
      <c r="F205" s="126">
        <v>-70.409929</v>
      </c>
      <c r="H205" s="125">
        <f t="shared" ref="H205:I205" si="204">IF(C206=100, 1, 
  IF(C205&gt;70, 2, 
        IF(C205&gt;50, 3, 4
          )
       )
    )</f>
        <v>2</v>
      </c>
      <c r="I205" s="125">
        <f t="shared" si="204"/>
        <v>2</v>
      </c>
      <c r="J205" s="125"/>
      <c r="K205" s="125"/>
    </row>
    <row r="206">
      <c r="E206">
        <v>43.806299</v>
      </c>
      <c r="F206" s="126">
        <v>-70.409929</v>
      </c>
      <c r="H206" s="125">
        <f t="shared" ref="H206:I206" si="205">IF(C207=100, 1, 
  IF(C206&gt;70, 2, 
        IF(C206&gt;50, 3, 4
          )
       )
    )</f>
        <v>4</v>
      </c>
      <c r="I206" s="125">
        <f t="shared" si="205"/>
        <v>1</v>
      </c>
      <c r="J206" s="125"/>
      <c r="K206" s="125"/>
    </row>
    <row r="207">
      <c r="E207">
        <v>43.806299</v>
      </c>
      <c r="F207" s="126">
        <v>-70.409929</v>
      </c>
      <c r="H207" s="125">
        <f t="shared" ref="H207:I207" si="206">IF(C208=100, 1, 
  IF(C207&gt;70, 2, 
        IF(C207&gt;50, 3, 4
          )
       )
    )</f>
        <v>4</v>
      </c>
      <c r="I207" s="125">
        <f t="shared" si="206"/>
        <v>2</v>
      </c>
      <c r="J207" s="125"/>
      <c r="K207" s="125"/>
    </row>
    <row r="208">
      <c r="E208">
        <v>43.806299</v>
      </c>
      <c r="F208" s="126">
        <v>-70.409929</v>
      </c>
      <c r="H208" s="125">
        <f t="shared" ref="H208:I208" si="207">IF(C209=100, 1, 
  IF(C208&gt;70, 2, 
        IF(C208&gt;50, 3, 4
          )
       )
    )</f>
        <v>4</v>
      </c>
      <c r="I208" s="125">
        <f t="shared" si="207"/>
        <v>4</v>
      </c>
      <c r="J208" s="125"/>
      <c r="K208" s="125"/>
    </row>
    <row r="209">
      <c r="E209">
        <v>43.806299</v>
      </c>
      <c r="F209" s="126">
        <v>-70.409929</v>
      </c>
      <c r="H209" s="125">
        <f t="shared" ref="H209:I209" si="208">IF(C210=100, 1, 
  IF(C209&gt;70, 2, 
        IF(C209&gt;50, 3, 4
          )
       )
    )</f>
        <v>3</v>
      </c>
      <c r="I209" s="125">
        <f t="shared" si="208"/>
        <v>4</v>
      </c>
      <c r="J209" s="125"/>
      <c r="K209" s="125"/>
    </row>
    <row r="210">
      <c r="E210" t="e">
        <v>#N/A</v>
      </c>
      <c r="F210" s="126" t="e">
        <v>#N/A</v>
      </c>
      <c r="G210" t="s">
        <v>1415</v>
      </c>
      <c r="H210" s="125">
        <f t="shared" ref="H210:I210" si="209">IF(C211=100, 1, 
  IF(C210&gt;70, 2, 
        IF(C210&gt;50, 3, 4
          )
       )
    )</f>
        <v>4</v>
      </c>
      <c r="I210" s="125">
        <f t="shared" si="209"/>
        <v>4</v>
      </c>
      <c r="J210" s="125"/>
      <c r="K210" s="125"/>
    </row>
    <row r="211">
      <c r="E211" t="e">
        <v>#N/A</v>
      </c>
      <c r="F211" s="126" t="e">
        <v>#N/A</v>
      </c>
      <c r="G211" t="s">
        <v>1416</v>
      </c>
      <c r="H211" s="125">
        <f t="shared" ref="H211:I211" si="210">IF(C212=100, 1, 
  IF(C211&gt;70, 2, 
        IF(C211&gt;50, 3, 4
          )
       )
    )</f>
        <v>4</v>
      </c>
      <c r="I211" s="125">
        <f t="shared" si="210"/>
        <v>1</v>
      </c>
      <c r="J211" s="125"/>
      <c r="K211" s="125"/>
    </row>
    <row r="212">
      <c r="E212" t="e">
        <v>#N/A</v>
      </c>
      <c r="F212" s="126" t="e">
        <v>#N/A</v>
      </c>
      <c r="G212" t="s">
        <v>1417</v>
      </c>
      <c r="H212" s="125">
        <f t="shared" ref="H212:I212" si="211">IF(C213=100, 1, 
  IF(C212&gt;70, 2, 
        IF(C212&gt;50, 3, 4
          )
       )
    )</f>
        <v>4</v>
      </c>
      <c r="I212" s="125">
        <f t="shared" si="211"/>
        <v>1</v>
      </c>
      <c r="J212" s="125"/>
      <c r="K212" s="125"/>
    </row>
    <row r="213">
      <c r="E213">
        <v>43.701435</v>
      </c>
      <c r="F213" s="126">
        <v>-70.43615</v>
      </c>
      <c r="G213" t="s">
        <v>920</v>
      </c>
      <c r="H213" s="125">
        <f t="shared" ref="H213:I213" si="212">IF(C214=100, 1, 
  IF(C213&gt;70, 2, 
        IF(C213&gt;50, 3, 4
          )
       )
    )</f>
        <v>1</v>
      </c>
      <c r="I213" s="125">
        <f t="shared" si="212"/>
        <v>2</v>
      </c>
      <c r="J213" s="125"/>
      <c r="K213" s="125"/>
    </row>
    <row r="214">
      <c r="E214">
        <v>43.701435</v>
      </c>
      <c r="F214" s="126">
        <v>-70.43615</v>
      </c>
      <c r="H214" s="125">
        <f t="shared" ref="H214:I214" si="213">IF(C215=100, 1, 
  IF(C214&gt;70, 2, 
        IF(C214&gt;50, 3, 4
          )
       )
    )</f>
        <v>2</v>
      </c>
      <c r="I214" s="125">
        <f t="shared" si="213"/>
        <v>1</v>
      </c>
      <c r="J214" s="125"/>
      <c r="K214" s="125"/>
    </row>
    <row r="215">
      <c r="E215">
        <v>43.701435</v>
      </c>
      <c r="F215" s="126">
        <v>-70.43615</v>
      </c>
      <c r="H215" s="125">
        <f t="shared" ref="H215:I215" si="214">IF(C216=100, 1, 
  IF(C215&gt;70, 2, 
        IF(C215&gt;50, 3, 4
          )
       )
    )</f>
        <v>2</v>
      </c>
      <c r="I215" s="125">
        <f t="shared" si="214"/>
        <v>1</v>
      </c>
      <c r="J215" s="125"/>
      <c r="K215" s="125"/>
    </row>
    <row r="216">
      <c r="E216">
        <v>43.701435</v>
      </c>
      <c r="F216" s="126">
        <v>-70.43615</v>
      </c>
      <c r="H216" s="125">
        <f t="shared" ref="H216:I216" si="215">IF(C217=100, 1, 
  IF(C216&gt;70, 2, 
        IF(C216&gt;50, 3, 4
          )
       )
    )</f>
        <v>3</v>
      </c>
      <c r="I216" s="125">
        <f t="shared" si="215"/>
        <v>1</v>
      </c>
      <c r="J216" s="125"/>
      <c r="K216" s="125"/>
    </row>
    <row r="217">
      <c r="E217">
        <v>43.701435</v>
      </c>
      <c r="F217" s="126">
        <v>-70.43615</v>
      </c>
      <c r="H217" s="125">
        <f t="shared" ref="H217:I217" si="216">IF(C218=100, 1, 
  IF(C217&gt;70, 2, 
        IF(C217&gt;50, 3, 4
          )
       )
    )</f>
        <v>3</v>
      </c>
      <c r="I217" s="125">
        <f t="shared" si="216"/>
        <v>1</v>
      </c>
      <c r="J217" s="125"/>
      <c r="K217" s="125"/>
    </row>
    <row r="218">
      <c r="E218">
        <v>43.701435</v>
      </c>
      <c r="F218" s="126">
        <v>-70.43615</v>
      </c>
      <c r="H218" s="125">
        <f t="shared" ref="H218:I218" si="217">IF(C219=100, 1, 
  IF(C218&gt;70, 2, 
        IF(C218&gt;50, 3, 4
          )
       )
    )</f>
        <v>3</v>
      </c>
      <c r="I218" s="125">
        <f t="shared" si="217"/>
        <v>1</v>
      </c>
      <c r="J218" s="125"/>
      <c r="K218" s="125"/>
    </row>
    <row r="219">
      <c r="E219">
        <v>43.701435</v>
      </c>
      <c r="F219" s="126">
        <v>-70.43615</v>
      </c>
      <c r="H219" s="125">
        <f t="shared" ref="H219:I219" si="218">IF(C220=100, 1, 
  IF(C219&gt;70, 2, 
        IF(C219&gt;50, 3, 4
          )
       )
    )</f>
        <v>4</v>
      </c>
      <c r="I219" s="125">
        <f t="shared" si="218"/>
        <v>1</v>
      </c>
      <c r="J219" s="125"/>
      <c r="K219" s="125"/>
    </row>
    <row r="220">
      <c r="E220">
        <v>43.686529</v>
      </c>
      <c r="F220" s="126">
        <v>-70.446777</v>
      </c>
      <c r="G220" t="s">
        <v>931</v>
      </c>
      <c r="H220" s="125">
        <f t="shared" ref="H220:I220" si="219">IF(C221=100, 1, 
  IF(C220&gt;70, 2, 
        IF(C220&gt;50, 3, 4
          )
       )
    )</f>
        <v>4</v>
      </c>
      <c r="I220" s="125">
        <f t="shared" si="219"/>
        <v>1</v>
      </c>
      <c r="J220" s="125"/>
      <c r="K220" s="125"/>
    </row>
    <row r="221">
      <c r="E221" s="128"/>
    </row>
    <row r="222">
      <c r="E222" s="128"/>
    </row>
    <row r="223">
      <c r="E223" s="128"/>
    </row>
    <row r="224">
      <c r="E224" s="128"/>
    </row>
    <row r="225">
      <c r="E225" s="128"/>
    </row>
    <row r="226">
      <c r="E226" s="128"/>
    </row>
    <row r="227">
      <c r="E227" s="128"/>
    </row>
    <row r="228">
      <c r="E228" s="128"/>
    </row>
    <row r="229">
      <c r="E229" s="128"/>
    </row>
    <row r="230">
      <c r="E230" s="128"/>
    </row>
    <row r="231">
      <c r="E231" s="128"/>
    </row>
    <row r="232">
      <c r="E232" s="128"/>
    </row>
    <row r="233">
      <c r="E233" s="128"/>
    </row>
    <row r="234">
      <c r="E234" s="128"/>
    </row>
    <row r="235">
      <c r="E235" s="128"/>
    </row>
    <row r="236">
      <c r="E236" s="128"/>
    </row>
    <row r="237">
      <c r="E237" s="128"/>
    </row>
    <row r="238">
      <c r="E238" s="128"/>
    </row>
    <row r="239">
      <c r="E239" s="128"/>
    </row>
    <row r="240">
      <c r="E240" s="128"/>
    </row>
    <row r="241">
      <c r="E241" s="128"/>
    </row>
    <row r="242">
      <c r="E242" s="128"/>
    </row>
    <row r="243">
      <c r="E243" s="128"/>
    </row>
    <row r="244">
      <c r="E244" s="128"/>
    </row>
    <row r="245">
      <c r="E245" s="128"/>
    </row>
    <row r="246">
      <c r="E246" s="128"/>
    </row>
    <row r="247">
      <c r="E247" s="128"/>
    </row>
    <row r="248">
      <c r="E248" s="128"/>
    </row>
    <row r="249">
      <c r="E249" s="128"/>
    </row>
    <row r="250">
      <c r="E250" s="128"/>
    </row>
    <row r="251">
      <c r="E251" s="128"/>
    </row>
    <row r="252">
      <c r="E252" s="128"/>
    </row>
    <row r="253">
      <c r="E253" s="128"/>
    </row>
    <row r="254">
      <c r="E254" s="128"/>
    </row>
    <row r="255">
      <c r="E255" s="128"/>
    </row>
    <row r="256">
      <c r="E256" s="128"/>
    </row>
    <row r="257">
      <c r="E257" s="128"/>
    </row>
    <row r="258">
      <c r="E258" s="128"/>
    </row>
    <row r="259">
      <c r="E259" s="128"/>
    </row>
    <row r="260">
      <c r="E260" s="128"/>
    </row>
    <row r="261">
      <c r="E261" s="128"/>
    </row>
    <row r="262">
      <c r="E262" s="128"/>
    </row>
    <row r="263">
      <c r="E263" s="128"/>
    </row>
    <row r="264">
      <c r="E264" s="128"/>
    </row>
    <row r="265">
      <c r="E265" s="128"/>
    </row>
    <row r="266">
      <c r="E266" s="128"/>
    </row>
    <row r="267">
      <c r="E267" s="128"/>
    </row>
    <row r="268">
      <c r="E268" s="128"/>
    </row>
    <row r="269">
      <c r="E269" s="128"/>
    </row>
    <row r="270">
      <c r="E270" s="128"/>
    </row>
    <row r="271">
      <c r="E271" s="128"/>
    </row>
    <row r="272">
      <c r="E272" s="128"/>
    </row>
    <row r="273">
      <c r="E273" s="128"/>
    </row>
    <row r="274">
      <c r="E274" s="128"/>
    </row>
    <row r="275">
      <c r="E275" s="128"/>
    </row>
    <row r="276">
      <c r="E276" s="128"/>
    </row>
    <row r="277">
      <c r="E277" s="128"/>
    </row>
    <row r="278">
      <c r="E278" s="128"/>
    </row>
    <row r="279">
      <c r="E279" s="128"/>
    </row>
    <row r="280">
      <c r="E280" s="128"/>
    </row>
    <row r="281">
      <c r="E281" s="128"/>
    </row>
    <row r="282">
      <c r="E282" s="128"/>
    </row>
    <row r="283">
      <c r="E283" s="128"/>
    </row>
    <row r="284">
      <c r="E284" s="128"/>
    </row>
    <row r="285">
      <c r="E285" s="128"/>
    </row>
    <row r="286">
      <c r="E286" s="128"/>
    </row>
    <row r="287">
      <c r="E287" s="128"/>
    </row>
    <row r="288">
      <c r="E288" s="128"/>
    </row>
    <row r="289">
      <c r="E289" s="128"/>
    </row>
    <row r="290">
      <c r="E290" s="128"/>
    </row>
    <row r="291">
      <c r="E291" s="128"/>
    </row>
    <row r="292">
      <c r="E292" s="128"/>
    </row>
    <row r="293">
      <c r="E293" s="128"/>
    </row>
    <row r="294">
      <c r="E294" s="128"/>
    </row>
    <row r="295">
      <c r="E295" s="128"/>
    </row>
    <row r="296">
      <c r="E296" s="128"/>
    </row>
    <row r="297">
      <c r="E297" s="128"/>
    </row>
    <row r="298">
      <c r="E298" s="128"/>
    </row>
    <row r="299">
      <c r="E299" s="128"/>
    </row>
    <row r="300">
      <c r="E300" s="128"/>
    </row>
    <row r="301">
      <c r="E301" s="128"/>
    </row>
    <row r="302">
      <c r="E302" s="128"/>
    </row>
    <row r="303">
      <c r="E303" s="128"/>
    </row>
    <row r="304">
      <c r="E304" s="128"/>
    </row>
    <row r="305">
      <c r="E305" s="128"/>
    </row>
    <row r="306">
      <c r="E306" s="128"/>
    </row>
    <row r="307">
      <c r="E307" s="128"/>
    </row>
    <row r="308">
      <c r="E308" s="128"/>
    </row>
    <row r="309">
      <c r="E309" s="128"/>
    </row>
    <row r="310">
      <c r="E310" s="128"/>
    </row>
    <row r="311">
      <c r="E311" s="128"/>
    </row>
    <row r="312">
      <c r="E312" s="128"/>
    </row>
    <row r="313">
      <c r="E313" s="128"/>
    </row>
    <row r="314">
      <c r="E314" s="128"/>
    </row>
    <row r="315">
      <c r="E315" s="128"/>
    </row>
    <row r="316">
      <c r="E316" s="128"/>
    </row>
    <row r="317">
      <c r="E317" s="128"/>
    </row>
    <row r="318">
      <c r="E318" s="128"/>
    </row>
    <row r="319">
      <c r="E319" s="128"/>
    </row>
    <row r="320">
      <c r="E320" s="128"/>
    </row>
    <row r="321">
      <c r="E321" s="128"/>
    </row>
    <row r="322">
      <c r="E322" s="128"/>
    </row>
    <row r="323">
      <c r="E323" s="128"/>
    </row>
    <row r="324">
      <c r="E324" s="128"/>
    </row>
    <row r="325">
      <c r="E325" s="128"/>
    </row>
    <row r="326">
      <c r="E326" s="128"/>
    </row>
    <row r="327">
      <c r="E327" s="128"/>
    </row>
    <row r="328">
      <c r="E328" s="128"/>
    </row>
    <row r="329">
      <c r="E329" s="128"/>
    </row>
    <row r="330">
      <c r="E330" s="128"/>
    </row>
    <row r="331">
      <c r="E331" s="128"/>
    </row>
    <row r="332">
      <c r="E332" s="128"/>
    </row>
    <row r="333">
      <c r="E333" s="128"/>
    </row>
    <row r="334">
      <c r="E334" s="128"/>
    </row>
    <row r="335">
      <c r="E335" s="128"/>
    </row>
    <row r="336">
      <c r="E336" s="128"/>
    </row>
    <row r="337">
      <c r="E337" s="128"/>
    </row>
    <row r="338">
      <c r="E338" s="128"/>
    </row>
    <row r="339">
      <c r="E339" s="128"/>
    </row>
    <row r="340">
      <c r="E340" s="128"/>
    </row>
    <row r="341">
      <c r="E341" s="128"/>
    </row>
    <row r="342">
      <c r="E342" s="128"/>
    </row>
    <row r="343">
      <c r="E343" s="128"/>
    </row>
    <row r="344">
      <c r="E344" s="128"/>
    </row>
    <row r="345">
      <c r="E345" s="128"/>
    </row>
    <row r="346">
      <c r="E346" s="128"/>
    </row>
    <row r="347">
      <c r="E347" s="128"/>
    </row>
    <row r="348">
      <c r="E348" s="128"/>
    </row>
    <row r="349">
      <c r="E349" s="128"/>
    </row>
    <row r="350">
      <c r="E350" s="128"/>
    </row>
    <row r="351">
      <c r="E351" s="128"/>
    </row>
    <row r="352">
      <c r="E352" s="128"/>
    </row>
    <row r="353">
      <c r="E353" s="128"/>
    </row>
    <row r="354">
      <c r="E354" s="128"/>
    </row>
    <row r="355">
      <c r="E355" s="128"/>
    </row>
    <row r="356">
      <c r="E356" s="128"/>
    </row>
    <row r="357">
      <c r="E357" s="128"/>
    </row>
    <row r="358">
      <c r="E358" s="128"/>
    </row>
    <row r="359">
      <c r="E359" s="128"/>
    </row>
    <row r="360">
      <c r="E360" s="128"/>
    </row>
    <row r="361">
      <c r="E361" s="128"/>
    </row>
    <row r="362">
      <c r="E362" s="128"/>
    </row>
    <row r="363">
      <c r="E363" s="128"/>
    </row>
    <row r="364">
      <c r="E364" s="128"/>
    </row>
    <row r="365">
      <c r="E365" s="128"/>
    </row>
    <row r="366">
      <c r="E366" s="128"/>
    </row>
    <row r="367">
      <c r="E367" s="128"/>
    </row>
    <row r="368">
      <c r="E368" s="128"/>
    </row>
    <row r="369">
      <c r="E369" s="128"/>
    </row>
    <row r="370">
      <c r="E370" s="128"/>
    </row>
    <row r="371">
      <c r="E371" s="128"/>
    </row>
    <row r="372">
      <c r="E372" s="128"/>
    </row>
    <row r="373">
      <c r="E373" s="128"/>
    </row>
    <row r="374">
      <c r="E374" s="128"/>
    </row>
    <row r="375">
      <c r="E375" s="128"/>
    </row>
    <row r="376">
      <c r="E376" s="128"/>
    </row>
    <row r="377">
      <c r="E377" s="128"/>
    </row>
    <row r="378">
      <c r="E378" s="128"/>
    </row>
    <row r="379">
      <c r="E379" s="128"/>
    </row>
    <row r="380">
      <c r="E380" s="128"/>
    </row>
    <row r="381">
      <c r="E381" s="128"/>
    </row>
    <row r="382">
      <c r="E382" s="128"/>
    </row>
    <row r="383">
      <c r="E383" s="128"/>
    </row>
    <row r="384">
      <c r="E384" s="128"/>
    </row>
    <row r="385">
      <c r="E385" s="128"/>
    </row>
    <row r="386">
      <c r="E386" s="128"/>
    </row>
    <row r="387">
      <c r="E387" s="128"/>
    </row>
    <row r="388">
      <c r="E388" s="128"/>
    </row>
    <row r="389">
      <c r="E389" s="128"/>
    </row>
    <row r="390">
      <c r="E390" s="128"/>
    </row>
    <row r="391">
      <c r="E391" s="128"/>
    </row>
    <row r="392">
      <c r="E392" s="128"/>
    </row>
    <row r="393">
      <c r="E393" s="128"/>
    </row>
    <row r="394">
      <c r="E394" s="128"/>
    </row>
    <row r="395">
      <c r="E395" s="128"/>
    </row>
    <row r="396">
      <c r="E396" s="128"/>
    </row>
    <row r="397">
      <c r="E397" s="128"/>
    </row>
    <row r="398">
      <c r="E398" s="128"/>
    </row>
    <row r="399">
      <c r="E399" s="128"/>
    </row>
    <row r="400">
      <c r="E400" s="128"/>
    </row>
    <row r="401">
      <c r="E401" s="128"/>
    </row>
    <row r="402">
      <c r="E402" s="128"/>
    </row>
    <row r="403">
      <c r="E403" s="128"/>
    </row>
    <row r="404">
      <c r="E404" s="128"/>
    </row>
    <row r="405">
      <c r="E405" s="128"/>
    </row>
    <row r="406">
      <c r="E406" s="128"/>
    </row>
    <row r="407">
      <c r="E407" s="128"/>
    </row>
    <row r="408">
      <c r="E408" s="128"/>
    </row>
    <row r="409">
      <c r="E409" s="128"/>
    </row>
    <row r="410">
      <c r="E410" s="128"/>
    </row>
    <row r="411">
      <c r="E411" s="128"/>
    </row>
    <row r="412">
      <c r="E412" s="128"/>
    </row>
    <row r="413">
      <c r="E413" s="128"/>
    </row>
    <row r="414">
      <c r="E414" s="128"/>
    </row>
    <row r="415">
      <c r="E415" s="128"/>
    </row>
    <row r="416">
      <c r="E416" s="128"/>
    </row>
    <row r="417">
      <c r="E417" s="128"/>
    </row>
    <row r="418">
      <c r="E418" s="128"/>
    </row>
    <row r="419">
      <c r="E419" s="128"/>
    </row>
    <row r="420">
      <c r="E420" s="128"/>
    </row>
    <row r="421">
      <c r="E421" s="128"/>
    </row>
    <row r="422">
      <c r="E422" s="128"/>
    </row>
    <row r="423">
      <c r="E423" s="128"/>
    </row>
    <row r="424">
      <c r="E424" s="128"/>
    </row>
    <row r="425">
      <c r="E425" s="128"/>
    </row>
    <row r="426">
      <c r="E426" s="128"/>
    </row>
    <row r="427">
      <c r="E427" s="128"/>
    </row>
    <row r="428">
      <c r="E428" s="128"/>
    </row>
    <row r="429">
      <c r="E429" s="128"/>
    </row>
    <row r="430">
      <c r="E430" s="128"/>
    </row>
    <row r="431">
      <c r="E431" s="128"/>
    </row>
    <row r="432">
      <c r="E432" s="128"/>
    </row>
    <row r="433">
      <c r="E433" s="128"/>
    </row>
    <row r="434">
      <c r="E434" s="128"/>
    </row>
    <row r="435">
      <c r="E435" s="128"/>
    </row>
    <row r="436">
      <c r="E436" s="128"/>
    </row>
    <row r="437">
      <c r="E437" s="128"/>
    </row>
    <row r="438">
      <c r="E438" s="128"/>
    </row>
    <row r="439">
      <c r="E439" s="128"/>
    </row>
    <row r="440">
      <c r="E440" s="128"/>
    </row>
    <row r="441">
      <c r="E441" s="128"/>
    </row>
    <row r="442">
      <c r="E442" s="128"/>
    </row>
    <row r="443">
      <c r="E443" s="128"/>
    </row>
    <row r="444">
      <c r="E444" s="128"/>
    </row>
    <row r="445">
      <c r="E445" s="128"/>
    </row>
    <row r="446">
      <c r="E446" s="128"/>
    </row>
    <row r="447">
      <c r="E447" s="128"/>
    </row>
    <row r="448">
      <c r="E448" s="128"/>
    </row>
    <row r="449">
      <c r="E449" s="128"/>
    </row>
    <row r="450">
      <c r="E450" s="128"/>
    </row>
    <row r="451">
      <c r="E451" s="128"/>
    </row>
    <row r="452">
      <c r="E452" s="128"/>
    </row>
    <row r="453">
      <c r="E453" s="128"/>
    </row>
    <row r="454">
      <c r="E454" s="128"/>
    </row>
    <row r="455">
      <c r="E455" s="128"/>
    </row>
    <row r="456">
      <c r="E456" s="128"/>
    </row>
    <row r="457">
      <c r="E457" s="128"/>
    </row>
    <row r="458">
      <c r="E458" s="128"/>
    </row>
    <row r="459">
      <c r="E459" s="128"/>
    </row>
    <row r="460">
      <c r="E460" s="128"/>
    </row>
    <row r="461">
      <c r="E461" s="128"/>
    </row>
    <row r="462">
      <c r="E462" s="128"/>
    </row>
    <row r="463">
      <c r="E463" s="128"/>
    </row>
    <row r="464">
      <c r="E464" s="128"/>
    </row>
    <row r="465">
      <c r="E465" s="128"/>
    </row>
    <row r="466">
      <c r="E466" s="128"/>
    </row>
    <row r="467">
      <c r="E467" s="128"/>
    </row>
    <row r="468">
      <c r="E468" s="128"/>
    </row>
    <row r="469">
      <c r="E469" s="128"/>
    </row>
    <row r="470">
      <c r="E470" s="128"/>
    </row>
    <row r="471">
      <c r="E471" s="128"/>
    </row>
    <row r="472">
      <c r="E472" s="128"/>
    </row>
    <row r="473">
      <c r="E473" s="128"/>
    </row>
    <row r="474">
      <c r="E474" s="128"/>
    </row>
    <row r="475">
      <c r="E475" s="128"/>
    </row>
    <row r="476">
      <c r="E476" s="128"/>
    </row>
    <row r="477">
      <c r="E477" s="128"/>
    </row>
    <row r="478">
      <c r="E478" s="128"/>
    </row>
    <row r="479">
      <c r="E479" s="128"/>
    </row>
    <row r="480">
      <c r="E480" s="128"/>
    </row>
    <row r="481">
      <c r="E481" s="128"/>
    </row>
    <row r="482">
      <c r="E482" s="128"/>
    </row>
    <row r="483">
      <c r="E483" s="128"/>
    </row>
    <row r="484">
      <c r="E484" s="128"/>
    </row>
    <row r="485">
      <c r="E485" s="128"/>
    </row>
    <row r="486">
      <c r="E486" s="128"/>
    </row>
    <row r="487">
      <c r="E487" s="128"/>
    </row>
    <row r="488">
      <c r="E488" s="128"/>
    </row>
    <row r="489">
      <c r="E489" s="128"/>
    </row>
    <row r="490">
      <c r="E490" s="128"/>
    </row>
    <row r="491">
      <c r="E491" s="128"/>
    </row>
    <row r="492">
      <c r="E492" s="128"/>
    </row>
    <row r="493">
      <c r="E493" s="128"/>
    </row>
    <row r="494">
      <c r="E494" s="128"/>
    </row>
    <row r="495">
      <c r="E495" s="128"/>
    </row>
    <row r="496">
      <c r="E496" s="128"/>
    </row>
    <row r="497">
      <c r="E497" s="128"/>
    </row>
    <row r="498">
      <c r="E498" s="128"/>
    </row>
    <row r="499">
      <c r="E499" s="128"/>
    </row>
    <row r="500">
      <c r="E500" s="128"/>
    </row>
    <row r="501">
      <c r="E501" s="128"/>
    </row>
    <row r="502">
      <c r="E502" s="128"/>
    </row>
    <row r="503">
      <c r="E503" s="128"/>
    </row>
    <row r="504">
      <c r="E504" s="128"/>
    </row>
    <row r="505">
      <c r="E505" s="128"/>
    </row>
    <row r="506">
      <c r="E506" s="128"/>
    </row>
    <row r="507">
      <c r="E507" s="128"/>
    </row>
    <row r="508">
      <c r="E508" s="128"/>
    </row>
    <row r="509">
      <c r="E509" s="128"/>
    </row>
    <row r="510">
      <c r="E510" s="128"/>
    </row>
    <row r="511">
      <c r="E511" s="128"/>
    </row>
    <row r="512">
      <c r="E512" s="128"/>
    </row>
    <row r="513">
      <c r="E513" s="128"/>
    </row>
    <row r="514">
      <c r="E514" s="128"/>
    </row>
    <row r="515">
      <c r="E515" s="128"/>
    </row>
    <row r="516">
      <c r="E516" s="128"/>
    </row>
    <row r="517">
      <c r="E517" s="128"/>
    </row>
    <row r="518">
      <c r="E518" s="128"/>
    </row>
    <row r="519">
      <c r="E519" s="128"/>
    </row>
    <row r="520">
      <c r="E520" s="128"/>
    </row>
    <row r="521">
      <c r="E521" s="128"/>
    </row>
    <row r="522">
      <c r="E522" s="128"/>
    </row>
    <row r="523">
      <c r="E523" s="128"/>
    </row>
    <row r="524">
      <c r="E524" s="128"/>
    </row>
    <row r="525">
      <c r="E525" s="128"/>
    </row>
    <row r="526">
      <c r="E526" s="128"/>
    </row>
    <row r="527">
      <c r="E527" s="128"/>
    </row>
    <row r="528">
      <c r="E528" s="128"/>
    </row>
    <row r="529">
      <c r="E529" s="128"/>
    </row>
    <row r="530">
      <c r="E530" s="128"/>
    </row>
    <row r="531">
      <c r="E531" s="128"/>
    </row>
    <row r="532">
      <c r="E532" s="128"/>
    </row>
    <row r="533">
      <c r="E533" s="128"/>
    </row>
    <row r="534">
      <c r="E534" s="128"/>
    </row>
    <row r="535">
      <c r="E535" s="128"/>
    </row>
    <row r="536">
      <c r="E536" s="128"/>
    </row>
    <row r="537">
      <c r="E537" s="128"/>
    </row>
    <row r="538">
      <c r="E538" s="128"/>
    </row>
    <row r="539">
      <c r="E539" s="128"/>
    </row>
    <row r="540">
      <c r="E540" s="128"/>
    </row>
    <row r="541">
      <c r="E541" s="128"/>
    </row>
    <row r="542">
      <c r="E542" s="128"/>
    </row>
    <row r="543">
      <c r="E543" s="128"/>
    </row>
    <row r="544">
      <c r="E544" s="128"/>
    </row>
    <row r="545">
      <c r="E545" s="128"/>
    </row>
    <row r="546">
      <c r="E546" s="128"/>
    </row>
    <row r="547">
      <c r="E547" s="128"/>
    </row>
    <row r="548">
      <c r="E548" s="128"/>
    </row>
    <row r="549">
      <c r="E549" s="128"/>
    </row>
    <row r="550">
      <c r="E550" s="128"/>
    </row>
    <row r="551">
      <c r="E551" s="128"/>
    </row>
    <row r="552">
      <c r="E552" s="128"/>
    </row>
    <row r="553">
      <c r="E553" s="128"/>
    </row>
    <row r="554">
      <c r="E554" s="128"/>
    </row>
    <row r="555">
      <c r="E555" s="128"/>
    </row>
    <row r="556">
      <c r="E556" s="128"/>
    </row>
    <row r="557">
      <c r="E557" s="128"/>
    </row>
    <row r="558">
      <c r="E558" s="128"/>
    </row>
    <row r="559">
      <c r="E559" s="128"/>
    </row>
    <row r="560">
      <c r="E560" s="128"/>
    </row>
    <row r="561">
      <c r="E561" s="128"/>
    </row>
    <row r="562">
      <c r="E562" s="128"/>
    </row>
    <row r="563">
      <c r="E563" s="128"/>
    </row>
    <row r="564">
      <c r="E564" s="128"/>
    </row>
    <row r="565">
      <c r="E565" s="128"/>
    </row>
    <row r="566">
      <c r="E566" s="128"/>
    </row>
    <row r="567">
      <c r="E567" s="128"/>
    </row>
    <row r="568">
      <c r="E568" s="128"/>
    </row>
    <row r="569">
      <c r="E569" s="128"/>
    </row>
    <row r="570">
      <c r="E570" s="128"/>
    </row>
    <row r="571">
      <c r="E571" s="128"/>
    </row>
    <row r="572">
      <c r="E572" s="128"/>
    </row>
    <row r="573">
      <c r="E573" s="128"/>
    </row>
    <row r="574">
      <c r="E574" s="128"/>
    </row>
    <row r="575">
      <c r="E575" s="128"/>
    </row>
    <row r="576">
      <c r="E576" s="128"/>
    </row>
    <row r="577">
      <c r="E577" s="128"/>
    </row>
    <row r="578">
      <c r="E578" s="128"/>
    </row>
    <row r="579">
      <c r="E579" s="128"/>
    </row>
    <row r="580">
      <c r="E580" s="128"/>
    </row>
    <row r="581">
      <c r="E581" s="128"/>
    </row>
    <row r="582">
      <c r="E582" s="128"/>
    </row>
    <row r="583">
      <c r="E583" s="128"/>
    </row>
    <row r="584">
      <c r="E584" s="128"/>
    </row>
    <row r="585">
      <c r="E585" s="128"/>
    </row>
    <row r="586">
      <c r="E586" s="128"/>
    </row>
    <row r="587">
      <c r="E587" s="128"/>
    </row>
    <row r="588">
      <c r="E588" s="128"/>
    </row>
    <row r="589">
      <c r="E589" s="128"/>
    </row>
    <row r="590">
      <c r="E590" s="128"/>
    </row>
    <row r="591">
      <c r="E591" s="128"/>
    </row>
    <row r="592">
      <c r="E592" s="128"/>
    </row>
    <row r="593">
      <c r="E593" s="128"/>
    </row>
    <row r="594">
      <c r="E594" s="128"/>
    </row>
    <row r="595">
      <c r="E595" s="128"/>
    </row>
    <row r="596">
      <c r="E596" s="128"/>
    </row>
    <row r="597">
      <c r="E597" s="128"/>
    </row>
    <row r="598">
      <c r="E598" s="128"/>
    </row>
    <row r="599">
      <c r="E599" s="128"/>
    </row>
    <row r="600">
      <c r="E600" s="128"/>
    </row>
    <row r="601">
      <c r="E601" s="128"/>
    </row>
    <row r="602">
      <c r="E602" s="128"/>
    </row>
    <row r="603">
      <c r="E603" s="128"/>
    </row>
    <row r="604">
      <c r="E604" s="128"/>
    </row>
    <row r="605">
      <c r="E605" s="128"/>
    </row>
    <row r="606">
      <c r="E606" s="128"/>
    </row>
    <row r="607">
      <c r="E607" s="128"/>
    </row>
    <row r="608">
      <c r="E608" s="128"/>
    </row>
    <row r="609">
      <c r="E609" s="128"/>
    </row>
    <row r="610">
      <c r="E610" s="128"/>
    </row>
    <row r="611">
      <c r="E611" s="128"/>
    </row>
    <row r="612">
      <c r="E612" s="128"/>
    </row>
    <row r="613">
      <c r="E613" s="128"/>
    </row>
    <row r="614">
      <c r="E614" s="128"/>
    </row>
    <row r="615">
      <c r="E615" s="128"/>
    </row>
    <row r="616">
      <c r="E616" s="128"/>
    </row>
    <row r="617">
      <c r="E617" s="128"/>
    </row>
    <row r="618">
      <c r="E618" s="128"/>
    </row>
    <row r="619">
      <c r="E619" s="128"/>
    </row>
    <row r="620">
      <c r="E620" s="128"/>
    </row>
    <row r="621">
      <c r="E621" s="128"/>
    </row>
    <row r="622">
      <c r="E622" s="128"/>
    </row>
    <row r="623">
      <c r="E623" s="128"/>
    </row>
    <row r="624">
      <c r="E624" s="128"/>
    </row>
    <row r="625">
      <c r="E625" s="128"/>
    </row>
    <row r="626">
      <c r="E626" s="128"/>
    </row>
    <row r="627">
      <c r="E627" s="128"/>
    </row>
    <row r="628">
      <c r="E628" s="128"/>
    </row>
    <row r="629">
      <c r="E629" s="128"/>
    </row>
    <row r="630">
      <c r="E630" s="128"/>
    </row>
    <row r="631">
      <c r="E631" s="128"/>
    </row>
    <row r="632">
      <c r="E632" s="128"/>
    </row>
    <row r="633">
      <c r="E633" s="128"/>
    </row>
    <row r="634">
      <c r="E634" s="128"/>
    </row>
    <row r="635">
      <c r="E635" s="128"/>
    </row>
    <row r="636">
      <c r="E636" s="128"/>
    </row>
    <row r="637">
      <c r="E637" s="128"/>
    </row>
    <row r="638">
      <c r="E638" s="128"/>
    </row>
    <row r="639">
      <c r="E639" s="128"/>
    </row>
    <row r="640">
      <c r="E640" s="128"/>
    </row>
    <row r="641">
      <c r="E641" s="128"/>
    </row>
    <row r="642">
      <c r="E642" s="128"/>
    </row>
    <row r="643">
      <c r="E643" s="128"/>
    </row>
    <row r="644">
      <c r="E644" s="128"/>
    </row>
    <row r="645">
      <c r="E645" s="128"/>
    </row>
    <row r="646">
      <c r="E646" s="128"/>
    </row>
    <row r="647">
      <c r="E647" s="128"/>
    </row>
    <row r="648">
      <c r="E648" s="128"/>
    </row>
    <row r="649">
      <c r="E649" s="128"/>
    </row>
    <row r="650">
      <c r="E650" s="128"/>
    </row>
    <row r="651">
      <c r="E651" s="128"/>
    </row>
    <row r="652">
      <c r="E652" s="128"/>
    </row>
    <row r="653">
      <c r="E653" s="128"/>
    </row>
    <row r="654">
      <c r="E654" s="128"/>
    </row>
    <row r="655">
      <c r="E655" s="128"/>
    </row>
    <row r="656">
      <c r="E656" s="128"/>
    </row>
    <row r="657">
      <c r="E657" s="128"/>
    </row>
    <row r="658">
      <c r="E658" s="128"/>
    </row>
    <row r="659">
      <c r="E659" s="128"/>
    </row>
    <row r="660">
      <c r="E660" s="128"/>
    </row>
    <row r="661">
      <c r="E661" s="128"/>
    </row>
    <row r="662">
      <c r="E662" s="128"/>
    </row>
    <row r="663">
      <c r="E663" s="128"/>
    </row>
    <row r="664">
      <c r="E664" s="128"/>
    </row>
    <row r="665">
      <c r="E665" s="128"/>
    </row>
    <row r="666">
      <c r="E666" s="128"/>
    </row>
    <row r="667">
      <c r="E667" s="128"/>
    </row>
    <row r="668">
      <c r="E668" s="128"/>
    </row>
    <row r="669">
      <c r="E669" s="128"/>
    </row>
    <row r="670">
      <c r="E670" s="128"/>
    </row>
    <row r="671">
      <c r="E671" s="128"/>
    </row>
    <row r="672">
      <c r="E672" s="128"/>
    </row>
    <row r="673">
      <c r="E673" s="128"/>
    </row>
    <row r="674">
      <c r="E674" s="128"/>
    </row>
    <row r="675">
      <c r="E675" s="128"/>
    </row>
    <row r="676">
      <c r="E676" s="128"/>
    </row>
    <row r="677">
      <c r="E677" s="128"/>
    </row>
    <row r="678">
      <c r="E678" s="128"/>
    </row>
    <row r="679">
      <c r="E679" s="128"/>
    </row>
    <row r="680">
      <c r="E680" s="128"/>
    </row>
    <row r="681">
      <c r="E681" s="128"/>
    </row>
    <row r="682">
      <c r="E682" s="128"/>
    </row>
    <row r="683">
      <c r="E683" s="128"/>
    </row>
    <row r="684">
      <c r="E684" s="128"/>
    </row>
    <row r="685">
      <c r="E685" s="128"/>
    </row>
    <row r="686">
      <c r="E686" s="128"/>
    </row>
    <row r="687">
      <c r="E687" s="128"/>
    </row>
    <row r="688">
      <c r="E688" s="128"/>
    </row>
    <row r="689">
      <c r="E689" s="128"/>
    </row>
    <row r="690">
      <c r="E690" s="128"/>
    </row>
    <row r="691">
      <c r="E691" s="128"/>
    </row>
    <row r="692">
      <c r="E692" s="128"/>
    </row>
    <row r="693">
      <c r="E693" s="128"/>
    </row>
    <row r="694">
      <c r="E694" s="128"/>
    </row>
    <row r="695">
      <c r="E695" s="128"/>
    </row>
    <row r="696">
      <c r="E696" s="128"/>
    </row>
    <row r="697">
      <c r="E697" s="128"/>
    </row>
    <row r="698">
      <c r="E698" s="128"/>
    </row>
    <row r="699">
      <c r="E699" s="128"/>
    </row>
    <row r="700">
      <c r="E700" s="128"/>
    </row>
    <row r="701">
      <c r="E701" s="128"/>
    </row>
    <row r="702">
      <c r="E702" s="128"/>
    </row>
    <row r="703">
      <c r="E703" s="128"/>
    </row>
    <row r="704">
      <c r="E704" s="128"/>
    </row>
    <row r="705">
      <c r="E705" s="128"/>
    </row>
    <row r="706">
      <c r="E706" s="128"/>
    </row>
    <row r="707">
      <c r="E707" s="128"/>
    </row>
    <row r="708">
      <c r="E708" s="128"/>
    </row>
    <row r="709">
      <c r="E709" s="128"/>
    </row>
    <row r="710">
      <c r="E710" s="128"/>
    </row>
    <row r="711">
      <c r="E711" s="128"/>
    </row>
    <row r="712">
      <c r="E712" s="128"/>
    </row>
    <row r="713">
      <c r="E713" s="128"/>
    </row>
    <row r="714">
      <c r="E714" s="128"/>
    </row>
    <row r="715">
      <c r="E715" s="128"/>
    </row>
    <row r="716">
      <c r="E716" s="128"/>
    </row>
    <row r="717">
      <c r="E717" s="128"/>
    </row>
    <row r="718">
      <c r="E718" s="128"/>
    </row>
    <row r="719">
      <c r="E719" s="128"/>
    </row>
    <row r="720">
      <c r="E720" s="128"/>
    </row>
    <row r="721">
      <c r="E721" s="128"/>
    </row>
    <row r="722">
      <c r="E722" s="128"/>
    </row>
    <row r="723">
      <c r="E723" s="128"/>
    </row>
    <row r="724">
      <c r="E724" s="128"/>
    </row>
    <row r="725">
      <c r="E725" s="128"/>
    </row>
    <row r="726">
      <c r="E726" s="128"/>
    </row>
    <row r="727">
      <c r="E727" s="128"/>
    </row>
    <row r="728">
      <c r="E728" s="128"/>
    </row>
    <row r="729">
      <c r="E729" s="128"/>
    </row>
    <row r="730">
      <c r="E730" s="128"/>
    </row>
    <row r="731">
      <c r="E731" s="128"/>
    </row>
    <row r="732">
      <c r="E732" s="128"/>
    </row>
    <row r="733">
      <c r="E733" s="128"/>
    </row>
    <row r="734">
      <c r="E734" s="128"/>
    </row>
    <row r="735">
      <c r="E735" s="128"/>
    </row>
    <row r="736">
      <c r="E736" s="128"/>
    </row>
    <row r="737">
      <c r="E737" s="128"/>
    </row>
    <row r="738">
      <c r="E738" s="128"/>
    </row>
    <row r="739">
      <c r="E739" s="128"/>
    </row>
    <row r="740">
      <c r="E740" s="128"/>
    </row>
    <row r="741">
      <c r="E741" s="128"/>
    </row>
    <row r="742">
      <c r="E742" s="128"/>
    </row>
    <row r="743">
      <c r="E743" s="128"/>
    </row>
    <row r="744">
      <c r="E744" s="128"/>
    </row>
    <row r="745">
      <c r="E745" s="128"/>
    </row>
    <row r="746">
      <c r="E746" s="128"/>
    </row>
    <row r="747">
      <c r="E747" s="128"/>
    </row>
    <row r="748">
      <c r="E748" s="128"/>
    </row>
    <row r="749">
      <c r="E749" s="128"/>
    </row>
    <row r="750">
      <c r="E750" s="128"/>
    </row>
    <row r="751">
      <c r="E751" s="128"/>
    </row>
    <row r="752">
      <c r="E752" s="128"/>
    </row>
    <row r="753">
      <c r="E753" s="128"/>
    </row>
    <row r="754">
      <c r="E754" s="128"/>
    </row>
    <row r="755">
      <c r="E755" s="128"/>
    </row>
    <row r="756">
      <c r="E756" s="128"/>
    </row>
    <row r="757">
      <c r="E757" s="128"/>
    </row>
    <row r="758">
      <c r="E758" s="128"/>
    </row>
    <row r="759">
      <c r="E759" s="128"/>
    </row>
    <row r="760">
      <c r="E760" s="128"/>
    </row>
    <row r="761">
      <c r="E761" s="128"/>
    </row>
    <row r="762">
      <c r="E762" s="128"/>
    </row>
    <row r="763">
      <c r="E763" s="128"/>
    </row>
    <row r="764">
      <c r="E764" s="128"/>
    </row>
    <row r="765">
      <c r="E765" s="128"/>
    </row>
    <row r="766">
      <c r="E766" s="128"/>
    </row>
    <row r="767">
      <c r="E767" s="128"/>
    </row>
    <row r="768">
      <c r="E768" s="128"/>
    </row>
    <row r="769">
      <c r="E769" s="128"/>
    </row>
    <row r="770">
      <c r="E770" s="128"/>
    </row>
    <row r="771">
      <c r="E771" s="128"/>
    </row>
    <row r="772">
      <c r="E772" s="128"/>
    </row>
    <row r="773">
      <c r="E773" s="128"/>
    </row>
    <row r="774">
      <c r="E774" s="128"/>
    </row>
    <row r="775">
      <c r="E775" s="128"/>
    </row>
    <row r="776">
      <c r="E776" s="128"/>
    </row>
    <row r="777">
      <c r="E777" s="128"/>
    </row>
    <row r="778">
      <c r="E778" s="128"/>
    </row>
    <row r="779">
      <c r="E779" s="128"/>
    </row>
    <row r="780">
      <c r="E780" s="128"/>
    </row>
    <row r="781">
      <c r="E781" s="128"/>
    </row>
    <row r="782">
      <c r="E782" s="128"/>
    </row>
    <row r="783">
      <c r="E783" s="128"/>
    </row>
    <row r="784">
      <c r="E784" s="128"/>
    </row>
    <row r="785">
      <c r="E785" s="128"/>
    </row>
    <row r="786">
      <c r="E786" s="128"/>
    </row>
    <row r="787">
      <c r="E787" s="128"/>
    </row>
    <row r="788">
      <c r="E788" s="128"/>
    </row>
    <row r="789">
      <c r="E789" s="128"/>
    </row>
    <row r="790">
      <c r="E790" s="128"/>
    </row>
    <row r="791">
      <c r="E791" s="128"/>
    </row>
    <row r="792">
      <c r="E792" s="128"/>
    </row>
    <row r="793">
      <c r="E793" s="128"/>
    </row>
    <row r="794">
      <c r="E794" s="128"/>
    </row>
    <row r="795">
      <c r="E795" s="128"/>
    </row>
    <row r="796">
      <c r="E796" s="128"/>
    </row>
    <row r="797">
      <c r="E797" s="128"/>
    </row>
    <row r="798">
      <c r="E798" s="128"/>
    </row>
    <row r="799">
      <c r="E799" s="128"/>
    </row>
    <row r="800">
      <c r="E800" s="128"/>
    </row>
    <row r="801">
      <c r="E801" s="128"/>
    </row>
    <row r="802">
      <c r="E802" s="128"/>
    </row>
    <row r="803">
      <c r="E803" s="128"/>
    </row>
    <row r="804">
      <c r="E804" s="128"/>
    </row>
    <row r="805">
      <c r="E805" s="128"/>
    </row>
    <row r="806">
      <c r="E806" s="128"/>
    </row>
    <row r="807">
      <c r="E807" s="128"/>
    </row>
    <row r="808">
      <c r="E808" s="128"/>
    </row>
    <row r="809">
      <c r="E809" s="128"/>
    </row>
    <row r="810">
      <c r="E810" s="128"/>
    </row>
    <row r="811">
      <c r="E811" s="128"/>
    </row>
    <row r="812">
      <c r="E812" s="128"/>
    </row>
    <row r="813">
      <c r="E813" s="128"/>
    </row>
    <row r="814">
      <c r="E814" s="128"/>
    </row>
    <row r="815">
      <c r="E815" s="128"/>
    </row>
    <row r="816">
      <c r="E816" s="128"/>
    </row>
    <row r="817">
      <c r="E817" s="128"/>
    </row>
    <row r="818">
      <c r="E818" s="128"/>
    </row>
    <row r="819">
      <c r="E819" s="128"/>
    </row>
    <row r="820">
      <c r="E820" s="128"/>
    </row>
    <row r="821">
      <c r="E821" s="128"/>
    </row>
    <row r="822">
      <c r="E822" s="128"/>
    </row>
    <row r="823">
      <c r="E823" s="128"/>
    </row>
    <row r="824">
      <c r="E824" s="128"/>
    </row>
    <row r="825">
      <c r="E825" s="128"/>
    </row>
    <row r="826">
      <c r="E826" s="128"/>
    </row>
    <row r="827">
      <c r="E827" s="128"/>
    </row>
    <row r="828">
      <c r="E828" s="128"/>
    </row>
    <row r="829">
      <c r="E829" s="128"/>
    </row>
    <row r="830">
      <c r="E830" s="128"/>
    </row>
    <row r="831">
      <c r="E831" s="128"/>
    </row>
    <row r="832">
      <c r="E832" s="128"/>
    </row>
    <row r="833">
      <c r="E833" s="128"/>
    </row>
    <row r="834">
      <c r="E834" s="128"/>
    </row>
    <row r="835">
      <c r="E835" s="128"/>
    </row>
    <row r="836">
      <c r="E836" s="128"/>
    </row>
    <row r="837">
      <c r="E837" s="128"/>
    </row>
    <row r="838">
      <c r="E838" s="128"/>
    </row>
    <row r="839">
      <c r="E839" s="128"/>
    </row>
    <row r="840">
      <c r="E840" s="128"/>
    </row>
    <row r="841">
      <c r="E841" s="128"/>
    </row>
    <row r="842">
      <c r="E842" s="128"/>
    </row>
    <row r="843">
      <c r="E843" s="128"/>
    </row>
    <row r="844">
      <c r="E844" s="128"/>
    </row>
    <row r="845">
      <c r="E845" s="128"/>
    </row>
    <row r="846">
      <c r="E846" s="128"/>
    </row>
    <row r="847">
      <c r="E847" s="128"/>
    </row>
    <row r="848">
      <c r="E848" s="128"/>
    </row>
    <row r="849">
      <c r="E849" s="128"/>
    </row>
    <row r="850">
      <c r="E850" s="128"/>
    </row>
    <row r="851">
      <c r="E851" s="128"/>
    </row>
    <row r="852">
      <c r="E852" s="128"/>
    </row>
    <row r="853">
      <c r="E853" s="128"/>
    </row>
    <row r="854">
      <c r="E854" s="128"/>
    </row>
    <row r="855">
      <c r="E855" s="128"/>
    </row>
    <row r="856">
      <c r="E856" s="128"/>
    </row>
    <row r="857">
      <c r="E857" s="128"/>
    </row>
    <row r="858">
      <c r="E858" s="128"/>
    </row>
    <row r="859">
      <c r="E859" s="128"/>
    </row>
    <row r="860">
      <c r="E860" s="128"/>
    </row>
    <row r="861">
      <c r="E861" s="128"/>
    </row>
    <row r="862">
      <c r="E862" s="128"/>
    </row>
    <row r="863">
      <c r="E863" s="128"/>
    </row>
    <row r="864">
      <c r="E864" s="128"/>
    </row>
    <row r="865">
      <c r="E865" s="128"/>
    </row>
    <row r="866">
      <c r="E866" s="128"/>
    </row>
    <row r="867">
      <c r="E867" s="128"/>
    </row>
    <row r="868">
      <c r="E868" s="128"/>
    </row>
    <row r="869">
      <c r="E869" s="128"/>
    </row>
    <row r="870">
      <c r="E870" s="128"/>
    </row>
    <row r="871">
      <c r="E871" s="128"/>
    </row>
    <row r="872">
      <c r="E872" s="128"/>
    </row>
    <row r="873">
      <c r="E873" s="128"/>
    </row>
    <row r="874">
      <c r="E874" s="128"/>
    </row>
    <row r="875">
      <c r="E875" s="128"/>
    </row>
    <row r="876">
      <c r="E876" s="128"/>
    </row>
    <row r="877">
      <c r="E877" s="128"/>
    </row>
    <row r="878">
      <c r="E878" s="128"/>
    </row>
    <row r="879">
      <c r="E879" s="128"/>
    </row>
    <row r="880">
      <c r="E880" s="128"/>
    </row>
    <row r="881">
      <c r="E881" s="128"/>
    </row>
    <row r="882">
      <c r="E882" s="128"/>
    </row>
    <row r="883">
      <c r="E883" s="128"/>
    </row>
    <row r="884">
      <c r="E884" s="128"/>
    </row>
    <row r="885">
      <c r="E885" s="128"/>
    </row>
    <row r="886">
      <c r="E886" s="128"/>
    </row>
    <row r="887">
      <c r="E887" s="128"/>
    </row>
    <row r="888">
      <c r="E888" s="128"/>
    </row>
    <row r="889">
      <c r="E889" s="128"/>
    </row>
    <row r="890">
      <c r="E890" s="128"/>
    </row>
    <row r="891">
      <c r="E891" s="128"/>
    </row>
    <row r="892">
      <c r="E892" s="128"/>
    </row>
    <row r="893">
      <c r="E893" s="128"/>
    </row>
    <row r="894">
      <c r="E894" s="128"/>
    </row>
    <row r="895">
      <c r="E895" s="128"/>
    </row>
    <row r="896">
      <c r="E896" s="128"/>
    </row>
    <row r="897">
      <c r="E897" s="128"/>
    </row>
    <row r="898">
      <c r="E898" s="128"/>
    </row>
    <row r="899">
      <c r="E899" s="128"/>
    </row>
    <row r="900">
      <c r="E900" s="128"/>
    </row>
    <row r="901">
      <c r="E901" s="128"/>
    </row>
    <row r="902">
      <c r="E902" s="128"/>
    </row>
    <row r="903">
      <c r="E903" s="128"/>
    </row>
    <row r="904">
      <c r="E904" s="128"/>
    </row>
    <row r="905">
      <c r="E905" s="128"/>
    </row>
    <row r="906">
      <c r="E906" s="128"/>
    </row>
    <row r="907">
      <c r="E907" s="128"/>
    </row>
    <row r="908">
      <c r="E908" s="128"/>
    </row>
    <row r="909">
      <c r="E909" s="128"/>
    </row>
    <row r="910">
      <c r="E910" s="128"/>
    </row>
    <row r="911">
      <c r="E911" s="128"/>
    </row>
    <row r="912">
      <c r="E912" s="128"/>
    </row>
    <row r="913">
      <c r="E913" s="128"/>
    </row>
    <row r="914">
      <c r="E914" s="128"/>
    </row>
    <row r="915">
      <c r="E915" s="128"/>
    </row>
    <row r="916">
      <c r="E916" s="128"/>
    </row>
    <row r="917">
      <c r="E917" s="128"/>
    </row>
    <row r="918">
      <c r="E918" s="128"/>
    </row>
    <row r="919">
      <c r="E919" s="128"/>
    </row>
    <row r="920">
      <c r="E920" s="128"/>
    </row>
    <row r="921">
      <c r="E921" s="128"/>
    </row>
    <row r="922">
      <c r="E922" s="128"/>
    </row>
    <row r="923">
      <c r="E923" s="128"/>
    </row>
    <row r="924">
      <c r="E924" s="128"/>
    </row>
    <row r="925">
      <c r="E925" s="128"/>
    </row>
    <row r="926">
      <c r="E926" s="128"/>
    </row>
    <row r="927">
      <c r="E927" s="128"/>
    </row>
    <row r="928">
      <c r="E928" s="128"/>
    </row>
    <row r="929">
      <c r="E929" s="128"/>
    </row>
    <row r="930">
      <c r="E930" s="128"/>
    </row>
    <row r="931">
      <c r="E931" s="128"/>
    </row>
    <row r="932">
      <c r="E932" s="128"/>
    </row>
    <row r="933">
      <c r="E933" s="128"/>
    </row>
    <row r="934">
      <c r="E934" s="128"/>
    </row>
    <row r="935">
      <c r="E935" s="128"/>
    </row>
    <row r="936">
      <c r="E936" s="128"/>
    </row>
    <row r="937">
      <c r="E937" s="128"/>
    </row>
    <row r="938">
      <c r="E938" s="128"/>
    </row>
    <row r="939">
      <c r="E939" s="128"/>
    </row>
    <row r="940">
      <c r="E940" s="128"/>
    </row>
    <row r="941">
      <c r="E941" s="128"/>
    </row>
    <row r="942">
      <c r="E942" s="128"/>
    </row>
    <row r="943">
      <c r="E943" s="128"/>
    </row>
    <row r="944">
      <c r="E944" s="128"/>
    </row>
    <row r="945">
      <c r="E945" s="128"/>
    </row>
    <row r="946">
      <c r="E946" s="128"/>
    </row>
    <row r="947">
      <c r="E947" s="128"/>
    </row>
    <row r="948">
      <c r="E948" s="128"/>
    </row>
    <row r="949">
      <c r="E949" s="128"/>
    </row>
    <row r="950">
      <c r="E950" s="128"/>
    </row>
    <row r="951">
      <c r="E951" s="128"/>
    </row>
    <row r="952">
      <c r="E952" s="128"/>
    </row>
    <row r="953">
      <c r="E953" s="128"/>
    </row>
    <row r="954">
      <c r="E954" s="128"/>
    </row>
    <row r="955">
      <c r="E955" s="128"/>
    </row>
    <row r="956">
      <c r="E956" s="128"/>
    </row>
    <row r="957">
      <c r="E957" s="128"/>
    </row>
    <row r="958">
      <c r="E958" s="128"/>
    </row>
    <row r="959">
      <c r="E959" s="128"/>
    </row>
    <row r="960">
      <c r="E960" s="128"/>
    </row>
    <row r="961">
      <c r="E961" s="128"/>
    </row>
    <row r="962">
      <c r="E962" s="128"/>
    </row>
    <row r="963">
      <c r="E963" s="128"/>
    </row>
    <row r="964">
      <c r="E964" s="128"/>
    </row>
    <row r="965">
      <c r="E965" s="128"/>
    </row>
    <row r="966">
      <c r="E966" s="128"/>
    </row>
    <row r="967">
      <c r="E967" s="128"/>
    </row>
    <row r="968">
      <c r="E968" s="128"/>
    </row>
    <row r="969">
      <c r="E969" s="128"/>
    </row>
    <row r="970">
      <c r="E970" s="128"/>
    </row>
    <row r="971">
      <c r="E971" s="128"/>
    </row>
    <row r="972">
      <c r="E972" s="128"/>
    </row>
    <row r="973">
      <c r="E973" s="128"/>
    </row>
    <row r="974">
      <c r="E974" s="128"/>
    </row>
    <row r="975">
      <c r="E975" s="128"/>
    </row>
    <row r="976">
      <c r="E976" s="128"/>
    </row>
    <row r="977">
      <c r="E977" s="128"/>
    </row>
    <row r="978">
      <c r="E978" s="128"/>
    </row>
    <row r="979">
      <c r="E979" s="128"/>
    </row>
    <row r="980">
      <c r="E980" s="128"/>
    </row>
    <row r="981">
      <c r="E981" s="128"/>
    </row>
    <row r="982">
      <c r="E982" s="128"/>
    </row>
    <row r="983">
      <c r="E983" s="128"/>
    </row>
    <row r="984">
      <c r="E984" s="128"/>
    </row>
    <row r="985">
      <c r="E985" s="128"/>
    </row>
    <row r="986">
      <c r="E986" s="128"/>
    </row>
    <row r="987">
      <c r="E987" s="128"/>
    </row>
    <row r="988">
      <c r="E988" s="128"/>
    </row>
    <row r="989">
      <c r="E989" s="128"/>
    </row>
    <row r="990">
      <c r="E990" s="128"/>
    </row>
    <row r="991">
      <c r="E991" s="128"/>
    </row>
    <row r="992">
      <c r="E992" s="128"/>
    </row>
    <row r="993">
      <c r="E993" s="128"/>
    </row>
    <row r="994">
      <c r="E994" s="128"/>
    </row>
    <row r="995">
      <c r="E995" s="128"/>
    </row>
    <row r="996">
      <c r="E996" s="128"/>
    </row>
    <row r="997">
      <c r="E997" s="128"/>
    </row>
    <row r="998">
      <c r="E998" s="128"/>
    </row>
    <row r="999">
      <c r="E999" s="128"/>
    </row>
    <row r="1000">
      <c r="E1000" s="128"/>
    </row>
  </sheetData>
  <drawing r:id="rId2"/>
</worksheet>
</file>