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StagesBioQ/"/>
    </mc:Choice>
  </mc:AlternateContent>
  <xr:revisionPtr revIDLastSave="4" documentId="8_{06C9F5C1-03DF-4D60-9040-E22D0E6E6F53}" xr6:coauthVersionLast="47" xr6:coauthVersionMax="47" xr10:uidLastSave="{B40452F0-AB55-4F59-8EFF-57D408293E8C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2" i="2" l="1"/>
  <c r="BC102" i="2" s="1"/>
  <c r="BB98" i="2"/>
  <c r="BC98" i="2" s="1"/>
  <c r="BD100" i="2"/>
  <c r="BE100" i="2" s="1"/>
  <c r="BD97" i="2"/>
  <c r="BE97" i="2" s="1"/>
  <c r="BD101" i="2"/>
  <c r="BE101" i="2" s="1"/>
  <c r="BD102" i="2"/>
  <c r="BE102" i="2" s="1"/>
  <c r="BD99" i="2"/>
  <c r="BE99" i="2" s="1"/>
  <c r="BD98" i="2"/>
  <c r="BE98" i="2" s="1"/>
  <c r="BB101" i="2"/>
  <c r="BC101" i="2" s="1"/>
  <c r="BB95" i="2"/>
  <c r="BC95" i="2" s="1"/>
  <c r="BB99" i="2"/>
  <c r="BC99" i="2" s="1"/>
  <c r="BB96" i="2"/>
  <c r="BC96" i="2" s="1"/>
  <c r="BB100" i="2"/>
  <c r="BC100" i="2" s="1"/>
  <c r="BD96" i="2"/>
  <c r="BE96" i="2" s="1"/>
  <c r="BD95" i="2"/>
  <c r="BE95" i="2" s="1"/>
  <c r="BB97" i="2"/>
  <c r="BC97" i="2" s="1"/>
  <c r="BD72" i="2"/>
  <c r="BE72" i="2" s="1"/>
  <c r="BB72" i="2"/>
  <c r="BC72" i="2" s="1"/>
  <c r="BD23" i="2"/>
  <c r="BE23" i="2" s="1"/>
  <c r="BD90" i="2"/>
  <c r="BE90" i="2" s="1"/>
  <c r="BD63" i="2"/>
  <c r="BE63" i="2" s="1"/>
  <c r="BD26" i="2"/>
  <c r="BE26" i="2" s="1"/>
  <c r="BD71" i="2"/>
  <c r="BE71" i="2" s="1"/>
  <c r="BD37" i="2"/>
  <c r="BE37" i="2" s="1"/>
  <c r="BB63" i="2"/>
  <c r="BC63" i="2" s="1"/>
  <c r="BB26" i="2"/>
  <c r="BC26" i="2" s="1"/>
  <c r="BB71" i="2"/>
  <c r="BC71" i="2" s="1"/>
  <c r="BB27" i="2"/>
  <c r="BC27" i="2" s="1"/>
  <c r="BB37" i="2"/>
  <c r="BC37" i="2" s="1"/>
  <c r="BD76" i="2"/>
  <c r="BE76" i="2" s="1"/>
  <c r="BB76" i="2"/>
  <c r="BC76" i="2" s="1"/>
  <c r="BB23" i="2"/>
  <c r="BC23" i="2" s="1"/>
  <c r="BD27" i="2"/>
  <c r="BE27" i="2" s="1"/>
  <c r="BB90" i="2"/>
  <c r="BC90" i="2" s="1"/>
  <c r="BD28" i="2"/>
  <c r="BE28" i="2" s="1"/>
  <c r="BD31" i="2"/>
  <c r="BE31" i="2" s="1"/>
  <c r="BD89" i="2"/>
  <c r="BE89" i="2" s="1"/>
  <c r="BD70" i="2"/>
  <c r="BE70" i="2" s="1"/>
  <c r="BD73" i="2"/>
  <c r="BE73" i="2" s="1"/>
  <c r="BD5" i="2"/>
  <c r="BE5" i="2" s="1"/>
  <c r="BD12" i="2"/>
  <c r="BE12" i="2" s="1"/>
  <c r="BD29" i="2"/>
  <c r="BE29" i="2" s="1"/>
  <c r="BD87" i="2"/>
  <c r="BE87" i="2" s="1"/>
  <c r="BD36" i="2"/>
  <c r="BE36" i="2" s="1"/>
  <c r="BB36" i="2"/>
  <c r="BC36" i="2" s="1"/>
  <c r="BB31" i="2"/>
  <c r="BC31" i="2" s="1"/>
  <c r="BB89" i="2"/>
  <c r="BC89" i="2" s="1"/>
  <c r="BD34" i="2"/>
  <c r="BE34" i="2" s="1"/>
  <c r="BB70" i="2"/>
  <c r="BC70" i="2" s="1"/>
  <c r="BB12" i="2"/>
  <c r="BC12" i="2" s="1"/>
  <c r="BB73" i="2"/>
  <c r="BC73" i="2" s="1"/>
  <c r="BB5" i="2"/>
  <c r="BC5" i="2" s="1"/>
  <c r="BD49" i="2"/>
  <c r="BE49" i="2" s="1"/>
  <c r="BB49" i="2"/>
  <c r="BC49" i="2" s="1"/>
  <c r="BB34" i="2"/>
  <c r="BC34" i="2" s="1"/>
  <c r="BB28" i="2"/>
  <c r="BC28" i="2" s="1"/>
  <c r="BB29" i="2"/>
  <c r="BC29" i="2" s="1"/>
  <c r="BB87" i="2"/>
  <c r="BC87" i="2" s="1"/>
  <c r="BD13" i="2"/>
  <c r="BE13" i="2" s="1"/>
  <c r="BB25" i="2"/>
  <c r="BC25" i="2" s="1"/>
  <c r="BD75" i="2"/>
  <c r="BE75" i="2" s="1"/>
  <c r="BD10" i="2"/>
  <c r="BE10" i="2" s="1"/>
  <c r="BB13" i="2"/>
  <c r="BC13" i="2" s="1"/>
  <c r="BD21" i="2"/>
  <c r="BE21" i="2" s="1"/>
  <c r="BD47" i="2"/>
  <c r="BE47" i="2" s="1"/>
  <c r="BD19" i="2"/>
  <c r="BE19" i="2" s="1"/>
  <c r="BB21" i="2"/>
  <c r="BC21" i="2" s="1"/>
  <c r="BD41" i="2"/>
  <c r="BE41" i="2" s="1"/>
  <c r="BD14" i="2"/>
  <c r="BE14" i="2" s="1"/>
  <c r="BD25" i="2"/>
  <c r="BE25" i="2" s="1"/>
  <c r="BD9" i="2"/>
  <c r="BE9" i="2" s="1"/>
  <c r="BB47" i="2"/>
  <c r="BC47" i="2" s="1"/>
  <c r="BD59" i="2"/>
  <c r="BE59" i="2" s="1"/>
  <c r="BB81" i="2"/>
  <c r="BC81" i="2" s="1"/>
  <c r="BD67" i="2"/>
  <c r="BE67" i="2" s="1"/>
  <c r="BD94" i="2"/>
  <c r="BE94" i="2" s="1"/>
  <c r="BB14" i="2"/>
  <c r="BC14" i="2" s="1"/>
  <c r="BB94" i="2"/>
  <c r="BC94" i="2" s="1"/>
  <c r="BD17" i="2"/>
  <c r="BE17" i="2" s="1"/>
  <c r="BD81" i="2"/>
  <c r="BE81" i="2" s="1"/>
  <c r="BD48" i="2"/>
  <c r="BE48" i="2" s="1"/>
  <c r="BD88" i="2"/>
  <c r="BE88" i="2" s="1"/>
  <c r="BB9" i="2"/>
  <c r="BC9" i="2" s="1"/>
  <c r="BB17" i="2"/>
  <c r="BC17" i="2" s="1"/>
  <c r="BB75" i="2"/>
  <c r="BC75" i="2" s="1"/>
  <c r="BB10" i="2"/>
  <c r="BC10" i="2" s="1"/>
  <c r="BB19" i="2"/>
  <c r="BC19" i="2" s="1"/>
  <c r="BB41" i="2"/>
  <c r="BC41" i="2" s="1"/>
  <c r="BD55" i="2"/>
  <c r="BE55" i="2" s="1"/>
  <c r="BB48" i="2"/>
  <c r="BC48" i="2" s="1"/>
  <c r="BB88" i="2"/>
  <c r="BC88" i="2" s="1"/>
  <c r="BB82" i="2"/>
  <c r="BC82" i="2" s="1"/>
  <c r="BB59" i="2"/>
  <c r="BC59" i="2" s="1"/>
  <c r="BD93" i="2"/>
  <c r="BE93" i="2" s="1"/>
  <c r="BD68" i="2"/>
  <c r="BE68" i="2" s="1"/>
  <c r="BB55" i="2"/>
  <c r="BC55" i="2" s="1"/>
  <c r="BB93" i="2"/>
  <c r="BC93" i="2" s="1"/>
  <c r="BB68" i="2"/>
  <c r="BC68" i="2" s="1"/>
  <c r="BB67" i="2"/>
  <c r="BC67" i="2" s="1"/>
  <c r="BD82" i="2"/>
  <c r="BE82" i="2" s="1"/>
  <c r="BD3" i="2"/>
  <c r="BE3" i="2" s="1"/>
  <c r="BD16" i="2"/>
  <c r="BE16" i="2" s="1"/>
  <c r="BD38" i="2"/>
  <c r="BE38" i="2" s="1"/>
  <c r="BB74" i="2"/>
  <c r="BC74" i="2" s="1"/>
  <c r="BD11" i="2"/>
  <c r="BE11" i="2" s="1"/>
  <c r="BB3" i="2"/>
  <c r="BC3" i="2" s="1"/>
  <c r="BB16" i="2"/>
  <c r="BC16" i="2" s="1"/>
  <c r="BD74" i="2"/>
  <c r="BE74" i="2" s="1"/>
  <c r="BD35" i="2"/>
  <c r="BE35" i="2" s="1"/>
  <c r="BB38" i="2"/>
  <c r="BC38" i="2" s="1"/>
  <c r="BB4" i="2"/>
  <c r="BC4" i="2" s="1"/>
  <c r="BD15" i="2"/>
  <c r="BE15" i="2" s="1"/>
  <c r="BB18" i="2"/>
  <c r="BC18" i="2" s="1"/>
  <c r="BD85" i="2"/>
  <c r="BE85" i="2" s="1"/>
  <c r="BD45" i="2"/>
  <c r="BE45" i="2" s="1"/>
  <c r="BB11" i="2"/>
  <c r="BC11" i="2" s="1"/>
  <c r="BD39" i="2"/>
  <c r="BE39" i="2" s="1"/>
  <c r="BB107" i="2"/>
  <c r="BC107" i="2" s="1"/>
  <c r="BD78" i="2"/>
  <c r="BE78" i="2" s="1"/>
  <c r="BD4" i="2"/>
  <c r="BE4" i="2" s="1"/>
  <c r="BB15" i="2"/>
  <c r="BC15" i="2" s="1"/>
  <c r="BD18" i="2"/>
  <c r="BE18" i="2" s="1"/>
  <c r="BB35" i="2"/>
  <c r="BC35" i="2" s="1"/>
  <c r="BD105" i="2"/>
  <c r="BE105" i="2" s="1"/>
  <c r="BB39" i="2"/>
  <c r="BC39" i="2" s="1"/>
  <c r="BB83" i="2"/>
  <c r="BC83" i="2" s="1"/>
  <c r="BB56" i="2"/>
  <c r="BC56" i="2" s="1"/>
  <c r="BB85" i="2"/>
  <c r="BC85" i="2" s="1"/>
  <c r="BD83" i="2"/>
  <c r="BE83" i="2" s="1"/>
  <c r="BB45" i="2"/>
  <c r="BC45" i="2" s="1"/>
  <c r="BD106" i="2"/>
  <c r="BE106" i="2" s="1"/>
  <c r="BD104" i="2"/>
  <c r="BE104" i="2" s="1"/>
  <c r="BB105" i="2"/>
  <c r="BC105" i="2" s="1"/>
  <c r="BD56" i="2"/>
  <c r="BE56" i="2" s="1"/>
  <c r="BB78" i="2"/>
  <c r="BC78" i="2" s="1"/>
  <c r="BD103" i="2"/>
  <c r="BE103" i="2" s="1"/>
  <c r="BD107" i="2"/>
  <c r="BE107" i="2" s="1"/>
  <c r="BB108" i="2"/>
  <c r="BC108" i="2" s="1"/>
  <c r="BD108" i="2"/>
  <c r="BE108" i="2" s="1"/>
  <c r="BB103" i="2"/>
  <c r="BC103" i="2" s="1"/>
  <c r="BB104" i="2"/>
  <c r="BC104" i="2" s="1"/>
  <c r="BB106" i="2"/>
  <c r="BC106" i="2" s="1"/>
  <c r="BD57" i="2"/>
  <c r="BE57" i="2" s="1"/>
  <c r="BB53" i="2"/>
  <c r="BC53" i="2" s="1"/>
  <c r="BB43" i="2"/>
  <c r="BC43" i="2" s="1"/>
  <c r="BB32" i="2"/>
  <c r="BC32" i="2" s="1"/>
  <c r="BB8" i="2"/>
  <c r="BC8" i="2" s="1"/>
  <c r="BB109" i="2"/>
  <c r="BC109" i="2" s="1"/>
  <c r="BB69" i="2"/>
  <c r="BC69" i="2" s="1"/>
  <c r="BD46" i="2"/>
  <c r="BE46" i="2" s="1"/>
  <c r="BB60" i="2"/>
  <c r="BC60" i="2" s="1"/>
  <c r="BD44" i="2"/>
  <c r="BE44" i="2" s="1"/>
  <c r="BD43" i="2"/>
  <c r="BE43" i="2" s="1"/>
  <c r="BD42" i="2"/>
  <c r="BE42" i="2" s="1"/>
  <c r="BD32" i="2"/>
  <c r="BE32" i="2" s="1"/>
  <c r="BD24" i="2"/>
  <c r="BE24" i="2" s="1"/>
  <c r="BD20" i="2"/>
  <c r="BE20" i="2" s="1"/>
  <c r="BD8" i="2"/>
  <c r="BE8" i="2" s="1"/>
  <c r="BD6" i="2"/>
  <c r="BE6" i="2" s="1"/>
  <c r="BD2" i="2"/>
  <c r="BE2" i="2" s="1"/>
  <c r="BD92" i="2"/>
  <c r="BE92" i="2" s="1"/>
  <c r="BB84" i="2"/>
  <c r="BC84" i="2" s="1"/>
  <c r="BD65" i="2"/>
  <c r="BE65" i="2" s="1"/>
  <c r="BB64" i="2"/>
  <c r="BC64" i="2" s="1"/>
  <c r="BD51" i="2"/>
  <c r="BE51" i="2" s="1"/>
  <c r="BB50" i="2"/>
  <c r="BC50" i="2" s="1"/>
  <c r="BD77" i="2"/>
  <c r="BE77" i="2" s="1"/>
  <c r="BB33" i="2"/>
  <c r="BC33" i="2" s="1"/>
  <c r="BD7" i="2"/>
  <c r="BE7" i="2" s="1"/>
  <c r="BB91" i="2"/>
  <c r="BC91" i="2" s="1"/>
  <c r="BD80" i="2"/>
  <c r="BE80" i="2" s="1"/>
  <c r="BB66" i="2"/>
  <c r="BC66" i="2" s="1"/>
  <c r="BD58" i="2"/>
  <c r="BE58" i="2" s="1"/>
  <c r="BB57" i="2"/>
  <c r="BC57" i="2" s="1"/>
  <c r="BB2" i="2"/>
  <c r="BC2" i="2" s="1"/>
  <c r="BD109" i="2"/>
  <c r="BE109" i="2" s="1"/>
  <c r="BB92" i="2"/>
  <c r="BC92" i="2" s="1"/>
  <c r="BD69" i="2"/>
  <c r="BE69" i="2" s="1"/>
  <c r="BB65" i="2"/>
  <c r="BC65" i="2" s="1"/>
  <c r="BD54" i="2"/>
  <c r="BE54" i="2" s="1"/>
  <c r="BB51" i="2"/>
  <c r="BC51" i="2" s="1"/>
  <c r="BD40" i="2"/>
  <c r="BE40" i="2" s="1"/>
  <c r="BB77" i="2"/>
  <c r="BC77" i="2" s="1"/>
  <c r="BD22" i="2"/>
  <c r="BE22" i="2" s="1"/>
  <c r="BB7" i="2"/>
  <c r="BC7" i="2" s="1"/>
  <c r="BD86" i="2"/>
  <c r="BE86" i="2" s="1"/>
  <c r="BB80" i="2"/>
  <c r="BC80" i="2" s="1"/>
  <c r="BD60" i="2"/>
  <c r="BE60" i="2" s="1"/>
  <c r="BB58" i="2"/>
  <c r="BC58" i="2" s="1"/>
  <c r="BB42" i="2"/>
  <c r="BC42" i="2" s="1"/>
  <c r="BB20" i="2"/>
  <c r="BC20" i="2" s="1"/>
  <c r="BD110" i="2"/>
  <c r="BE110" i="2" s="1"/>
  <c r="BB54" i="2"/>
  <c r="BC54" i="2" s="1"/>
  <c r="BB40" i="2"/>
  <c r="BC40" i="2" s="1"/>
  <c r="BB22" i="2"/>
  <c r="BC22" i="2" s="1"/>
  <c r="BB86" i="2"/>
  <c r="BC86" i="2" s="1"/>
  <c r="BD61" i="2"/>
  <c r="BE61" i="2" s="1"/>
  <c r="BD53" i="2"/>
  <c r="BE53" i="2" s="1"/>
  <c r="BB44" i="2"/>
  <c r="BC44" i="2" s="1"/>
  <c r="BB24" i="2"/>
  <c r="BC24" i="2" s="1"/>
  <c r="BB6" i="2"/>
  <c r="BC6" i="2" s="1"/>
  <c r="BD79" i="2"/>
  <c r="BE79" i="2" s="1"/>
  <c r="BD62" i="2"/>
  <c r="BE62" i="2" s="1"/>
  <c r="BD30" i="2"/>
  <c r="BE30" i="2" s="1"/>
  <c r="BB110" i="2"/>
  <c r="BC110" i="2" s="1"/>
  <c r="BD84" i="2"/>
  <c r="BE84" i="2" s="1"/>
  <c r="BB79" i="2"/>
  <c r="BC79" i="2" s="1"/>
  <c r="BD64" i="2"/>
  <c r="BE64" i="2" s="1"/>
  <c r="BB62" i="2"/>
  <c r="BC62" i="2" s="1"/>
  <c r="BD50" i="2"/>
  <c r="BE50" i="2" s="1"/>
  <c r="BB46" i="2"/>
  <c r="BC46" i="2" s="1"/>
  <c r="BD33" i="2"/>
  <c r="BE33" i="2" s="1"/>
  <c r="BB30" i="2"/>
  <c r="BC30" i="2" s="1"/>
  <c r="BD91" i="2"/>
  <c r="BE91" i="2" s="1"/>
  <c r="BD66" i="2"/>
  <c r="BE66" i="2" s="1"/>
  <c r="BB61" i="2"/>
  <c r="BC61" i="2" s="1"/>
  <c r="BB52" i="2"/>
  <c r="BC52" i="2" s="1"/>
  <c r="BD52" i="2"/>
  <c r="BE52" i="2" l="1"/>
</calcChain>
</file>

<file path=xl/sharedStrings.xml><?xml version="1.0" encoding="utf-8"?>
<sst xmlns="http://schemas.openxmlformats.org/spreadsheetml/2006/main" count="824" uniqueCount="633">
  <si>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</si>
  <si>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</si>
  <si>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</si>
  <si>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</si>
  <si>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</si>
  <si>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</si>
  <si>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</si>
  <si>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</si>
  <si>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</si>
  <si>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</si>
  <si>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</si>
  <si>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</si>
  <si>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</si>
  <si>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</si>
  <si>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</si>
  <si>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</si>
  <si>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</si>
  <si>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</si>
  <si>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</si>
  <si>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</si>
  <si>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</si>
  <si>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</si>
  <si>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</si>
  <si>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</si>
  <si>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</si>
  <si>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</si>
  <si>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</si>
  <si>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</si>
  <si>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</si>
  <si>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</si>
  <si>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</si>
  <si>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</si>
  <si>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</si>
  <si>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</si>
  <si>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</si>
  <si>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</si>
  <si>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</si>
  <si>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</si>
  <si>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</si>
  <si>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</si>
  <si>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</si>
  <si>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</si>
  <si>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</si>
  <si>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</si>
  <si>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</si>
  <si>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</si>
  <si>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</si>
  <si>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</si>
  <si>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</si>
  <si>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</si>
  <si>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</si>
  <si>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</si>
  <si>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</si>
  <si>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</si>
  <si>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</si>
  <si>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</si>
  <si>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</si>
  <si>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</si>
  <si>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</si>
  <si>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</si>
  <si>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</si>
  <si>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</si>
  <si>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</si>
  <si>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</si>
  <si>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</si>
  <si>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</si>
  <si>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</si>
  <si>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</si>
  <si>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</si>
  <si>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</si>
  <si>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</si>
  <si>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</si>
  <si>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</si>
  <si>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</si>
  <si>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</si>
  <si>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</si>
  <si>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</si>
  <si>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</si>
  <si>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</si>
  <si>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</si>
  <si>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</si>
  <si>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</si>
  <si>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</si>
  <si>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</si>
  <si>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</si>
  <si>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</si>
  <si>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</si>
  <si>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</si>
  <si>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</si>
  <si>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</si>
  <si>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</si>
  <si>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</si>
  <si>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</si>
  <si>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</si>
  <si>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</si>
  <si>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</si>
  <si>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</si>
  <si>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</si>
  <si>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</si>
  <si>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</si>
  <si>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</si>
  <si>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</si>
  <si>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</si>
  <si>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</si>
  <si>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</si>
  <si>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</si>
  <si>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</si>
  <si>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</si>
  <si>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</si>
  <si>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</si>
  <si>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</si>
  <si>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</si>
  <si>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</si>
  <si>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</si>
  <si>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</si>
  <si>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</si>
  <si>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</si>
  <si>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</si>
  <si>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</si>
  <si>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</si>
  <si>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</si>
  <si>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</si>
  <si>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</si>
  <si>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</si>
  <si>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</si>
  <si>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</si>
  <si>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</si>
  <si>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</si>
  <si>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</si>
  <si>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</si>
  <si>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</si>
  <si>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</si>
  <si>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</si>
  <si>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</si>
  <si>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</si>
  <si>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</si>
  <si>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</si>
  <si>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</si>
  <si>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</si>
  <si>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</si>
  <si>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</si>
  <si>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</si>
  <si>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</si>
  <si>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</si>
  <si>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</si>
  <si>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</si>
  <si>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</si>
  <si>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</si>
  <si>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</si>
  <si>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</si>
  <si>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</si>
  <si>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</si>
  <si>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</si>
  <si>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</si>
  <si>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</si>
  <si>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</si>
  <si>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</si>
  <si>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</si>
  <si>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</si>
  <si>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</si>
  <si>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</si>
  <si>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</si>
  <si>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</si>
  <si>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</si>
  <si>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</si>
  <si>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</si>
  <si>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</si>
  <si>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</si>
  <si>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</si>
  <si>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</si>
  <si>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</si>
  <si>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</si>
  <si>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</si>
  <si>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</si>
  <si>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</si>
  <si>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</si>
  <si>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</si>
  <si>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</si>
  <si>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</si>
  <si>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</si>
  <si>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</si>
  <si>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</si>
  <si>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</si>
  <si>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</si>
  <si>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</si>
  <si>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</si>
  <si>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</si>
  <si>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</si>
  <si>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</si>
  <si>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</si>
  <si>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</si>
  <si>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</si>
  <si>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</si>
  <si>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</si>
  <si>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</si>
  <si>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</si>
  <si>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</si>
  <si>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</si>
  <si>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</si>
  <si>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</si>
  <si>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</si>
  <si>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</si>
  <si>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</si>
  <si>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</si>
  <si>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</si>
  <si>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</si>
  <si>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</si>
  <si>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</si>
  <si>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</si>
  <si>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</si>
  <si>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</si>
  <si>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</si>
  <si>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</si>
  <si>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</si>
  <si>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</si>
  <si>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</si>
  <si>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</si>
  <si>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</si>
  <si>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</si>
  <si>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</si>
  <si>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</si>
  <si>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</si>
  <si>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</si>
  <si>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</si>
  <si>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</si>
  <si>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</si>
  <si>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</si>
  <si>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</si>
  <si>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</si>
  <si>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</si>
  <si>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</si>
  <si>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</si>
  <si>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</si>
  <si>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</si>
  <si>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</si>
  <si>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</si>
  <si>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</si>
  <si>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</si>
  <si>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</si>
  <si>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</si>
  <si>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</si>
  <si>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</si>
  <si>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</si>
  <si>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</si>
  <si>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</si>
  <si>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</si>
  <si>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</si>
  <si>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</si>
  <si>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</si>
  <si>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</si>
  <si>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</si>
  <si>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</si>
  <si>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</si>
  <si>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</si>
  <si>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</si>
  <si>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</si>
  <si>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</si>
  <si>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</si>
  <si>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</si>
  <si>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</si>
  <si>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</si>
  <si>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</si>
  <si>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</si>
  <si>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</si>
  <si>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</si>
  <si>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</si>
  <si>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</si>
  <si>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</si>
  <si>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</si>
  <si>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</si>
  <si>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</si>
  <si>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</si>
  <si>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</si>
  <si>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</si>
  <si>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</si>
  <si>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</si>
  <si>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</si>
  <si>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</si>
  <si>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</si>
  <si>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</si>
  <si>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</si>
  <si>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</si>
  <si>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</si>
  <si>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</si>
  <si>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</si>
  <si>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</si>
  <si>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</si>
  <si>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</si>
  <si>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</si>
  <si>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</si>
  <si>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</si>
  <si>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</si>
  <si>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</si>
  <si>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</si>
  <si>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</si>
  <si>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</si>
  <si>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</si>
  <si>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</si>
  <si>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</si>
  <si>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</si>
  <si>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</si>
  <si>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</si>
  <si>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</si>
  <si>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</si>
  <si>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</si>
  <si>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</si>
  <si>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</si>
  <si>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</si>
  <si>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</si>
  <si>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</si>
  <si>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</si>
  <si>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</si>
  <si>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</si>
  <si>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</si>
  <si>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</si>
  <si>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</si>
  <si>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</si>
  <si>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</si>
  <si>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</si>
  <si>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</si>
  <si>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</si>
  <si>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</si>
  <si>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</si>
  <si>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</si>
  <si>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</si>
  <si>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</si>
  <si>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</si>
  <si>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</si>
  <si>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</si>
  <si>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</si>
  <si>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</si>
  <si>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</si>
  <si>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</si>
  <si>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</si>
  <si>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</si>
  <si>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</si>
  <si>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</si>
  <si>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</si>
  <si>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</si>
  <si>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</si>
  <si>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</si>
  <si>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</si>
  <si>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</si>
  <si>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</si>
  <si>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</si>
  <si>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</si>
  <si>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</si>
  <si>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</si>
  <si>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</si>
  <si>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</si>
  <si>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</si>
  <si>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</si>
  <si>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</si>
  <si>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</si>
  <si>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</si>
  <si>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</si>
  <si>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</si>
  <si>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</si>
  <si>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</si>
  <si>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</si>
  <si>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</si>
  <si>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</si>
  <si>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</si>
  <si>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</si>
  <si>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</si>
  <si>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</si>
  <si>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</si>
  <si>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</si>
  <si>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</si>
  <si>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</si>
  <si>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</si>
  <si>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</si>
  <si>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</si>
  <si>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</si>
  <si>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</si>
  <si>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</si>
  <si>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</si>
  <si>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</si>
  <si>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</si>
  <si>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</si>
  <si>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</si>
  <si>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</si>
  <si>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</si>
  <si>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</si>
  <si>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</si>
  <si>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</si>
  <si>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</si>
  <si>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</si>
  <si>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</si>
  <si>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</si>
  <si>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</si>
  <si>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</si>
  <si>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</si>
  <si>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</si>
  <si>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</si>
  <si>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</si>
  <si>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</si>
  <si>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</si>
  <si>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</si>
  <si>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</si>
  <si>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</si>
  <si>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</si>
  <si>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</si>
  <si>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</si>
  <si>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</si>
  <si>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</si>
  <si>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</si>
  <si>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</si>
  <si>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</si>
  <si>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</si>
  <si>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</si>
  <si>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</si>
  <si>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</si>
  <si>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</si>
  <si>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</si>
  <si>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</si>
  <si>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</si>
  <si>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</si>
  <si>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</si>
  <si>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</si>
  <si>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</si>
  <si>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</si>
  <si>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</si>
  <si>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</si>
  <si>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</si>
  <si>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</si>
  <si>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</si>
  <si>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</si>
  <si>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</si>
  <si>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</si>
  <si>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</si>
  <si>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</si>
  <si>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</si>
  <si>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</si>
  <si>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</si>
  <si>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</si>
  <si>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</si>
  <si>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</si>
  <si>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</si>
  <si>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</si>
  <si>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</si>
  <si>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</si>
  <si>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</si>
  <si>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</si>
  <si>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</si>
  <si>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</si>
  <si>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</si>
  <si>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</si>
  <si>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</si>
  <si>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</si>
  <si>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</si>
  <si>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</si>
  <si>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</si>
  <si>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</si>
  <si>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</si>
  <si>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</si>
  <si>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Elior Noisy le Grand</t>
  </si>
  <si>
    <t>7 avenue des graviers</t>
  </si>
  <si>
    <t>Noisy le Grand</t>
  </si>
  <si>
    <t>01 55 85 16 86</t>
  </si>
  <si>
    <t>eva.gouriou@elior.fr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</si>
  <si>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</si>
  <si>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</si>
  <si>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</si>
  <si>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</si>
  <si>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</si>
  <si>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</si>
  <si>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</si>
  <si>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</si>
  <si>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</si>
  <si>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</si>
  <si>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</si>
  <si>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</si>
  <si>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</si>
  <si>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</si>
  <si>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</si>
  <si>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</si>
  <si>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</si>
  <si>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</si>
  <si>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</si>
  <si>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</si>
  <si>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</si>
  <si>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</si>
  <si>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</si>
  <si>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</si>
  <si>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</si>
  <si>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</si>
  <si>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</si>
  <si>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</si>
  <si>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</si>
  <si>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</si>
  <si>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</si>
  <si>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</si>
  <si>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</si>
  <si>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</si>
  <si>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</si>
  <si>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</si>
  <si>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</si>
  <si>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</si>
  <si>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</si>
  <si>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</si>
  <si>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</si>
  <si>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</si>
  <si>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</si>
  <si>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</si>
  <si>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</si>
  <si>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</si>
  <si>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</si>
  <si>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</si>
  <si>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</si>
  <si>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</si>
  <si>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</si>
  <si>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</si>
  <si>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</si>
  <si>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</si>
  <si>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</si>
  <si>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</si>
  <si>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</si>
  <si>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</si>
  <si>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</si>
  <si>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</si>
  <si>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</si>
  <si>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</si>
  <si>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</si>
  <si>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</si>
  <si>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</si>
  <si>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</si>
  <si>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</si>
  <si>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</si>
  <si>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</si>
  <si>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</si>
  <si>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</si>
  <si>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</si>
  <si>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</si>
  <si>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</si>
  <si>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</si>
  <si>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</si>
  <si>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</si>
  <si>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</si>
  <si>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</si>
  <si>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</si>
  <si>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</si>
  <si>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</si>
  <si>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</si>
  <si>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</si>
  <si>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</si>
  <si>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</si>
  <si>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</si>
  <si>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</si>
  <si>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</si>
  <si>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</si>
  <si>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</si>
  <si>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</si>
  <si>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</si>
  <si>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</si>
  <si>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</si>
  <si>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</si>
  <si>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</si>
  <si>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</si>
  <si>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</si>
  <si>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</si>
  <si>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</si>
  <si>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</si>
  <si>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</si>
  <si>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</si>
  <si>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</si>
  <si>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</si>
  <si>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</si>
  <si>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</si>
  <si>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</si>
  <si>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</si>
  <si>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</si>
  <si>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</si>
  <si>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</si>
  <si>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</si>
  <si>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</si>
  <si>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</si>
  <si>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</si>
  <si>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</si>
  <si>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</si>
  <si>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</si>
  <si>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</si>
  <si>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</si>
  <si>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</si>
  <si>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</si>
  <si>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</si>
  <si>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</si>
  <si>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</si>
  <si>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</si>
  <si>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</si>
  <si>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</si>
  <si>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</si>
  <si>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</si>
  <si>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</si>
  <si>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</si>
  <si>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</si>
  <si>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</si>
  <si>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</si>
  <si>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</si>
  <si>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</si>
  <si>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</si>
  <si>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</si>
  <si>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</si>
  <si>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</si>
  <si>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</si>
  <si>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</si>
  <si>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</si>
  <si>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</si>
  <si>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</si>
  <si>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</si>
  <si>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</si>
  <si>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</si>
  <si>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</si>
  <si>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</si>
  <si>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</si>
  <si>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</si>
  <si>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</si>
  <si>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</si>
  <si>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</si>
  <si>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</si>
  <si>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</si>
  <si>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</si>
  <si>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</si>
  <si>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</si>
  <si>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</si>
  <si>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</si>
  <si>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</si>
  <si>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01 49 78 24 31
07 77 14 49 91</t>
  </si>
  <si>
    <t>Lien Internet</t>
  </si>
  <si>
    <t>Hôpital</t>
  </si>
  <si>
    <t>Laboratoire départemental de Biologie Hôpitale de Bondy</t>
  </si>
  <si>
    <t>ParéHôpital</t>
  </si>
  <si>
    <t>Gaz à usage Hôpital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</si>
</sst>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priscilla.toulouse@volailles-blancafort.fr" TargetMode="External"/><Relationship Id="rId68" Type="http://schemas.openxmlformats.org/officeDocument/2006/relationships/hyperlink" Target="mailto:mickael.dubois@ville-saint-denis.fr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24" Type="http://schemas.openxmlformats.org/officeDocument/2006/relationships/hyperlink" Target="mailto:g.meyer@astruc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53" Type="http://schemas.openxmlformats.org/officeDocument/2006/relationships/hyperlink" Target="mailto:laurence.coupel@ch-aulnay.fr" TargetMode="External"/><Relationship Id="rId58" Type="http://schemas.openxmlformats.org/officeDocument/2006/relationships/hyperlink" Target="mailto:Ed43901@compass-group.fr" TargetMode="External"/><Relationship Id="rId66" Type="http://schemas.openxmlformats.org/officeDocument/2006/relationships/hyperlink" Target="mailto:b-potelle@clinique-stjeandedieu.com" TargetMode="External"/><Relationship Id="rId74" Type="http://schemas.openxmlformats.org/officeDocument/2006/relationships/hyperlink" Target="mailto:pierre.charrier@diverchim.com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cyrille.cyanee@sodexo.com" TargetMode="External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atelier@border-line.fr" TargetMode="External"/><Relationship Id="rId64" Type="http://schemas.openxmlformats.org/officeDocument/2006/relationships/hyperlink" Target="mailto:brigitte.moranne@ght-gpne.fr" TargetMode="External"/><Relationship Id="rId69" Type="http://schemas.openxmlformats.org/officeDocument/2006/relationships/hyperlink" Target="mailto:mourushi.haque@sogeres.fr" TargetMode="External"/><Relationship Id="rId77" Type="http://schemas.openxmlformats.org/officeDocument/2006/relationships/hyperlink" Target="mailto:lilia.thomas@aphp.fr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ghemima77270@yahoo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damyel@orange.fr" TargetMode="External"/><Relationship Id="rId67" Type="http://schemas.openxmlformats.org/officeDocument/2006/relationships/hyperlink" Target="mailto:francis.ebongue@elsan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qualite@eacvl.fr" TargetMode="External"/><Relationship Id="rId62" Type="http://schemas.openxmlformats.org/officeDocument/2006/relationships/hyperlink" Target="mailto:fsosson@ccep.com" TargetMode="External"/><Relationship Id="rId70" Type="http://schemas.openxmlformats.org/officeDocument/2006/relationships/hyperlink" Target="mailto:eva.gouriou@elior.fr" TargetMode="External"/><Relationship Id="rId75" Type="http://schemas.openxmlformats.org/officeDocument/2006/relationships/hyperlink" Target="mailto:julien.spera@acs-phyt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ibrahima.diop@latabledecana.com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e.cazal@ramsaygds.fr" TargetMode="External"/><Relationship Id="rId60" Type="http://schemas.openxmlformats.org/officeDocument/2006/relationships/hyperlink" Target="mailto:ysimplet@siresco.fr" TargetMode="External"/><Relationship Id="rId65" Type="http://schemas.openxmlformats.org/officeDocument/2006/relationships/hyperlink" Target="mailto:n.terrache@herxagone-sante-paris.fr" TargetMode="External"/><Relationship Id="rId73" Type="http://schemas.openxmlformats.org/officeDocument/2006/relationships/hyperlink" Target="mailto:MACourt@lindt.com" TargetMode="External"/><Relationship Id="rId78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darshil.shah@zydusfrance.com" TargetMode="External"/><Relationship Id="rId76" Type="http://schemas.openxmlformats.org/officeDocument/2006/relationships/hyperlink" Target="mailto:qualite@les1001feuilles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strefredet@gmail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3"/>
  <sheetViews>
    <sheetView tabSelected="1" topLeftCell="A84" zoomScale="70" zoomScaleNormal="70" workbookViewId="0">
      <selection activeCell="A41" sqref="A41:XFD41"/>
    </sheetView>
  </sheetViews>
  <sheetFormatPr baseColWidth="10" defaultColWidth="11.42578125" defaultRowHeight="15" x14ac:dyDescent="0.25"/>
  <cols>
    <col min="1" max="1" width="16.85546875" style="32" customWidth="1"/>
    <col min="2" max="2" width="21.5703125" style="33" customWidth="1"/>
    <col min="3" max="3" width="48.5703125" style="34" customWidth="1"/>
    <col min="4" max="4" width="44.42578125" style="40" customWidth="1"/>
    <col min="5" max="12" width="30.7109375" style="40" hidden="1" customWidth="1"/>
    <col min="13" max="13" width="25.140625" style="30" hidden="1" customWidth="1"/>
    <col min="14" max="14" width="25.5703125" style="30" hidden="1" customWidth="1"/>
    <col min="15" max="15" width="26.85546875" style="30" hidden="1" customWidth="1"/>
    <col min="16" max="16" width="22.5703125" style="30" hidden="1" customWidth="1"/>
    <col min="17" max="17" width="25.140625" style="30" hidden="1" customWidth="1"/>
    <col min="18" max="18" width="25.5703125" style="30" hidden="1" customWidth="1"/>
    <col min="19" max="19" width="26.85546875" style="30" hidden="1" customWidth="1"/>
    <col min="20" max="20" width="22.5703125" style="30" hidden="1" customWidth="1"/>
    <col min="21" max="21" width="47.140625" style="30" hidden="1" customWidth="1"/>
    <col min="22" max="22" width="47.140625" style="31" hidden="1" customWidth="1"/>
    <col min="23" max="23" width="47" style="34" hidden="1" customWidth="1"/>
    <col min="24" max="24" width="32.7109375" style="30" hidden="1" customWidth="1"/>
    <col min="25" max="25" width="44" style="31" hidden="1" customWidth="1"/>
    <col min="26" max="26" width="46.140625" style="36" hidden="1" customWidth="1"/>
    <col min="27" max="27" width="47" style="30" hidden="1" customWidth="1"/>
    <col min="28" max="28" width="32.7109375" style="30" hidden="1" customWidth="1"/>
    <col min="29" max="29" width="27.140625" style="30" hidden="1" customWidth="1"/>
    <col min="30" max="30" width="46.7109375" style="34" hidden="1" customWidth="1"/>
    <col min="31" max="31" width="59.85546875" style="34" hidden="1" customWidth="1"/>
    <col min="32" max="32" width="44.42578125" style="30" hidden="1" customWidth="1"/>
    <col min="33" max="33" width="25.140625" style="30" hidden="1" customWidth="1"/>
    <col min="34" max="34" width="33.5703125" style="30" hidden="1" customWidth="1"/>
    <col min="35" max="35" width="36" style="30" hidden="1" customWidth="1"/>
    <col min="36" max="36" width="32.7109375" style="30" hidden="1" customWidth="1"/>
    <col min="37" max="37" width="25.140625" style="34" hidden="1" customWidth="1"/>
    <col min="38" max="38" width="33.5703125" style="34" hidden="1" customWidth="1"/>
    <col min="39" max="39" width="33.42578125" style="34" hidden="1" customWidth="1"/>
    <col min="40" max="40" width="37.5703125" style="30" hidden="1" customWidth="1"/>
    <col min="41" max="42" width="33.28515625" style="34" customWidth="1"/>
    <col min="43" max="43" width="15" style="37" customWidth="1"/>
    <col min="44" max="44" width="33.28515625" style="30" customWidth="1"/>
    <col min="45" max="45" width="42.7109375" style="30" bestFit="1" customWidth="1"/>
    <col min="46" max="46" width="33.28515625" style="39" customWidth="1"/>
    <col min="47" max="47" width="33.28515625" style="34" hidden="1" customWidth="1"/>
    <col min="48" max="48" width="45.42578125" style="38" hidden="1" customWidth="1"/>
    <col min="49" max="49" width="17.7109375" style="30" hidden="1" customWidth="1"/>
    <col min="50" max="50" width="21.140625" style="39" hidden="1" customWidth="1"/>
    <col min="51" max="51" width="15.42578125" style="30" hidden="1" customWidth="1"/>
    <col min="52" max="52" width="42.7109375" style="30" bestFit="1" customWidth="1"/>
    <col min="53" max="53" width="42.7109375" style="30" hidden="1" customWidth="1"/>
    <col min="54" max="54" width="11.42578125" style="30"/>
    <col min="55" max="55" width="24.7109375" style="30" customWidth="1"/>
    <col min="56" max="56" width="11.42578125" style="30"/>
    <col min="57" max="57" width="24.7109375" style="30" customWidth="1"/>
    <col min="58" max="65" width="12.85546875" style="30" customWidth="1"/>
    <col min="66" max="67" width="12.85546875" style="29" customWidth="1"/>
    <col min="68" max="75" width="12.85546875" style="29" hidden="1" customWidth="1"/>
    <col min="76" max="92" width="0" style="30" hidden="1" customWidth="1"/>
    <col min="93" max="16384" width="11.42578125" style="30"/>
  </cols>
  <sheetData>
    <row r="1" spans="1:93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628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2" t="s">
        <v>51</v>
      </c>
      <c r="BA1" s="2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129</v>
      </c>
      <c r="BG1" s="8" t="s">
        <v>130</v>
      </c>
      <c r="BH1" s="8" t="s">
        <v>131</v>
      </c>
      <c r="BI1" s="8" t="s">
        <v>132</v>
      </c>
      <c r="BJ1" s="8" t="s">
        <v>364</v>
      </c>
      <c r="BK1" s="8" t="s">
        <v>133</v>
      </c>
      <c r="BL1" s="8" t="s">
        <v>134</v>
      </c>
      <c r="BM1" s="8" t="s">
        <v>135</v>
      </c>
      <c r="BN1" s="8" t="s">
        <v>136</v>
      </c>
      <c r="BO1" s="8" t="s">
        <v>137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30" x14ac:dyDescent="0.2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626</v>
      </c>
      <c r="AU2" s="21"/>
      <c r="AV2" s="28"/>
      <c r="AW2" s="23"/>
      <c r="AX2" s="16"/>
      <c r="AY2" s="23"/>
      <c r="AZ2" s="19"/>
      <c r="BA2" s="42"/>
      <c r="BB2" s="22">
        <f>RANK(BX2,$BX$3:$BX$109)+COUNTIF(BX$3:BX40,BX2)-1</f>
        <v>92</v>
      </c>
      <c r="BC2" s="14" t="str">
        <f>"N° "&amp;BB2&amp;" "&amp;C2</f>
        <v>N° 92 Lycée Paul Eluard</v>
      </c>
      <c r="BD2" s="22">
        <f>RANK(BY2,$BY$3:$BY$109)+COUNTIF(BY$3:BY40,BY2)-1</f>
        <v>70</v>
      </c>
      <c r="BE2" s="14" t="str">
        <f>"N° "&amp;BD2&amp;" "&amp;C2</f>
        <v>N° 70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30" x14ac:dyDescent="0.25">
      <c r="A3" s="12" t="s">
        <v>0</v>
      </c>
      <c r="B3" s="12" t="s">
        <v>204</v>
      </c>
      <c r="C3" s="13" t="s">
        <v>203</v>
      </c>
      <c r="D3" s="14" t="str">
        <f t="shared" ref="D3:D32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;2021_BioQ1=1   ; 2020_QIAB2=1;2019_QIAB1=1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205</v>
      </c>
      <c r="AP3" s="24" t="s">
        <v>206</v>
      </c>
      <c r="AQ3" s="26">
        <v>77290</v>
      </c>
      <c r="AR3" s="27" t="s">
        <v>428</v>
      </c>
      <c r="AS3" s="19"/>
      <c r="AT3" s="19" t="s">
        <v>477</v>
      </c>
      <c r="AU3" s="21"/>
      <c r="AW3" s="15"/>
      <c r="AX3" s="15"/>
      <c r="AZ3" s="19" t="s">
        <v>429</v>
      </c>
      <c r="BA3" s="42"/>
      <c r="BB3" s="22">
        <f>RANK(BX3,$BX$3:$BX$109)+COUNTIF(BX$3:BX4,BX3)-1</f>
        <v>10</v>
      </c>
      <c r="BC3" s="14" t="str">
        <f t="shared" ref="BC3:BC32" si="1">"N° "&amp;BB3&amp;" "&amp;C3</f>
        <v>N° 10 Agrana Fruit France</v>
      </c>
      <c r="BD3" s="22">
        <f>RANK(BY3,$BY$3:$BY$109)+COUNTIF(BY$3:BY4,BY3)-1</f>
        <v>27</v>
      </c>
      <c r="BE3" s="14" t="str">
        <f t="shared" ref="BE3:BE32" si="2">"N° "&amp;BD3&amp;" "&amp;C3</f>
        <v>N° 27 Agrana Fruit France</v>
      </c>
      <c r="BF3" s="24"/>
      <c r="BG3" s="24"/>
      <c r="BH3" s="24">
        <v>1</v>
      </c>
      <c r="BI3" s="24"/>
      <c r="BJ3" s="24"/>
      <c r="BK3" s="24">
        <v>1</v>
      </c>
      <c r="BL3" s="24">
        <v>1</v>
      </c>
      <c r="BM3" s="24"/>
      <c r="BN3" s="25"/>
      <c r="BO3" s="24"/>
      <c r="BP3" s="25"/>
      <c r="BQ3" s="25"/>
      <c r="BR3" s="25"/>
      <c r="BS3" s="25"/>
      <c r="BT3" s="25"/>
      <c r="BU3" s="25"/>
      <c r="BV3" s="25"/>
      <c r="BW3" s="25"/>
      <c r="BX3" s="22">
        <f t="shared" ref="BX3:BX32" si="3">((BF3+BG3)*9)+((BH3+BI3)*8)+((BJ3+BK3)*7)+((BL3+BM3)*6)+((BN3+BO3)*5)+((BP3+BQ3)*4)+((BR3+BS3)*3)+((BT3+BU3)*2)+((BV3+BW3)*1)</f>
        <v>21</v>
      </c>
      <c r="BY3" s="22">
        <f t="shared" ref="BY3:BY32" si="4">((BG3)*9)+((BI3)*8)+((BK3)*7)+((BM3)*6)+((BO3)*5)+((BQ3)*4)+((BS3)*3)+((BU3)*2)+((BW3)*1)</f>
        <v>7</v>
      </c>
      <c r="BZ3" s="22">
        <f t="shared" ref="BZ3:BZ32" si="5">BJ3</f>
        <v>0</v>
      </c>
      <c r="CA3" s="22">
        <f t="shared" ref="CA3:CA32" si="6">BL3</f>
        <v>1</v>
      </c>
      <c r="CB3" s="22">
        <f t="shared" ref="CB3:CB32" si="7">BN3</f>
        <v>0</v>
      </c>
      <c r="CC3" s="22">
        <f t="shared" ref="CC3:CC32" si="8">BP3</f>
        <v>0</v>
      </c>
      <c r="CD3" s="22">
        <f t="shared" ref="CD3:CD32" si="9">BR3</f>
        <v>0</v>
      </c>
      <c r="CE3" s="22">
        <f t="shared" ref="CE3:CE32" si="10">BT3</f>
        <v>0</v>
      </c>
      <c r="CF3" s="22">
        <f t="shared" ref="CF3:CF32" si="11">BV3</f>
        <v>0</v>
      </c>
      <c r="CG3" s="22">
        <f t="shared" ref="CG3:CG32" si="12">BK3</f>
        <v>1</v>
      </c>
      <c r="CH3" s="22">
        <f t="shared" ref="CH3:CH32" si="13">BM3</f>
        <v>0</v>
      </c>
      <c r="CI3" s="22">
        <f t="shared" ref="CI3:CI32" si="14">BO3</f>
        <v>0</v>
      </c>
      <c r="CJ3" s="22">
        <f t="shared" ref="CJ3:CJ32" si="15">BQ3</f>
        <v>0</v>
      </c>
      <c r="CK3" s="22">
        <f t="shared" ref="CK3:CK32" si="16">BS3</f>
        <v>0</v>
      </c>
      <c r="CL3" s="22">
        <f t="shared" ref="CL3:CL32" si="17">BU3</f>
        <v>0</v>
      </c>
      <c r="CM3" s="22">
        <f t="shared" ref="CM3:CM32" si="18">BW3</f>
        <v>0</v>
      </c>
    </row>
    <row r="4" spans="1:93" s="22" customFormat="1" ht="30" x14ac:dyDescent="0.25">
      <c r="A4" s="12" t="s">
        <v>0</v>
      </c>
      <c r="B4" s="12" t="s">
        <v>207</v>
      </c>
      <c r="C4" s="13" t="s">
        <v>208</v>
      </c>
      <c r="D4" s="14" t="str">
        <f t="shared" si="0"/>
        <v xml:space="preserve">      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209</v>
      </c>
      <c r="AP4" s="24" t="s">
        <v>210</v>
      </c>
      <c r="AQ4" s="26">
        <v>95140</v>
      </c>
      <c r="AR4" s="27" t="s">
        <v>211</v>
      </c>
      <c r="AS4" s="19"/>
      <c r="AT4" s="19" t="s">
        <v>478</v>
      </c>
      <c r="AU4" s="21"/>
      <c r="AW4" s="15"/>
      <c r="AX4" s="15"/>
      <c r="AZ4" s="19" t="s">
        <v>212</v>
      </c>
      <c r="BA4" s="42"/>
      <c r="BB4" s="22">
        <f>RANK(BX4,$BX$3:$BX$109)+COUNTIF(BX$3:BX5,BX4)-1</f>
        <v>54</v>
      </c>
      <c r="BC4" s="14" t="str">
        <f t="shared" si="1"/>
        <v>N° 54 Ange Boulangerie SAS Maliaka</v>
      </c>
      <c r="BD4" s="22">
        <f>RANK(BY4,$BY$3:$BY$109)+COUNTIF(BY$3:BY5,BY4)-1</f>
        <v>54</v>
      </c>
      <c r="BE4" s="14" t="str">
        <f t="shared" si="2"/>
        <v>N° 54 Ange Boulangerie SAS Maliaka</v>
      </c>
      <c r="BF4" s="24"/>
      <c r="BG4" s="24"/>
      <c r="BH4" s="24"/>
      <c r="BI4" s="24"/>
      <c r="BJ4" s="24"/>
      <c r="BK4" s="24"/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6</v>
      </c>
      <c r="BY4" s="22">
        <f t="shared" si="4"/>
        <v>0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0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30" x14ac:dyDescent="0.25">
      <c r="A5" s="12" t="s">
        <v>0</v>
      </c>
      <c r="B5" s="12" t="s">
        <v>84</v>
      </c>
      <c r="C5" s="13" t="s">
        <v>400</v>
      </c>
      <c r="D5" s="14" t="str">
        <f t="shared" si="0"/>
        <v xml:space="preserve">    ; 2021_QIAB2=1   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401</v>
      </c>
      <c r="AP5" s="24" t="s">
        <v>402</v>
      </c>
      <c r="AQ5" s="26">
        <v>77164</v>
      </c>
      <c r="AR5" s="27" t="s">
        <v>403</v>
      </c>
      <c r="AS5" s="19"/>
      <c r="AT5" s="19" t="s">
        <v>479</v>
      </c>
      <c r="AU5" s="21"/>
      <c r="AW5" s="15"/>
      <c r="AX5" s="15"/>
      <c r="AZ5" s="19" t="s">
        <v>404</v>
      </c>
      <c r="BA5" s="42"/>
      <c r="BB5" s="22">
        <f>RANK(BX5,$BX$3:$BX$109)+COUNTIF(BX$3:BX6,BX5)-1</f>
        <v>30</v>
      </c>
      <c r="BC5" s="14" t="str">
        <f t="shared" si="1"/>
        <v>N° 30 ARYZTA France</v>
      </c>
      <c r="BD5" s="22">
        <f>RANK(BY5,$BY$3:$BY$109)+COUNTIF(BY$3:BY6,BY5)-1</f>
        <v>22</v>
      </c>
      <c r="BE5" s="14" t="str">
        <f t="shared" si="2"/>
        <v>N° 22 ARYZTA France</v>
      </c>
      <c r="BF5" s="24"/>
      <c r="BG5" s="24"/>
      <c r="BH5" s="24"/>
      <c r="BI5" s="24">
        <v>1</v>
      </c>
      <c r="BJ5" s="24"/>
      <c r="BK5" s="24"/>
      <c r="BL5" s="24"/>
      <c r="BM5" s="24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2">
        <f t="shared" si="3"/>
        <v>8</v>
      </c>
      <c r="BY5" s="22">
        <f t="shared" si="4"/>
        <v>8</v>
      </c>
      <c r="BZ5" s="22">
        <f t="shared" si="5"/>
        <v>0</v>
      </c>
      <c r="CA5" s="22">
        <f t="shared" si="6"/>
        <v>0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30" x14ac:dyDescent="0.25">
      <c r="A6" s="12" t="s">
        <v>0</v>
      </c>
      <c r="B6" s="12" t="s">
        <v>79</v>
      </c>
      <c r="C6" s="13" t="s">
        <v>80</v>
      </c>
      <c r="D6" s="14" t="str">
        <f t="shared" si="0"/>
        <v xml:space="preserve">        ;2018_QIAB1=1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81</v>
      </c>
      <c r="AP6" s="24" t="s">
        <v>82</v>
      </c>
      <c r="AQ6" s="26">
        <v>93541</v>
      </c>
      <c r="AR6" s="27" t="s">
        <v>83</v>
      </c>
      <c r="AS6" s="19"/>
      <c r="AT6" s="19" t="s">
        <v>480</v>
      </c>
      <c r="AU6" s="21"/>
      <c r="AW6" s="15"/>
      <c r="AX6" s="15"/>
      <c r="AZ6" s="19"/>
      <c r="BA6" s="42"/>
      <c r="BB6" s="22">
        <f>RANK(BX6,$BX$3:$BX$109)+COUNTIF(BX$3:BX6,BX6)-1</f>
        <v>72</v>
      </c>
      <c r="BC6" s="14" t="str">
        <f t="shared" si="1"/>
        <v>N° 72 Auchan Bagnolet</v>
      </c>
      <c r="BD6" s="22">
        <f>RANK(BY6,$BY$3:$BY$109)+COUNTIF(BY$3:BY6,BY6)-1</f>
        <v>55</v>
      </c>
      <c r="BE6" s="14" t="str">
        <f t="shared" si="2"/>
        <v>N° 55 Auchan Bagnolet</v>
      </c>
      <c r="BF6" s="24"/>
      <c r="BG6" s="24"/>
      <c r="BH6" s="24"/>
      <c r="BI6" s="24"/>
      <c r="BJ6" s="24"/>
      <c r="BK6" s="24"/>
      <c r="BL6" s="24"/>
      <c r="BM6" s="24"/>
      <c r="BN6" s="25">
        <v>1</v>
      </c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5</v>
      </c>
      <c r="BY6" s="22">
        <f t="shared" si="4"/>
        <v>0</v>
      </c>
      <c r="BZ6" s="22">
        <f t="shared" si="5"/>
        <v>0</v>
      </c>
      <c r="CA6" s="22">
        <f t="shared" si="6"/>
        <v>0</v>
      </c>
      <c r="CB6" s="22">
        <f t="shared" si="7"/>
        <v>1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30" x14ac:dyDescent="0.25">
      <c r="A7" s="12" t="s">
        <v>0</v>
      </c>
      <c r="B7" s="12" t="s">
        <v>79</v>
      </c>
      <c r="C7" s="13" t="s">
        <v>138</v>
      </c>
      <c r="D7" s="14" t="str">
        <f t="shared" si="0"/>
        <v xml:space="preserve">          ; 2018_QIAB2=1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139</v>
      </c>
      <c r="AP7" s="24" t="s">
        <v>140</v>
      </c>
      <c r="AQ7" s="26">
        <v>93800</v>
      </c>
      <c r="AR7" s="27" t="s">
        <v>141</v>
      </c>
      <c r="AS7" s="19"/>
      <c r="AT7" s="19" t="s">
        <v>481</v>
      </c>
      <c r="AU7" s="21"/>
      <c r="AW7" s="15"/>
      <c r="AX7" s="15"/>
      <c r="AZ7" s="19"/>
      <c r="BA7" s="42"/>
      <c r="BB7" s="22">
        <f>RANK(BX7,$BX$3:$BX$109)+COUNTIF(BX$3:BX8,BX7)-1</f>
        <v>74</v>
      </c>
      <c r="BC7" s="14" t="str">
        <f t="shared" si="1"/>
        <v>N° 74 Auchan Epinay</v>
      </c>
      <c r="BD7" s="22">
        <f>RANK(BY7,$BY$3:$BY$109)+COUNTIF(BY$3:BY8,BY7)-1</f>
        <v>42</v>
      </c>
      <c r="BE7" s="14" t="str">
        <f t="shared" si="2"/>
        <v>N° 42 Auchan Epinay</v>
      </c>
      <c r="BF7" s="24"/>
      <c r="BG7" s="24"/>
      <c r="BH7" s="24"/>
      <c r="BI7" s="24"/>
      <c r="BJ7" s="24"/>
      <c r="BK7" s="24"/>
      <c r="BL7" s="24"/>
      <c r="BM7" s="24"/>
      <c r="BN7" s="25"/>
      <c r="BO7" s="24">
        <v>1</v>
      </c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5</v>
      </c>
      <c r="BZ7" s="22">
        <f t="shared" si="5"/>
        <v>0</v>
      </c>
      <c r="CA7" s="22">
        <f t="shared" si="6"/>
        <v>0</v>
      </c>
      <c r="CB7" s="22">
        <f t="shared" si="7"/>
        <v>0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1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30" x14ac:dyDescent="0.25">
      <c r="A8" s="12" t="s">
        <v>0</v>
      </c>
      <c r="B8" s="12" t="s">
        <v>84</v>
      </c>
      <c r="C8" s="13" t="s">
        <v>85</v>
      </c>
      <c r="D8" s="14" t="str">
        <f t="shared" si="0"/>
        <v xml:space="preserve">        ;2018_QIAB1=1 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88</v>
      </c>
      <c r="AP8" s="24" t="s">
        <v>87</v>
      </c>
      <c r="AQ8" s="26">
        <v>93230</v>
      </c>
      <c r="AR8" s="27" t="s">
        <v>89</v>
      </c>
      <c r="AS8" s="19"/>
      <c r="AT8" s="19" t="s">
        <v>482</v>
      </c>
      <c r="AU8" s="21"/>
      <c r="AW8" s="15"/>
      <c r="AX8" s="15"/>
      <c r="AZ8" s="19" t="s">
        <v>90</v>
      </c>
      <c r="BA8" s="42"/>
      <c r="BB8" s="22">
        <f>RANK(BX8,$BX$3:$BX$109)+COUNTIF(BX$3:BX9,BX8)-1</f>
        <v>74</v>
      </c>
      <c r="BC8" s="14" t="str">
        <f t="shared" si="1"/>
        <v>N° 74 Baluchon</v>
      </c>
      <c r="BD8" s="22">
        <f>RANK(BY8,$BY$3:$BY$109)+COUNTIF(BY$3:BY9,BY8)-1</f>
        <v>56</v>
      </c>
      <c r="BE8" s="14" t="str">
        <f t="shared" si="2"/>
        <v>N° 56 Baluchon</v>
      </c>
      <c r="BF8" s="24"/>
      <c r="BG8" s="24"/>
      <c r="BH8" s="24"/>
      <c r="BI8" s="24"/>
      <c r="BJ8" s="24"/>
      <c r="BK8" s="24"/>
      <c r="BL8" s="24"/>
      <c r="BM8" s="24"/>
      <c r="BN8" s="25">
        <v>1</v>
      </c>
      <c r="BO8" s="24"/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0</v>
      </c>
      <c r="BZ8" s="22">
        <f t="shared" si="5"/>
        <v>0</v>
      </c>
      <c r="CA8" s="22">
        <f t="shared" si="6"/>
        <v>0</v>
      </c>
      <c r="CB8" s="22">
        <f t="shared" si="7"/>
        <v>1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0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ht="28.5" customHeight="1" x14ac:dyDescent="0.25">
      <c r="A9" s="12" t="s">
        <v>0</v>
      </c>
      <c r="B9" s="12" t="s">
        <v>178</v>
      </c>
      <c r="C9" s="13" t="s">
        <v>265</v>
      </c>
      <c r="D9" s="14" t="str">
        <f t="shared" si="0"/>
        <v xml:space="preserve">        ; 2019_QIAB2=1 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266</v>
      </c>
      <c r="AP9" s="24" t="s">
        <v>267</v>
      </c>
      <c r="AQ9" s="26">
        <v>91700</v>
      </c>
      <c r="AR9" s="27" t="s">
        <v>268</v>
      </c>
      <c r="AS9" s="19"/>
      <c r="AT9" s="19" t="s">
        <v>483</v>
      </c>
      <c r="AU9" s="21"/>
      <c r="AW9" s="15"/>
      <c r="AX9" s="15"/>
      <c r="AZ9" s="19" t="s">
        <v>269</v>
      </c>
      <c r="BA9" s="42"/>
      <c r="BB9" s="22">
        <f>RANK(BX9,$BX$3:$BX$109)+COUNTIF(BX$3:BX10,BX9)-1</f>
        <v>55</v>
      </c>
      <c r="BC9" s="14" t="str">
        <f t="shared" si="1"/>
        <v>N° 55 Bimbo QSR Fleury</v>
      </c>
      <c r="BD9" s="22">
        <f>RANK(BY9,$BY$3:$BY$109)+COUNTIF(BY$3:BY10,BY9)-1</f>
        <v>32</v>
      </c>
      <c r="BE9" s="14" t="str">
        <f t="shared" si="2"/>
        <v>N° 32 Bimbo QSR Fleury</v>
      </c>
      <c r="BF9" s="24"/>
      <c r="BG9" s="24"/>
      <c r="BH9" s="24"/>
      <c r="BI9" s="24"/>
      <c r="BJ9" s="24"/>
      <c r="BK9" s="24"/>
      <c r="BL9" s="24"/>
      <c r="BM9" s="24">
        <v>1</v>
      </c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2">
        <f t="shared" si="3"/>
        <v>6</v>
      </c>
      <c r="BY9" s="22">
        <f t="shared" si="4"/>
        <v>6</v>
      </c>
      <c r="BZ9" s="22">
        <f t="shared" si="5"/>
        <v>0</v>
      </c>
      <c r="CA9" s="22">
        <f t="shared" si="6"/>
        <v>0</v>
      </c>
      <c r="CB9" s="22">
        <f t="shared" si="7"/>
        <v>0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1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30" x14ac:dyDescent="0.25">
      <c r="A10" s="12" t="s">
        <v>629</v>
      </c>
      <c r="B10" s="12" t="s">
        <v>183</v>
      </c>
      <c r="C10" s="13" t="s">
        <v>270</v>
      </c>
      <c r="D10" s="14" t="str">
        <f t="shared" si="0"/>
        <v xml:space="preserve">      ; 2020_QIAB2=1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271</v>
      </c>
      <c r="AP10" s="24" t="s">
        <v>34</v>
      </c>
      <c r="AQ10" s="26">
        <v>93200</v>
      </c>
      <c r="AR10" s="27" t="s">
        <v>272</v>
      </c>
      <c r="AS10" s="19"/>
      <c r="AT10" s="19" t="s">
        <v>484</v>
      </c>
      <c r="AU10" s="21"/>
      <c r="AW10" s="15"/>
      <c r="AX10" s="15"/>
      <c r="AZ10" s="19" t="s">
        <v>273</v>
      </c>
      <c r="BA10" s="42"/>
      <c r="BB10" s="22">
        <f>RANK(BX10,$BX$3:$BX$109)+COUNTIF(BX$3:BX11,BX10)-1</f>
        <v>21</v>
      </c>
      <c r="BC10" s="14" t="str">
        <f t="shared" si="1"/>
        <v>N° 21 Biogroup LCD</v>
      </c>
      <c r="BD10" s="22">
        <f>RANK(BY10,$BY$3:$BY$109)+COUNTIF(BY$3:BY11,BY10)-1</f>
        <v>11</v>
      </c>
      <c r="BE10" s="14" t="str">
        <f t="shared" si="2"/>
        <v>N° 11 Biogroup LCD</v>
      </c>
      <c r="BF10" s="24"/>
      <c r="BG10" s="24"/>
      <c r="BH10" s="24"/>
      <c r="BI10" s="24"/>
      <c r="BJ10" s="24"/>
      <c r="BK10" s="24">
        <v>1</v>
      </c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13</v>
      </c>
      <c r="BY10" s="22">
        <f t="shared" si="4"/>
        <v>13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1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30" x14ac:dyDescent="0.25">
      <c r="A11" s="12" t="s">
        <v>0</v>
      </c>
      <c r="B11" s="12" t="s">
        <v>213</v>
      </c>
      <c r="C11" s="13" t="s">
        <v>214</v>
      </c>
      <c r="D11" s="14" t="str">
        <f t="shared" si="0"/>
        <v xml:space="preserve">      ; 2020_QIAB2=1;2019_QIAB1=1 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215</v>
      </c>
      <c r="AP11" s="24" t="s">
        <v>189</v>
      </c>
      <c r="AQ11" s="26">
        <v>77270</v>
      </c>
      <c r="AR11" s="27" t="s">
        <v>216</v>
      </c>
      <c r="AS11" s="19"/>
      <c r="AT11" s="19" t="s">
        <v>485</v>
      </c>
      <c r="AU11" s="21"/>
      <c r="AW11" s="15"/>
      <c r="AX11" s="15"/>
      <c r="AZ11" s="19" t="s">
        <v>217</v>
      </c>
      <c r="BA11" s="42"/>
      <c r="BB11" s="22">
        <f>RANK(BX11,$BX$3:$BX$109)+COUNTIF(BX$3:BX12,BX11)-1</f>
        <v>21</v>
      </c>
      <c r="BC11" s="14" t="str">
        <f t="shared" si="1"/>
        <v>N° 21 Biscuiterie Astruc</v>
      </c>
      <c r="BD11" s="22">
        <f>RANK(BY11,$BY$3:$BY$109)+COUNTIF(BY$3:BY12,BY11)-1</f>
        <v>28</v>
      </c>
      <c r="BE11" s="14" t="str">
        <f t="shared" si="2"/>
        <v>N° 28 Biscuiterie Astruc</v>
      </c>
      <c r="BF11" s="24"/>
      <c r="BG11" s="24"/>
      <c r="BH11" s="24"/>
      <c r="BI11" s="24"/>
      <c r="BJ11" s="24"/>
      <c r="BK11" s="24">
        <v>1</v>
      </c>
      <c r="BL11" s="24">
        <v>1</v>
      </c>
      <c r="BM11" s="24"/>
      <c r="BN11" s="25"/>
      <c r="BO11" s="24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7</v>
      </c>
      <c r="BZ11" s="22">
        <f t="shared" si="5"/>
        <v>0</v>
      </c>
      <c r="CA11" s="22">
        <f t="shared" si="6"/>
        <v>1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0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30" x14ac:dyDescent="0.25">
      <c r="A12" s="12" t="s">
        <v>0</v>
      </c>
      <c r="B12" s="12" t="s">
        <v>365</v>
      </c>
      <c r="C12" s="13" t="s">
        <v>366</v>
      </c>
      <c r="D12" s="14" t="str">
        <f t="shared" si="0"/>
        <v xml:space="preserve">    ;2020_QIAB1=1  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367</v>
      </c>
      <c r="AP12" s="24" t="s">
        <v>34</v>
      </c>
      <c r="AQ12" s="26">
        <v>93200</v>
      </c>
      <c r="AR12" s="27" t="s">
        <v>368</v>
      </c>
      <c r="AS12" s="19"/>
      <c r="AT12" s="19" t="s">
        <v>486</v>
      </c>
      <c r="AU12" s="21"/>
      <c r="AW12" s="15"/>
      <c r="AX12" s="15"/>
      <c r="AZ12" s="19" t="s">
        <v>369</v>
      </c>
      <c r="BA12" s="42"/>
      <c r="BB12" s="22">
        <f>RANK(BX12,$BX$3:$BX$109)+COUNTIF(BX$3:BX13,BX12)-1</f>
        <v>44</v>
      </c>
      <c r="BC12" s="14" t="str">
        <f t="shared" si="1"/>
        <v>N° 44 Borderline Padaf</v>
      </c>
      <c r="BD12" s="22">
        <f>RANK(BY12,$BY$3:$BY$109)+COUNTIF(BY$3:BY13,BY12)-1</f>
        <v>57</v>
      </c>
      <c r="BE12" s="14" t="str">
        <f t="shared" si="2"/>
        <v>N° 57 Borderline Padaf</v>
      </c>
      <c r="BF12" s="24"/>
      <c r="BG12" s="24"/>
      <c r="BH12" s="24"/>
      <c r="BI12" s="24"/>
      <c r="BJ12" s="24">
        <v>1</v>
      </c>
      <c r="BK12" s="24"/>
      <c r="BL12" s="24"/>
      <c r="BM12" s="24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7</v>
      </c>
      <c r="BY12" s="22">
        <f t="shared" si="4"/>
        <v>0</v>
      </c>
      <c r="BZ12" s="22">
        <f t="shared" si="5"/>
        <v>1</v>
      </c>
      <c r="CA12" s="22">
        <f t="shared" si="6"/>
        <v>0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0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30" x14ac:dyDescent="0.25">
      <c r="A13" s="12" t="s">
        <v>0</v>
      </c>
      <c r="B13" s="12" t="s">
        <v>274</v>
      </c>
      <c r="C13" s="13" t="s">
        <v>275</v>
      </c>
      <c r="D13" s="14" t="str">
        <f t="shared" si="0"/>
        <v xml:space="preserve">        ; 2019_QIAB2=1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276</v>
      </c>
      <c r="AP13" s="24" t="s">
        <v>258</v>
      </c>
      <c r="AQ13" s="26">
        <v>92230</v>
      </c>
      <c r="AR13" s="27" t="s">
        <v>277</v>
      </c>
      <c r="AS13" s="19"/>
      <c r="AT13" s="19" t="s">
        <v>487</v>
      </c>
      <c r="AU13" s="21"/>
      <c r="AW13" s="15"/>
      <c r="AX13" s="15"/>
      <c r="AZ13" s="19" t="s">
        <v>278</v>
      </c>
      <c r="BA13" s="42"/>
      <c r="BB13" s="22">
        <f>RANK(BX13,$BX$3:$BX$109)+COUNTIF(BX$3:BX14,BX13)-1</f>
        <v>56</v>
      </c>
      <c r="BC13" s="14" t="str">
        <f t="shared" si="1"/>
        <v>N° 56 Café Richard</v>
      </c>
      <c r="BD13" s="22">
        <f>RANK(BY13,$BY$3:$BY$109)+COUNTIF(BY$3:BY14,BY13)-1</f>
        <v>33</v>
      </c>
      <c r="BE13" s="14" t="str">
        <f t="shared" si="2"/>
        <v>N° 33 Café Richard</v>
      </c>
      <c r="BF13" s="24"/>
      <c r="BG13" s="24"/>
      <c r="BH13" s="24"/>
      <c r="BI13" s="24"/>
      <c r="BJ13" s="24"/>
      <c r="BK13" s="24"/>
      <c r="BL13" s="24"/>
      <c r="BM13" s="24">
        <v>1</v>
      </c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6</v>
      </c>
      <c r="BY13" s="22">
        <f t="shared" si="4"/>
        <v>6</v>
      </c>
      <c r="BZ13" s="22">
        <f t="shared" si="5"/>
        <v>0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1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30" x14ac:dyDescent="0.25">
      <c r="A14" s="12" t="s">
        <v>0</v>
      </c>
      <c r="B14" s="12" t="s">
        <v>70</v>
      </c>
      <c r="C14" s="13" t="s">
        <v>279</v>
      </c>
      <c r="D14" s="14" t="str">
        <f t="shared" si="0"/>
        <v xml:space="preserve">    ; 2021_QIAB2=1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405</v>
      </c>
      <c r="AP14" s="24" t="s">
        <v>78</v>
      </c>
      <c r="AQ14" s="26">
        <v>75014</v>
      </c>
      <c r="AR14" s="27" t="s">
        <v>280</v>
      </c>
      <c r="AS14" s="19"/>
      <c r="AT14" s="19" t="s">
        <v>488</v>
      </c>
      <c r="AU14" s="21"/>
      <c r="AW14" s="15"/>
      <c r="AX14" s="15"/>
      <c r="AZ14" s="19" t="s">
        <v>281</v>
      </c>
      <c r="BA14" s="42"/>
      <c r="BB14" s="22">
        <f>RANK(BX14,$BX$3:$BX$109)+COUNTIF(BX$3:BX15,BX14)-1</f>
        <v>18</v>
      </c>
      <c r="BC14" s="14" t="str">
        <f t="shared" si="1"/>
        <v>N° 18 Caisse des Ecoles du 14e Arrondissement</v>
      </c>
      <c r="BD14" s="22">
        <f>RANK(BY14,$BY$3:$BY$109)+COUNTIF(BY$3:BY15,BY14)-1</f>
        <v>10</v>
      </c>
      <c r="BE14" s="14" t="str">
        <f t="shared" si="2"/>
        <v>N° 10 Caisse des Ecoles du 14e Arrondissement</v>
      </c>
      <c r="BF14" s="24"/>
      <c r="BG14" s="24"/>
      <c r="BH14" s="24"/>
      <c r="BI14" s="24">
        <v>1</v>
      </c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14</v>
      </c>
      <c r="BY14" s="22">
        <f t="shared" si="4"/>
        <v>14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30" x14ac:dyDescent="0.25">
      <c r="A15" s="12" t="s">
        <v>0</v>
      </c>
      <c r="B15" s="12" t="s">
        <v>84</v>
      </c>
      <c r="C15" s="13" t="s">
        <v>218</v>
      </c>
      <c r="D15" s="14" t="str">
        <f t="shared" si="0"/>
        <v xml:space="preserve">      ; 2020_QIAB2=1;2019_QIAB1=1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219</v>
      </c>
      <c r="AP15" s="24" t="s">
        <v>220</v>
      </c>
      <c r="AQ15" s="26">
        <v>91320</v>
      </c>
      <c r="AR15" s="27" t="s">
        <v>282</v>
      </c>
      <c r="AS15" s="19"/>
      <c r="AT15" s="19" t="s">
        <v>489</v>
      </c>
      <c r="AU15" s="21"/>
      <c r="AW15" s="15"/>
      <c r="AX15" s="15"/>
      <c r="AZ15" s="19" t="s">
        <v>283</v>
      </c>
      <c r="BA15" s="42"/>
      <c r="BB15" s="22">
        <f>RANK(BX15,$BX$3:$BX$109)+COUNTIF(BX$3:BX16,BX15)-1</f>
        <v>12</v>
      </c>
      <c r="BC15" s="14" t="str">
        <f t="shared" si="1"/>
        <v>N° 12 Calixir</v>
      </c>
      <c r="BD15" s="22">
        <f>RANK(BY15,$BY$3:$BY$109)+COUNTIF(BY$3:BY16,BY15)-1</f>
        <v>12</v>
      </c>
      <c r="BE15" s="14" t="str">
        <f t="shared" si="2"/>
        <v>N° 12 Calixir</v>
      </c>
      <c r="BF15" s="24"/>
      <c r="BG15" s="24"/>
      <c r="BH15" s="24"/>
      <c r="BI15" s="24"/>
      <c r="BJ15" s="24"/>
      <c r="BK15" s="24">
        <v>1</v>
      </c>
      <c r="BL15" s="24">
        <v>1</v>
      </c>
      <c r="BM15" s="24">
        <v>1</v>
      </c>
      <c r="BN15" s="25"/>
      <c r="BO15" s="24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19</v>
      </c>
      <c r="BY15" s="22">
        <f t="shared" si="4"/>
        <v>13</v>
      </c>
      <c r="BZ15" s="22">
        <f t="shared" si="5"/>
        <v>0</v>
      </c>
      <c r="CA15" s="22">
        <f t="shared" si="6"/>
        <v>1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1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30" x14ac:dyDescent="0.25">
      <c r="A16" s="12" t="s">
        <v>0</v>
      </c>
      <c r="B16" s="12" t="s">
        <v>79</v>
      </c>
      <c r="C16" s="13" t="s">
        <v>221</v>
      </c>
      <c r="D16" s="14" t="str">
        <f t="shared" si="0"/>
        <v xml:space="preserve">      ;2019_QIAB1=1 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222</v>
      </c>
      <c r="AP16" s="24" t="s">
        <v>223</v>
      </c>
      <c r="AQ16" s="26">
        <v>78410</v>
      </c>
      <c r="AR16" s="27" t="s">
        <v>224</v>
      </c>
      <c r="AS16" s="19"/>
      <c r="AT16" s="19" t="s">
        <v>490</v>
      </c>
      <c r="AU16" s="21"/>
      <c r="AW16" s="15"/>
      <c r="AX16" s="15"/>
      <c r="AZ16" s="19" t="s">
        <v>225</v>
      </c>
      <c r="BA16" s="42"/>
      <c r="BB16" s="22">
        <f>RANK(BX16,$BX$3:$BX$109)+COUNTIF(BX$3:BX17,BX16)-1</f>
        <v>58</v>
      </c>
      <c r="BC16" s="14" t="str">
        <f t="shared" si="1"/>
        <v>N° 58 Carrefour Flins</v>
      </c>
      <c r="BD16" s="22">
        <f>RANK(BY16,$BY$3:$BY$109)+COUNTIF(BY$3:BY17,BY16)-1</f>
        <v>58</v>
      </c>
      <c r="BE16" s="14" t="str">
        <f t="shared" si="2"/>
        <v>N° 58 Carrefour Flins</v>
      </c>
      <c r="BF16" s="24"/>
      <c r="BG16" s="24"/>
      <c r="BH16" s="24"/>
      <c r="BI16" s="24"/>
      <c r="BJ16" s="24"/>
      <c r="BK16" s="24"/>
      <c r="BL16" s="24">
        <v>1</v>
      </c>
      <c r="BM16" s="24"/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6</v>
      </c>
      <c r="BY16" s="22">
        <f t="shared" si="4"/>
        <v>0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0</v>
      </c>
      <c r="CH16" s="22">
        <f t="shared" si="13"/>
        <v>0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79</v>
      </c>
      <c r="C17" s="13" t="s">
        <v>284</v>
      </c>
      <c r="D17" s="14" t="str">
        <f t="shared" si="0"/>
        <v xml:space="preserve">        ; 2019_QIAB2=1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285</v>
      </c>
      <c r="AP17" s="24" t="s">
        <v>34</v>
      </c>
      <c r="AQ17" s="26">
        <v>93200</v>
      </c>
      <c r="AR17" s="27" t="s">
        <v>286</v>
      </c>
      <c r="AS17" s="19"/>
      <c r="AT17" s="19" t="s">
        <v>491</v>
      </c>
      <c r="AU17" s="21"/>
      <c r="AW17" s="15"/>
      <c r="AX17" s="15"/>
      <c r="AZ17" s="19" t="s">
        <v>287</v>
      </c>
      <c r="BA17" s="42"/>
      <c r="BB17" s="22">
        <f>RANK(BX17,$BX$3:$BX$109)+COUNTIF(BX$3:BX18,BX17)-1</f>
        <v>59</v>
      </c>
      <c r="BC17" s="14" t="str">
        <f t="shared" si="1"/>
        <v>N° 59 Carrefour St Denis</v>
      </c>
      <c r="BD17" s="22">
        <f>RANK(BY17,$BY$3:$BY$109)+COUNTIF(BY$3:BY18,BY17)-1</f>
        <v>34</v>
      </c>
      <c r="BE17" s="14" t="str">
        <f t="shared" si="2"/>
        <v>N° 34 Carrefour St Denis</v>
      </c>
      <c r="BF17" s="24"/>
      <c r="BG17" s="24"/>
      <c r="BH17" s="24"/>
      <c r="BI17" s="24"/>
      <c r="BJ17" s="24"/>
      <c r="BK17" s="24"/>
      <c r="BL17" s="24"/>
      <c r="BM17" s="24">
        <v>1</v>
      </c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6</v>
      </c>
      <c r="BZ17" s="22">
        <f t="shared" si="5"/>
        <v>0</v>
      </c>
      <c r="CA17" s="22">
        <f t="shared" si="6"/>
        <v>0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1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79</v>
      </c>
      <c r="C18" s="13" t="s">
        <v>226</v>
      </c>
      <c r="D18" s="14" t="str">
        <f t="shared" si="0"/>
        <v xml:space="preserve">      ;2019_QIAB1=1 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227</v>
      </c>
      <c r="AP18" s="24" t="s">
        <v>54</v>
      </c>
      <c r="AQ18" s="26">
        <v>92390</v>
      </c>
      <c r="AR18" s="27" t="s">
        <v>228</v>
      </c>
      <c r="AS18" s="19"/>
      <c r="AT18" s="19" t="s">
        <v>492</v>
      </c>
      <c r="AU18" s="21"/>
      <c r="AW18" s="15"/>
      <c r="AX18" s="15"/>
      <c r="AZ18" s="19" t="s">
        <v>229</v>
      </c>
      <c r="BA18" s="42"/>
      <c r="BB18" s="22">
        <f>RANK(BX18,$BX$3:$BX$109)+COUNTIF(BX$3:BX19,BX18)-1</f>
        <v>60</v>
      </c>
      <c r="BC18" s="14" t="str">
        <f t="shared" si="1"/>
        <v>N° 60 Carrefour Villeneuve la Garenne</v>
      </c>
      <c r="BD18" s="22">
        <f>RANK(BY18,$BY$3:$BY$109)+COUNTIF(BY$3:BY19,BY18)-1</f>
        <v>59</v>
      </c>
      <c r="BE18" s="14" t="str">
        <f t="shared" si="2"/>
        <v>N° 59 Carrefour Villeneuve la Garenne</v>
      </c>
      <c r="BF18" s="24"/>
      <c r="BG18" s="24"/>
      <c r="BH18" s="24"/>
      <c r="BI18" s="24"/>
      <c r="BJ18" s="24"/>
      <c r="BK18" s="24"/>
      <c r="BL18" s="24">
        <v>1</v>
      </c>
      <c r="BM18" s="24"/>
      <c r="BN18" s="25"/>
      <c r="BO18" s="24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0</v>
      </c>
      <c r="BZ18" s="22">
        <f t="shared" si="5"/>
        <v>0</v>
      </c>
      <c r="CA18" s="22">
        <f t="shared" si="6"/>
        <v>1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0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629</v>
      </c>
      <c r="B19" s="12"/>
      <c r="C19" s="13" t="s">
        <v>288</v>
      </c>
      <c r="D19" s="14" t="str">
        <f t="shared" si="0"/>
        <v xml:space="preserve">        ; 2019_QIAB2=1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289</v>
      </c>
      <c r="AP19" s="24" t="s">
        <v>34</v>
      </c>
      <c r="AQ19" s="26">
        <v>93200</v>
      </c>
      <c r="AR19" s="27" t="s">
        <v>290</v>
      </c>
      <c r="AS19" s="19"/>
      <c r="AT19" s="19" t="s">
        <v>493</v>
      </c>
      <c r="AU19" s="21"/>
      <c r="AW19" s="15"/>
      <c r="AX19" s="15"/>
      <c r="AZ19" s="19" t="s">
        <v>291</v>
      </c>
      <c r="BA19" s="42"/>
      <c r="BB19" s="22">
        <f>RANK(BX19,$BX$3:$BX$109)+COUNTIF(BX$3:BX20,BX19)-1</f>
        <v>60</v>
      </c>
      <c r="BC19" s="14" t="str">
        <f t="shared" si="1"/>
        <v>N° 60 Centre Cardiologique du Nord</v>
      </c>
      <c r="BD19" s="22">
        <f>RANK(BY19,$BY$3:$BY$109)+COUNTIF(BY$3:BY20,BY19)-1</f>
        <v>35</v>
      </c>
      <c r="BE19" s="14" t="str">
        <f t="shared" si="2"/>
        <v>N° 35 Centre Cardiologique du Nord</v>
      </c>
      <c r="BF19" s="24"/>
      <c r="BG19" s="24"/>
      <c r="BH19" s="24"/>
      <c r="BI19" s="24"/>
      <c r="BJ19" s="24"/>
      <c r="BK19" s="24"/>
      <c r="BL19" s="24"/>
      <c r="BM19" s="24">
        <v>1</v>
      </c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6</v>
      </c>
      <c r="BZ19" s="22">
        <f t="shared" si="5"/>
        <v>0</v>
      </c>
      <c r="CA19" s="22">
        <f t="shared" si="6"/>
        <v>0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1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629</v>
      </c>
      <c r="B20" s="12" t="s">
        <v>49</v>
      </c>
      <c r="C20" s="13" t="s">
        <v>91</v>
      </c>
      <c r="D20" s="14" t="str">
        <f t="shared" si="0"/>
        <v xml:space="preserve">        ;2018_QIAB1=1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92</v>
      </c>
      <c r="AP20" s="24" t="s">
        <v>93</v>
      </c>
      <c r="AQ20" s="26">
        <v>93300</v>
      </c>
      <c r="AR20" s="27" t="s">
        <v>94</v>
      </c>
      <c r="AS20" s="19"/>
      <c r="AT20" s="19" t="s">
        <v>494</v>
      </c>
      <c r="AU20" s="21"/>
      <c r="AW20" s="15"/>
      <c r="AX20" s="15"/>
      <c r="AZ20" s="19" t="s">
        <v>95</v>
      </c>
      <c r="BA20" s="42"/>
      <c r="BB20" s="22">
        <f>RANK(BX20,$BX$3:$BX$109)+COUNTIF(BX$3:BX21,BX20)-1</f>
        <v>75</v>
      </c>
      <c r="BC20" s="14" t="str">
        <f t="shared" si="1"/>
        <v>N° 75 Centre de Gérontologie C. Mazier</v>
      </c>
      <c r="BD20" s="22">
        <f>RANK(BY20,$BY$3:$BY$109)+COUNTIF(BY$3:BY21,BY20)-1</f>
        <v>60</v>
      </c>
      <c r="BE20" s="14" t="str">
        <f t="shared" si="2"/>
        <v>N° 60 Centre de Gérontologie C. Mazier</v>
      </c>
      <c r="BF20" s="24"/>
      <c r="BG20" s="24"/>
      <c r="BH20" s="24"/>
      <c r="BI20" s="24"/>
      <c r="BJ20" s="24"/>
      <c r="BK20" s="24"/>
      <c r="BL20" s="24"/>
      <c r="BM20" s="24"/>
      <c r="BN20" s="25">
        <v>1</v>
      </c>
      <c r="BO20" s="24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5</v>
      </c>
      <c r="BY20" s="22">
        <f t="shared" si="4"/>
        <v>0</v>
      </c>
      <c r="BZ20" s="22">
        <f t="shared" si="5"/>
        <v>0</v>
      </c>
      <c r="CA20" s="22">
        <f t="shared" si="6"/>
        <v>0</v>
      </c>
      <c r="CB20" s="22">
        <f t="shared" si="7"/>
        <v>1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0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629</v>
      </c>
      <c r="B21" s="12"/>
      <c r="C21" s="13" t="s">
        <v>292</v>
      </c>
      <c r="D21" s="14" t="str">
        <f t="shared" si="0"/>
        <v xml:space="preserve">        ; 2019_QIAB2=1 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293</v>
      </c>
      <c r="AP21" s="24" t="s">
        <v>294</v>
      </c>
      <c r="AQ21" s="26">
        <v>93310</v>
      </c>
      <c r="AR21" s="27" t="s">
        <v>295</v>
      </c>
      <c r="AS21" s="19"/>
      <c r="AT21" s="19" t="s">
        <v>495</v>
      </c>
      <c r="AU21" s="21"/>
      <c r="AW21" s="15"/>
      <c r="AX21" s="15"/>
      <c r="AZ21" s="19" t="s">
        <v>296</v>
      </c>
      <c r="BA21" s="42"/>
      <c r="BB21" s="22">
        <f>RANK(BX21,$BX$3:$BX$109)+COUNTIF(BX$3:BX22,BX21)-1</f>
        <v>61</v>
      </c>
      <c r="BC21" s="14" t="str">
        <f t="shared" si="1"/>
        <v>N° 61 CLINEA Clinique</v>
      </c>
      <c r="BD21" s="22">
        <f>RANK(BY21,$BY$3:$BY$109)+COUNTIF(BY$3:BY22,BY21)-1</f>
        <v>36</v>
      </c>
      <c r="BE21" s="14" t="str">
        <f t="shared" si="2"/>
        <v>N° 36 CLINEA Clinique</v>
      </c>
      <c r="BF21" s="24"/>
      <c r="BG21" s="24"/>
      <c r="BH21" s="24"/>
      <c r="BI21" s="24"/>
      <c r="BJ21" s="24"/>
      <c r="BK21" s="24"/>
      <c r="BL21" s="24"/>
      <c r="BM21" s="24">
        <v>1</v>
      </c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6</v>
      </c>
      <c r="BY21" s="22">
        <f t="shared" si="4"/>
        <v>6</v>
      </c>
      <c r="BZ21" s="22">
        <f t="shared" si="5"/>
        <v>0</v>
      </c>
      <c r="CA21" s="22">
        <f t="shared" si="6"/>
        <v>0</v>
      </c>
      <c r="CB21" s="22">
        <f t="shared" si="7"/>
        <v>0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1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629</v>
      </c>
      <c r="B22" s="12" t="s">
        <v>43</v>
      </c>
      <c r="C22" s="13" t="s">
        <v>142</v>
      </c>
      <c r="D22" s="14" t="str">
        <f t="shared" si="0"/>
        <v xml:space="preserve">        ; 2019_QIAB2=1  ; 2018_QIAB2=1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143</v>
      </c>
      <c r="AP22" s="24" t="s">
        <v>144</v>
      </c>
      <c r="AQ22" s="26">
        <v>93140</v>
      </c>
      <c r="AR22" s="41" t="s">
        <v>297</v>
      </c>
      <c r="AS22" s="19"/>
      <c r="AT22" s="19" t="s">
        <v>496</v>
      </c>
      <c r="AU22" s="21"/>
      <c r="AW22" s="15"/>
      <c r="AX22" s="15"/>
      <c r="AZ22" s="19" t="s">
        <v>298</v>
      </c>
      <c r="BA22" s="42"/>
      <c r="BB22" s="22">
        <f>RANK(BX22,$BX$3:$BX$109)+COUNTIF(BX$3:BX23,BX22)-1</f>
        <v>27</v>
      </c>
      <c r="BC22" s="14" t="str">
        <f t="shared" si="1"/>
        <v>N° 27 Clinique de l'Estrée</v>
      </c>
      <c r="BD22" s="22">
        <f>RANK(BY22,$BY$3:$BY$109)+COUNTIF(BY$3:BY23,BY22)-1</f>
        <v>21</v>
      </c>
      <c r="BE22" s="14" t="str">
        <f t="shared" si="2"/>
        <v>N° 21 Clinique de l'Estrée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4">
        <v>1</v>
      </c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11</v>
      </c>
      <c r="BY22" s="22">
        <f t="shared" si="4"/>
        <v>11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1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629</v>
      </c>
      <c r="B23" s="12" t="s">
        <v>161</v>
      </c>
      <c r="C23" s="13" t="s">
        <v>498</v>
      </c>
      <c r="D23" s="14" t="str">
        <f t="shared" si="0"/>
        <v xml:space="preserve">  ;2021_BioQ1=1       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434</v>
      </c>
      <c r="AP23" s="24" t="s">
        <v>78</v>
      </c>
      <c r="AQ23" s="26">
        <v>75001</v>
      </c>
      <c r="AR23" s="27" t="s">
        <v>435</v>
      </c>
      <c r="AS23" s="19"/>
      <c r="AT23" s="19" t="s">
        <v>497</v>
      </c>
      <c r="AU23" s="21"/>
      <c r="AW23" s="15"/>
      <c r="AX23" s="15"/>
      <c r="AZ23" s="19" t="s">
        <v>436</v>
      </c>
      <c r="BA23" s="42"/>
      <c r="BB23" s="22">
        <f>RANK(BX23,$BX$3:$BX$109)+COUNTIF(BX$3:BX24,BX23)-1</f>
        <v>31</v>
      </c>
      <c r="BC23" s="14" t="str">
        <f t="shared" si="1"/>
        <v>N° 31 Clinique du Louvre</v>
      </c>
      <c r="BD23" s="22">
        <f>RANK(BY23,$BY$3:$BY$109)+COUNTIF(BY$3:BY24,BY23)-1</f>
        <v>62</v>
      </c>
      <c r="BE23" s="14" t="str">
        <f t="shared" si="2"/>
        <v>N° 62 Clinique du Louvre</v>
      </c>
      <c r="BF23" s="24"/>
      <c r="BG23" s="24"/>
      <c r="BH23" s="24">
        <v>1</v>
      </c>
      <c r="BI23" s="24"/>
      <c r="BJ23" s="24"/>
      <c r="BK23" s="24"/>
      <c r="BL23" s="24"/>
      <c r="BM23" s="24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8</v>
      </c>
      <c r="BY23" s="22">
        <f t="shared" si="4"/>
        <v>0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0</v>
      </c>
      <c r="CI23" s="22">
        <f t="shared" si="14"/>
        <v>0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629</v>
      </c>
      <c r="B24" s="12" t="s">
        <v>43</v>
      </c>
      <c r="C24" s="13" t="s">
        <v>96</v>
      </c>
      <c r="D24" s="14" t="str">
        <f t="shared" si="0"/>
        <v xml:space="preserve">        ;2018_QIAB1=1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97</v>
      </c>
      <c r="AP24" s="24" t="s">
        <v>78</v>
      </c>
      <c r="AQ24" s="26">
        <v>75013</v>
      </c>
      <c r="AR24" s="27" t="s">
        <v>98</v>
      </c>
      <c r="AS24" s="19"/>
      <c r="AT24" s="19" t="s">
        <v>499</v>
      </c>
      <c r="AU24" s="21"/>
      <c r="AW24" s="15"/>
      <c r="AX24" s="15"/>
      <c r="AZ24" s="19" t="s">
        <v>99</v>
      </c>
      <c r="BA24" s="42"/>
      <c r="BB24" s="22">
        <f>RANK(BX24,$BX$3:$BX$109)+COUNTIF(BX$3:BX25,BX24)-1</f>
        <v>76</v>
      </c>
      <c r="BC24" s="14" t="str">
        <f t="shared" si="1"/>
        <v>N° 76 Clinique Jeanne d'Arc</v>
      </c>
      <c r="BD24" s="22">
        <f>RANK(BY24,$BY$3:$BY$109)+COUNTIF(BY$3:BY25,BY24)-1</f>
        <v>62</v>
      </c>
      <c r="BE24" s="14" t="str">
        <f t="shared" si="2"/>
        <v>N° 62 Clinique Jeanne d'Arc</v>
      </c>
      <c r="BF24" s="24"/>
      <c r="BG24" s="24"/>
      <c r="BH24" s="24"/>
      <c r="BI24" s="24"/>
      <c r="BJ24" s="24"/>
      <c r="BK24" s="24"/>
      <c r="BL24" s="24"/>
      <c r="BM24" s="24"/>
      <c r="BN24" s="25">
        <v>1</v>
      </c>
      <c r="BO24" s="24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5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1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629</v>
      </c>
      <c r="B25" s="12"/>
      <c r="C25" s="13" t="s">
        <v>299</v>
      </c>
      <c r="D25" s="14" t="str">
        <f t="shared" si="0"/>
        <v xml:space="preserve">      ; 2020_QIAB2=1  ; 2019_QIAB2=1 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300</v>
      </c>
      <c r="AP25" s="24" t="s">
        <v>78</v>
      </c>
      <c r="AQ25" s="26">
        <v>75019</v>
      </c>
      <c r="AR25" s="27" t="s">
        <v>301</v>
      </c>
      <c r="AS25" s="19"/>
      <c r="AT25" s="19" t="s">
        <v>500</v>
      </c>
      <c r="AU25" s="21"/>
      <c r="AW25" s="15"/>
      <c r="AX25" s="15"/>
      <c r="AZ25" s="19" t="s">
        <v>302</v>
      </c>
      <c r="BA25" s="42"/>
      <c r="BB25" s="22">
        <f>RANK(BX25,$BX$3:$BX$109)+COUNTIF(BX$3:BX26,BX25)-1</f>
        <v>22</v>
      </c>
      <c r="BC25" s="14" t="str">
        <f t="shared" si="1"/>
        <v>N° 22 Clinique Korian</v>
      </c>
      <c r="BD25" s="22">
        <f>RANK(BY25,$BY$3:$BY$109)+COUNTIF(BY$3:BY26,BY25)-1</f>
        <v>13</v>
      </c>
      <c r="BE25" s="14" t="str">
        <f t="shared" si="2"/>
        <v>N° 13 Clinique Korian</v>
      </c>
      <c r="BF25" s="24"/>
      <c r="BG25" s="24"/>
      <c r="BH25" s="24"/>
      <c r="BI25" s="24"/>
      <c r="BJ25" s="24"/>
      <c r="BK25" s="24">
        <v>1</v>
      </c>
      <c r="BL25" s="24"/>
      <c r="BM25" s="24">
        <v>1</v>
      </c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13</v>
      </c>
      <c r="BY25" s="22">
        <f t="shared" si="4"/>
        <v>13</v>
      </c>
      <c r="BZ25" s="22">
        <f t="shared" si="5"/>
        <v>0</v>
      </c>
      <c r="CA25" s="22">
        <f t="shared" si="6"/>
        <v>0</v>
      </c>
      <c r="CB25" s="22">
        <f t="shared" si="7"/>
        <v>0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1</v>
      </c>
      <c r="CH25" s="22">
        <f t="shared" si="13"/>
        <v>1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629</v>
      </c>
      <c r="B26" s="12"/>
      <c r="C26" s="13" t="s">
        <v>437</v>
      </c>
      <c r="D26" s="14" t="str">
        <f t="shared" si="0"/>
        <v xml:space="preserve">  ;2021_BioQ1=1     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438</v>
      </c>
      <c r="AP26" s="24" t="s">
        <v>78</v>
      </c>
      <c r="AQ26" s="26">
        <v>75007</v>
      </c>
      <c r="AR26" s="41" t="s">
        <v>440</v>
      </c>
      <c r="AS26" s="19"/>
      <c r="AT26" s="19" t="s">
        <v>501</v>
      </c>
      <c r="AU26" s="21"/>
      <c r="AW26" s="15"/>
      <c r="AX26" s="15"/>
      <c r="AZ26" s="19" t="s">
        <v>439</v>
      </c>
      <c r="BA26" s="42"/>
      <c r="BB26" s="22">
        <f>RANK(BX26,$BX$3:$BX$109)+COUNTIF(BX$3:BX27,BX26)-1</f>
        <v>33</v>
      </c>
      <c r="BC26" s="14" t="str">
        <f t="shared" si="1"/>
        <v>N° 33 Clinique St Jean de Dieu</v>
      </c>
      <c r="BD26" s="22">
        <f>RANK(BY26,$BY$3:$BY$109)+COUNTIF(BY$3:BY27,BY26)-1</f>
        <v>64</v>
      </c>
      <c r="BE26" s="14" t="str">
        <f t="shared" si="2"/>
        <v>N° 64 Clinique St Jean de Dieu</v>
      </c>
      <c r="BF26" s="24"/>
      <c r="BG26" s="24"/>
      <c r="BH26" s="24">
        <v>1</v>
      </c>
      <c r="BI26" s="24"/>
      <c r="BJ26" s="24"/>
      <c r="BK26" s="24"/>
      <c r="BL26" s="24"/>
      <c r="BM26" s="24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8</v>
      </c>
      <c r="BY26" s="22">
        <f t="shared" si="4"/>
        <v>0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0</v>
      </c>
      <c r="CH26" s="22">
        <f t="shared" si="13"/>
        <v>0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629</v>
      </c>
      <c r="B27" s="12" t="s">
        <v>43</v>
      </c>
      <c r="C27" s="13" t="s">
        <v>441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442</v>
      </c>
      <c r="AP27" s="24" t="s">
        <v>443</v>
      </c>
      <c r="AQ27" s="26">
        <v>78300</v>
      </c>
      <c r="AR27" s="27" t="s">
        <v>444</v>
      </c>
      <c r="AS27" s="19"/>
      <c r="AT27" s="19" t="s">
        <v>502</v>
      </c>
      <c r="AU27" s="21"/>
      <c r="AW27" s="15"/>
      <c r="AX27" s="15"/>
      <c r="AZ27" s="19" t="s">
        <v>445</v>
      </c>
      <c r="BA27" s="42"/>
      <c r="BB27" s="22">
        <f>RANK(BX27,$BX$3:$BX$109)+COUNTIF(BX$3:BX28,BX27)-1</f>
        <v>34</v>
      </c>
      <c r="BC27" s="14" t="str">
        <f t="shared" si="1"/>
        <v>N° 34 Clinique St Louis</v>
      </c>
      <c r="BD27" s="22">
        <f>RANK(BY27,$BY$3:$BY$109)+COUNTIF(BY$3:BY28,BY27)-1</f>
        <v>64</v>
      </c>
      <c r="BE27" s="14" t="str">
        <f t="shared" si="2"/>
        <v>N° 64 Clinique St Louis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0</v>
      </c>
      <c r="B28" s="12" t="s">
        <v>406</v>
      </c>
      <c r="C28" s="13" t="s">
        <v>407</v>
      </c>
      <c r="D28" s="14" t="str">
        <f t="shared" si="0"/>
        <v xml:space="preserve">    ; 2021_QIAB2=1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408</v>
      </c>
      <c r="AP28" s="24" t="s">
        <v>409</v>
      </c>
      <c r="AQ28" s="26">
        <v>92140</v>
      </c>
      <c r="AR28" s="27" t="s">
        <v>410</v>
      </c>
      <c r="AS28" s="19"/>
      <c r="AT28" s="19" t="s">
        <v>503</v>
      </c>
      <c r="AU28" s="21"/>
      <c r="AW28" s="15"/>
      <c r="AX28" s="15"/>
      <c r="AZ28" s="19" t="s">
        <v>411</v>
      </c>
      <c r="BA28" s="42"/>
      <c r="BB28" s="22">
        <f>RANK(BX28,$BX$3:$BX$109)+COUNTIF(BX$3:BX29,BX28)-1</f>
        <v>34</v>
      </c>
      <c r="BC28" s="14" t="str">
        <f t="shared" si="1"/>
        <v>N° 34 Coca-Cola European Partners</v>
      </c>
      <c r="BD28" s="22">
        <f>RANK(BY28,$BY$3:$BY$109)+COUNTIF(BY$3:BY29,BY28)-1</f>
        <v>23</v>
      </c>
      <c r="BE28" s="14" t="str">
        <f t="shared" si="2"/>
        <v>N° 23 Coca-Cola European Partners</v>
      </c>
      <c r="BF28" s="24"/>
      <c r="BG28" s="24"/>
      <c r="BH28" s="24"/>
      <c r="BI28" s="24">
        <v>1</v>
      </c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8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365</v>
      </c>
      <c r="C29" s="13" t="s">
        <v>374</v>
      </c>
      <c r="D29" s="14" t="str">
        <f t="shared" si="0"/>
        <v xml:space="preserve">    ;2020_QIAB1=1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504</v>
      </c>
      <c r="AP29" s="24" t="s">
        <v>258</v>
      </c>
      <c r="AQ29" s="26">
        <v>92230</v>
      </c>
      <c r="AR29" s="27" t="s">
        <v>375</v>
      </c>
      <c r="AS29" s="19"/>
      <c r="AT29" s="19" t="s">
        <v>505</v>
      </c>
      <c r="AU29" s="21"/>
      <c r="AW29" s="15"/>
      <c r="AX29" s="15"/>
      <c r="AZ29" s="19" t="s">
        <v>376</v>
      </c>
      <c r="BA29" s="42"/>
      <c r="BB29" s="22">
        <f>RANK(BX29,$BX$3:$BX$109)+COUNTIF(BX$3:BX30,BX29)-1</f>
        <v>45</v>
      </c>
      <c r="BC29" s="14" t="str">
        <f t="shared" si="1"/>
        <v>N° 45 Cock'telles</v>
      </c>
      <c r="BD29" s="22">
        <f>RANK(BY29,$BY$3:$BY$109)+COUNTIF(BY$3:BY30,BY29)-1</f>
        <v>65</v>
      </c>
      <c r="BE29" s="14" t="str">
        <f t="shared" si="2"/>
        <v>N° 65 Cock'telles</v>
      </c>
      <c r="BF29" s="24"/>
      <c r="BG29" s="24"/>
      <c r="BH29" s="24"/>
      <c r="BI29" s="24"/>
      <c r="BJ29" s="24">
        <v>1</v>
      </c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7</v>
      </c>
      <c r="BY29" s="22">
        <f t="shared" si="4"/>
        <v>0</v>
      </c>
      <c r="BZ29" s="22">
        <f t="shared" si="5"/>
        <v>1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70</v>
      </c>
      <c r="C30" s="13" t="s">
        <v>145</v>
      </c>
      <c r="D30" s="14" t="str">
        <f t="shared" si="0"/>
        <v xml:space="preserve">          ; 2018_QIAB2=1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146</v>
      </c>
      <c r="AP30" s="24" t="s">
        <v>147</v>
      </c>
      <c r="AQ30" s="26">
        <v>92000</v>
      </c>
      <c r="AR30" s="27"/>
      <c r="AS30" s="19"/>
      <c r="AT30" s="19" t="s">
        <v>506</v>
      </c>
      <c r="AU30" s="21"/>
      <c r="AW30" s="15"/>
      <c r="AX30" s="15"/>
      <c r="AZ30" s="19"/>
      <c r="BA30" s="42"/>
      <c r="BB30" s="22">
        <f>RANK(BX30,$BX$3:$BX$109)+COUNTIF(BX$3:BX31,BX30)-1</f>
        <v>77</v>
      </c>
      <c r="BC30" s="14" t="str">
        <f t="shared" si="1"/>
        <v>N° 77 Compass Groupe France</v>
      </c>
      <c r="BD30" s="22">
        <f>RANK(BY30,$BY$3:$BY$109)+COUNTIF(BY$3:BY31,BY30)-1</f>
        <v>43</v>
      </c>
      <c r="BE30" s="14" t="str">
        <f t="shared" si="2"/>
        <v>N° 43 Compass Groupe France</v>
      </c>
      <c r="BF30" s="24"/>
      <c r="BG30" s="24"/>
      <c r="BH30" s="24"/>
      <c r="BI30" s="24"/>
      <c r="BJ30" s="24"/>
      <c r="BK30" s="24"/>
      <c r="BL30" s="24"/>
      <c r="BM30" s="24"/>
      <c r="BN30" s="25"/>
      <c r="BO30" s="24">
        <v>1</v>
      </c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5</v>
      </c>
      <c r="BY30" s="22">
        <f t="shared" si="4"/>
        <v>5</v>
      </c>
      <c r="BZ30" s="22">
        <f t="shared" si="5"/>
        <v>0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1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70</v>
      </c>
      <c r="C31" s="13" t="s">
        <v>145</v>
      </c>
      <c r="D31" s="14" t="str">
        <f t="shared" si="0"/>
        <v xml:space="preserve">    ;2020_QIAB1=1     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377</v>
      </c>
      <c r="AP31" s="24" t="s">
        <v>78</v>
      </c>
      <c r="AQ31" s="26">
        <v>75020</v>
      </c>
      <c r="AR31" s="27" t="s">
        <v>378</v>
      </c>
      <c r="AS31" s="19"/>
      <c r="AT31" s="19" t="s">
        <v>507</v>
      </c>
      <c r="AU31" s="21"/>
      <c r="AW31" s="15"/>
      <c r="AX31" s="15"/>
      <c r="AZ31" s="19" t="s">
        <v>379</v>
      </c>
      <c r="BA31" s="42"/>
      <c r="BB31" s="22">
        <f>RANK(BX31,$BX$3:$BX$109)+COUNTIF(BX$3:BX32,BX31)-1</f>
        <v>46</v>
      </c>
      <c r="BC31" s="14" t="str">
        <f t="shared" si="1"/>
        <v>N° 46 Compass Groupe France</v>
      </c>
      <c r="BD31" s="22">
        <f>RANK(BY31,$BY$3:$BY$109)+COUNTIF(BY$3:BY32,BY31)-1</f>
        <v>66</v>
      </c>
      <c r="BE31" s="14" t="str">
        <f t="shared" si="2"/>
        <v>N° 66 Compass Groupe France</v>
      </c>
      <c r="BF31" s="24"/>
      <c r="BG31" s="24"/>
      <c r="BH31" s="24"/>
      <c r="BI31" s="24"/>
      <c r="BJ31" s="24">
        <v>1</v>
      </c>
      <c r="BK31" s="24"/>
      <c r="BL31" s="24"/>
      <c r="BM31" s="24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7</v>
      </c>
      <c r="BY31" s="22">
        <f t="shared" si="4"/>
        <v>0</v>
      </c>
      <c r="BZ31" s="22">
        <f t="shared" si="5"/>
        <v>1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0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42.75" x14ac:dyDescent="0.25">
      <c r="A32" s="12" t="s">
        <v>0</v>
      </c>
      <c r="B32" s="12" t="s">
        <v>70</v>
      </c>
      <c r="C32" s="13" t="s">
        <v>71</v>
      </c>
      <c r="D32" s="14" t="str">
        <f t="shared" si="0"/>
        <v xml:space="preserve">        ; 2019_QIAB2=1;2018_QIAB1=2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72</v>
      </c>
      <c r="AP32" s="24" t="s">
        <v>73</v>
      </c>
      <c r="AQ32" s="26">
        <v>93006</v>
      </c>
      <c r="AR32" s="27" t="s">
        <v>74</v>
      </c>
      <c r="AS32" s="19"/>
      <c r="AT32" s="19" t="s">
        <v>508</v>
      </c>
      <c r="AU32" s="21"/>
      <c r="AW32" s="15"/>
      <c r="AX32" s="15"/>
      <c r="AZ32" s="19" t="s">
        <v>75</v>
      </c>
      <c r="BA32" s="42"/>
      <c r="BB32" s="22">
        <f>RANK(BX32,$BX$3:$BX$109)+COUNTIF(BX$3:BX33,BX32)-1</f>
        <v>16</v>
      </c>
      <c r="BC32" s="14" t="str">
        <f t="shared" si="1"/>
        <v>N° 16 Conseil Départemental Seine St Denis</v>
      </c>
      <c r="BD32" s="22">
        <f>RANK(BY32,$BY$3:$BY$109)+COUNTIF(BY$3:BY33,BY32)-1</f>
        <v>37</v>
      </c>
      <c r="BE32" s="14" t="str">
        <f t="shared" si="2"/>
        <v>N° 37 Conseil Départemental Seine St Denis</v>
      </c>
      <c r="BF32" s="24"/>
      <c r="BG32" s="24"/>
      <c r="BH32" s="24"/>
      <c r="BI32" s="24"/>
      <c r="BJ32" s="24"/>
      <c r="BK32" s="24"/>
      <c r="BL32" s="24"/>
      <c r="BM32" s="24">
        <v>1</v>
      </c>
      <c r="BN32" s="25">
        <v>2</v>
      </c>
      <c r="BO32" s="24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16</v>
      </c>
      <c r="BY32" s="22">
        <f t="shared" si="4"/>
        <v>6</v>
      </c>
      <c r="BZ32" s="22">
        <f t="shared" si="5"/>
        <v>0</v>
      </c>
      <c r="CA32" s="22">
        <f t="shared" si="6"/>
        <v>0</v>
      </c>
      <c r="CB32" s="22">
        <f t="shared" si="7"/>
        <v>2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1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30" x14ac:dyDescent="0.25">
      <c r="A33" s="12" t="s">
        <v>0</v>
      </c>
      <c r="B33" s="12" t="s">
        <v>70</v>
      </c>
      <c r="C33" s="13" t="s">
        <v>148</v>
      </c>
      <c r="D33" s="14" t="str">
        <f t="shared" ref="D33:D62" si="19">IF(BF33&lt;&gt;0,";2022_BioQ1="&amp;BF33," ")&amp;IF(BG33&lt;&gt;0," ; 2022_BioQ2="&amp;BG33," ")&amp;IF(BH33&lt;&gt;0,";2021_BioQ1="&amp;BH33," ")&amp;IF(BI33&lt;&gt;0," ; 2021_QIAB2="&amp;BI33," ")&amp;IF(BJ33&lt;&gt;0,";2020_QIAB1="&amp;BJ33," ")&amp;IF(BK33&lt;&gt;0," ; 2020_QIAB2="&amp;BK33," ")&amp;IF(BL33&lt;&gt;0,";2019_QIAB1="&amp;BL33," ")&amp;IF(BM33&lt;&gt;0," ; 2019_QIAB2="&amp;BM33," ")&amp;IF(BN33&lt;&gt;0,";2018_QIAB1="&amp;BN33," ")&amp;IF(BO33&lt;&gt;0," ; 2018_QIAB2="&amp;BO33," ")&amp;IF(BP33&lt;&gt;0," ; 2017_QIAB1="&amp;BP33," ")&amp;IF(BQ33&lt;&gt;0," ; 2017_QIAB2="&amp;BQ33," ")&amp;IF(BR33&lt;&gt;0," ; 2016_QIAB1="&amp;BR33," ")&amp;IF(BS33&lt;&gt;0," ; 2016_QIAB2="&amp;BS33," ")&amp;IF(BT33&lt;&gt;0," ; 2015_QIAB1="&amp;BT33," ")&amp;IF(BU33&lt;&gt;0," ; 2015_QIAB2="&amp;BU33," ")&amp;IF(BV33&lt;&gt;0," ; 2014_QIAB1="&amp;BV33," ")&amp;IF(BW33&lt;&gt;0," ; 2014_QIAB2="&amp;BW33," ")</f>
        <v xml:space="preserve">      ; 2020_QIAB2=1    ; 2018_QIAB2=1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149</v>
      </c>
      <c r="AP33" s="24" t="s">
        <v>73</v>
      </c>
      <c r="AQ33" s="26">
        <v>93000</v>
      </c>
      <c r="AR33" s="27" t="s">
        <v>150</v>
      </c>
      <c r="AS33" s="19"/>
      <c r="AT33" s="19" t="s">
        <v>509</v>
      </c>
      <c r="AU33" s="21"/>
      <c r="AW33" s="15"/>
      <c r="AX33" s="15"/>
      <c r="AZ33" s="19"/>
      <c r="BA33" s="42"/>
      <c r="BB33" s="22">
        <f>RANK(BX33,$BX$3:$BX$109)+COUNTIF(BX$3:BX34,BX33)-1</f>
        <v>26</v>
      </c>
      <c r="BC33" s="14" t="str">
        <f t="shared" ref="BC33:BC62" si="20">"N° "&amp;BB33&amp;" "&amp;C33</f>
        <v>N° 26 Conseil Général de Seine St Denis</v>
      </c>
      <c r="BD33" s="22">
        <f>RANK(BY33,$BY$3:$BY$109)+COUNTIF(BY$3:BY34,BY33)-1</f>
        <v>17</v>
      </c>
      <c r="BE33" s="14" t="str">
        <f t="shared" ref="BE33:BE62" si="21">"N° "&amp;BD33&amp;" "&amp;C33</f>
        <v>N° 17 Conseil Général de Seine St Denis</v>
      </c>
      <c r="BF33" s="24"/>
      <c r="BG33" s="24"/>
      <c r="BH33" s="24"/>
      <c r="BI33" s="24"/>
      <c r="BJ33" s="24"/>
      <c r="BK33" s="24">
        <v>1</v>
      </c>
      <c r="BL33" s="24"/>
      <c r="BM33" s="24"/>
      <c r="BN33" s="25"/>
      <c r="BO33" s="24">
        <v>1</v>
      </c>
      <c r="BP33" s="25"/>
      <c r="BQ33" s="25"/>
      <c r="BR33" s="25"/>
      <c r="BS33" s="25"/>
      <c r="BT33" s="25"/>
      <c r="BU33" s="25"/>
      <c r="BV33" s="25"/>
      <c r="BW33" s="25"/>
      <c r="BX33" s="22">
        <f t="shared" ref="BX33:BX62" si="22">((BF33+BG33)*9)+((BH33+BI33)*8)+((BJ33+BK33)*7)+((BL33+BM33)*6)+((BN33+BO33)*5)+((BP33+BQ33)*4)+((BR33+BS33)*3)+((BT33+BU33)*2)+((BV33+BW33)*1)</f>
        <v>12</v>
      </c>
      <c r="BY33" s="22">
        <f t="shared" ref="BY33:BY62" si="23">((BG33)*9)+((BI33)*8)+((BK33)*7)+((BM33)*6)+((BO33)*5)+((BQ33)*4)+((BS33)*3)+((BU33)*2)+((BW33)*1)</f>
        <v>12</v>
      </c>
      <c r="BZ33" s="22">
        <f t="shared" ref="BZ33:BZ62" si="24">BJ33</f>
        <v>0</v>
      </c>
      <c r="CA33" s="22">
        <f t="shared" ref="CA33:CA62" si="25">BL33</f>
        <v>0</v>
      </c>
      <c r="CB33" s="22">
        <f t="shared" ref="CB33:CB62" si="26">BN33</f>
        <v>0</v>
      </c>
      <c r="CC33" s="22">
        <f t="shared" ref="CC33:CC62" si="27">BP33</f>
        <v>0</v>
      </c>
      <c r="CD33" s="22">
        <f t="shared" ref="CD33:CD62" si="28">BR33</f>
        <v>0</v>
      </c>
      <c r="CE33" s="22">
        <f t="shared" ref="CE33:CE62" si="29">BT33</f>
        <v>0</v>
      </c>
      <c r="CF33" s="22">
        <f t="shared" ref="CF33:CF62" si="30">BV33</f>
        <v>0</v>
      </c>
      <c r="CG33" s="22">
        <f t="shared" ref="CG33:CG62" si="31">BK33</f>
        <v>1</v>
      </c>
      <c r="CH33" s="22">
        <f t="shared" ref="CH33:CH62" si="32">BM33</f>
        <v>0</v>
      </c>
      <c r="CI33" s="22">
        <f t="shared" ref="CI33:CI62" si="33">BO33</f>
        <v>1</v>
      </c>
      <c r="CJ33" s="22">
        <f t="shared" ref="CJ33:CJ62" si="34">BQ33</f>
        <v>0</v>
      </c>
      <c r="CK33" s="22">
        <f t="shared" ref="CK33:CK62" si="35">BS33</f>
        <v>0</v>
      </c>
      <c r="CL33" s="22">
        <f t="shared" ref="CL33:CL62" si="36">BU33</f>
        <v>0</v>
      </c>
      <c r="CM33" s="22">
        <f t="shared" ref="CM33:CM62" si="37">BW33</f>
        <v>0</v>
      </c>
    </row>
    <row r="34" spans="1:93" s="22" customFormat="1" ht="30" x14ac:dyDescent="0.25">
      <c r="A34" s="12" t="s">
        <v>0</v>
      </c>
      <c r="B34" s="12" t="s">
        <v>385</v>
      </c>
      <c r="C34" s="13" t="s">
        <v>386</v>
      </c>
      <c r="D34" s="14" t="str">
        <f t="shared" si="19"/>
        <v xml:space="preserve">  ;2021_BioQ1=3 ; 2021_QIAB2=2;2020_QIAB1=1     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387</v>
      </c>
      <c r="AP34" s="24" t="s">
        <v>144</v>
      </c>
      <c r="AQ34" s="26">
        <v>93240</v>
      </c>
      <c r="AR34" s="27" t="s">
        <v>388</v>
      </c>
      <c r="AS34" s="19"/>
      <c r="AT34" s="19" t="s">
        <v>510</v>
      </c>
      <c r="AU34" s="21"/>
      <c r="AW34" s="15"/>
      <c r="AX34" s="15"/>
      <c r="AZ34" s="19" t="s">
        <v>389</v>
      </c>
      <c r="BA34" s="42"/>
      <c r="BB34" s="22">
        <f>RANK(BX34,$BX$3:$BX$109)+COUNTIF(BX$3:BX34,BX34)-1</f>
        <v>2</v>
      </c>
      <c r="BC34" s="14" t="str">
        <f t="shared" si="20"/>
        <v>N° 2 DAMYEL</v>
      </c>
      <c r="BD34" s="22">
        <f>RANK(BY34,$BY$3:$BY$109)+COUNTIF(BY$3:BY34,BY34)-1</f>
        <v>8</v>
      </c>
      <c r="BE34" s="14" t="str">
        <f t="shared" si="21"/>
        <v>N° 8 DAMYEL</v>
      </c>
      <c r="BF34" s="24"/>
      <c r="BG34" s="24"/>
      <c r="BH34" s="24">
        <v>3</v>
      </c>
      <c r="BI34" s="24">
        <v>2</v>
      </c>
      <c r="BJ34" s="24">
        <v>1</v>
      </c>
      <c r="BK34" s="24"/>
      <c r="BL34" s="24"/>
      <c r="BM34" s="24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2">
        <f t="shared" si="22"/>
        <v>47</v>
      </c>
      <c r="BY34" s="22">
        <f t="shared" si="23"/>
        <v>16</v>
      </c>
      <c r="BZ34" s="22">
        <f t="shared" si="24"/>
        <v>1</v>
      </c>
      <c r="CA34" s="22">
        <f t="shared" si="25"/>
        <v>0</v>
      </c>
      <c r="CB34" s="22">
        <f t="shared" si="26"/>
        <v>0</v>
      </c>
      <c r="CC34" s="22">
        <f t="shared" si="27"/>
        <v>0</v>
      </c>
      <c r="CD34" s="22">
        <f t="shared" si="28"/>
        <v>0</v>
      </c>
      <c r="CE34" s="22">
        <f t="shared" si="29"/>
        <v>0</v>
      </c>
      <c r="CF34" s="22">
        <f t="shared" si="30"/>
        <v>0</v>
      </c>
      <c r="CG34" s="22">
        <f t="shared" si="31"/>
        <v>0</v>
      </c>
      <c r="CH34" s="22">
        <f t="shared" si="32"/>
        <v>0</v>
      </c>
      <c r="CI34" s="22">
        <f t="shared" si="33"/>
        <v>0</v>
      </c>
      <c r="CJ34" s="22">
        <f t="shared" si="34"/>
        <v>0</v>
      </c>
      <c r="CK34" s="22">
        <f t="shared" si="35"/>
        <v>0</v>
      </c>
      <c r="CL34" s="22">
        <f t="shared" si="36"/>
        <v>0</v>
      </c>
      <c r="CM34" s="22">
        <f t="shared" si="37"/>
        <v>0</v>
      </c>
    </row>
    <row r="35" spans="1:93" s="22" customFormat="1" ht="30" x14ac:dyDescent="0.25">
      <c r="A35" s="12" t="s">
        <v>0</v>
      </c>
      <c r="B35" s="12" t="s">
        <v>84</v>
      </c>
      <c r="C35" s="13" t="s">
        <v>235</v>
      </c>
      <c r="D35" s="14" t="str">
        <f t="shared" si="19"/>
        <v xml:space="preserve">      ;2019_QIAB1=1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236</v>
      </c>
      <c r="AP35" s="24" t="s">
        <v>237</v>
      </c>
      <c r="AQ35" s="26">
        <v>94201</v>
      </c>
      <c r="AR35" s="27" t="s">
        <v>238</v>
      </c>
      <c r="AS35" s="19"/>
      <c r="AT35" s="19" t="s">
        <v>511</v>
      </c>
      <c r="AU35" s="21"/>
      <c r="AW35" s="15"/>
      <c r="AX35" s="15"/>
      <c r="AZ35" s="19" t="s">
        <v>239</v>
      </c>
      <c r="BA35" s="42"/>
      <c r="BB35" s="22">
        <f>RANK(BX35,$BX$3:$BX$109)+COUNTIF(BX$3:BX36,BX35)-1</f>
        <v>62</v>
      </c>
      <c r="BC35" s="14" t="str">
        <f t="shared" si="20"/>
        <v>N° 62 Duval Paris</v>
      </c>
      <c r="BD35" s="22">
        <f>RANK(BY35,$BY$3:$BY$109)+COUNTIF(BY$3:BY36,BY35)-1</f>
        <v>67</v>
      </c>
      <c r="BE35" s="14" t="str">
        <f t="shared" si="21"/>
        <v>N° 67 Duval Paris</v>
      </c>
      <c r="BF35" s="24"/>
      <c r="BG35" s="24"/>
      <c r="BH35" s="24"/>
      <c r="BI35" s="24"/>
      <c r="BJ35" s="24"/>
      <c r="BK35" s="24"/>
      <c r="BL35" s="24">
        <v>1</v>
      </c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6</v>
      </c>
      <c r="BY35" s="22">
        <f t="shared" si="23"/>
        <v>0</v>
      </c>
      <c r="BZ35" s="22">
        <f t="shared" si="24"/>
        <v>0</v>
      </c>
      <c r="CA35" s="22">
        <f t="shared" si="25"/>
        <v>1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0</v>
      </c>
      <c r="B36" s="12" t="s">
        <v>70</v>
      </c>
      <c r="C36" s="13" t="s">
        <v>412</v>
      </c>
      <c r="D36" s="14" t="str">
        <f t="shared" si="19"/>
        <v xml:space="preserve">    ; 2021_QIAB2=1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514</v>
      </c>
      <c r="AP36" s="24" t="s">
        <v>513</v>
      </c>
      <c r="AQ36" s="26">
        <v>78680</v>
      </c>
      <c r="AR36" s="27" t="s">
        <v>413</v>
      </c>
      <c r="AS36" s="19"/>
      <c r="AT36" s="19" t="s">
        <v>512</v>
      </c>
      <c r="AU36" s="21"/>
      <c r="AW36" s="15"/>
      <c r="AX36" s="15"/>
      <c r="AZ36" s="19" t="s">
        <v>414</v>
      </c>
      <c r="BA36" s="42"/>
      <c r="BB36" s="22">
        <f>RANK(BX36,$BX$3:$BX$109)+COUNTIF(BX$3:BX37,BX36)-1</f>
        <v>36</v>
      </c>
      <c r="BC36" s="14" t="str">
        <f t="shared" si="20"/>
        <v>N° 36 Elior Epaune</v>
      </c>
      <c r="BD36" s="22">
        <f>RANK(BY36,$BY$3:$BY$109)+COUNTIF(BY$3:BY37,BY36)-1</f>
        <v>24</v>
      </c>
      <c r="BE36" s="14" t="str">
        <f t="shared" si="21"/>
        <v>N° 24 Elior Epaune</v>
      </c>
      <c r="BF36" s="24"/>
      <c r="BG36" s="24"/>
      <c r="BH36" s="24"/>
      <c r="BI36" s="24">
        <v>1</v>
      </c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8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ht="30" x14ac:dyDescent="0.25">
      <c r="A37" s="12" t="s">
        <v>0</v>
      </c>
      <c r="B37" s="12" t="s">
        <v>70</v>
      </c>
      <c r="C37" s="13" t="s">
        <v>456</v>
      </c>
      <c r="D37" s="14" t="str">
        <f t="shared" si="19"/>
        <v xml:space="preserve">  ;2021_BioQ1=1    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457</v>
      </c>
      <c r="AP37" s="24" t="s">
        <v>458</v>
      </c>
      <c r="AQ37" s="26">
        <v>93160</v>
      </c>
      <c r="AR37" s="27" t="s">
        <v>459</v>
      </c>
      <c r="AS37" s="19"/>
      <c r="AT37" s="19" t="s">
        <v>515</v>
      </c>
      <c r="AU37" s="21"/>
      <c r="AV37" s="22"/>
      <c r="AW37" s="15"/>
      <c r="AX37" s="15"/>
      <c r="AY37" s="22"/>
      <c r="AZ37" s="19" t="s">
        <v>460</v>
      </c>
      <c r="BA37" s="42"/>
      <c r="BB37" s="22">
        <f>RANK(BX37,$BX$3:$BX$109)+COUNTIF(BX$3:BX38,BX37)-1</f>
        <v>36</v>
      </c>
      <c r="BC37" s="14" t="str">
        <f t="shared" si="20"/>
        <v>N° 36 Elior Noisy le Grand</v>
      </c>
      <c r="BD37" s="22">
        <f>RANK(BY37,$BY$3:$BY$109)+COUNTIF(BY$3:BY38,BY37)-1</f>
        <v>69</v>
      </c>
      <c r="BE37" s="14" t="str">
        <f t="shared" si="21"/>
        <v>N° 69 Elior Noisy le Grand</v>
      </c>
      <c r="BF37" s="24"/>
      <c r="BG37" s="24"/>
      <c r="BH37" s="24">
        <v>1</v>
      </c>
      <c r="BI37" s="24"/>
      <c r="BJ37" s="24"/>
      <c r="BK37" s="24"/>
      <c r="BL37" s="24"/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8</v>
      </c>
      <c r="BY37" s="22">
        <f t="shared" si="23"/>
        <v>0</v>
      </c>
      <c r="BZ37" s="22">
        <f t="shared" si="24"/>
        <v>0</v>
      </c>
      <c r="CA37" s="22">
        <f t="shared" si="25"/>
        <v>0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  <c r="CN37" s="22"/>
      <c r="CO37" s="22"/>
    </row>
    <row r="38" spans="1:93" s="22" customFormat="1" ht="30" x14ac:dyDescent="0.25">
      <c r="A38" s="12" t="s">
        <v>0</v>
      </c>
      <c r="B38" s="12" t="s">
        <v>70</v>
      </c>
      <c r="C38" s="13" t="s">
        <v>240</v>
      </c>
      <c r="D38" s="14" t="str">
        <f t="shared" si="19"/>
        <v xml:space="preserve">      ;2019_QIAB1=1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241</v>
      </c>
      <c r="AP38" s="24" t="s">
        <v>78</v>
      </c>
      <c r="AQ38" s="26">
        <v>75006</v>
      </c>
      <c r="AR38" s="27" t="s">
        <v>242</v>
      </c>
      <c r="AS38" s="19"/>
      <c r="AT38" s="19" t="s">
        <v>516</v>
      </c>
      <c r="AU38" s="21"/>
      <c r="AW38" s="15"/>
      <c r="AX38" s="15"/>
      <c r="AZ38" s="19" t="s">
        <v>243</v>
      </c>
      <c r="BA38" s="42"/>
      <c r="BB38" s="22">
        <f>RANK(BX38,$BX$3:$BX$109)+COUNTIF(BX$3:BX39,BX38)-1</f>
        <v>64</v>
      </c>
      <c r="BC38" s="14" t="str">
        <f t="shared" si="20"/>
        <v>N° 64 Elior Paris</v>
      </c>
      <c r="BD38" s="22">
        <f>RANK(BY38,$BY$3:$BY$109)+COUNTIF(BY$3:BY39,BY38)-1</f>
        <v>70</v>
      </c>
      <c r="BE38" s="14" t="str">
        <f t="shared" si="21"/>
        <v>N° 70 Elior Paris</v>
      </c>
      <c r="BF38" s="24"/>
      <c r="BG38" s="24"/>
      <c r="BH38" s="24"/>
      <c r="BI38" s="24"/>
      <c r="BJ38" s="24"/>
      <c r="BK38" s="24"/>
      <c r="BL38" s="24">
        <v>1</v>
      </c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6</v>
      </c>
      <c r="BY38" s="22">
        <f t="shared" si="23"/>
        <v>0</v>
      </c>
      <c r="BZ38" s="22">
        <f t="shared" si="24"/>
        <v>0</v>
      </c>
      <c r="CA38" s="22">
        <f t="shared" si="25"/>
        <v>1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s="22" customFormat="1" ht="30" x14ac:dyDescent="0.25">
      <c r="A39" s="12" t="s">
        <v>0</v>
      </c>
      <c r="B39" s="12" t="s">
        <v>178</v>
      </c>
      <c r="C39" s="13" t="s">
        <v>244</v>
      </c>
      <c r="D39" s="14" t="str">
        <f t="shared" si="19"/>
        <v xml:space="preserve">      ;2019_QIAB1=1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245</v>
      </c>
      <c r="AP39" s="24" t="s">
        <v>144</v>
      </c>
      <c r="AQ39" s="26">
        <v>93240</v>
      </c>
      <c r="AR39" s="27" t="s">
        <v>246</v>
      </c>
      <c r="AS39" s="19"/>
      <c r="AT39" s="19" t="s">
        <v>517</v>
      </c>
      <c r="AU39" s="21"/>
      <c r="AW39" s="15"/>
      <c r="AX39" s="15"/>
      <c r="AZ39" s="19" t="s">
        <v>247</v>
      </c>
      <c r="BA39" s="42"/>
      <c r="BB39" s="22">
        <f>RANK(BX39,$BX$3:$BX$109)+COUNTIF(BX$3:BX40,BX39)-1</f>
        <v>64</v>
      </c>
      <c r="BC39" s="14" t="str">
        <f t="shared" si="20"/>
        <v>N° 64 Entremet Paris</v>
      </c>
      <c r="BD39" s="22">
        <f>RANK(BY39,$BY$3:$BY$109)+COUNTIF(BY$3:BY40,BY39)-1</f>
        <v>70</v>
      </c>
      <c r="BE39" s="14" t="str">
        <f t="shared" si="21"/>
        <v>N° 70 Entremet Paris</v>
      </c>
      <c r="BF39" s="24"/>
      <c r="BG39" s="24"/>
      <c r="BH39" s="24"/>
      <c r="BI39" s="24"/>
      <c r="BJ39" s="24"/>
      <c r="BK39" s="24"/>
      <c r="BL39" s="24">
        <v>1</v>
      </c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6</v>
      </c>
      <c r="BY39" s="22">
        <f t="shared" si="23"/>
        <v>0</v>
      </c>
      <c r="BZ39" s="22">
        <f t="shared" si="24"/>
        <v>0</v>
      </c>
      <c r="CA39" s="22">
        <f t="shared" si="25"/>
        <v>1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</row>
    <row r="40" spans="1:93" ht="30" x14ac:dyDescent="0.25">
      <c r="A40" s="12" t="s">
        <v>0</v>
      </c>
      <c r="B40" s="12" t="s">
        <v>84</v>
      </c>
      <c r="C40" s="13" t="s">
        <v>230</v>
      </c>
      <c r="D40" s="14" t="str">
        <f t="shared" si="19"/>
        <v xml:space="preserve">      ; 2020_QIAB2=1;2019_QIAB1=1   ; 2018_QIAB2=1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153</v>
      </c>
      <c r="AP40" s="24" t="s">
        <v>154</v>
      </c>
      <c r="AQ40" s="26">
        <v>95220</v>
      </c>
      <c r="AR40" s="41" t="s">
        <v>231</v>
      </c>
      <c r="AS40" s="19"/>
      <c r="AT40" s="19" t="s">
        <v>518</v>
      </c>
      <c r="AU40" s="21"/>
      <c r="AV40" s="22"/>
      <c r="AW40" s="15"/>
      <c r="AX40" s="15"/>
      <c r="AY40" s="22"/>
      <c r="AZ40" s="19" t="s">
        <v>232</v>
      </c>
      <c r="BA40" s="42"/>
      <c r="BB40" s="22">
        <f>RANK(BX40,$BX$3:$BX$109)+COUNTIF(BX$3:BX40,BX40)-1</f>
        <v>14</v>
      </c>
      <c r="BC40" s="14" t="str">
        <f t="shared" si="20"/>
        <v>N° 14 Entreprise Jouneau - Cruscana</v>
      </c>
      <c r="BD40" s="22">
        <f>RANK(BY40,$BY$3:$BY$109)+COUNTIF(BY$3:BY40,BY40)-1</f>
        <v>18</v>
      </c>
      <c r="BE40" s="14" t="str">
        <f t="shared" si="21"/>
        <v>N° 18 Entreprise Jouneau - Cruscana</v>
      </c>
      <c r="BF40" s="24"/>
      <c r="BG40" s="24"/>
      <c r="BH40" s="24"/>
      <c r="BI40" s="24"/>
      <c r="BJ40" s="24"/>
      <c r="BK40" s="24">
        <v>1</v>
      </c>
      <c r="BL40" s="24">
        <v>1</v>
      </c>
      <c r="BM40" s="24"/>
      <c r="BN40" s="25"/>
      <c r="BO40" s="24">
        <v>1</v>
      </c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18</v>
      </c>
      <c r="BY40" s="22">
        <f t="shared" si="23"/>
        <v>12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1</v>
      </c>
      <c r="CH40" s="22">
        <f t="shared" si="32"/>
        <v>0</v>
      </c>
      <c r="CI40" s="22">
        <f t="shared" si="33"/>
        <v>1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  <c r="CN40" s="22"/>
      <c r="CO40" s="22"/>
    </row>
    <row r="41" spans="1:93" s="22" customFormat="1" ht="30" x14ac:dyDescent="0.25">
      <c r="A41" s="12" t="s">
        <v>629</v>
      </c>
      <c r="B41" s="12" t="s">
        <v>183</v>
      </c>
      <c r="C41" s="13" t="s">
        <v>308</v>
      </c>
      <c r="D41" s="14" t="str">
        <f t="shared" si="19"/>
        <v xml:space="preserve">        ; 2019_QIAB2=1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309</v>
      </c>
      <c r="AP41" s="24" t="s">
        <v>54</v>
      </c>
      <c r="AQ41" s="26">
        <v>92390</v>
      </c>
      <c r="AR41" s="27" t="s">
        <v>310</v>
      </c>
      <c r="AS41" s="19"/>
      <c r="AT41" s="19" t="s">
        <v>519</v>
      </c>
      <c r="AU41" s="21"/>
      <c r="AW41" s="15"/>
      <c r="AX41" s="15"/>
      <c r="AZ41" s="19" t="s">
        <v>311</v>
      </c>
      <c r="BA41" s="42"/>
      <c r="BB41" s="22">
        <f>RANK(BX41,$BX$3:$BX$109)+COUNTIF(BX$3:BX42,BX41)-1</f>
        <v>65</v>
      </c>
      <c r="BC41" s="14" t="str">
        <f t="shared" si="20"/>
        <v>N° 65 FEGELE</v>
      </c>
      <c r="BD41" s="22">
        <f>RANK(BY41,$BY$3:$BY$109)+COUNTIF(BY$3:BY42,BY41)-1</f>
        <v>38</v>
      </c>
      <c r="BE41" s="14" t="str">
        <f t="shared" si="21"/>
        <v>N° 38 FEGELE</v>
      </c>
      <c r="BF41" s="24"/>
      <c r="BG41" s="24"/>
      <c r="BH41" s="24"/>
      <c r="BI41" s="24"/>
      <c r="BJ41" s="24"/>
      <c r="BK41" s="24"/>
      <c r="BL41" s="24"/>
      <c r="BM41" s="24">
        <v>1</v>
      </c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6</v>
      </c>
      <c r="BZ41" s="22">
        <f t="shared" si="24"/>
        <v>0</v>
      </c>
      <c r="CA41" s="22">
        <f t="shared" si="25"/>
        <v>0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1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30" x14ac:dyDescent="0.25">
      <c r="A42" s="12" t="s">
        <v>0</v>
      </c>
      <c r="B42" s="12" t="s">
        <v>100</v>
      </c>
      <c r="C42" s="13" t="s">
        <v>101</v>
      </c>
      <c r="D42" s="14" t="str">
        <f t="shared" si="19"/>
        <v xml:space="preserve">      ; 2020_QIAB2=1;2019_QIAB1=1 ;2018_QIAB1=1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102</v>
      </c>
      <c r="AP42" s="24" t="s">
        <v>103</v>
      </c>
      <c r="AQ42" s="26">
        <v>95400</v>
      </c>
      <c r="AR42" s="27" t="s">
        <v>104</v>
      </c>
      <c r="AS42" s="19"/>
      <c r="AT42" s="19" t="s">
        <v>520</v>
      </c>
      <c r="AU42" s="21"/>
      <c r="AV42" s="22"/>
      <c r="AW42" s="15"/>
      <c r="AX42" s="15"/>
      <c r="AY42" s="22"/>
      <c r="AZ42" s="19" t="s">
        <v>105</v>
      </c>
      <c r="BA42" s="42"/>
      <c r="BB42" s="22">
        <f>RANK(BX42,$BX$3:$BX$109)+COUNTIF(BX$3:BX43,BX42)-1</f>
        <v>9</v>
      </c>
      <c r="BC42" s="14" t="str">
        <f t="shared" si="20"/>
        <v>N° 9 Foricher Moulin d'Arnouville</v>
      </c>
      <c r="BD42" s="22">
        <f>RANK(BY42,$BY$3:$BY$109)+COUNTIF(BY$3:BY43,BY42)-1</f>
        <v>19</v>
      </c>
      <c r="BE42" s="14" t="str">
        <f t="shared" si="21"/>
        <v>N° 19 Foricher Moulin d'Arnouville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>
        <v>1</v>
      </c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23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1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30" x14ac:dyDescent="0.25">
      <c r="A43" s="12" t="s">
        <v>11</v>
      </c>
      <c r="B43" s="12" t="s">
        <v>455</v>
      </c>
      <c r="C43" s="13" t="s">
        <v>86</v>
      </c>
      <c r="D43" s="14" t="str">
        <f t="shared" si="19"/>
        <v xml:space="preserve">        ;2018_QIAB1=1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60</v>
      </c>
      <c r="AP43" s="24" t="s">
        <v>61</v>
      </c>
      <c r="AQ43" s="26">
        <v>93600</v>
      </c>
      <c r="AR43" s="27" t="s">
        <v>62</v>
      </c>
      <c r="AS43" s="19"/>
      <c r="AT43" s="19" t="s">
        <v>521</v>
      </c>
      <c r="AU43" s="21"/>
      <c r="AW43" s="15"/>
      <c r="AX43" s="15"/>
      <c r="AZ43" s="19" t="s">
        <v>63</v>
      </c>
      <c r="BA43" s="42"/>
      <c r="BB43" s="22">
        <f>RANK(BX43,$BX$3:$BX$109)+COUNTIF(BX$3:BX44,BX43)-1</f>
        <v>78</v>
      </c>
      <c r="BC43" s="14" t="str">
        <f t="shared" si="20"/>
        <v>N° 78 Guerbet</v>
      </c>
      <c r="BD43" s="22">
        <f>RANK(BY43,$BY$3:$BY$109)+COUNTIF(BY$3:BY44,BY43)-1</f>
        <v>71</v>
      </c>
      <c r="BE43" s="14" t="str">
        <f t="shared" si="21"/>
        <v>N° 71 Guerbet</v>
      </c>
      <c r="BF43" s="24"/>
      <c r="BG43" s="24"/>
      <c r="BH43" s="24"/>
      <c r="BI43" s="24"/>
      <c r="BJ43" s="24"/>
      <c r="BK43" s="24"/>
      <c r="BL43" s="24"/>
      <c r="BM43" s="24"/>
      <c r="BN43" s="25">
        <v>1</v>
      </c>
      <c r="BO43" s="24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5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1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30" x14ac:dyDescent="0.25">
      <c r="A44" s="12" t="s">
        <v>629</v>
      </c>
      <c r="B44" s="12" t="s">
        <v>317</v>
      </c>
      <c r="C44" s="13" t="s">
        <v>106</v>
      </c>
      <c r="D44" s="14" t="str">
        <f t="shared" si="19"/>
        <v xml:space="preserve">        ; 2019_QIAB2=1;2018_QIAB1=1 ; 2018_QIAB2=2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107</v>
      </c>
      <c r="AP44" s="24" t="s">
        <v>108</v>
      </c>
      <c r="AQ44" s="26">
        <v>93200</v>
      </c>
      <c r="AR44" s="41" t="s">
        <v>318</v>
      </c>
      <c r="AS44" s="19"/>
      <c r="AT44" s="19" t="s">
        <v>522</v>
      </c>
      <c r="AU44" s="21"/>
      <c r="AW44" s="15"/>
      <c r="AX44" s="15"/>
      <c r="AZ44" s="19" t="s">
        <v>319</v>
      </c>
      <c r="BA44" s="42"/>
      <c r="BB44" s="22">
        <f>RANK(BX44,$BX$3:$BX$109)+COUNTIF(BX$3:BX45,BX44)-1</f>
        <v>11</v>
      </c>
      <c r="BC44" s="14" t="str">
        <f t="shared" si="20"/>
        <v>N° 11 Hôpital  Delafontaine</v>
      </c>
      <c r="BD44" s="22">
        <f>RANK(BY44,$BY$3:$BY$109)+COUNTIF(BY$3:BY45,BY44)-1</f>
        <v>9</v>
      </c>
      <c r="BE44" s="14" t="str">
        <f t="shared" si="21"/>
        <v>N° 9 Hôpital  Delafontaine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>
        <v>1</v>
      </c>
      <c r="BO44" s="24">
        <v>2</v>
      </c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21</v>
      </c>
      <c r="BY44" s="22">
        <f t="shared" si="23"/>
        <v>16</v>
      </c>
      <c r="BZ44" s="22">
        <f t="shared" si="24"/>
        <v>0</v>
      </c>
      <c r="CA44" s="22">
        <f t="shared" si="25"/>
        <v>0</v>
      </c>
      <c r="CB44" s="22">
        <f t="shared" si="26"/>
        <v>1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2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30" x14ac:dyDescent="0.25">
      <c r="A45" s="12" t="s">
        <v>629</v>
      </c>
      <c r="B45" s="12" t="s">
        <v>43</v>
      </c>
      <c r="C45" s="13" t="s">
        <v>523</v>
      </c>
      <c r="D45" s="14" t="str">
        <f t="shared" si="19"/>
        <v xml:space="preserve">  ;2021_BioQ1=1       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430</v>
      </c>
      <c r="AP45" s="24" t="s">
        <v>431</v>
      </c>
      <c r="AQ45" s="26">
        <v>93130</v>
      </c>
      <c r="AR45" s="27" t="s">
        <v>432</v>
      </c>
      <c r="AS45" s="19"/>
      <c r="AT45" s="19" t="s">
        <v>524</v>
      </c>
      <c r="AU45" s="21"/>
      <c r="AV45" s="22"/>
      <c r="AW45" s="15"/>
      <c r="AX45" s="15"/>
      <c r="AY45" s="22"/>
      <c r="AZ45" s="19" t="s">
        <v>433</v>
      </c>
      <c r="BA45" s="42"/>
      <c r="BB45" s="22">
        <f>RANK(BX45,$BX$3:$BX$109)+COUNTIF(BX$3:BX56,BX45)-1</f>
        <v>37</v>
      </c>
      <c r="BC45" s="14" t="str">
        <f t="shared" si="20"/>
        <v>N° 37 Hôpital André Grégoire</v>
      </c>
      <c r="BD45" s="22">
        <f>RANK(BY45,$BY$3:$BY$109)+COUNTIF(BY$3:BY56,BY45)-1</f>
        <v>75</v>
      </c>
      <c r="BE45" s="14" t="str">
        <f t="shared" si="21"/>
        <v>N° 75 Hôpital André Grégoire</v>
      </c>
      <c r="BF45" s="24"/>
      <c r="BG45" s="24"/>
      <c r="BH45" s="24">
        <v>1</v>
      </c>
      <c r="BI45" s="24"/>
      <c r="BJ45" s="24"/>
      <c r="BK45" s="24"/>
      <c r="BL45" s="24"/>
      <c r="BM45" s="24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8</v>
      </c>
      <c r="BY45" s="22">
        <f t="shared" si="23"/>
        <v>0</v>
      </c>
      <c r="BZ45" s="22">
        <f t="shared" si="24"/>
        <v>0</v>
      </c>
      <c r="CA45" s="22">
        <f t="shared" si="25"/>
        <v>0</v>
      </c>
      <c r="CB45" s="22">
        <f t="shared" si="26"/>
        <v>0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0</v>
      </c>
      <c r="CH45" s="22">
        <f t="shared" si="32"/>
        <v>0</v>
      </c>
      <c r="CI45" s="22">
        <f t="shared" si="33"/>
        <v>0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30" x14ac:dyDescent="0.25">
      <c r="A46" s="12" t="s">
        <v>629</v>
      </c>
      <c r="B46" s="12" t="s">
        <v>49</v>
      </c>
      <c r="C46" s="13" t="s">
        <v>157</v>
      </c>
      <c r="D46" s="14" t="str">
        <f t="shared" si="19"/>
        <v xml:space="preserve">          ; 2018_QIAB2=1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158</v>
      </c>
      <c r="AP46" s="24" t="s">
        <v>78</v>
      </c>
      <c r="AQ46" s="26">
        <v>75012</v>
      </c>
      <c r="AR46" s="27" t="s">
        <v>159</v>
      </c>
      <c r="AS46" s="19"/>
      <c r="AT46" s="19" t="s">
        <v>526</v>
      </c>
      <c r="AU46" s="21"/>
      <c r="AW46" s="15"/>
      <c r="AX46" s="15"/>
      <c r="AZ46" s="19" t="s">
        <v>160</v>
      </c>
      <c r="BA46" s="42"/>
      <c r="BB46" s="22">
        <f>RANK(BX46,$BX$3:$BX$109)+COUNTIF(BX$3:BX47,BX46)-1</f>
        <v>79</v>
      </c>
      <c r="BC46" s="14" t="str">
        <f t="shared" si="20"/>
        <v>N° 79 Hôpital Armand Trousseau</v>
      </c>
      <c r="BD46" s="22">
        <f>RANK(BY46,$BY$3:$BY$109)+COUNTIF(BY$3:BY47,BY46)-1</f>
        <v>44</v>
      </c>
      <c r="BE46" s="14" t="str">
        <f t="shared" si="21"/>
        <v>N° 44 Hôpital Armand Trousseau</v>
      </c>
      <c r="BF46" s="24"/>
      <c r="BG46" s="24"/>
      <c r="BH46" s="24"/>
      <c r="BI46" s="24"/>
      <c r="BJ46" s="24"/>
      <c r="BK46" s="24"/>
      <c r="BL46" s="24"/>
      <c r="BM46" s="24"/>
      <c r="BN46" s="25"/>
      <c r="BO46" s="24">
        <v>1</v>
      </c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5</v>
      </c>
      <c r="BZ46" s="22">
        <f t="shared" si="24"/>
        <v>0</v>
      </c>
      <c r="CA46" s="22">
        <f t="shared" si="25"/>
        <v>0</v>
      </c>
      <c r="CB46" s="22">
        <f t="shared" si="26"/>
        <v>0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1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30" x14ac:dyDescent="0.25">
      <c r="A47" s="12" t="s">
        <v>629</v>
      </c>
      <c r="B47" s="12" t="s">
        <v>312</v>
      </c>
      <c r="C47" s="13" t="s">
        <v>313</v>
      </c>
      <c r="D47" s="14" t="str">
        <f t="shared" si="19"/>
        <v xml:space="preserve">    ; 2021_QIAB2=2    ; 2019_QIAB2=2  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314</v>
      </c>
      <c r="AP47" s="24" t="s">
        <v>78</v>
      </c>
      <c r="AQ47" s="26">
        <v>75018</v>
      </c>
      <c r="AR47" s="41" t="s">
        <v>315</v>
      </c>
      <c r="AS47" s="19"/>
      <c r="AT47" s="19" t="s">
        <v>525</v>
      </c>
      <c r="AU47" s="21"/>
      <c r="AW47" s="15"/>
      <c r="AX47" s="15"/>
      <c r="AZ47" s="19" t="s">
        <v>316</v>
      </c>
      <c r="BA47" s="42"/>
      <c r="BB47" s="22">
        <f>RANK(BX47,$BX$3:$BX$109)+COUNTIF(BX$3:BX48,BX47)-1</f>
        <v>7</v>
      </c>
      <c r="BC47" s="14" t="str">
        <f t="shared" si="20"/>
        <v>N° 7 Hôpital Bichat</v>
      </c>
      <c r="BD47" s="22">
        <f>RANK(BY47,$BY$3:$BY$109)+COUNTIF(BY$3:BY48,BY47)-1</f>
        <v>3</v>
      </c>
      <c r="BE47" s="14" t="str">
        <f t="shared" si="21"/>
        <v>N° 3 Hôpital Bichat</v>
      </c>
      <c r="BF47" s="24"/>
      <c r="BG47" s="24"/>
      <c r="BH47" s="24"/>
      <c r="BI47" s="24">
        <v>2</v>
      </c>
      <c r="BJ47" s="24"/>
      <c r="BK47" s="24"/>
      <c r="BL47" s="24"/>
      <c r="BM47" s="24">
        <v>2</v>
      </c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28</v>
      </c>
      <c r="BY47" s="22">
        <f t="shared" si="23"/>
        <v>28</v>
      </c>
      <c r="BZ47" s="22">
        <f t="shared" si="24"/>
        <v>0</v>
      </c>
      <c r="CA47" s="22">
        <f t="shared" si="25"/>
        <v>0</v>
      </c>
      <c r="CB47" s="22">
        <f t="shared" si="26"/>
        <v>0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2</v>
      </c>
      <c r="CI47" s="22">
        <f t="shared" si="33"/>
        <v>0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30" x14ac:dyDescent="0.25">
      <c r="A48" s="12" t="s">
        <v>629</v>
      </c>
      <c r="B48" s="12" t="s">
        <v>43</v>
      </c>
      <c r="C48" s="13" t="s">
        <v>346</v>
      </c>
      <c r="D48" s="14" t="str">
        <f t="shared" si="19"/>
        <v xml:space="preserve">      ; 2020_QIAB2=1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347</v>
      </c>
      <c r="AP48" s="24" t="s">
        <v>348</v>
      </c>
      <c r="AQ48" s="26">
        <v>91480</v>
      </c>
      <c r="AR48" s="27" t="s">
        <v>349</v>
      </c>
      <c r="AS48" s="19"/>
      <c r="AT48" s="19" t="s">
        <v>527</v>
      </c>
      <c r="AU48" s="21"/>
      <c r="AV48" s="22"/>
      <c r="AW48" s="15"/>
      <c r="AX48" s="15"/>
      <c r="AY48" s="22"/>
      <c r="AZ48" s="19" t="s">
        <v>350</v>
      </c>
      <c r="BA48" s="42"/>
      <c r="BB48" s="22">
        <f>RANK(BX48,$BX$3:$BX$109)+COUNTIF(BX$3:BX49,BX48)-1</f>
        <v>48</v>
      </c>
      <c r="BC48" s="14" t="str">
        <f t="shared" si="20"/>
        <v>N° 48 Hôpital Claude Gallien</v>
      </c>
      <c r="BD48" s="22">
        <f>RANK(BY48,$BY$3:$BY$109)+COUNTIF(BY$3:BY49,BY48)-1</f>
        <v>29</v>
      </c>
      <c r="BE48" s="14" t="str">
        <f t="shared" si="21"/>
        <v>N° 29 Hôpital Claude Gallien</v>
      </c>
      <c r="BF48" s="24"/>
      <c r="BG48" s="24"/>
      <c r="BH48" s="24"/>
      <c r="BI48" s="24"/>
      <c r="BJ48" s="24"/>
      <c r="BK48" s="24">
        <v>1</v>
      </c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7</v>
      </c>
      <c r="BY48" s="22">
        <f t="shared" si="23"/>
        <v>7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1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30" x14ac:dyDescent="0.25">
      <c r="A49" s="12" t="s">
        <v>629</v>
      </c>
      <c r="B49" s="12"/>
      <c r="C49" s="13" t="s">
        <v>370</v>
      </c>
      <c r="D49" s="14" t="str">
        <f t="shared" si="19"/>
        <v xml:space="preserve">    ;2020_QIAB1=1     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371</v>
      </c>
      <c r="AP49" s="24" t="s">
        <v>372</v>
      </c>
      <c r="AQ49" s="26">
        <v>95107</v>
      </c>
      <c r="AR49" s="27" t="s">
        <v>373</v>
      </c>
      <c r="AS49" s="19"/>
      <c r="AT49" s="19" t="s">
        <v>528</v>
      </c>
      <c r="AU49" s="21"/>
      <c r="AW49" s="15"/>
      <c r="AX49" s="15"/>
      <c r="AZ49" s="19"/>
      <c r="BA49" s="42"/>
      <c r="BB49" s="22">
        <f>RANK(BX49,$BX$3:$BX$109)+COUNTIF(BX$3:BX50,BX49)-1</f>
        <v>48</v>
      </c>
      <c r="BC49" s="14" t="str">
        <f t="shared" si="20"/>
        <v>N° 48 Hôpital d'Argenteuil</v>
      </c>
      <c r="BD49" s="22">
        <f>RANK(BY49,$BY$3:$BY$109)+COUNTIF(BY$3:BY50,BY49)-1</f>
        <v>73</v>
      </c>
      <c r="BE49" s="14" t="str">
        <f t="shared" si="21"/>
        <v>N° 73 Hôpital d'Argenteuil</v>
      </c>
      <c r="BF49" s="24"/>
      <c r="BG49" s="24"/>
      <c r="BH49" s="24"/>
      <c r="BI49" s="24"/>
      <c r="BJ49" s="24">
        <v>1</v>
      </c>
      <c r="BK49" s="24"/>
      <c r="BL49" s="24"/>
      <c r="BM49" s="24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7</v>
      </c>
      <c r="BY49" s="22">
        <f t="shared" si="23"/>
        <v>0</v>
      </c>
      <c r="BZ49" s="22">
        <f t="shared" si="24"/>
        <v>1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0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30" x14ac:dyDescent="0.25">
      <c r="A50" s="12" t="s">
        <v>629</v>
      </c>
      <c r="B50" s="12" t="s">
        <v>161</v>
      </c>
      <c r="C50" s="13" t="s">
        <v>163</v>
      </c>
      <c r="D50" s="14" t="str">
        <f t="shared" si="19"/>
        <v xml:space="preserve">          ; 2018_QIAB2=1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164</v>
      </c>
      <c r="AP50" s="24" t="s">
        <v>165</v>
      </c>
      <c r="AQ50" s="26">
        <v>97109</v>
      </c>
      <c r="AR50" s="27" t="s">
        <v>166</v>
      </c>
      <c r="AS50" s="19"/>
      <c r="AT50" s="19" t="s">
        <v>529</v>
      </c>
      <c r="AU50" s="21"/>
      <c r="AW50" s="15"/>
      <c r="AX50" s="15"/>
      <c r="AZ50" s="19"/>
      <c r="BA50" s="42"/>
      <c r="BB50" s="22">
        <f>RANK(BX50,$BX$3:$BX$109)+COUNTIF(BX$3:BX51,BX50)-1</f>
        <v>81</v>
      </c>
      <c r="BC50" s="14" t="str">
        <f t="shared" si="20"/>
        <v>N° 81 Hôpital de Basse Terre</v>
      </c>
      <c r="BD50" s="22">
        <f>RANK(BY50,$BY$3:$BY$109)+COUNTIF(BY$3:BY51,BY50)-1</f>
        <v>46</v>
      </c>
      <c r="BE50" s="14" t="str">
        <f t="shared" si="21"/>
        <v>N° 46 Hôpital de Basse Terre</v>
      </c>
      <c r="BF50" s="24"/>
      <c r="BG50" s="24"/>
      <c r="BH50" s="24"/>
      <c r="BI50" s="24"/>
      <c r="BJ50" s="24"/>
      <c r="BK50" s="24"/>
      <c r="BL50" s="24"/>
      <c r="BM50" s="24"/>
      <c r="BN50" s="25"/>
      <c r="BO50" s="24">
        <v>1</v>
      </c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5</v>
      </c>
      <c r="BY50" s="22">
        <f t="shared" si="23"/>
        <v>5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0</v>
      </c>
      <c r="CI50" s="22">
        <f t="shared" si="33"/>
        <v>1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30" x14ac:dyDescent="0.25">
      <c r="A51" s="12" t="s">
        <v>629</v>
      </c>
      <c r="B51" s="12" t="s">
        <v>167</v>
      </c>
      <c r="C51" s="13" t="s">
        <v>168</v>
      </c>
      <c r="D51" s="14" t="str">
        <f t="shared" si="19"/>
        <v xml:space="preserve">          ; 2018_QIAB2=1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169</v>
      </c>
      <c r="AP51" s="24" t="s">
        <v>78</v>
      </c>
      <c r="AQ51" s="26">
        <v>75015</v>
      </c>
      <c r="AR51" s="27" t="s">
        <v>170</v>
      </c>
      <c r="AS51" s="19"/>
      <c r="AT51" s="19" t="s">
        <v>530</v>
      </c>
      <c r="AU51" s="21"/>
      <c r="AV51" s="22"/>
      <c r="AW51" s="15"/>
      <c r="AX51" s="15"/>
      <c r="AY51" s="22"/>
      <c r="AZ51" s="19" t="s">
        <v>171</v>
      </c>
      <c r="BA51" s="42"/>
      <c r="BB51" s="22">
        <f>RANK(BX51,$BX$3:$BX$109)+COUNTIF(BX$3:BX52,BX51)-1</f>
        <v>81</v>
      </c>
      <c r="BC51" s="14" t="str">
        <f t="shared" si="20"/>
        <v>N° 81 Hôpital Georges Pompidou</v>
      </c>
      <c r="BD51" s="22">
        <f>RANK(BY51,$BY$3:$BY$109)+COUNTIF(BY$3:BY52,BY51)-1</f>
        <v>46</v>
      </c>
      <c r="BE51" s="14" t="str">
        <f t="shared" si="21"/>
        <v>N° 46 Hôpital Georges Pompidou</v>
      </c>
      <c r="BF51" s="24"/>
      <c r="BG51" s="24"/>
      <c r="BH51" s="24"/>
      <c r="BI51" s="24"/>
      <c r="BJ51" s="24"/>
      <c r="BK51" s="24"/>
      <c r="BL51" s="24"/>
      <c r="BM51" s="24"/>
      <c r="BN51" s="25"/>
      <c r="BO51" s="24">
        <v>1</v>
      </c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5</v>
      </c>
      <c r="BY51" s="22">
        <f t="shared" si="23"/>
        <v>5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0</v>
      </c>
      <c r="CH51" s="22">
        <f t="shared" si="32"/>
        <v>0</v>
      </c>
      <c r="CI51" s="22">
        <f t="shared" si="33"/>
        <v>1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42.75" x14ac:dyDescent="0.25">
      <c r="A52" s="12" t="s">
        <v>629</v>
      </c>
      <c r="B52" s="12" t="s">
        <v>43</v>
      </c>
      <c r="C52" s="13" t="s">
        <v>44</v>
      </c>
      <c r="D52" s="14" t="str">
        <f t="shared" si="19"/>
        <v xml:space="preserve">    ; 2021_QIAB2=1  ;2019_QIAB1=1 ; 2019_QIAB2=2;2018_QIAB1=2 ; 2018_QIAB2=2        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5"/>
      <c r="R52" s="15"/>
      <c r="S52" s="15"/>
      <c r="T52" s="14"/>
      <c r="U52" s="15"/>
      <c r="V52" s="15"/>
      <c r="W52" s="15"/>
      <c r="X52" s="16"/>
      <c r="Y52" s="15"/>
      <c r="Z52" s="16"/>
      <c r="AA52" s="16"/>
      <c r="AB52" s="16"/>
      <c r="AC52" s="15"/>
      <c r="AD52" s="15"/>
      <c r="AE52" s="15"/>
      <c r="AF52" s="16"/>
      <c r="AG52" s="16"/>
      <c r="AH52" s="15"/>
      <c r="AI52" s="15"/>
      <c r="AJ52" s="16"/>
      <c r="AK52" s="15"/>
      <c r="AL52" s="15"/>
      <c r="AM52" s="15"/>
      <c r="AN52" s="16"/>
      <c r="AO52" s="13" t="s">
        <v>45</v>
      </c>
      <c r="AP52" s="13" t="s">
        <v>46</v>
      </c>
      <c r="AQ52" s="17">
        <v>94804</v>
      </c>
      <c r="AR52" s="18" t="s">
        <v>47</v>
      </c>
      <c r="AS52" s="19"/>
      <c r="AT52" s="20" t="s">
        <v>531</v>
      </c>
      <c r="AU52" s="21"/>
      <c r="AW52" s="23"/>
      <c r="AX52" s="16"/>
      <c r="AY52" s="23"/>
      <c r="AZ52" s="19" t="s">
        <v>48</v>
      </c>
      <c r="BA52" s="42"/>
      <c r="BB52" s="22">
        <f>RANK(BX52,$BX$3:$BX$109)+COUNTIF(BX$3:BX53,BX52)-1</f>
        <v>3</v>
      </c>
      <c r="BC52" s="14" t="str">
        <f t="shared" si="20"/>
        <v>N° 3 Hôpital Kremlin Bicêtre</v>
      </c>
      <c r="BD52" s="22">
        <f>RANK(BY52,$BY$3:$BY$109)+COUNTIF(BY$3:BY53,BY52)-1</f>
        <v>2</v>
      </c>
      <c r="BE52" s="14" t="str">
        <f t="shared" si="21"/>
        <v>N° 2 Hôpital Kremlin Bicêtre</v>
      </c>
      <c r="BF52" s="24"/>
      <c r="BG52" s="24"/>
      <c r="BH52" s="24"/>
      <c r="BI52" s="24">
        <v>1</v>
      </c>
      <c r="BJ52" s="24"/>
      <c r="BK52" s="24"/>
      <c r="BL52" s="24">
        <v>1</v>
      </c>
      <c r="BM52" s="24">
        <v>2</v>
      </c>
      <c r="BN52" s="25">
        <v>2</v>
      </c>
      <c r="BO52" s="24">
        <v>2</v>
      </c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46</v>
      </c>
      <c r="BY52" s="22">
        <f t="shared" si="23"/>
        <v>30</v>
      </c>
      <c r="BZ52" s="22">
        <f t="shared" si="24"/>
        <v>0</v>
      </c>
      <c r="CA52" s="22">
        <f t="shared" si="25"/>
        <v>1</v>
      </c>
      <c r="CB52" s="22">
        <f t="shared" si="26"/>
        <v>2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2</v>
      </c>
      <c r="CI52" s="22">
        <f t="shared" si="33"/>
        <v>2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30" x14ac:dyDescent="0.25">
      <c r="A53" s="12" t="s">
        <v>629</v>
      </c>
      <c r="B53" s="12" t="s">
        <v>49</v>
      </c>
      <c r="C53" s="13" t="s">
        <v>109</v>
      </c>
      <c r="D53" s="14" t="str">
        <f t="shared" si="19"/>
        <v xml:space="preserve">        ;2018_QIAB1=1 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110</v>
      </c>
      <c r="AP53" s="24" t="s">
        <v>78</v>
      </c>
      <c r="AQ53" s="26">
        <v>75010</v>
      </c>
      <c r="AR53" s="27" t="s">
        <v>111</v>
      </c>
      <c r="AS53" s="19"/>
      <c r="AT53" s="19" t="s">
        <v>532</v>
      </c>
      <c r="AU53" s="21"/>
      <c r="AW53" s="15"/>
      <c r="AX53" s="15"/>
      <c r="AZ53" s="19" t="s">
        <v>112</v>
      </c>
      <c r="BA53" s="42"/>
      <c r="BB53" s="22">
        <f>RANK(BX53,$BX$3:$BX$109)+COUNTIF(BX$3:BX54,BX53)-1</f>
        <v>82</v>
      </c>
      <c r="BC53" s="14" t="str">
        <f t="shared" si="20"/>
        <v>N° 82 Hôpital Lariboisière</v>
      </c>
      <c r="BD53" s="22">
        <f>RANK(BY53,$BY$3:$BY$109)+COUNTIF(BY$3:BY54,BY53)-1</f>
        <v>74</v>
      </c>
      <c r="BE53" s="14" t="str">
        <f t="shared" si="21"/>
        <v>N° 74 Hôpital Lariboisière</v>
      </c>
      <c r="BF53" s="24"/>
      <c r="BG53" s="24"/>
      <c r="BH53" s="24"/>
      <c r="BI53" s="24"/>
      <c r="BJ53" s="24"/>
      <c r="BK53" s="24"/>
      <c r="BL53" s="24"/>
      <c r="BM53" s="24"/>
      <c r="BN53" s="25">
        <v>1</v>
      </c>
      <c r="BO53" s="24"/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0</v>
      </c>
      <c r="BZ53" s="22">
        <f t="shared" si="24"/>
        <v>0</v>
      </c>
      <c r="CA53" s="22">
        <f t="shared" si="25"/>
        <v>0</v>
      </c>
      <c r="CB53" s="22">
        <f t="shared" si="26"/>
        <v>1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0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30" x14ac:dyDescent="0.25">
      <c r="A54" s="12" t="s">
        <v>629</v>
      </c>
      <c r="B54" s="12" t="s">
        <v>351</v>
      </c>
      <c r="C54" s="13" t="s">
        <v>172</v>
      </c>
      <c r="D54" s="14" t="str">
        <f t="shared" si="19"/>
        <v xml:space="preserve">    ; 2021_QIAB2=1  ; 2020_QIAB2=2  ; 2019_QIAB2=1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173</v>
      </c>
      <c r="AP54" s="24" t="s">
        <v>174</v>
      </c>
      <c r="AQ54" s="26">
        <v>92700</v>
      </c>
      <c r="AR54" s="41" t="s">
        <v>352</v>
      </c>
      <c r="AS54" s="19"/>
      <c r="AT54" s="19" t="s">
        <v>533</v>
      </c>
      <c r="AU54" s="21"/>
      <c r="AV54" s="22"/>
      <c r="AW54" s="15"/>
      <c r="AX54" s="15"/>
      <c r="AY54" s="22"/>
      <c r="AZ54" s="19" t="s">
        <v>353</v>
      </c>
      <c r="BA54" s="42"/>
      <c r="BB54" s="22">
        <f>RANK(BX54,$BX$3:$BX$109)+COUNTIF(BX$3:BX55,BX54)-1</f>
        <v>6</v>
      </c>
      <c r="BC54" s="14" t="str">
        <f t="shared" si="20"/>
        <v>N° 6 Hôpital Louis Mourier</v>
      </c>
      <c r="BD54" s="22">
        <f>RANK(BY54,$BY$3:$BY$109)+COUNTIF(BY$3:BY55,BY54)-1</f>
        <v>1</v>
      </c>
      <c r="BE54" s="14" t="str">
        <f t="shared" si="21"/>
        <v>N° 1 Hôpital Louis Mourier</v>
      </c>
      <c r="BF54" s="24"/>
      <c r="BG54" s="24"/>
      <c r="BH54" s="24"/>
      <c r="BI54" s="24">
        <v>1</v>
      </c>
      <c r="BJ54" s="24"/>
      <c r="BK54" s="24">
        <v>2</v>
      </c>
      <c r="BL54" s="24"/>
      <c r="BM54" s="24">
        <v>1</v>
      </c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33</v>
      </c>
      <c r="BY54" s="22">
        <f t="shared" si="23"/>
        <v>33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2</v>
      </c>
      <c r="CH54" s="22">
        <f t="shared" si="32"/>
        <v>1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30" x14ac:dyDescent="0.25">
      <c r="A55" s="12" t="s">
        <v>629</v>
      </c>
      <c r="B55" s="12" t="s">
        <v>49</v>
      </c>
      <c r="C55" s="13" t="s">
        <v>320</v>
      </c>
      <c r="D55" s="14" t="str">
        <f t="shared" si="19"/>
        <v xml:space="preserve">      ; 2020_QIAB2=1  ; 2019_QIAB2=1          </v>
      </c>
      <c r="E55" s="15"/>
      <c r="F55" s="15"/>
      <c r="G55" s="14"/>
      <c r="H55" s="14"/>
      <c r="I55" s="15"/>
      <c r="J55" s="15"/>
      <c r="K55" s="14"/>
      <c r="L55" s="14"/>
      <c r="M55" s="15"/>
      <c r="N55" s="15"/>
      <c r="O55" s="15"/>
      <c r="P55" s="14"/>
      <c r="Q55" s="15"/>
      <c r="R55" s="15"/>
      <c r="S55" s="15"/>
      <c r="T55" s="14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4" t="s">
        <v>321</v>
      </c>
      <c r="AP55" s="24" t="s">
        <v>322</v>
      </c>
      <c r="AQ55" s="26">
        <v>94410</v>
      </c>
      <c r="AR55" s="27" t="s">
        <v>323</v>
      </c>
      <c r="AS55" s="19"/>
      <c r="AT55" s="19" t="s">
        <v>534</v>
      </c>
      <c r="AU55" s="21"/>
      <c r="AW55" s="15"/>
      <c r="AX55" s="15"/>
      <c r="AZ55" s="19" t="s">
        <v>324</v>
      </c>
      <c r="BA55" s="42"/>
      <c r="BB55" s="22">
        <f>RANK(BX55,$BX$3:$BX$109)+COUNTIF(BX$3:BX56,BX55)-1</f>
        <v>23</v>
      </c>
      <c r="BC55" s="14" t="str">
        <f t="shared" si="20"/>
        <v>N° 23 Hôpital National de St Maurice</v>
      </c>
      <c r="BD55" s="22">
        <f>RANK(BY55,$BY$3:$BY$109)+COUNTIF(BY$3:BY56,BY55)-1</f>
        <v>14</v>
      </c>
      <c r="BE55" s="14" t="str">
        <f t="shared" si="21"/>
        <v>N° 14 Hôpital National de St Maurice</v>
      </c>
      <c r="BF55" s="24"/>
      <c r="BG55" s="24"/>
      <c r="BH55" s="24"/>
      <c r="BI55" s="24"/>
      <c r="BJ55" s="24"/>
      <c r="BK55" s="24">
        <v>1</v>
      </c>
      <c r="BL55" s="24"/>
      <c r="BM55" s="24">
        <v>1</v>
      </c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13</v>
      </c>
      <c r="BY55" s="22">
        <f t="shared" si="23"/>
        <v>13</v>
      </c>
      <c r="BZ55" s="22">
        <f t="shared" si="24"/>
        <v>0</v>
      </c>
      <c r="CA55" s="22">
        <f t="shared" si="25"/>
        <v>0</v>
      </c>
      <c r="CB55" s="22">
        <f t="shared" si="26"/>
        <v>0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1</v>
      </c>
      <c r="CH55" s="22">
        <f t="shared" si="32"/>
        <v>1</v>
      </c>
      <c r="CI55" s="22">
        <f t="shared" si="33"/>
        <v>0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30" x14ac:dyDescent="0.25">
      <c r="A56" s="12" t="s">
        <v>629</v>
      </c>
      <c r="B56" s="12" t="s">
        <v>43</v>
      </c>
      <c r="C56" s="13" t="s">
        <v>248</v>
      </c>
      <c r="D56" s="14" t="str">
        <f t="shared" si="19"/>
        <v xml:space="preserve">      ;2019_QIAB1=1  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249</v>
      </c>
      <c r="AP56" s="24" t="s">
        <v>78</v>
      </c>
      <c r="AQ56" s="26">
        <v>75015</v>
      </c>
      <c r="AR56" s="27" t="s">
        <v>250</v>
      </c>
      <c r="AS56" s="19"/>
      <c r="AT56" s="19" t="s">
        <v>535</v>
      </c>
      <c r="AU56" s="21"/>
      <c r="AW56" s="15"/>
      <c r="AX56" s="15"/>
      <c r="AZ56" s="19" t="s">
        <v>251</v>
      </c>
      <c r="BA56" s="42"/>
      <c r="BB56" s="22">
        <f>RANK(BX56,$BX$3:$BX$109)+COUNTIF(BX$3:BX57,BX56)-1</f>
        <v>66</v>
      </c>
      <c r="BC56" s="14" t="str">
        <f t="shared" si="20"/>
        <v>N° 66 Hôpital Necker</v>
      </c>
      <c r="BD56" s="22">
        <f>RANK(BY56,$BY$3:$BY$109)+COUNTIF(BY$3:BY57,BY56)-1</f>
        <v>76</v>
      </c>
      <c r="BE56" s="14" t="str">
        <f t="shared" si="21"/>
        <v>N° 76 Hôpital Necker</v>
      </c>
      <c r="BF56" s="24"/>
      <c r="BG56" s="24"/>
      <c r="BH56" s="24"/>
      <c r="BI56" s="24"/>
      <c r="BJ56" s="24"/>
      <c r="BK56" s="24"/>
      <c r="BL56" s="24">
        <v>1</v>
      </c>
      <c r="BM56" s="24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6</v>
      </c>
      <c r="BY56" s="22">
        <f t="shared" si="23"/>
        <v>0</v>
      </c>
      <c r="BZ56" s="22">
        <f t="shared" si="24"/>
        <v>0</v>
      </c>
      <c r="CA56" s="22">
        <f t="shared" si="25"/>
        <v>1</v>
      </c>
      <c r="CB56" s="22">
        <f t="shared" si="26"/>
        <v>0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30" x14ac:dyDescent="0.25">
      <c r="A57" s="12" t="s">
        <v>629</v>
      </c>
      <c r="B57" s="12" t="s">
        <v>49</v>
      </c>
      <c r="C57" s="13" t="s">
        <v>52</v>
      </c>
      <c r="D57" s="14" t="str">
        <f t="shared" si="19"/>
        <v xml:space="preserve">        ;2018_QIAB1=2 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53</v>
      </c>
      <c r="AP57" s="24" t="s">
        <v>54</v>
      </c>
      <c r="AQ57" s="26">
        <v>92390</v>
      </c>
      <c r="AR57" s="27" t="s">
        <v>55</v>
      </c>
      <c r="AS57" s="19"/>
      <c r="AT57" s="19" t="s">
        <v>536</v>
      </c>
      <c r="AU57" s="21"/>
      <c r="AV57" s="22"/>
      <c r="AW57" s="15"/>
      <c r="AX57" s="15"/>
      <c r="AY57" s="22"/>
      <c r="AZ57" s="19" t="s">
        <v>56</v>
      </c>
      <c r="BA57" s="42"/>
      <c r="BB57" s="22">
        <f>RANK(BX57,$BX$3:$BX$109)+COUNTIF(BX$3:BX58,BX57)-1</f>
        <v>29</v>
      </c>
      <c r="BC57" s="14" t="str">
        <f t="shared" si="20"/>
        <v>N° 29 Hôpital Paris Nord - ELIOR</v>
      </c>
      <c r="BD57" s="22">
        <f>RANK(BY57,$BY$3:$BY$109)+COUNTIF(BY$3:BY58,BY57)-1</f>
        <v>76</v>
      </c>
      <c r="BE57" s="14" t="str">
        <f t="shared" si="21"/>
        <v>N° 76 Hôpital Paris Nord - ELIOR</v>
      </c>
      <c r="BF57" s="24"/>
      <c r="BG57" s="24"/>
      <c r="BH57" s="24"/>
      <c r="BI57" s="24"/>
      <c r="BJ57" s="24"/>
      <c r="BK57" s="24"/>
      <c r="BL57" s="24"/>
      <c r="BM57" s="24"/>
      <c r="BN57" s="25">
        <v>2</v>
      </c>
      <c r="BO57" s="24"/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10</v>
      </c>
      <c r="BY57" s="22">
        <f t="shared" si="23"/>
        <v>0</v>
      </c>
      <c r="BZ57" s="22">
        <f t="shared" si="24"/>
        <v>0</v>
      </c>
      <c r="CA57" s="22">
        <f t="shared" si="25"/>
        <v>0</v>
      </c>
      <c r="CB57" s="22">
        <f t="shared" si="26"/>
        <v>2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0</v>
      </c>
      <c r="CH57" s="22">
        <f t="shared" si="32"/>
        <v>0</v>
      </c>
      <c r="CI57" s="22">
        <f t="shared" si="33"/>
        <v>0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42.75" x14ac:dyDescent="0.25">
      <c r="A58" s="12" t="s">
        <v>629</v>
      </c>
      <c r="B58" s="12" t="s">
        <v>162</v>
      </c>
      <c r="C58" s="13" t="s">
        <v>113</v>
      </c>
      <c r="D58" s="14" t="str">
        <f t="shared" si="19"/>
        <v xml:space="preserve">        ; 2019_QIAB2=2;2018_QIAB1=2 ; 2018_QIAB2=3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114</v>
      </c>
      <c r="AP58" s="24" t="s">
        <v>78</v>
      </c>
      <c r="AQ58" s="26">
        <v>75013</v>
      </c>
      <c r="AR58" s="41" t="s">
        <v>156</v>
      </c>
      <c r="AS58" s="19"/>
      <c r="AT58" s="19" t="s">
        <v>537</v>
      </c>
      <c r="AU58" s="21"/>
      <c r="AW58" s="15"/>
      <c r="AX58" s="15"/>
      <c r="AZ58" s="19" t="s">
        <v>325</v>
      </c>
      <c r="BA58" s="42"/>
      <c r="BB58" s="22">
        <f>RANK(BX58,$BX$3:$BX$109)+COUNTIF(BX$3:BX59,BX58)-1</f>
        <v>5</v>
      </c>
      <c r="BC58" s="14" t="str">
        <f t="shared" si="20"/>
        <v>N° 5 Hôpital Pitié Salpétrière</v>
      </c>
      <c r="BD58" s="22">
        <f>RANK(BY58,$BY$3:$BY$109)+COUNTIF(BY$3:BY59,BY58)-1</f>
        <v>4</v>
      </c>
      <c r="BE58" s="14" t="str">
        <f t="shared" si="21"/>
        <v>N° 4 Hôpital Pitié Salpétrière</v>
      </c>
      <c r="BF58" s="24"/>
      <c r="BG58" s="24"/>
      <c r="BH58" s="24"/>
      <c r="BI58" s="24"/>
      <c r="BJ58" s="24"/>
      <c r="BK58" s="24"/>
      <c r="BL58" s="24"/>
      <c r="BM58" s="24">
        <v>2</v>
      </c>
      <c r="BN58" s="25">
        <v>2</v>
      </c>
      <c r="BO58" s="24">
        <v>3</v>
      </c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37</v>
      </c>
      <c r="BY58" s="22">
        <f t="shared" si="23"/>
        <v>27</v>
      </c>
      <c r="BZ58" s="22">
        <f t="shared" si="24"/>
        <v>0</v>
      </c>
      <c r="CA58" s="22">
        <f t="shared" si="25"/>
        <v>0</v>
      </c>
      <c r="CB58" s="22">
        <f t="shared" si="26"/>
        <v>2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0</v>
      </c>
      <c r="CH58" s="22">
        <f t="shared" si="32"/>
        <v>2</v>
      </c>
      <c r="CI58" s="22">
        <f t="shared" si="33"/>
        <v>3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42.75" x14ac:dyDescent="0.25">
      <c r="A59" s="12" t="s">
        <v>629</v>
      </c>
      <c r="B59" s="12" t="s">
        <v>390</v>
      </c>
      <c r="C59" s="13" t="s">
        <v>354</v>
      </c>
      <c r="D59" s="14" t="str">
        <f t="shared" si="19"/>
        <v xml:space="preserve">  ;2021_BioQ1=2 ; 2021_QIAB2=2;2020_QIAB1=2 ; 2020_QIAB2=1 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355</v>
      </c>
      <c r="AP59" s="24" t="s">
        <v>61</v>
      </c>
      <c r="AQ59" s="26">
        <v>93600</v>
      </c>
      <c r="AR59" s="41" t="s">
        <v>415</v>
      </c>
      <c r="AS59" s="19"/>
      <c r="AT59" s="19" t="s">
        <v>538</v>
      </c>
      <c r="AU59" s="21"/>
      <c r="AW59" s="15"/>
      <c r="AX59" s="15"/>
      <c r="AZ59" s="19" t="s">
        <v>416</v>
      </c>
      <c r="BA59" s="42"/>
      <c r="BB59" s="22">
        <f>RANK(BX59,$BX$3:$BX$109)+COUNTIF(BX$3:BX60,BX59)-1</f>
        <v>1</v>
      </c>
      <c r="BC59" s="14" t="str">
        <f t="shared" si="20"/>
        <v>N° 1 Hôpital Robert Ballanger</v>
      </c>
      <c r="BD59" s="22">
        <f>RANK(BY59,$BY$3:$BY$109)+COUNTIF(BY$3:BY60,BY59)-1</f>
        <v>7</v>
      </c>
      <c r="BE59" s="14" t="str">
        <f t="shared" si="21"/>
        <v>N° 7 Hôpital Robert Ballanger</v>
      </c>
      <c r="BF59" s="24"/>
      <c r="BG59" s="24"/>
      <c r="BH59" s="24">
        <v>2</v>
      </c>
      <c r="BI59" s="24">
        <v>2</v>
      </c>
      <c r="BJ59" s="24">
        <v>2</v>
      </c>
      <c r="BK59" s="24">
        <v>1</v>
      </c>
      <c r="BL59" s="24"/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53</v>
      </c>
      <c r="BY59" s="22">
        <f t="shared" si="23"/>
        <v>23</v>
      </c>
      <c r="BZ59" s="22">
        <f t="shared" si="24"/>
        <v>2</v>
      </c>
      <c r="CA59" s="22">
        <f t="shared" si="25"/>
        <v>0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1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30" x14ac:dyDescent="0.25">
      <c r="A60" s="12" t="s">
        <v>629</v>
      </c>
      <c r="B60" s="12" t="s">
        <v>49</v>
      </c>
      <c r="C60" s="13" t="s">
        <v>115</v>
      </c>
      <c r="D60" s="14" t="str">
        <f t="shared" si="19"/>
        <v xml:space="preserve">        ;2018_QIAB1=1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116</v>
      </c>
      <c r="AP60" s="24" t="s">
        <v>78</v>
      </c>
      <c r="AQ60" s="26">
        <v>75012</v>
      </c>
      <c r="AR60" s="27" t="s">
        <v>117</v>
      </c>
      <c r="AS60" s="19"/>
      <c r="AT60" s="19" t="s">
        <v>539</v>
      </c>
      <c r="AU60" s="21"/>
      <c r="AV60" s="22"/>
      <c r="AW60" s="15"/>
      <c r="AX60" s="15"/>
      <c r="AY60" s="22"/>
      <c r="AZ60" s="19" t="s">
        <v>118</v>
      </c>
      <c r="BA60" s="42"/>
      <c r="BB60" s="22">
        <f>RANK(BX60,$BX$3:$BX$109)+COUNTIF(BX$3:BX61,BX60)-1</f>
        <v>83</v>
      </c>
      <c r="BC60" s="14" t="str">
        <f t="shared" si="20"/>
        <v>N° 83 Hôpital Saint Antoine</v>
      </c>
      <c r="BD60" s="22">
        <f>RANK(BY60,$BY$3:$BY$109)+COUNTIF(BY$3:BY61,BY60)-1</f>
        <v>77</v>
      </c>
      <c r="BE60" s="14" t="str">
        <f t="shared" si="21"/>
        <v>N° 77 Hôpital Saint Antoine</v>
      </c>
      <c r="BF60" s="24"/>
      <c r="BG60" s="24"/>
      <c r="BH60" s="24"/>
      <c r="BI60" s="24"/>
      <c r="BJ60" s="24"/>
      <c r="BK60" s="24"/>
      <c r="BL60" s="24"/>
      <c r="BM60" s="24"/>
      <c r="BN60" s="25">
        <v>1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5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1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2.75" x14ac:dyDescent="0.25">
      <c r="A61" s="12" t="s">
        <v>629</v>
      </c>
      <c r="B61" s="12" t="s">
        <v>43</v>
      </c>
      <c r="C61" s="13" t="s">
        <v>76</v>
      </c>
      <c r="D61" s="14" t="str">
        <f t="shared" si="19"/>
        <v xml:space="preserve">    ; 2021_QIAB2=1  ; 2020_QIAB2=1;2019_QIAB1=1 ; 2019_QIAB2=2;2018_QIAB1=1 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77</v>
      </c>
      <c r="AP61" s="24" t="s">
        <v>78</v>
      </c>
      <c r="AQ61" s="26">
        <v>75014</v>
      </c>
      <c r="AR61" s="41" t="s">
        <v>111</v>
      </c>
      <c r="AS61" s="19"/>
      <c r="AT61" s="19" t="s">
        <v>540</v>
      </c>
      <c r="AU61" s="21"/>
      <c r="AW61" s="15"/>
      <c r="AX61" s="15"/>
      <c r="AZ61" s="19" t="s">
        <v>417</v>
      </c>
      <c r="BA61" s="42"/>
      <c r="BB61" s="22">
        <f>RANK(BX61,$BX$3:$BX$109)+COUNTIF(BX$3:BX62,BX61)-1</f>
        <v>4</v>
      </c>
      <c r="BC61" s="14" t="str">
        <f t="shared" si="20"/>
        <v>N° 4 Hôpital Saint Joseph</v>
      </c>
      <c r="BD61" s="22">
        <f>RANK(BY61,$BY$3:$BY$109)+COUNTIF(BY$3:BY62,BY61)-1</f>
        <v>5</v>
      </c>
      <c r="BE61" s="14" t="str">
        <f t="shared" si="21"/>
        <v>N° 5 Hôpital Saint Joseph</v>
      </c>
      <c r="BF61" s="24"/>
      <c r="BG61" s="24"/>
      <c r="BH61" s="24"/>
      <c r="BI61" s="24">
        <v>1</v>
      </c>
      <c r="BJ61" s="24"/>
      <c r="BK61" s="24">
        <v>1</v>
      </c>
      <c r="BL61" s="24">
        <v>1</v>
      </c>
      <c r="BM61" s="24">
        <v>2</v>
      </c>
      <c r="BN61" s="25">
        <v>1</v>
      </c>
      <c r="BO61" s="24"/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38</v>
      </c>
      <c r="BY61" s="22">
        <f t="shared" si="23"/>
        <v>27</v>
      </c>
      <c r="BZ61" s="22">
        <f t="shared" si="24"/>
        <v>0</v>
      </c>
      <c r="CA61" s="22">
        <f t="shared" si="25"/>
        <v>1</v>
      </c>
      <c r="CB61" s="22">
        <f t="shared" si="26"/>
        <v>1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1</v>
      </c>
      <c r="CH61" s="22">
        <f t="shared" si="32"/>
        <v>2</v>
      </c>
      <c r="CI61" s="22">
        <f t="shared" si="33"/>
        <v>0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ht="30" x14ac:dyDescent="0.25">
      <c r="A62" s="12" t="s">
        <v>629</v>
      </c>
      <c r="B62" s="12" t="s">
        <v>49</v>
      </c>
      <c r="C62" s="13" t="s">
        <v>176</v>
      </c>
      <c r="D62" s="14" t="str">
        <f t="shared" si="19"/>
        <v xml:space="preserve">          ; 2018_QIAB2=1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175</v>
      </c>
      <c r="AP62" s="24" t="s">
        <v>78</v>
      </c>
      <c r="AQ62" s="26">
        <v>75016</v>
      </c>
      <c r="AR62" s="27" t="s">
        <v>177</v>
      </c>
      <c r="AS62" s="19"/>
      <c r="AT62" s="19" t="s">
        <v>541</v>
      </c>
      <c r="AU62" s="21"/>
      <c r="AV62" s="22"/>
      <c r="AW62" s="15"/>
      <c r="AX62" s="15"/>
      <c r="AY62" s="22"/>
      <c r="AZ62" s="19"/>
      <c r="BA62" s="42"/>
      <c r="BB62" s="22">
        <f>RANK(BX62,$BX$3:$BX$109)+COUNTIF(BX$3:BX63,BX62)-1</f>
        <v>84</v>
      </c>
      <c r="BC62" s="14" t="str">
        <f t="shared" si="20"/>
        <v>N° 84 Hôpital Ste Périne</v>
      </c>
      <c r="BD62" s="22">
        <f>RANK(BY62,$BY$3:$BY$109)+COUNTIF(BY$3:BY63,BY62)-1</f>
        <v>47</v>
      </c>
      <c r="BE62" s="14" t="str">
        <f t="shared" si="21"/>
        <v>N° 47 Hôpital Ste Périne</v>
      </c>
      <c r="BF62" s="24"/>
      <c r="BG62" s="24"/>
      <c r="BH62" s="24"/>
      <c r="BI62" s="24"/>
      <c r="BJ62" s="24"/>
      <c r="BK62" s="24"/>
      <c r="BL62" s="24"/>
      <c r="BM62" s="24"/>
      <c r="BN62" s="25"/>
      <c r="BO62" s="24">
        <v>1</v>
      </c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</v>
      </c>
      <c r="BY62" s="22">
        <f t="shared" si="23"/>
        <v>5</v>
      </c>
      <c r="BZ62" s="22">
        <f t="shared" si="24"/>
        <v>0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0</v>
      </c>
      <c r="CH62" s="22">
        <f t="shared" si="32"/>
        <v>0</v>
      </c>
      <c r="CI62" s="22">
        <f t="shared" si="33"/>
        <v>1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  <c r="CN62" s="22"/>
      <c r="CO62" s="22"/>
    </row>
    <row r="63" spans="1:93" s="22" customFormat="1" ht="30" x14ac:dyDescent="0.25">
      <c r="A63" s="12" t="s">
        <v>0</v>
      </c>
      <c r="B63" s="12" t="s">
        <v>461</v>
      </c>
      <c r="C63" s="13" t="s">
        <v>462</v>
      </c>
      <c r="D63" s="14" t="str">
        <f t="shared" ref="D63:D92" si="38">IF(BF63&lt;&gt;0,";2022_BioQ1="&amp;BF63," ")&amp;IF(BG63&lt;&gt;0," ; 2022_BioQ2="&amp;BG63," ")&amp;IF(BH63&lt;&gt;0,";2021_BioQ1="&amp;BH63," ")&amp;IF(BI63&lt;&gt;0," ; 2021_QIAB2="&amp;BI63," ")&amp;IF(BJ63&lt;&gt;0,";2020_QIAB1="&amp;BJ63," ")&amp;IF(BK63&lt;&gt;0," ; 2020_QIAB2="&amp;BK63," ")&amp;IF(BL63&lt;&gt;0,";2019_QIAB1="&amp;BL63," ")&amp;IF(BM63&lt;&gt;0," ; 2019_QIAB2="&amp;BM63," ")&amp;IF(BN63&lt;&gt;0,";2018_QIAB1="&amp;BN63," ")&amp;IF(BO63&lt;&gt;0," ; 2018_QIAB2="&amp;BO63," ")&amp;IF(BP63&lt;&gt;0," ; 2017_QIAB1="&amp;BP63," ")&amp;IF(BQ63&lt;&gt;0," ; 2017_QIAB2="&amp;BQ63," ")&amp;IF(BR63&lt;&gt;0," ; 2016_QIAB1="&amp;BR63," ")&amp;IF(BS63&lt;&gt;0," ; 2016_QIAB2="&amp;BS63," ")&amp;IF(BT63&lt;&gt;0," ; 2015_QIAB1="&amp;BT63," ")&amp;IF(BU63&lt;&gt;0," ; 2015_QIAB2="&amp;BU63," ")&amp;IF(BV63&lt;&gt;0," ; 2014_QIAB1="&amp;BV63," ")&amp;IF(BW63&lt;&gt;0," ; 2014_QIAB2="&amp;BW63," ")</f>
        <v xml:space="preserve">  ;2021_BioQ1=1      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463</v>
      </c>
      <c r="AP63" s="24" t="s">
        <v>464</v>
      </c>
      <c r="AQ63" s="26">
        <v>91240</v>
      </c>
      <c r="AR63" s="27" t="s">
        <v>465</v>
      </c>
      <c r="AS63" s="19"/>
      <c r="AT63" s="19" t="s">
        <v>542</v>
      </c>
      <c r="AU63" s="21"/>
      <c r="AW63" s="15"/>
      <c r="AX63" s="15"/>
      <c r="AZ63" s="19" t="s">
        <v>466</v>
      </c>
      <c r="BA63" s="42"/>
      <c r="BB63" s="22">
        <f>RANK(BX63,$BX$3:$BX$109)+COUNTIF(BX$3:BX64,BX63)-1</f>
        <v>38</v>
      </c>
      <c r="BC63" s="14" t="str">
        <f t="shared" ref="BC63:BC92" si="39">"N° "&amp;BB63&amp;" "&amp;C63</f>
        <v>N° 38 JOLISON SAS (Mc Donald's)</v>
      </c>
      <c r="BD63" s="22">
        <f>RANK(BY63,$BY$3:$BY$109)+COUNTIF(BY$3:BY64,BY63)-1</f>
        <v>78</v>
      </c>
      <c r="BE63" s="14" t="str">
        <f t="shared" ref="BE63:BE92" si="40">"N° "&amp;BD63&amp;" "&amp;C63</f>
        <v>N° 78 JOLISON SAS (Mc Donald's)</v>
      </c>
      <c r="BF63" s="24"/>
      <c r="BG63" s="24"/>
      <c r="BH63" s="24">
        <v>1</v>
      </c>
      <c r="BI63" s="24"/>
      <c r="BJ63" s="24"/>
      <c r="BK63" s="24"/>
      <c r="BL63" s="24"/>
      <c r="BM63" s="24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2">
        <f t="shared" ref="BX63:BX92" si="41">((BF63+BG63)*9)+((BH63+BI63)*8)+((BJ63+BK63)*7)+((BL63+BM63)*6)+((BN63+BO63)*5)+((BP63+BQ63)*4)+((BR63+BS63)*3)+((BT63+BU63)*2)+((BV63+BW63)*1)</f>
        <v>8</v>
      </c>
      <c r="BY63" s="22">
        <f t="shared" ref="BY63:BY92" si="42">((BG63)*9)+((BI63)*8)+((BK63)*7)+((BM63)*6)+((BO63)*5)+((BQ63)*4)+((BS63)*3)+((BU63)*2)+((BW63)*1)</f>
        <v>0</v>
      </c>
      <c r="BZ63" s="22">
        <f t="shared" ref="BZ63:BZ92" si="43">BJ63</f>
        <v>0</v>
      </c>
      <c r="CA63" s="22">
        <f t="shared" ref="CA63:CA92" si="44">BL63</f>
        <v>0</v>
      </c>
      <c r="CB63" s="22">
        <f t="shared" ref="CB63:CB92" si="45">BN63</f>
        <v>0</v>
      </c>
      <c r="CC63" s="22">
        <f t="shared" ref="CC63:CC92" si="46">BP63</f>
        <v>0</v>
      </c>
      <c r="CD63" s="22">
        <f t="shared" ref="CD63:CD92" si="47">BR63</f>
        <v>0</v>
      </c>
      <c r="CE63" s="22">
        <f t="shared" ref="CE63:CE92" si="48">BT63</f>
        <v>0</v>
      </c>
      <c r="CF63" s="22">
        <f t="shared" ref="CF63:CF92" si="49">BV63</f>
        <v>0</v>
      </c>
      <c r="CG63" s="22">
        <f t="shared" ref="CG63:CG92" si="50">BK63</f>
        <v>0</v>
      </c>
      <c r="CH63" s="22">
        <f t="shared" ref="CH63:CH92" si="51">BM63</f>
        <v>0</v>
      </c>
      <c r="CI63" s="22">
        <f t="shared" ref="CI63:CI92" si="52">BO63</f>
        <v>0</v>
      </c>
      <c r="CJ63" s="22">
        <f t="shared" ref="CJ63:CJ92" si="53">BQ63</f>
        <v>0</v>
      </c>
      <c r="CK63" s="22">
        <f t="shared" ref="CK63:CK92" si="54">BS63</f>
        <v>0</v>
      </c>
      <c r="CL63" s="22">
        <f t="shared" ref="CL63:CL92" si="55">BU63</f>
        <v>0</v>
      </c>
      <c r="CM63" s="22">
        <f t="shared" ref="CM63:CM92" si="56">BW63</f>
        <v>0</v>
      </c>
    </row>
    <row r="64" spans="1:93" s="22" customFormat="1" ht="30" x14ac:dyDescent="0.25">
      <c r="A64" s="12" t="s">
        <v>0</v>
      </c>
      <c r="B64" s="12" t="s">
        <v>178</v>
      </c>
      <c r="C64" s="13" t="s">
        <v>179</v>
      </c>
      <c r="D64" s="14" t="str">
        <f t="shared" si="38"/>
        <v xml:space="preserve">          ; 2018_QIAB2=1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180</v>
      </c>
      <c r="AP64" s="24" t="s">
        <v>126</v>
      </c>
      <c r="AQ64" s="26">
        <v>93390</v>
      </c>
      <c r="AR64" s="27" t="s">
        <v>181</v>
      </c>
      <c r="AS64" s="19"/>
      <c r="AT64" s="19" t="s">
        <v>543</v>
      </c>
      <c r="AU64" s="21"/>
      <c r="AW64" s="15"/>
      <c r="AX64" s="15"/>
      <c r="AZ64" s="19" t="s">
        <v>182</v>
      </c>
      <c r="BA64" s="42"/>
      <c r="BB64" s="22">
        <f>RANK(BX64,$BX$3:$BX$109)+COUNTIF(BX$3:BX65,BX64)-1</f>
        <v>85</v>
      </c>
      <c r="BC64" s="14" t="str">
        <f t="shared" si="39"/>
        <v>N° 85 La Romainville</v>
      </c>
      <c r="BD64" s="22">
        <f>RANK(BY64,$BY$3:$BY$109)+COUNTIF(BY$3:BY65,BY64)-1</f>
        <v>48</v>
      </c>
      <c r="BE64" s="14" t="str">
        <f t="shared" si="40"/>
        <v>N° 48 La Romainville</v>
      </c>
      <c r="BF64" s="24"/>
      <c r="BG64" s="24"/>
      <c r="BH64" s="24"/>
      <c r="BI64" s="24"/>
      <c r="BJ64" s="24"/>
      <c r="BK64" s="24"/>
      <c r="BL64" s="24"/>
      <c r="BM64" s="24"/>
      <c r="BN64" s="25"/>
      <c r="BO64" s="24">
        <v>1</v>
      </c>
      <c r="BP64" s="25"/>
      <c r="BQ64" s="25"/>
      <c r="BR64" s="25"/>
      <c r="BS64" s="25"/>
      <c r="BT64" s="25"/>
      <c r="BU64" s="25"/>
      <c r="BV64" s="25"/>
      <c r="BW64" s="25"/>
      <c r="BX64" s="22">
        <f t="shared" si="41"/>
        <v>5</v>
      </c>
      <c r="BY64" s="22">
        <f t="shared" si="42"/>
        <v>5</v>
      </c>
      <c r="BZ64" s="22">
        <f t="shared" si="43"/>
        <v>0</v>
      </c>
      <c r="CA64" s="22">
        <f t="shared" si="44"/>
        <v>0</v>
      </c>
      <c r="CB64" s="22">
        <f t="shared" si="45"/>
        <v>0</v>
      </c>
      <c r="CC64" s="22">
        <f t="shared" si="46"/>
        <v>0</v>
      </c>
      <c r="CD64" s="22">
        <f t="shared" si="47"/>
        <v>0</v>
      </c>
      <c r="CE64" s="22">
        <f t="shared" si="48"/>
        <v>0</v>
      </c>
      <c r="CF64" s="22">
        <f t="shared" si="49"/>
        <v>0</v>
      </c>
      <c r="CG64" s="22">
        <f t="shared" si="50"/>
        <v>0</v>
      </c>
      <c r="CH64" s="22">
        <f t="shared" si="51"/>
        <v>0</v>
      </c>
      <c r="CI64" s="22">
        <f t="shared" si="52"/>
        <v>1</v>
      </c>
      <c r="CJ64" s="22">
        <f t="shared" si="53"/>
        <v>0</v>
      </c>
      <c r="CK64" s="22">
        <f t="shared" si="54"/>
        <v>0</v>
      </c>
      <c r="CL64" s="22">
        <f t="shared" si="55"/>
        <v>0</v>
      </c>
      <c r="CM64" s="22">
        <f t="shared" si="56"/>
        <v>0</v>
      </c>
    </row>
    <row r="65" spans="1:93" ht="57" x14ac:dyDescent="0.25">
      <c r="A65" s="12" t="s">
        <v>629</v>
      </c>
      <c r="B65" s="12" t="s">
        <v>183</v>
      </c>
      <c r="C65" s="13" t="s">
        <v>630</v>
      </c>
      <c r="D65" s="14" t="str">
        <f t="shared" si="38"/>
        <v xml:space="preserve">    ; 2021_QIAB2=1  ; 2020_QIAB2=1  ; 2019_QIAB2=1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184</v>
      </c>
      <c r="AP65" s="24" t="s">
        <v>185</v>
      </c>
      <c r="AQ65" s="26">
        <v>93140</v>
      </c>
      <c r="AR65" s="27" t="s">
        <v>326</v>
      </c>
      <c r="AS65" s="19"/>
      <c r="AT65" s="19" t="s">
        <v>544</v>
      </c>
      <c r="AU65" s="21"/>
      <c r="AV65" s="22"/>
      <c r="AW65" s="15"/>
      <c r="AX65" s="15"/>
      <c r="AY65" s="22"/>
      <c r="AZ65" s="19" t="s">
        <v>186</v>
      </c>
      <c r="BA65" s="42"/>
      <c r="BB65" s="22">
        <f>RANK(BX65,$BX$3:$BX$109)+COUNTIF(BX$3:BX66,BX65)-1</f>
        <v>8</v>
      </c>
      <c r="BC65" s="14" t="str">
        <f t="shared" si="39"/>
        <v>N° 8 Laboratoire départemental de Biologie Hôpitale de Bondy</v>
      </c>
      <c r="BD65" s="22">
        <f>RANK(BY65,$BY$3:$BY$109)+COUNTIF(BY$3:BY66,BY65)-1</f>
        <v>6</v>
      </c>
      <c r="BE65" s="14" t="str">
        <f t="shared" si="40"/>
        <v>N° 6 Laboratoire départemental de Biologie Hôpitale de Bondy</v>
      </c>
      <c r="BF65" s="24"/>
      <c r="BG65" s="24"/>
      <c r="BH65" s="24"/>
      <c r="BI65" s="24">
        <v>1</v>
      </c>
      <c r="BJ65" s="24"/>
      <c r="BK65" s="24">
        <v>1</v>
      </c>
      <c r="BL65" s="24"/>
      <c r="BM65" s="24">
        <v>1</v>
      </c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41"/>
        <v>26</v>
      </c>
      <c r="BY65" s="22">
        <f t="shared" si="42"/>
        <v>26</v>
      </c>
      <c r="BZ65" s="22">
        <f t="shared" si="43"/>
        <v>0</v>
      </c>
      <c r="CA65" s="22">
        <f t="shared" si="44"/>
        <v>0</v>
      </c>
      <c r="CB65" s="22">
        <f t="shared" si="45"/>
        <v>0</v>
      </c>
      <c r="CC65" s="22">
        <f t="shared" si="46"/>
        <v>0</v>
      </c>
      <c r="CD65" s="22">
        <f t="shared" si="47"/>
        <v>0</v>
      </c>
      <c r="CE65" s="22">
        <f t="shared" si="48"/>
        <v>0</v>
      </c>
      <c r="CF65" s="22">
        <f t="shared" si="49"/>
        <v>0</v>
      </c>
      <c r="CG65" s="22">
        <f t="shared" si="50"/>
        <v>1</v>
      </c>
      <c r="CH65" s="22">
        <f t="shared" si="51"/>
        <v>1</v>
      </c>
      <c r="CI65" s="22">
        <f t="shared" si="52"/>
        <v>1</v>
      </c>
      <c r="CJ65" s="22">
        <f t="shared" si="53"/>
        <v>0</v>
      </c>
      <c r="CK65" s="22">
        <f t="shared" si="54"/>
        <v>0</v>
      </c>
      <c r="CL65" s="22">
        <f t="shared" si="55"/>
        <v>0</v>
      </c>
      <c r="CM65" s="22">
        <f t="shared" si="56"/>
        <v>0</v>
      </c>
      <c r="CN65" s="22"/>
      <c r="CO65" s="22"/>
    </row>
    <row r="66" spans="1:93" s="22" customFormat="1" ht="30" x14ac:dyDescent="0.25">
      <c r="A66" s="12" t="s">
        <v>629</v>
      </c>
      <c r="B66" s="12" t="s">
        <v>631</v>
      </c>
      <c r="C66" s="13" t="s">
        <v>57</v>
      </c>
      <c r="D66" s="14" t="str">
        <f t="shared" si="38"/>
        <v xml:space="preserve">        ;2018_QIAB1=1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58</v>
      </c>
      <c r="AP66" s="24" t="s">
        <v>546</v>
      </c>
      <c r="AQ66" s="26">
        <v>21800</v>
      </c>
      <c r="AR66" s="27" t="s">
        <v>59</v>
      </c>
      <c r="AS66" s="19"/>
      <c r="AT66" s="19" t="s">
        <v>545</v>
      </c>
      <c r="AU66" s="21"/>
      <c r="AW66" s="15"/>
      <c r="AX66" s="15"/>
      <c r="AZ66" s="19"/>
      <c r="BA66" s="42"/>
      <c r="BB66" s="22">
        <f>RANK(BX66,$BX$3:$BX$109)+COUNTIF(BX$3:BX67,BX66)-1</f>
        <v>86</v>
      </c>
      <c r="BC66" s="14" t="str">
        <f t="shared" si="39"/>
        <v>N° 86 Laboratoires URGO</v>
      </c>
      <c r="BD66" s="22">
        <f>RANK(BY66,$BY$3:$BY$109)+COUNTIF(BY$3:BY67,BY66)-1</f>
        <v>79</v>
      </c>
      <c r="BE66" s="14" t="str">
        <f t="shared" si="40"/>
        <v>N° 79 Laboratoires URGO</v>
      </c>
      <c r="BF66" s="24"/>
      <c r="BG66" s="24"/>
      <c r="BH66" s="24"/>
      <c r="BI66" s="24"/>
      <c r="BJ66" s="24"/>
      <c r="BK66" s="24"/>
      <c r="BL66" s="24"/>
      <c r="BM66" s="24"/>
      <c r="BN66" s="25">
        <v>1</v>
      </c>
      <c r="BO66" s="24"/>
      <c r="BP66" s="25"/>
      <c r="BQ66" s="25"/>
      <c r="BR66" s="25"/>
      <c r="BS66" s="25"/>
      <c r="BT66" s="25"/>
      <c r="BU66" s="25"/>
      <c r="BV66" s="25"/>
      <c r="BW66" s="25"/>
      <c r="BX66" s="22">
        <f t="shared" si="41"/>
        <v>5</v>
      </c>
      <c r="BY66" s="22">
        <f t="shared" si="42"/>
        <v>0</v>
      </c>
      <c r="BZ66" s="22">
        <f t="shared" si="43"/>
        <v>0</v>
      </c>
      <c r="CA66" s="22">
        <f t="shared" si="44"/>
        <v>0</v>
      </c>
      <c r="CB66" s="22">
        <f t="shared" si="45"/>
        <v>1</v>
      </c>
      <c r="CC66" s="22">
        <f t="shared" si="46"/>
        <v>0</v>
      </c>
      <c r="CD66" s="22">
        <f t="shared" si="47"/>
        <v>0</v>
      </c>
      <c r="CE66" s="22">
        <f t="shared" si="48"/>
        <v>0</v>
      </c>
      <c r="CF66" s="22">
        <f t="shared" si="49"/>
        <v>0</v>
      </c>
      <c r="CG66" s="22">
        <f t="shared" si="50"/>
        <v>0</v>
      </c>
      <c r="CH66" s="22">
        <f t="shared" si="51"/>
        <v>0</v>
      </c>
      <c r="CI66" s="22">
        <f t="shared" si="52"/>
        <v>0</v>
      </c>
      <c r="CJ66" s="22">
        <f t="shared" si="53"/>
        <v>0</v>
      </c>
      <c r="CK66" s="22">
        <f t="shared" si="54"/>
        <v>0</v>
      </c>
      <c r="CL66" s="22">
        <f t="shared" si="55"/>
        <v>0</v>
      </c>
      <c r="CM66" s="22">
        <f t="shared" si="56"/>
        <v>0</v>
      </c>
    </row>
    <row r="67" spans="1:93" s="22" customFormat="1" ht="30" x14ac:dyDescent="0.25">
      <c r="A67" s="12" t="s">
        <v>0</v>
      </c>
      <c r="B67" s="12" t="s">
        <v>79</v>
      </c>
      <c r="C67" s="13" t="s">
        <v>327</v>
      </c>
      <c r="D67" s="14" t="str">
        <f t="shared" si="38"/>
        <v xml:space="preserve">      ; 2020_QIAB2=1  ; 2019_QIAB2=1  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328</v>
      </c>
      <c r="AP67" s="24" t="s">
        <v>329</v>
      </c>
      <c r="AQ67" s="26">
        <v>94380</v>
      </c>
      <c r="AR67" s="27" t="s">
        <v>330</v>
      </c>
      <c r="AS67" s="19"/>
      <c r="AT67" s="19" t="s">
        <v>547</v>
      </c>
      <c r="AU67" s="21"/>
      <c r="AW67" s="15"/>
      <c r="AX67" s="15"/>
      <c r="AZ67" s="19" t="s">
        <v>331</v>
      </c>
      <c r="BA67" s="42"/>
      <c r="BB67" s="22">
        <f>RANK(BX67,$BX$3:$BX$109)+COUNTIF(BX$3:BX68,BX67)-1</f>
        <v>24</v>
      </c>
      <c r="BC67" s="14" t="str">
        <f t="shared" si="39"/>
        <v>N° 24 Leclerc Bonneuil</v>
      </c>
      <c r="BD67" s="22">
        <f>RANK(BY67,$BY$3:$BY$109)+COUNTIF(BY$3:BY68,BY67)-1</f>
        <v>15</v>
      </c>
      <c r="BE67" s="14" t="str">
        <f t="shared" si="40"/>
        <v>N° 15 Leclerc Bonneuil</v>
      </c>
      <c r="BF67" s="24"/>
      <c r="BG67" s="24"/>
      <c r="BH67" s="24"/>
      <c r="BI67" s="24"/>
      <c r="BJ67" s="24"/>
      <c r="BK67" s="24">
        <v>1</v>
      </c>
      <c r="BL67" s="24"/>
      <c r="BM67" s="24">
        <v>1</v>
      </c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13</v>
      </c>
      <c r="BY67" s="22">
        <f t="shared" si="42"/>
        <v>13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1</v>
      </c>
      <c r="CH67" s="22">
        <f t="shared" si="51"/>
        <v>1</v>
      </c>
      <c r="CI67" s="22">
        <f t="shared" si="52"/>
        <v>0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30" x14ac:dyDescent="0.25">
      <c r="A68" s="12" t="s">
        <v>0</v>
      </c>
      <c r="B68" s="12" t="s">
        <v>79</v>
      </c>
      <c r="C68" s="13" t="s">
        <v>356</v>
      </c>
      <c r="D68" s="14" t="str">
        <f t="shared" si="38"/>
        <v xml:space="preserve">      ; 2020_QIAB2=1    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549</v>
      </c>
      <c r="AP68" s="24" t="s">
        <v>357</v>
      </c>
      <c r="AQ68" s="26">
        <v>94310</v>
      </c>
      <c r="AR68" s="27" t="s">
        <v>358</v>
      </c>
      <c r="AS68" s="19"/>
      <c r="AT68" s="19" t="s">
        <v>548</v>
      </c>
      <c r="AU68" s="21"/>
      <c r="AV68" s="22"/>
      <c r="AW68" s="15"/>
      <c r="AX68" s="15"/>
      <c r="AY68" s="22"/>
      <c r="AZ68" s="19" t="s">
        <v>359</v>
      </c>
      <c r="BA68" s="42"/>
      <c r="BB68" s="22">
        <f>RANK(BX68,$BX$3:$BX$109)+COUNTIF(BX$3:BX69,BX68)-1</f>
        <v>49</v>
      </c>
      <c r="BC68" s="14" t="str">
        <f t="shared" si="39"/>
        <v>N° 49 Leclerc Orly</v>
      </c>
      <c r="BD68" s="22">
        <f>RANK(BY68,$BY$3:$BY$109)+COUNTIF(BY$3:BY69,BY68)-1</f>
        <v>30</v>
      </c>
      <c r="BE68" s="14" t="str">
        <f t="shared" si="40"/>
        <v>N° 30 Leclerc Orly</v>
      </c>
      <c r="BF68" s="24"/>
      <c r="BG68" s="24"/>
      <c r="BH68" s="24"/>
      <c r="BI68" s="24"/>
      <c r="BJ68" s="24"/>
      <c r="BK68" s="24">
        <v>1</v>
      </c>
      <c r="BL68" s="24"/>
      <c r="BM68" s="24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7</v>
      </c>
      <c r="BY68" s="22">
        <f t="shared" si="42"/>
        <v>7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0</v>
      </c>
      <c r="CI68" s="22">
        <f t="shared" si="52"/>
        <v>0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30" x14ac:dyDescent="0.25">
      <c r="A69" s="12" t="s">
        <v>0</v>
      </c>
      <c r="B69" s="12" t="s">
        <v>79</v>
      </c>
      <c r="C69" s="13" t="s">
        <v>187</v>
      </c>
      <c r="D69" s="14" t="str">
        <f t="shared" si="38"/>
        <v xml:space="preserve">          ; 2018_QIAB2=1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188</v>
      </c>
      <c r="AP69" s="24" t="s">
        <v>189</v>
      </c>
      <c r="AQ69" s="26">
        <v>77270</v>
      </c>
      <c r="AR69" s="27" t="s">
        <v>190</v>
      </c>
      <c r="AS69" s="19"/>
      <c r="AT69" s="19" t="s">
        <v>550</v>
      </c>
      <c r="AU69" s="21"/>
      <c r="AW69" s="15"/>
      <c r="AX69" s="15"/>
      <c r="AZ69" s="19"/>
      <c r="BA69" s="42"/>
      <c r="BB69" s="22">
        <f>RANK(BX69,$BX$3:$BX$109)+COUNTIF(BX$3:BX152,BX69)-1</f>
        <v>92</v>
      </c>
      <c r="BC69" s="14" t="str">
        <f t="shared" si="39"/>
        <v>N° 92 Leclerc Villeparisis</v>
      </c>
      <c r="BD69" s="22">
        <f>RANK(BY69,$BY$3:$BY$109)+COUNTIF(BY$3:BY152,BY69)-1</f>
        <v>53</v>
      </c>
      <c r="BE69" s="14" t="str">
        <f t="shared" si="40"/>
        <v>N° 53 Leclerc Villeparisis</v>
      </c>
      <c r="BF69" s="24"/>
      <c r="BG69" s="24"/>
      <c r="BH69" s="24"/>
      <c r="BI69" s="24"/>
      <c r="BJ69" s="24"/>
      <c r="BK69" s="24"/>
      <c r="BL69" s="24"/>
      <c r="BM69" s="24"/>
      <c r="BN69" s="25"/>
      <c r="BO69" s="24">
        <v>1</v>
      </c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5</v>
      </c>
      <c r="BZ69" s="22">
        <f t="shared" si="43"/>
        <v>0</v>
      </c>
      <c r="CA69" s="22">
        <f t="shared" si="44"/>
        <v>0</v>
      </c>
      <c r="CB69" s="22">
        <f t="shared" si="45"/>
        <v>0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1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30" x14ac:dyDescent="0.25">
      <c r="A70" s="12" t="s">
        <v>0</v>
      </c>
      <c r="B70" s="12" t="s">
        <v>418</v>
      </c>
      <c r="C70" s="13" t="s">
        <v>419</v>
      </c>
      <c r="D70" s="14" t="str">
        <f t="shared" si="38"/>
        <v xml:space="preserve">    ; 2021_QIAB2=1    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420</v>
      </c>
      <c r="AP70" s="24" t="s">
        <v>421</v>
      </c>
      <c r="AQ70" s="26">
        <v>18410</v>
      </c>
      <c r="AR70" s="27" t="s">
        <v>422</v>
      </c>
      <c r="AS70" s="19"/>
      <c r="AT70" s="19" t="s">
        <v>551</v>
      </c>
      <c r="AU70" s="21"/>
      <c r="AW70" s="15"/>
      <c r="AX70" s="15"/>
      <c r="AZ70" s="19" t="s">
        <v>423</v>
      </c>
      <c r="BA70" s="42"/>
      <c r="BB70" s="22">
        <f>RANK(BX70,$BX$3:$BX$109)+COUNTIF(BX$3:BX71,BX70)-1</f>
        <v>40</v>
      </c>
      <c r="BC70" s="14" t="str">
        <f t="shared" si="39"/>
        <v>N° 40 Les volailles des Blancafort</v>
      </c>
      <c r="BD70" s="22">
        <f>RANK(BY70,$BY$3:$BY$109)+COUNTIF(BY$3:BY71,BY70)-1</f>
        <v>25</v>
      </c>
      <c r="BE70" s="14" t="str">
        <f t="shared" si="40"/>
        <v>N° 25 Les volailles des Blancafort</v>
      </c>
      <c r="BF70" s="24"/>
      <c r="BG70" s="24"/>
      <c r="BH70" s="24"/>
      <c r="BI70" s="24">
        <v>1</v>
      </c>
      <c r="BJ70" s="24"/>
      <c r="BK70" s="24"/>
      <c r="BL70" s="24"/>
      <c r="BM70" s="24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8</v>
      </c>
      <c r="BY70" s="22">
        <f t="shared" si="42"/>
        <v>8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0</v>
      </c>
      <c r="CH70" s="22">
        <f t="shared" si="51"/>
        <v>0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30" x14ac:dyDescent="0.25">
      <c r="A71" s="12" t="s">
        <v>0</v>
      </c>
      <c r="B71" s="12" t="s">
        <v>79</v>
      </c>
      <c r="C71" s="13" t="s">
        <v>467</v>
      </c>
      <c r="D71" s="14" t="str">
        <f t="shared" si="38"/>
        <v xml:space="preserve">  ;2021_BioQ1=1   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468</v>
      </c>
      <c r="AP71" s="24" t="s">
        <v>469</v>
      </c>
      <c r="AQ71" s="26">
        <v>77400</v>
      </c>
      <c r="AR71" s="27" t="s">
        <v>470</v>
      </c>
      <c r="AS71" s="19"/>
      <c r="AT71" s="19" t="s">
        <v>552</v>
      </c>
      <c r="AU71" s="21"/>
      <c r="AV71" s="22"/>
      <c r="AW71" s="15"/>
      <c r="AX71" s="15"/>
      <c r="AY71" s="22"/>
      <c r="AZ71" s="19" t="s">
        <v>471</v>
      </c>
      <c r="BA71" s="42"/>
      <c r="BB71" s="22">
        <f>RANK(BX71,$BX$3:$BX$109)+COUNTIF(BX$3:BX72,BX71)-1</f>
        <v>41</v>
      </c>
      <c r="BC71" s="14" t="str">
        <f t="shared" si="39"/>
        <v>N° 41 LIDL St Thibault des Vignes</v>
      </c>
      <c r="BD71" s="22">
        <f>RANK(BY71,$BY$3:$BY$109)+COUNTIF(BY$3:BY72,BY71)-1</f>
        <v>81</v>
      </c>
      <c r="BE71" s="14" t="str">
        <f t="shared" si="40"/>
        <v>N° 81 LIDL St Thibault des Vignes</v>
      </c>
      <c r="BF71" s="24"/>
      <c r="BG71" s="24"/>
      <c r="BH71" s="24">
        <v>1</v>
      </c>
      <c r="BI71" s="24"/>
      <c r="BJ71" s="24"/>
      <c r="BK71" s="24"/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8</v>
      </c>
      <c r="BY71" s="22">
        <f t="shared" si="42"/>
        <v>0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0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30" x14ac:dyDescent="0.25">
      <c r="A72" s="12" t="s">
        <v>0</v>
      </c>
      <c r="B72" s="12" t="s">
        <v>385</v>
      </c>
      <c r="C72" s="13" t="s">
        <v>472</v>
      </c>
      <c r="D72" s="14" t="str">
        <f t="shared" si="38"/>
        <v xml:space="preserve">  ;2021_BioQ1=1       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473</v>
      </c>
      <c r="AP72" s="24" t="s">
        <v>474</v>
      </c>
      <c r="AQ72" s="26">
        <v>64400</v>
      </c>
      <c r="AR72" s="27" t="s">
        <v>475</v>
      </c>
      <c r="AS72" s="19"/>
      <c r="AT72" s="19" t="s">
        <v>553</v>
      </c>
      <c r="AU72" s="21"/>
      <c r="AW72" s="15"/>
      <c r="AX72" s="15"/>
      <c r="AZ72" s="19" t="s">
        <v>476</v>
      </c>
      <c r="BA72" s="42"/>
      <c r="BB72" s="22">
        <f>RANK(BX72,$BX$3:$BX$109)+COUNTIF(BX$3:BX110,BX72)-1</f>
        <v>43</v>
      </c>
      <c r="BC72" s="14" t="str">
        <f t="shared" si="39"/>
        <v>N° 43 LINDT</v>
      </c>
      <c r="BD72" s="22">
        <f>RANK(BY72,$BY$3:$BY$109)+COUNTIF(BY$3:BY110,BY72)-1</f>
        <v>108</v>
      </c>
      <c r="BE72" s="14" t="str">
        <f t="shared" si="40"/>
        <v>N° 108 LINDT</v>
      </c>
      <c r="BF72" s="24"/>
      <c r="BG72" s="24"/>
      <c r="BH72" s="24">
        <v>1</v>
      </c>
      <c r="BI72" s="24"/>
      <c r="BJ72" s="24"/>
      <c r="BK72" s="24"/>
      <c r="BL72" s="24"/>
      <c r="BM72" s="24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8</v>
      </c>
      <c r="BY72" s="22">
        <f t="shared" si="42"/>
        <v>0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0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30" x14ac:dyDescent="0.25">
      <c r="A73" s="12" t="s">
        <v>0</v>
      </c>
      <c r="B73" s="12" t="s">
        <v>70</v>
      </c>
      <c r="C73" s="13" t="s">
        <v>382</v>
      </c>
      <c r="D73" s="14" t="str">
        <f t="shared" si="38"/>
        <v xml:space="preserve">    ;2020_QIAB1=1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554</v>
      </c>
      <c r="AP73" s="24" t="s">
        <v>372</v>
      </c>
      <c r="AQ73" s="26">
        <v>95100</v>
      </c>
      <c r="AR73" s="27" t="s">
        <v>383</v>
      </c>
      <c r="AS73" s="19"/>
      <c r="AT73" s="19" t="s">
        <v>555</v>
      </c>
      <c r="AU73" s="21"/>
      <c r="AW73" s="15"/>
      <c r="AX73" s="15"/>
      <c r="AZ73" s="19" t="s">
        <v>384</v>
      </c>
      <c r="BA73" s="42"/>
      <c r="BB73" s="22">
        <f>RANK(BX73,$BX$3:$BX$109)+COUNTIF(BX$3:BX74,BX73)-1</f>
        <v>50</v>
      </c>
      <c r="BC73" s="14" t="str">
        <f t="shared" si="39"/>
        <v>N° 50 Mairie d'Argenteuil</v>
      </c>
      <c r="BD73" s="22">
        <f>RANK(BY73,$BY$3:$BY$109)+COUNTIF(BY$3:BY74,BY73)-1</f>
        <v>83</v>
      </c>
      <c r="BE73" s="14" t="str">
        <f t="shared" si="40"/>
        <v>N° 83 Mairie d'Argenteuil</v>
      </c>
      <c r="BF73" s="24"/>
      <c r="BG73" s="24"/>
      <c r="BH73" s="24"/>
      <c r="BI73" s="24"/>
      <c r="BJ73" s="24">
        <v>1</v>
      </c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7</v>
      </c>
      <c r="BY73" s="22">
        <f t="shared" si="42"/>
        <v>0</v>
      </c>
      <c r="BZ73" s="22">
        <f t="shared" si="43"/>
        <v>1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s="22" customFormat="1" ht="30" x14ac:dyDescent="0.25">
      <c r="A74" s="12" t="s">
        <v>0</v>
      </c>
      <c r="B74" s="12" t="s">
        <v>70</v>
      </c>
      <c r="C74" s="13" t="s">
        <v>234</v>
      </c>
      <c r="D74" s="14" t="str">
        <f t="shared" si="38"/>
        <v xml:space="preserve">    ;2020_QIAB1=1 ;2019_QIAB1=2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233</v>
      </c>
      <c r="AP74" s="24" t="s">
        <v>82</v>
      </c>
      <c r="AQ74" s="26">
        <v>93170</v>
      </c>
      <c r="AR74" s="41" t="s">
        <v>381</v>
      </c>
      <c r="AS74" s="19"/>
      <c r="AT74" s="19" t="s">
        <v>556</v>
      </c>
      <c r="AU74" s="21"/>
      <c r="AW74" s="15"/>
      <c r="AX74" s="15"/>
      <c r="AZ74" s="19" t="s">
        <v>380</v>
      </c>
      <c r="BA74" s="42"/>
      <c r="BB74" s="22">
        <f>RANK(BX74,$BX$3:$BX$109)+COUNTIF(BX$3:BX75,BX74)-1</f>
        <v>13</v>
      </c>
      <c r="BC74" s="14" t="str">
        <f t="shared" si="39"/>
        <v>N° 13 Mairie de Bagnolet</v>
      </c>
      <c r="BD74" s="22">
        <f>RANK(BY74,$BY$3:$BY$109)+COUNTIF(BY$3:BY75,BY74)-1</f>
        <v>83</v>
      </c>
      <c r="BE74" s="14" t="str">
        <f t="shared" si="40"/>
        <v>N° 83 Mairie de Bagnolet</v>
      </c>
      <c r="BF74" s="24"/>
      <c r="BG74" s="24"/>
      <c r="BH74" s="24"/>
      <c r="BI74" s="24"/>
      <c r="BJ74" s="24">
        <v>1</v>
      </c>
      <c r="BK74" s="24"/>
      <c r="BL74" s="24">
        <v>2</v>
      </c>
      <c r="BM74" s="24"/>
      <c r="BN74" s="25"/>
      <c r="BO74" s="24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19</v>
      </c>
      <c r="BY74" s="22">
        <f t="shared" si="42"/>
        <v>0</v>
      </c>
      <c r="BZ74" s="22">
        <f t="shared" si="43"/>
        <v>1</v>
      </c>
      <c r="CA74" s="22">
        <f t="shared" si="44"/>
        <v>2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</row>
    <row r="75" spans="1:93" ht="30" x14ac:dyDescent="0.25">
      <c r="A75" s="12" t="s">
        <v>0</v>
      </c>
      <c r="B75" s="12" t="s">
        <v>70</v>
      </c>
      <c r="C75" s="13" t="s">
        <v>303</v>
      </c>
      <c r="D75" s="14" t="str">
        <f t="shared" si="38"/>
        <v xml:space="preserve">      ; 2020_QIAB2=1  ; 2019_QIAB2=1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304</v>
      </c>
      <c r="AP75" s="24" t="s">
        <v>305</v>
      </c>
      <c r="AQ75" s="26">
        <v>92500</v>
      </c>
      <c r="AR75" s="27" t="s">
        <v>306</v>
      </c>
      <c r="AS75" s="19"/>
      <c r="AT75" s="19" t="s">
        <v>557</v>
      </c>
      <c r="AU75" s="21"/>
      <c r="AV75" s="22"/>
      <c r="AW75" s="15"/>
      <c r="AX75" s="15"/>
      <c r="AY75" s="22"/>
      <c r="AZ75" s="19" t="s">
        <v>307</v>
      </c>
      <c r="BA75" s="42"/>
      <c r="BB75" s="22">
        <f>RANK(BX75,$BX$3:$BX$109)+COUNTIF(BX$3:BX76,BX75)-1</f>
        <v>25</v>
      </c>
      <c r="BC75" s="14" t="str">
        <f t="shared" si="39"/>
        <v>N° 25 Mairie de Reuil Malmaison</v>
      </c>
      <c r="BD75" s="22">
        <f>RANK(BY75,$BY$3:$BY$109)+COUNTIF(BY$3:BY76,BY75)-1</f>
        <v>16</v>
      </c>
      <c r="BE75" s="14" t="str">
        <f t="shared" si="40"/>
        <v>N° 16 Mairie de Reuil Malmaison</v>
      </c>
      <c r="BF75" s="24"/>
      <c r="BG75" s="24"/>
      <c r="BH75" s="24"/>
      <c r="BI75" s="24"/>
      <c r="BJ75" s="24"/>
      <c r="BK75" s="24">
        <v>1</v>
      </c>
      <c r="BL75" s="24"/>
      <c r="BM75" s="24">
        <v>1</v>
      </c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13</v>
      </c>
      <c r="BY75" s="22">
        <f t="shared" si="42"/>
        <v>13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1</v>
      </c>
      <c r="CH75" s="22">
        <f t="shared" si="51"/>
        <v>1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  <c r="CN75" s="22"/>
      <c r="CO75" s="22"/>
    </row>
    <row r="76" spans="1:93" s="22" customFormat="1" ht="30" x14ac:dyDescent="0.25">
      <c r="A76" s="12" t="s">
        <v>0</v>
      </c>
      <c r="B76" s="12" t="s">
        <v>70</v>
      </c>
      <c r="C76" s="13" t="s">
        <v>446</v>
      </c>
      <c r="D76" s="14" t="str">
        <f t="shared" si="38"/>
        <v xml:space="preserve">  ;2021_BioQ1=2  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447</v>
      </c>
      <c r="AP76" s="24" t="s">
        <v>34</v>
      </c>
      <c r="AQ76" s="26">
        <v>93200</v>
      </c>
      <c r="AR76" s="27" t="s">
        <v>448</v>
      </c>
      <c r="AS76" s="19"/>
      <c r="AT76" s="19" t="s">
        <v>558</v>
      </c>
      <c r="AU76" s="21"/>
      <c r="AW76" s="15"/>
      <c r="AX76" s="15"/>
      <c r="AZ76" s="19" t="s">
        <v>449</v>
      </c>
      <c r="BA76" s="42"/>
      <c r="BB76" s="22">
        <f>RANK(BX76,$BX$3:$BX$109)+COUNTIF(BX$3:BX77,BX76)-1</f>
        <v>17</v>
      </c>
      <c r="BC76" s="14" t="str">
        <f t="shared" si="39"/>
        <v>N° 17 Mairie de St Denis</v>
      </c>
      <c r="BD76" s="22">
        <f>RANK(BY76,$BY$3:$BY$109)+COUNTIF(BY$3:BY77,BY76)-1</f>
        <v>84</v>
      </c>
      <c r="BE76" s="14" t="str">
        <f t="shared" si="40"/>
        <v>N° 84 Mairie de St Denis</v>
      </c>
      <c r="BF76" s="24"/>
      <c r="BG76" s="24"/>
      <c r="BH76" s="24">
        <v>2</v>
      </c>
      <c r="BI76" s="24"/>
      <c r="BJ76" s="24"/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16</v>
      </c>
      <c r="BY76" s="22">
        <f t="shared" si="42"/>
        <v>0</v>
      </c>
      <c r="BZ76" s="22">
        <f t="shared" si="43"/>
        <v>0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30" x14ac:dyDescent="0.25">
      <c r="A77" s="12" t="s">
        <v>0</v>
      </c>
      <c r="B77" s="12" t="s">
        <v>70</v>
      </c>
      <c r="C77" s="13" t="s">
        <v>151</v>
      </c>
      <c r="D77" s="14" t="str">
        <f t="shared" si="38"/>
        <v xml:space="preserve">          ; 2018_QIAB2=1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560</v>
      </c>
      <c r="AP77" s="24" t="s">
        <v>144</v>
      </c>
      <c r="AQ77" s="26">
        <v>93240</v>
      </c>
      <c r="AR77" s="27" t="s">
        <v>152</v>
      </c>
      <c r="AS77" s="19"/>
      <c r="AT77" s="19" t="s">
        <v>559</v>
      </c>
      <c r="AU77" s="21"/>
      <c r="AW77" s="15"/>
      <c r="AX77" s="15"/>
      <c r="AZ77" s="19"/>
      <c r="BA77" s="42"/>
      <c r="BB77" s="22">
        <f>RANK(BX77,$BX$3:$BX$109)+COUNTIF(BX$3:BX78,BX77)-1</f>
        <v>88</v>
      </c>
      <c r="BC77" s="14" t="str">
        <f t="shared" si="39"/>
        <v>N° 88 Mairie de Stains</v>
      </c>
      <c r="BD77" s="22">
        <f>RANK(BY77,$BY$3:$BY$109)+COUNTIF(BY$3:BY78,BY77)-1</f>
        <v>50</v>
      </c>
      <c r="BE77" s="14" t="str">
        <f t="shared" si="40"/>
        <v>N° 50 Mairie de Stains</v>
      </c>
      <c r="BF77" s="24"/>
      <c r="BG77" s="24"/>
      <c r="BH77" s="24"/>
      <c r="BI77" s="24"/>
      <c r="BJ77" s="24"/>
      <c r="BK77" s="24"/>
      <c r="BL77" s="24"/>
      <c r="BM77" s="24"/>
      <c r="BN77" s="25"/>
      <c r="BO77" s="24">
        <v>1</v>
      </c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5</v>
      </c>
      <c r="BY77" s="22">
        <f t="shared" si="42"/>
        <v>5</v>
      </c>
      <c r="BZ77" s="22">
        <f t="shared" si="43"/>
        <v>0</v>
      </c>
      <c r="CA77" s="22">
        <f t="shared" si="44"/>
        <v>0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1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30" x14ac:dyDescent="0.25">
      <c r="A78" s="12" t="s">
        <v>0</v>
      </c>
      <c r="B78" s="12" t="s">
        <v>70</v>
      </c>
      <c r="C78" s="13" t="s">
        <v>253</v>
      </c>
      <c r="D78" s="14" t="str">
        <f t="shared" si="38"/>
        <v xml:space="preserve">      ;2019_QIAB1=1 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252</v>
      </c>
      <c r="AP78" s="24" t="s">
        <v>254</v>
      </c>
      <c r="AQ78" s="26">
        <v>92150</v>
      </c>
      <c r="AR78" s="27" t="s">
        <v>255</v>
      </c>
      <c r="AS78" s="19"/>
      <c r="AT78" s="19" t="s">
        <v>561</v>
      </c>
      <c r="AU78" s="21"/>
      <c r="AV78" s="22"/>
      <c r="AW78" s="15"/>
      <c r="AX78" s="15"/>
      <c r="AY78" s="22"/>
      <c r="AZ78" s="19" t="s">
        <v>256</v>
      </c>
      <c r="BA78" s="42"/>
      <c r="BB78" s="22">
        <f>RANK(BX78,$BX$3:$BX$109)+COUNTIF(BX$3:BX79,BX78)-1</f>
        <v>67</v>
      </c>
      <c r="BC78" s="14" t="str">
        <f t="shared" si="39"/>
        <v>N° 67 Mairie de Suresnes</v>
      </c>
      <c r="BD78" s="22">
        <f>RANK(BY78,$BY$3:$BY$109)+COUNTIF(BY$3:BY79,BY78)-1</f>
        <v>85</v>
      </c>
      <c r="BE78" s="14" t="str">
        <f t="shared" si="40"/>
        <v>N° 85 Mairie de Suresnes</v>
      </c>
      <c r="BF78" s="24"/>
      <c r="BG78" s="24"/>
      <c r="BH78" s="24"/>
      <c r="BI78" s="24"/>
      <c r="BJ78" s="24"/>
      <c r="BK78" s="24"/>
      <c r="BL78" s="24">
        <v>1</v>
      </c>
      <c r="BM78" s="24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6</v>
      </c>
      <c r="BY78" s="22">
        <f t="shared" si="42"/>
        <v>0</v>
      </c>
      <c r="BZ78" s="22">
        <f t="shared" si="43"/>
        <v>0</v>
      </c>
      <c r="CA78" s="22">
        <f t="shared" si="44"/>
        <v>1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0</v>
      </c>
      <c r="CH78" s="22">
        <f t="shared" si="51"/>
        <v>0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30" x14ac:dyDescent="0.25">
      <c r="A79" s="12" t="s">
        <v>0</v>
      </c>
      <c r="B79" s="12" t="s">
        <v>178</v>
      </c>
      <c r="C79" s="13" t="s">
        <v>260</v>
      </c>
      <c r="D79" s="14" t="str">
        <f t="shared" si="38"/>
        <v xml:space="preserve">      ;2019_QIAB1=1   ; 2018_QIAB2=1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191</v>
      </c>
      <c r="AP79" s="24" t="s">
        <v>192</v>
      </c>
      <c r="AQ79" s="26">
        <v>92310</v>
      </c>
      <c r="AR79" s="27" t="s">
        <v>193</v>
      </c>
      <c r="AS79" s="19"/>
      <c r="AT79" s="19" t="s">
        <v>562</v>
      </c>
      <c r="AU79" s="21"/>
      <c r="AW79" s="15"/>
      <c r="AX79" s="15"/>
      <c r="AZ79" s="19" t="s">
        <v>194</v>
      </c>
      <c r="BA79" s="42"/>
      <c r="BB79" s="22">
        <f>RANK(BX79,$BX$3:$BX$109)+COUNTIF(BX$3:BX80,BX79)-1</f>
        <v>28</v>
      </c>
      <c r="BC79" s="14" t="str">
        <f t="shared" si="39"/>
        <v>N° 28 Maison Rollet Pradier</v>
      </c>
      <c r="BD79" s="22">
        <f>RANK(BY79,$BY$3:$BY$109)+COUNTIF(BY$3:BY80,BY79)-1</f>
        <v>51</v>
      </c>
      <c r="BE79" s="14" t="str">
        <f t="shared" si="40"/>
        <v>N° 51 Maison Rollet Pradier</v>
      </c>
      <c r="BF79" s="24"/>
      <c r="BG79" s="24"/>
      <c r="BH79" s="24"/>
      <c r="BI79" s="24"/>
      <c r="BJ79" s="24"/>
      <c r="BK79" s="24"/>
      <c r="BL79" s="24">
        <v>1</v>
      </c>
      <c r="BM79" s="24"/>
      <c r="BN79" s="25"/>
      <c r="BO79" s="24">
        <v>1</v>
      </c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11</v>
      </c>
      <c r="BY79" s="22">
        <f t="shared" si="42"/>
        <v>5</v>
      </c>
      <c r="BZ79" s="22">
        <f t="shared" si="43"/>
        <v>0</v>
      </c>
      <c r="CA79" s="22">
        <f t="shared" si="44"/>
        <v>1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1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30" x14ac:dyDescent="0.25">
      <c r="A80" s="12" t="s">
        <v>50</v>
      </c>
      <c r="B80" s="12" t="s">
        <v>155</v>
      </c>
      <c r="C80" s="13" t="s">
        <v>119</v>
      </c>
      <c r="D80" s="14" t="str">
        <f t="shared" si="38"/>
        <v xml:space="preserve">        ;2018_QIAB1=1 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120</v>
      </c>
      <c r="AP80" s="24" t="s">
        <v>121</v>
      </c>
      <c r="AQ80" s="26">
        <v>95520</v>
      </c>
      <c r="AR80" s="27" t="s">
        <v>122</v>
      </c>
      <c r="AS80" s="19"/>
      <c r="AT80" s="19" t="s">
        <v>563</v>
      </c>
      <c r="AU80" s="21"/>
      <c r="AW80" s="15"/>
      <c r="AX80" s="15"/>
      <c r="AZ80" s="19" t="s">
        <v>123</v>
      </c>
      <c r="BA80" s="42"/>
      <c r="BB80" s="22">
        <f>RANK(BX80,$BX$3:$BX$109)+COUNTIF(BX$3:BX81,BX80)-1</f>
        <v>89</v>
      </c>
      <c r="BC80" s="14" t="str">
        <f t="shared" si="39"/>
        <v>N° 89 Matis</v>
      </c>
      <c r="BD80" s="22">
        <f>RANK(BY80,$BY$3:$BY$109)+COUNTIF(BY$3:BY81,BY80)-1</f>
        <v>86</v>
      </c>
      <c r="BE80" s="14" t="str">
        <f t="shared" si="40"/>
        <v>N° 86 Matis</v>
      </c>
      <c r="BF80" s="24"/>
      <c r="BG80" s="24"/>
      <c r="BH80" s="24"/>
      <c r="BI80" s="24"/>
      <c r="BJ80" s="24"/>
      <c r="BK80" s="24"/>
      <c r="BL80" s="24"/>
      <c r="BM80" s="24"/>
      <c r="BN80" s="25">
        <v>1</v>
      </c>
      <c r="BO80" s="24"/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0</v>
      </c>
      <c r="BZ80" s="22">
        <f t="shared" si="43"/>
        <v>0</v>
      </c>
      <c r="CA80" s="22">
        <f t="shared" si="44"/>
        <v>0</v>
      </c>
      <c r="CB80" s="22">
        <f t="shared" si="45"/>
        <v>1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0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30" x14ac:dyDescent="0.25">
      <c r="A81" s="12" t="s">
        <v>0</v>
      </c>
      <c r="B81" s="12" t="s">
        <v>79</v>
      </c>
      <c r="C81" s="13" t="s">
        <v>332</v>
      </c>
      <c r="D81" s="14" t="str">
        <f t="shared" si="38"/>
        <v xml:space="preserve">        ; 2019_QIAB2=1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333</v>
      </c>
      <c r="AP81" s="24" t="s">
        <v>147</v>
      </c>
      <c r="AQ81" s="26">
        <v>92000</v>
      </c>
      <c r="AR81" s="27" t="s">
        <v>334</v>
      </c>
      <c r="AS81" s="19"/>
      <c r="AT81" s="19" t="s">
        <v>564</v>
      </c>
      <c r="AU81" s="21"/>
      <c r="AV81" s="22"/>
      <c r="AW81" s="15"/>
      <c r="AX81" s="15"/>
      <c r="AY81" s="22"/>
      <c r="AZ81" s="19" t="s">
        <v>335</v>
      </c>
      <c r="BA81" s="42"/>
      <c r="BB81" s="22">
        <f>RANK(BX81,$BX$3:$BX$109)+COUNTIF(BX$3:BX82,BX81)-1</f>
        <v>69</v>
      </c>
      <c r="BC81" s="14" t="str">
        <f t="shared" si="39"/>
        <v>N° 69 Métro France Nanterre</v>
      </c>
      <c r="BD81" s="22">
        <f>RANK(BY81,$BY$3:$BY$109)+COUNTIF(BY$3:BY82,BY81)-1</f>
        <v>40</v>
      </c>
      <c r="BE81" s="14" t="str">
        <f t="shared" si="40"/>
        <v>N° 40 Métro France Nanterre</v>
      </c>
      <c r="BF81" s="24"/>
      <c r="BG81" s="24"/>
      <c r="BH81" s="24"/>
      <c r="BI81" s="24"/>
      <c r="BJ81" s="24"/>
      <c r="BK81" s="24"/>
      <c r="BL81" s="24"/>
      <c r="BM81" s="24">
        <v>1</v>
      </c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6</v>
      </c>
      <c r="BZ81" s="22">
        <f t="shared" si="43"/>
        <v>0</v>
      </c>
      <c r="CA81" s="22">
        <f t="shared" si="44"/>
        <v>0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1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30" x14ac:dyDescent="0.25">
      <c r="A82" s="12" t="s">
        <v>0</v>
      </c>
      <c r="B82" s="12" t="s">
        <v>84</v>
      </c>
      <c r="C82" s="13" t="s">
        <v>336</v>
      </c>
      <c r="D82" s="14" t="str">
        <f t="shared" si="38"/>
        <v xml:space="preserve">        ; 2019_QIAB2=1  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337</v>
      </c>
      <c r="AP82" s="24" t="s">
        <v>338</v>
      </c>
      <c r="AQ82" s="26">
        <v>95724</v>
      </c>
      <c r="AR82" s="27" t="s">
        <v>339</v>
      </c>
      <c r="AS82" s="19"/>
      <c r="AT82" s="19" t="s">
        <v>565</v>
      </c>
      <c r="AU82" s="21"/>
      <c r="AW82" s="15"/>
      <c r="AX82" s="15"/>
      <c r="AZ82" s="19" t="s">
        <v>340</v>
      </c>
      <c r="BA82" s="42"/>
      <c r="BB82" s="22">
        <f>RANK(BX82,$BX$3:$BX$109)+COUNTIF(BX$3:BX83,BX82)-1</f>
        <v>69</v>
      </c>
      <c r="BC82" s="14" t="str">
        <f t="shared" si="39"/>
        <v>N° 69 Paris Air Catering Est</v>
      </c>
      <c r="BD82" s="22">
        <f>RANK(BY82,$BY$3:$BY$109)+COUNTIF(BY$3:BY83,BY82)-1</f>
        <v>40</v>
      </c>
      <c r="BE82" s="14" t="str">
        <f t="shared" si="40"/>
        <v>N° 40 Paris Air Catering Est</v>
      </c>
      <c r="BF82" s="24"/>
      <c r="BG82" s="24"/>
      <c r="BH82" s="24"/>
      <c r="BI82" s="24"/>
      <c r="BJ82" s="24"/>
      <c r="BK82" s="24"/>
      <c r="BL82" s="24"/>
      <c r="BM82" s="24">
        <v>1</v>
      </c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6</v>
      </c>
      <c r="BY82" s="22">
        <f t="shared" si="42"/>
        <v>6</v>
      </c>
      <c r="BZ82" s="22">
        <f t="shared" si="43"/>
        <v>0</v>
      </c>
      <c r="CA82" s="22">
        <f t="shared" si="44"/>
        <v>0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1</v>
      </c>
      <c r="CI82" s="22">
        <f t="shared" si="52"/>
        <v>0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30" x14ac:dyDescent="0.25">
      <c r="A83" s="12" t="s">
        <v>0</v>
      </c>
      <c r="B83" s="12" t="s">
        <v>70</v>
      </c>
      <c r="C83" s="13" t="s">
        <v>257</v>
      </c>
      <c r="D83" s="14" t="str">
        <f t="shared" si="38"/>
        <v xml:space="preserve">  ;2021_BioQ1=1   ;2019_QIAB1=1  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568</v>
      </c>
      <c r="AP83" s="24" t="s">
        <v>258</v>
      </c>
      <c r="AQ83" s="26">
        <v>92230</v>
      </c>
      <c r="AR83" s="27" t="s">
        <v>259</v>
      </c>
      <c r="AS83" s="19"/>
      <c r="AT83" s="19" t="s">
        <v>567</v>
      </c>
      <c r="AU83" s="21"/>
      <c r="AW83" s="15"/>
      <c r="AX83" s="15"/>
      <c r="AZ83" s="19" t="s">
        <v>566</v>
      </c>
      <c r="BA83" s="42"/>
      <c r="BB83" s="22">
        <f>RANK(BX83,$BX$3:$BX$109)+COUNTIF(BX$3:BX83,BX83)-1</f>
        <v>19</v>
      </c>
      <c r="BC83" s="14" t="str">
        <f t="shared" si="39"/>
        <v>N° 19 Restalliance</v>
      </c>
      <c r="BD83" s="22">
        <f>RANK(BY83,$BY$3:$BY$109)+COUNTIF(BY$3:BY83,BY83)-1</f>
        <v>87</v>
      </c>
      <c r="BE83" s="14" t="str">
        <f t="shared" si="40"/>
        <v>N° 87 Restalliance</v>
      </c>
      <c r="BF83" s="24"/>
      <c r="BG83" s="24"/>
      <c r="BH83" s="24">
        <v>1</v>
      </c>
      <c r="BI83" s="24"/>
      <c r="BJ83" s="24"/>
      <c r="BK83" s="24"/>
      <c r="BL83" s="24">
        <v>1</v>
      </c>
      <c r="BM83" s="24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14</v>
      </c>
      <c r="BY83" s="22">
        <f t="shared" si="42"/>
        <v>0</v>
      </c>
      <c r="BZ83" s="22">
        <f t="shared" si="43"/>
        <v>0</v>
      </c>
      <c r="CA83" s="22">
        <f t="shared" si="44"/>
        <v>1</v>
      </c>
      <c r="CB83" s="22">
        <f t="shared" si="45"/>
        <v>0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s="22" customFormat="1" ht="30" x14ac:dyDescent="0.25">
      <c r="A84" s="12" t="s">
        <v>11</v>
      </c>
      <c r="B84" s="12" t="s">
        <v>12</v>
      </c>
      <c r="C84" s="13" t="s">
        <v>195</v>
      </c>
      <c r="D84" s="14" t="str">
        <f t="shared" si="38"/>
        <v xml:space="preserve">          ; 2018_QIAB2=1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196</v>
      </c>
      <c r="AP84" s="24" t="s">
        <v>197</v>
      </c>
      <c r="AQ84" s="26">
        <v>94700</v>
      </c>
      <c r="AR84" s="27"/>
      <c r="AS84" s="19"/>
      <c r="AT84" s="19" t="s">
        <v>569</v>
      </c>
      <c r="AU84" s="21"/>
      <c r="AW84" s="15"/>
      <c r="AX84" s="15"/>
      <c r="AZ84" s="19" t="s">
        <v>198</v>
      </c>
      <c r="BA84" s="42"/>
      <c r="BB84" s="22">
        <f>RANK(BX84,$BX$3:$BX$109)+COUNTIF(BX$3:BX85,BX84)-1</f>
        <v>90</v>
      </c>
      <c r="BC84" s="14" t="str">
        <f t="shared" si="39"/>
        <v>N° 90 Sanofi Winthrop Industries</v>
      </c>
      <c r="BD84" s="22">
        <f>RANK(BY84,$BY$3:$BY$109)+COUNTIF(BY$3:BY85,BY84)-1</f>
        <v>52</v>
      </c>
      <c r="BE84" s="14" t="str">
        <f t="shared" si="40"/>
        <v>N° 52 Sanofi Winthrop Industries</v>
      </c>
      <c r="BF84" s="24"/>
      <c r="BG84" s="24"/>
      <c r="BH84" s="24"/>
      <c r="BI84" s="24"/>
      <c r="BJ84" s="24"/>
      <c r="BK84" s="24"/>
      <c r="BL84" s="24"/>
      <c r="BM84" s="24"/>
      <c r="BN84" s="25"/>
      <c r="BO84" s="24">
        <v>1</v>
      </c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5</v>
      </c>
      <c r="BY84" s="22">
        <f t="shared" si="42"/>
        <v>5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0</v>
      </c>
      <c r="CI84" s="22">
        <f t="shared" si="52"/>
        <v>1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</row>
    <row r="85" spans="1:93" s="22" customFormat="1" ht="30" x14ac:dyDescent="0.25">
      <c r="A85" s="12" t="s">
        <v>0</v>
      </c>
      <c r="B85" s="12" t="s">
        <v>261</v>
      </c>
      <c r="C85" s="13" t="s">
        <v>262</v>
      </c>
      <c r="D85" s="14" t="str">
        <f t="shared" si="38"/>
        <v xml:space="preserve">      ;2019_QIAB1=1 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570</v>
      </c>
      <c r="AP85" s="24" t="s">
        <v>34</v>
      </c>
      <c r="AQ85" s="26">
        <v>93200</v>
      </c>
      <c r="AR85" s="27" t="s">
        <v>263</v>
      </c>
      <c r="AS85" s="19"/>
      <c r="AT85" s="19" t="s">
        <v>571</v>
      </c>
      <c r="AU85" s="21"/>
      <c r="AW85" s="15"/>
      <c r="AX85" s="15"/>
      <c r="AZ85" s="19" t="s">
        <v>264</v>
      </c>
      <c r="BA85" s="42"/>
      <c r="BB85" s="22">
        <f>RANK(BX85,$BX$3:$BX$109)+COUNTIF(BX$3:BX86,BX85)-1</f>
        <v>70</v>
      </c>
      <c r="BC85" s="14" t="str">
        <f t="shared" si="39"/>
        <v>N° 70 SAS Fruits Détendus</v>
      </c>
      <c r="BD85" s="22">
        <f>RANK(BY85,$BY$3:$BY$109)+COUNTIF(BY$3:BY86,BY85)-1</f>
        <v>88</v>
      </c>
      <c r="BE85" s="14" t="str">
        <f t="shared" si="40"/>
        <v>N° 88 SAS Fruits Détendus</v>
      </c>
      <c r="BF85" s="24"/>
      <c r="BG85" s="24"/>
      <c r="BH85" s="24"/>
      <c r="BI85" s="24"/>
      <c r="BJ85" s="24"/>
      <c r="BK85" s="24"/>
      <c r="BL85" s="24">
        <v>1</v>
      </c>
      <c r="BM85" s="24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0</v>
      </c>
      <c r="BZ85" s="22">
        <f t="shared" si="43"/>
        <v>0</v>
      </c>
      <c r="CA85" s="22">
        <f t="shared" si="44"/>
        <v>1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0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ht="30" x14ac:dyDescent="0.25">
      <c r="A86" s="12" t="s">
        <v>0</v>
      </c>
      <c r="B86" s="12" t="s">
        <v>70</v>
      </c>
      <c r="C86" s="13" t="s">
        <v>124</v>
      </c>
      <c r="D86" s="14" t="str">
        <f t="shared" si="38"/>
        <v xml:space="preserve">      ; 2020_QIAB2=1  ;2018_QIAB1=1 ; 2018_QIAB2=1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125</v>
      </c>
      <c r="AP86" s="24" t="s">
        <v>126</v>
      </c>
      <c r="AQ86" s="26">
        <v>93390</v>
      </c>
      <c r="AR86" s="27" t="s">
        <v>127</v>
      </c>
      <c r="AS86" s="19"/>
      <c r="AT86" s="19" t="s">
        <v>572</v>
      </c>
      <c r="AU86" s="21"/>
      <c r="AV86" s="22"/>
      <c r="AW86" s="15"/>
      <c r="AX86" s="15"/>
      <c r="AY86" s="22"/>
      <c r="AZ86" s="19" t="s">
        <v>128</v>
      </c>
      <c r="BA86" s="42"/>
      <c r="BB86" s="22">
        <f>RANK(BX86,$BX$3:$BX$109)+COUNTIF(BX$3:BX87,BX86)-1</f>
        <v>15</v>
      </c>
      <c r="BC86" s="14" t="str">
        <f t="shared" si="39"/>
        <v>N° 15 Scolarest</v>
      </c>
      <c r="BD86" s="22">
        <f>RANK(BY86,$BY$3:$BY$109)+COUNTIF(BY$3:BY87,BY86)-1</f>
        <v>20</v>
      </c>
      <c r="BE86" s="14" t="str">
        <f t="shared" si="40"/>
        <v>N° 20 Scolarest</v>
      </c>
      <c r="BF86" s="24"/>
      <c r="BG86" s="24"/>
      <c r="BH86" s="24"/>
      <c r="BI86" s="24"/>
      <c r="BJ86" s="24"/>
      <c r="BK86" s="24">
        <v>1</v>
      </c>
      <c r="BL86" s="24"/>
      <c r="BM86" s="24"/>
      <c r="BN86" s="25">
        <v>1</v>
      </c>
      <c r="BO86" s="24">
        <v>1</v>
      </c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17</v>
      </c>
      <c r="BY86" s="22">
        <f t="shared" si="42"/>
        <v>12</v>
      </c>
      <c r="BZ86" s="22">
        <f t="shared" si="43"/>
        <v>0</v>
      </c>
      <c r="CA86" s="22">
        <f t="shared" si="44"/>
        <v>0</v>
      </c>
      <c r="CB86" s="22">
        <f t="shared" si="45"/>
        <v>1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1</v>
      </c>
      <c r="CH86" s="22">
        <f t="shared" si="51"/>
        <v>0</v>
      </c>
      <c r="CI86" s="22">
        <f t="shared" si="52"/>
        <v>1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  <c r="CN86" s="22"/>
      <c r="CO86" s="22"/>
    </row>
    <row r="87" spans="1:93" s="22" customFormat="1" ht="30" x14ac:dyDescent="0.25">
      <c r="A87" s="12" t="s">
        <v>0</v>
      </c>
      <c r="B87" s="12" t="s">
        <v>70</v>
      </c>
      <c r="C87" s="13" t="s">
        <v>391</v>
      </c>
      <c r="D87" s="14" t="str">
        <f t="shared" si="38"/>
        <v xml:space="preserve">    ;2020_QIAB1=1     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392</v>
      </c>
      <c r="AP87" s="24" t="s">
        <v>73</v>
      </c>
      <c r="AQ87" s="26">
        <v>93000</v>
      </c>
      <c r="AR87" s="27" t="s">
        <v>393</v>
      </c>
      <c r="AS87" s="19"/>
      <c r="AT87" s="19" t="s">
        <v>573</v>
      </c>
      <c r="AU87" s="21"/>
      <c r="AW87" s="15"/>
      <c r="AX87" s="15"/>
      <c r="AZ87" s="19" t="s">
        <v>394</v>
      </c>
      <c r="BA87" s="42"/>
      <c r="BB87" s="22">
        <f>RANK(BX87,$BX$3:$BX$109)+COUNTIF(BX$3:BX88,BX87)-1</f>
        <v>51</v>
      </c>
      <c r="BC87" s="14" t="str">
        <f t="shared" si="39"/>
        <v>N° 51 Siresco Bobigny</v>
      </c>
      <c r="BD87" s="22">
        <f>RANK(BY87,$BY$3:$BY$109)+COUNTIF(BY$3:BY88,BY87)-1</f>
        <v>89</v>
      </c>
      <c r="BE87" s="14" t="str">
        <f t="shared" si="40"/>
        <v>N° 89 Siresco Bobigny</v>
      </c>
      <c r="BF87" s="24"/>
      <c r="BG87" s="24"/>
      <c r="BH87" s="24"/>
      <c r="BI87" s="24"/>
      <c r="BJ87" s="24">
        <v>1</v>
      </c>
      <c r="BK87" s="24"/>
      <c r="BL87" s="24"/>
      <c r="BM87" s="24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7</v>
      </c>
      <c r="BY87" s="22">
        <f t="shared" si="42"/>
        <v>0</v>
      </c>
      <c r="BZ87" s="22">
        <f t="shared" si="43"/>
        <v>1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0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57" x14ac:dyDescent="0.25">
      <c r="A88" s="12" t="s">
        <v>0</v>
      </c>
      <c r="B88" s="12" t="s">
        <v>70</v>
      </c>
      <c r="C88" s="13" t="s">
        <v>575</v>
      </c>
      <c r="D88" s="14" t="str">
        <f t="shared" si="38"/>
        <v xml:space="preserve">    ; 2021_QIAB2=1   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424</v>
      </c>
      <c r="AP88" s="24" t="s">
        <v>425</v>
      </c>
      <c r="AQ88" s="26">
        <v>77340</v>
      </c>
      <c r="AR88" s="27" t="s">
        <v>426</v>
      </c>
      <c r="AS88" s="19"/>
      <c r="AT88" s="19" t="s">
        <v>574</v>
      </c>
      <c r="AU88" s="21"/>
      <c r="AW88" s="15"/>
      <c r="AX88" s="15"/>
      <c r="AZ88" s="19" t="s">
        <v>427</v>
      </c>
      <c r="BA88" s="42"/>
      <c r="BB88" s="22">
        <f>RANK(BX88,$BX$3:$BX$109)+COUNTIF(BX$3:BX89,BX88)-1</f>
        <v>42</v>
      </c>
      <c r="BC88" s="14" t="str">
        <f t="shared" si="39"/>
        <v>N° 42 Société Française de Restauration et Services
Les Petits Gastronomes</v>
      </c>
      <c r="BD88" s="22">
        <f>RANK(BY88,$BY$3:$BY$109)+COUNTIF(BY$3:BY89,BY88)-1</f>
        <v>26</v>
      </c>
      <c r="BE88" s="14" t="str">
        <f t="shared" si="40"/>
        <v>N° 26 Société Française de Restauration et Services
Les Petits Gastronomes</v>
      </c>
      <c r="BF88" s="24"/>
      <c r="BG88" s="24"/>
      <c r="BH88" s="24"/>
      <c r="BI88" s="24">
        <v>1</v>
      </c>
      <c r="BJ88" s="24"/>
      <c r="BK88" s="24"/>
      <c r="BL88" s="24"/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8</v>
      </c>
      <c r="BY88" s="22">
        <f t="shared" si="42"/>
        <v>8</v>
      </c>
      <c r="BZ88" s="22">
        <f t="shared" si="43"/>
        <v>0</v>
      </c>
      <c r="CA88" s="22">
        <f t="shared" si="44"/>
        <v>0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30" x14ac:dyDescent="0.25">
      <c r="A89" s="12" t="s">
        <v>0</v>
      </c>
      <c r="B89" s="12" t="s">
        <v>70</v>
      </c>
      <c r="C89" s="13" t="s">
        <v>395</v>
      </c>
      <c r="D89" s="14" t="str">
        <f t="shared" si="38"/>
        <v xml:space="preserve">    ;2020_QIAB1=1     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396</v>
      </c>
      <c r="AP89" s="24" t="s">
        <v>397</v>
      </c>
      <c r="AQ89" s="26">
        <v>78190</v>
      </c>
      <c r="AR89" s="27" t="s">
        <v>398</v>
      </c>
      <c r="AS89" s="19"/>
      <c r="AT89" s="19" t="s">
        <v>576</v>
      </c>
      <c r="AU89" s="21"/>
      <c r="AV89" s="22"/>
      <c r="AW89" s="15"/>
      <c r="AX89" s="15"/>
      <c r="AY89" s="22"/>
      <c r="AZ89" s="19" t="s">
        <v>399</v>
      </c>
      <c r="BA89" s="42"/>
      <c r="BB89" s="22">
        <f>RANK(BX89,$BX$3:$BX$109)+COUNTIF(BX$3:BX90,BX89)-1</f>
        <v>52</v>
      </c>
      <c r="BC89" s="14" t="str">
        <f t="shared" si="39"/>
        <v>N° 52 Sodexo RIE La Boissière</v>
      </c>
      <c r="BD89" s="22">
        <f>RANK(BY89,$BY$3:$BY$109)+COUNTIF(BY$3:BY90,BY89)-1</f>
        <v>91</v>
      </c>
      <c r="BE89" s="14" t="str">
        <f t="shared" si="40"/>
        <v>N° 91 Sodexo RIE La Boissière</v>
      </c>
      <c r="BF89" s="24"/>
      <c r="BG89" s="24"/>
      <c r="BH89" s="24"/>
      <c r="BI89" s="24"/>
      <c r="BJ89" s="24">
        <v>1</v>
      </c>
      <c r="BK89" s="24"/>
      <c r="BL89" s="24"/>
      <c r="BM89" s="24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7</v>
      </c>
      <c r="BY89" s="22">
        <f t="shared" si="42"/>
        <v>0</v>
      </c>
      <c r="BZ89" s="22">
        <f t="shared" si="43"/>
        <v>1</v>
      </c>
      <c r="CA89" s="22">
        <f t="shared" si="44"/>
        <v>0</v>
      </c>
      <c r="CB89" s="22">
        <f t="shared" si="45"/>
        <v>0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0</v>
      </c>
      <c r="CH89" s="22">
        <f t="shared" si="51"/>
        <v>0</v>
      </c>
      <c r="CI89" s="22">
        <f t="shared" si="52"/>
        <v>0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30" x14ac:dyDescent="0.25">
      <c r="A90" s="12" t="s">
        <v>0</v>
      </c>
      <c r="B90" s="12" t="s">
        <v>70</v>
      </c>
      <c r="C90" s="13" t="s">
        <v>450</v>
      </c>
      <c r="D90" s="14" t="str">
        <f t="shared" si="38"/>
        <v xml:space="preserve">  ;2021_BioQ1=1  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451</v>
      </c>
      <c r="AP90" s="24" t="s">
        <v>452</v>
      </c>
      <c r="AQ90" s="26">
        <v>92600</v>
      </c>
      <c r="AR90" s="27" t="s">
        <v>453</v>
      </c>
      <c r="AS90" s="19"/>
      <c r="AT90" s="19" t="s">
        <v>577</v>
      </c>
      <c r="AU90" s="21"/>
      <c r="AW90" s="15"/>
      <c r="AX90" s="15"/>
      <c r="AZ90" s="19" t="s">
        <v>454</v>
      </c>
      <c r="BA90" s="42"/>
      <c r="BB90" s="22">
        <f>RANK(BX90,$BX$3:$BX$109)+COUNTIF(BX$3:BX90,BX90)-1</f>
        <v>43</v>
      </c>
      <c r="BC90" s="14" t="str">
        <f t="shared" si="39"/>
        <v>N° 43 SOGERES Asnières</v>
      </c>
      <c r="BD90" s="22">
        <f>RANK(BY90,$BY$3:$BY$109)+COUNTIF(BY$3:BY90,BY90)-1</f>
        <v>91</v>
      </c>
      <c r="BE90" s="14" t="str">
        <f t="shared" si="40"/>
        <v>N° 91 SOGERES Asnières</v>
      </c>
      <c r="BF90" s="24"/>
      <c r="BG90" s="24"/>
      <c r="BH90" s="24">
        <v>1</v>
      </c>
      <c r="BI90" s="24"/>
      <c r="BJ90" s="24"/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8</v>
      </c>
      <c r="BY90" s="22">
        <f t="shared" si="42"/>
        <v>0</v>
      </c>
      <c r="BZ90" s="22">
        <f t="shared" si="43"/>
        <v>0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ht="30" x14ac:dyDescent="0.25">
      <c r="A91" s="12" t="s">
        <v>629</v>
      </c>
      <c r="B91" s="12" t="s">
        <v>64</v>
      </c>
      <c r="C91" s="13" t="s">
        <v>65</v>
      </c>
      <c r="D91" s="14" t="str">
        <f t="shared" si="38"/>
        <v xml:space="preserve">        ;2018_QIAB1=1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66</v>
      </c>
      <c r="AP91" s="24" t="s">
        <v>67</v>
      </c>
      <c r="AQ91" s="26">
        <v>95150</v>
      </c>
      <c r="AR91" s="27" t="s">
        <v>68</v>
      </c>
      <c r="AS91" s="19"/>
      <c r="AT91" s="19" t="s">
        <v>578</v>
      </c>
      <c r="AU91" s="21"/>
      <c r="AV91" s="22"/>
      <c r="AW91" s="15"/>
      <c r="AX91" s="15"/>
      <c r="AY91" s="22"/>
      <c r="AZ91" s="19" t="s">
        <v>69</v>
      </c>
      <c r="BA91" s="42"/>
      <c r="BB91" s="22">
        <f>RANK(BX91,$BX$3:$BX$109)+COUNTIF(BX$3:BX92,BX91)-1</f>
        <v>92</v>
      </c>
      <c r="BC91" s="14" t="str">
        <f t="shared" si="39"/>
        <v>N° 92 STAGO</v>
      </c>
      <c r="BD91" s="22">
        <f>RANK(BY91,$BY$3:$BY$109)+COUNTIF(BY$3:BY92,BY91)-1</f>
        <v>92</v>
      </c>
      <c r="BE91" s="14" t="str">
        <f t="shared" si="40"/>
        <v>N° 92 STAGO</v>
      </c>
      <c r="BF91" s="24"/>
      <c r="BG91" s="24"/>
      <c r="BH91" s="24"/>
      <c r="BI91" s="24"/>
      <c r="BJ91" s="24"/>
      <c r="BK91" s="24"/>
      <c r="BL91" s="24"/>
      <c r="BM91" s="24"/>
      <c r="BN91" s="25">
        <v>1</v>
      </c>
      <c r="BO91" s="24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5</v>
      </c>
      <c r="BY91" s="22">
        <f t="shared" si="42"/>
        <v>0</v>
      </c>
      <c r="BZ91" s="22">
        <f t="shared" si="43"/>
        <v>0</v>
      </c>
      <c r="CA91" s="22">
        <f t="shared" si="44"/>
        <v>0</v>
      </c>
      <c r="CB91" s="22">
        <f t="shared" si="45"/>
        <v>1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  <c r="CN91" s="22"/>
      <c r="CO91" s="22"/>
    </row>
    <row r="92" spans="1:93" s="22" customFormat="1" ht="30" x14ac:dyDescent="0.25">
      <c r="A92" s="12" t="s">
        <v>0</v>
      </c>
      <c r="B92" s="12" t="s">
        <v>70</v>
      </c>
      <c r="C92" s="13" t="s">
        <v>199</v>
      </c>
      <c r="D92" s="14" t="str">
        <f t="shared" si="38"/>
        <v xml:space="preserve">          ; 2018_QIAB2=1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200</v>
      </c>
      <c r="AP92" s="24" t="s">
        <v>201</v>
      </c>
      <c r="AQ92" s="26">
        <v>94460</v>
      </c>
      <c r="AR92" s="27" t="s">
        <v>202</v>
      </c>
      <c r="AS92" s="19"/>
      <c r="AT92" s="19" t="s">
        <v>579</v>
      </c>
      <c r="AU92" s="21"/>
      <c r="AW92" s="15"/>
      <c r="AX92" s="15"/>
      <c r="AZ92" s="19"/>
      <c r="BA92" s="42"/>
      <c r="BB92" s="22">
        <f>RANK(BX92,$BX$3:$BX$109)+COUNTIF(BX$3:BX168,BX92)-1</f>
        <v>92</v>
      </c>
      <c r="BC92" s="14" t="str">
        <f t="shared" si="39"/>
        <v>N° 92 Trans Gourmet</v>
      </c>
      <c r="BD92" s="22">
        <f>RANK(BY92,$BY$3:$BY$109)+COUNTIF(BY$3:BY168,BY92)-1</f>
        <v>53</v>
      </c>
      <c r="BE92" s="14" t="str">
        <f t="shared" si="40"/>
        <v>N° 53 Trans Gourmet</v>
      </c>
      <c r="BF92" s="24"/>
      <c r="BG92" s="24"/>
      <c r="BH92" s="24"/>
      <c r="BI92" s="24"/>
      <c r="BJ92" s="24"/>
      <c r="BK92" s="24"/>
      <c r="BL92" s="24"/>
      <c r="BM92" s="24"/>
      <c r="BN92" s="25"/>
      <c r="BO92" s="24">
        <v>1</v>
      </c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5</v>
      </c>
      <c r="BY92" s="22">
        <f t="shared" si="42"/>
        <v>5</v>
      </c>
      <c r="BZ92" s="22">
        <f t="shared" si="43"/>
        <v>0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1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</row>
    <row r="93" spans="1:93" s="22" customFormat="1" ht="42.75" x14ac:dyDescent="0.25">
      <c r="A93" s="12" t="s">
        <v>0</v>
      </c>
      <c r="B93" s="12" t="s">
        <v>341</v>
      </c>
      <c r="C93" s="13" t="s">
        <v>581</v>
      </c>
      <c r="D93" s="14" t="str">
        <f t="shared" ref="D93:D110" si="57">IF(BF93&lt;&gt;0,";2022_BioQ1="&amp;BF93," ")&amp;IF(BG93&lt;&gt;0," ; 2022_BioQ2="&amp;BG93," ")&amp;IF(BH93&lt;&gt;0,";2021_BioQ1="&amp;BH93," ")&amp;IF(BI93&lt;&gt;0," ; 2021_QIAB2="&amp;BI93," ")&amp;IF(BJ93&lt;&gt;0,";2020_QIAB1="&amp;BJ93," ")&amp;IF(BK93&lt;&gt;0," ; 2020_QIAB2="&amp;BK93," ")&amp;IF(BL93&lt;&gt;0,";2019_QIAB1="&amp;BL93," ")&amp;IF(BM93&lt;&gt;0," ; 2019_QIAB2="&amp;BM93," ")&amp;IF(BN93&lt;&gt;0,";2018_QIAB1="&amp;BN93," ")&amp;IF(BO93&lt;&gt;0," ; 2018_QIAB2="&amp;BO93," ")&amp;IF(BP93&lt;&gt;0," ; 2017_QIAB1="&amp;BP93," ")&amp;IF(BQ93&lt;&gt;0," ; 2017_QIAB2="&amp;BQ93," ")&amp;IF(BR93&lt;&gt;0," ; 2016_QIAB1="&amp;BR93," ")&amp;IF(BS93&lt;&gt;0," ; 2016_QIAB2="&amp;BS93," ")&amp;IF(BT93&lt;&gt;0," ; 2015_QIAB1="&amp;BT93," ")&amp;IF(BU93&lt;&gt;0," ; 2015_QIAB2="&amp;BU93," ")&amp;IF(BV93&lt;&gt;0," ; 2014_QIAB1="&amp;BV93," ")&amp;IF(BW93&lt;&gt;0," ; 2014_QIAB2="&amp;BW93," ")</f>
        <v xml:space="preserve">        ; 2019_QIAB2=1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342</v>
      </c>
      <c r="AP93" s="24" t="s">
        <v>343</v>
      </c>
      <c r="AQ93" s="26">
        <v>93120</v>
      </c>
      <c r="AR93" s="27" t="s">
        <v>344</v>
      </c>
      <c r="AS93" s="19"/>
      <c r="AT93" s="19" t="s">
        <v>580</v>
      </c>
      <c r="AU93" s="21"/>
      <c r="AW93" s="15"/>
      <c r="AX93" s="15"/>
      <c r="AZ93" s="19" t="s">
        <v>345</v>
      </c>
      <c r="BA93" s="42"/>
      <c r="BB93" s="22">
        <f>RANK(BX93,$BX$3:$BX$109)+COUNTIF(BX$3:BX94,BX93)-1</f>
        <v>71</v>
      </c>
      <c r="BC93" s="14" t="str">
        <f t="shared" ref="BC93:BC110" si="58">"N° "&amp;BB93&amp;" "&amp;C93</f>
        <v>N° 71 Usine d'embouteillage européenne Orangina</v>
      </c>
      <c r="BD93" s="22">
        <f>RANK(BY93,$BY$3:$BY$109)+COUNTIF(BY$3:BY94,BY93)-1</f>
        <v>41</v>
      </c>
      <c r="BE93" s="14" t="str">
        <f t="shared" ref="BE93:BE110" si="59">"N° "&amp;BD93&amp;" "&amp;C93</f>
        <v>N° 41 Usine d'embouteillage européenne Orangina</v>
      </c>
      <c r="BF93" s="24"/>
      <c r="BG93" s="24"/>
      <c r="BH93" s="24"/>
      <c r="BI93" s="24"/>
      <c r="BJ93" s="24"/>
      <c r="BK93" s="24"/>
      <c r="BL93" s="24"/>
      <c r="BM93" s="24">
        <v>1</v>
      </c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ref="BX93:BX110" si="60">((BF93+BG93)*9)+((BH93+BI93)*8)+((BJ93+BK93)*7)+((BL93+BM93)*6)+((BN93+BO93)*5)+((BP93+BQ93)*4)+((BR93+BS93)*3)+((BT93+BU93)*2)+((BV93+BW93)*1)</f>
        <v>6</v>
      </c>
      <c r="BY93" s="22">
        <f t="shared" ref="BY93:BY110" si="61">((BG93)*9)+((BI93)*8)+((BK93)*7)+((BM93)*6)+((BO93)*5)+((BQ93)*4)+((BS93)*3)+((BU93)*2)+((BW93)*1)</f>
        <v>6</v>
      </c>
      <c r="BZ93" s="22">
        <f t="shared" ref="BZ93:BZ110" si="62">BJ93</f>
        <v>0</v>
      </c>
      <c r="CA93" s="22">
        <f t="shared" ref="CA93:CA110" si="63">BL93</f>
        <v>0</v>
      </c>
      <c r="CB93" s="22">
        <f t="shared" ref="CB93:CB110" si="64">BN93</f>
        <v>0</v>
      </c>
      <c r="CC93" s="22">
        <f t="shared" ref="CC93:CC110" si="65">BP93</f>
        <v>0</v>
      </c>
      <c r="CD93" s="22">
        <f t="shared" ref="CD93:CD110" si="66">BR93</f>
        <v>0</v>
      </c>
      <c r="CE93" s="22">
        <f t="shared" ref="CE93:CE110" si="67">BT93</f>
        <v>0</v>
      </c>
      <c r="CF93" s="22">
        <f t="shared" ref="CF93:CF110" si="68">BV93</f>
        <v>0</v>
      </c>
      <c r="CG93" s="22">
        <f t="shared" ref="CG93:CG110" si="69">BK93</f>
        <v>0</v>
      </c>
      <c r="CH93" s="22">
        <f t="shared" ref="CH93:CH110" si="70">BM93</f>
        <v>1</v>
      </c>
      <c r="CI93" s="22">
        <f t="shared" ref="CI93:CI110" si="71">BO93</f>
        <v>0</v>
      </c>
      <c r="CJ93" s="22">
        <f t="shared" ref="CJ93:CJ110" si="72">BQ93</f>
        <v>0</v>
      </c>
      <c r="CK93" s="22">
        <f t="shared" ref="CK93:CK110" si="73">BS93</f>
        <v>0</v>
      </c>
      <c r="CL93" s="22">
        <f t="shared" ref="CL93:CL110" si="74">BU93</f>
        <v>0</v>
      </c>
      <c r="CM93" s="22">
        <f t="shared" ref="CM93:CM110" si="75">BW93</f>
        <v>0</v>
      </c>
    </row>
    <row r="94" spans="1:93" s="22" customFormat="1" ht="30" x14ac:dyDescent="0.25">
      <c r="A94" s="12" t="s">
        <v>11</v>
      </c>
      <c r="B94" s="12" t="s">
        <v>12</v>
      </c>
      <c r="C94" s="13" t="s">
        <v>360</v>
      </c>
      <c r="D94" s="14" t="str">
        <f t="shared" si="57"/>
        <v xml:space="preserve">      ; 2020_QIAB2=1   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361</v>
      </c>
      <c r="AP94" s="24" t="s">
        <v>147</v>
      </c>
      <c r="AQ94" s="26">
        <v>92752</v>
      </c>
      <c r="AR94" s="27" t="s">
        <v>362</v>
      </c>
      <c r="AS94" s="19"/>
      <c r="AT94" s="19" t="s">
        <v>582</v>
      </c>
      <c r="AU94" s="21"/>
      <c r="AW94" s="15"/>
      <c r="AX94" s="15"/>
      <c r="AZ94" s="19" t="s">
        <v>363</v>
      </c>
      <c r="BA94" s="42"/>
      <c r="BB94" s="22">
        <f>RANK(BX94,$BX$3:$BX$109)+COUNTIF(BX$3:BX124,BX94)-1</f>
        <v>53</v>
      </c>
      <c r="BC94" s="14" t="str">
        <f t="shared" si="58"/>
        <v>N° 53 Zydus France SAS</v>
      </c>
      <c r="BD94" s="22">
        <f>RANK(BY94,$BY$3:$BY$109)+COUNTIF(BY$3:BY124,BY94)-1</f>
        <v>31</v>
      </c>
      <c r="BE94" s="14" t="str">
        <f t="shared" si="59"/>
        <v>N° 31 Zydus France SAS</v>
      </c>
      <c r="BF94" s="24"/>
      <c r="BG94" s="24"/>
      <c r="BH94" s="24"/>
      <c r="BI94" s="24"/>
      <c r="BJ94" s="24"/>
      <c r="BK94" s="24">
        <v>1</v>
      </c>
      <c r="BL94" s="24"/>
      <c r="BM94" s="24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2">
        <f t="shared" si="60"/>
        <v>7</v>
      </c>
      <c r="BY94" s="22">
        <f t="shared" si="61"/>
        <v>7</v>
      </c>
      <c r="BZ94" s="22">
        <f t="shared" si="62"/>
        <v>0</v>
      </c>
      <c r="CA94" s="22">
        <f t="shared" si="63"/>
        <v>0</v>
      </c>
      <c r="CB94" s="22">
        <f t="shared" si="64"/>
        <v>0</v>
      </c>
      <c r="CC94" s="22">
        <f t="shared" si="65"/>
        <v>0</v>
      </c>
      <c r="CD94" s="22">
        <f t="shared" si="66"/>
        <v>0</v>
      </c>
      <c r="CE94" s="22">
        <f t="shared" si="67"/>
        <v>0</v>
      </c>
      <c r="CF94" s="22">
        <f t="shared" si="68"/>
        <v>0</v>
      </c>
      <c r="CG94" s="22">
        <f t="shared" si="69"/>
        <v>1</v>
      </c>
      <c r="CH94" s="22">
        <f t="shared" si="70"/>
        <v>0</v>
      </c>
      <c r="CI94" s="22">
        <f t="shared" si="71"/>
        <v>0</v>
      </c>
      <c r="CJ94" s="22">
        <f t="shared" si="72"/>
        <v>0</v>
      </c>
      <c r="CK94" s="22">
        <f t="shared" si="73"/>
        <v>0</v>
      </c>
      <c r="CL94" s="22">
        <f t="shared" si="74"/>
        <v>0</v>
      </c>
      <c r="CM94" s="22">
        <f t="shared" si="75"/>
        <v>0</v>
      </c>
    </row>
    <row r="95" spans="1:93" ht="30" x14ac:dyDescent="0.25">
      <c r="A95" s="12" t="s">
        <v>11</v>
      </c>
      <c r="B95" s="12"/>
      <c r="C95" s="13" t="s">
        <v>583</v>
      </c>
      <c r="D95" s="14" t="str">
        <f t="shared" ref="D95:D102" si="76">IF(BF95&lt;&gt;0,";2022_BioQ1="&amp;BF95," ")&amp;IF(BG95&lt;&gt;0," ; 2022_BioQ2="&amp;BG95," ")&amp;IF(BH95&lt;&gt;0,";2021_BioQ1="&amp;BH95," ")&amp;IF(BI95&lt;&gt;0," ; 2021_QIAB2="&amp;BI95," ")&amp;IF(BJ95&lt;&gt;0,";2020_QIAB1="&amp;BJ95," ")&amp;IF(BK95&lt;&gt;0," ; 2020_QIAB2="&amp;BK95," ")&amp;IF(BL95&lt;&gt;0,";2019_QIAB1="&amp;BL95," ")&amp;IF(BM95&lt;&gt;0," ; 2019_QIAB2="&amp;BM95," ")&amp;IF(BN95&lt;&gt;0,";2018_QIAB1="&amp;BN95," ")&amp;IF(BO95&lt;&gt;0," ; 2018_QIAB2="&amp;BO95," ")&amp;IF(BP95&lt;&gt;0," ; 2017_QIAB1="&amp;BP95," ")&amp;IF(BQ95&lt;&gt;0," ; 2017_QIAB2="&amp;BQ95," ")&amp;IF(BR95&lt;&gt;0," ; 2016_QIAB1="&amp;BR95," ")&amp;IF(BS95&lt;&gt;0," ; 2016_QIAB2="&amp;BS95," ")&amp;IF(BT95&lt;&gt;0," ; 2015_QIAB1="&amp;BT95," ")&amp;IF(BU95&lt;&gt;0," ; 2015_QIAB2="&amp;BU95," ")&amp;IF(BV95&lt;&gt;0," ; 2014_QIAB1="&amp;BV95," ")&amp;IF(BW95&lt;&gt;0," ; 2014_QIAB2="&amp;BW95," ")</f>
        <v xml:space="preserve">          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584</v>
      </c>
      <c r="AP95" s="24" t="s">
        <v>585</v>
      </c>
      <c r="AQ95" s="26">
        <v>95734</v>
      </c>
      <c r="AR95" s="27" t="s">
        <v>586</v>
      </c>
      <c r="AS95" s="19"/>
      <c r="AT95" s="19" t="s">
        <v>588</v>
      </c>
      <c r="AU95" s="21"/>
      <c r="AV95" s="22"/>
      <c r="AW95" s="15"/>
      <c r="AX95" s="15"/>
      <c r="AY95" s="22"/>
      <c r="AZ95" s="19" t="s">
        <v>587</v>
      </c>
      <c r="BA95" s="42"/>
      <c r="BB95" s="22">
        <f>RANK(BX95,$BX$3:$BX$109)+COUNTIF(BX$3:BX96,BX95)-1</f>
        <v>94</v>
      </c>
      <c r="BC95" s="14" t="str">
        <f t="shared" ref="BC95:BC102" si="77">"N° "&amp;BB95&amp;" "&amp;C95</f>
        <v>N° 94 Diver Chim</v>
      </c>
      <c r="BD95" s="22">
        <f>RANK(BY95,$BY$3:$BY$109)+COUNTIF(BY$3:BY96,BY95)-1</f>
        <v>94</v>
      </c>
      <c r="BE95" s="14" t="str">
        <f t="shared" ref="BE95:BE102" si="78">"N° "&amp;BD95&amp;" "&amp;C95</f>
        <v>N° 94 Diver Chim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2">
        <f t="shared" ref="BX95:BX102" si="79">((BF95+BG95)*9)+((BH95+BI95)*8)+((BJ95+BK95)*7)+((BL95+BM95)*6)+((BN95+BO95)*5)+((BP95+BQ95)*4)+((BR95+BS95)*3)+((BT95+BU95)*2)+((BV95+BW95)*1)</f>
        <v>0</v>
      </c>
      <c r="BY95" s="22">
        <f t="shared" ref="BY95:BY102" si="80">((BG95)*9)+((BI95)*8)+((BK95)*7)+((BM95)*6)+((BO95)*5)+((BQ95)*4)+((BS95)*3)+((BU95)*2)+((BW95)*1)</f>
        <v>0</v>
      </c>
      <c r="BZ95" s="22">
        <f t="shared" ref="BZ95:BZ102" si="81">BJ95</f>
        <v>0</v>
      </c>
      <c r="CA95" s="22">
        <f t="shared" ref="CA95:CA102" si="82">BL95</f>
        <v>0</v>
      </c>
      <c r="CB95" s="22">
        <f t="shared" ref="CB95:CB102" si="83">BN95</f>
        <v>0</v>
      </c>
      <c r="CC95" s="22">
        <f t="shared" ref="CC95:CC102" si="84">BP95</f>
        <v>0</v>
      </c>
      <c r="CD95" s="22">
        <f t="shared" ref="CD95:CD102" si="85">BR95</f>
        <v>0</v>
      </c>
      <c r="CE95" s="22">
        <f t="shared" ref="CE95:CE102" si="86">BT95</f>
        <v>0</v>
      </c>
      <c r="CF95" s="22">
        <f t="shared" ref="CF95:CF102" si="87">BV95</f>
        <v>0</v>
      </c>
      <c r="CG95" s="22">
        <f t="shared" ref="CG95:CG102" si="88">BK95</f>
        <v>0</v>
      </c>
      <c r="CH95" s="22">
        <f t="shared" ref="CH95:CH102" si="89">BM95</f>
        <v>0</v>
      </c>
      <c r="CI95" s="22">
        <f t="shared" ref="CI95:CI102" si="90">BO95</f>
        <v>0</v>
      </c>
      <c r="CJ95" s="22">
        <f t="shared" ref="CJ95:CJ102" si="91">BQ95</f>
        <v>0</v>
      </c>
      <c r="CK95" s="22">
        <f t="shared" ref="CK95:CK102" si="92">BS95</f>
        <v>0</v>
      </c>
      <c r="CL95" s="22">
        <f t="shared" ref="CL95:CL102" si="93">BU95</f>
        <v>0</v>
      </c>
      <c r="CM95" s="22">
        <f t="shared" ref="CM95:CM102" si="94">BW95</f>
        <v>0</v>
      </c>
      <c r="CN95" s="22"/>
      <c r="CO95" s="22"/>
    </row>
    <row r="96" spans="1:93" s="22" customFormat="1" ht="30" x14ac:dyDescent="0.25">
      <c r="A96" s="12" t="s">
        <v>50</v>
      </c>
      <c r="B96" s="12" t="s">
        <v>589</v>
      </c>
      <c r="C96" s="13" t="s">
        <v>590</v>
      </c>
      <c r="D96" s="14" t="str">
        <f t="shared" si="76"/>
        <v xml:space="preserve">        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591</v>
      </c>
      <c r="AP96" s="24" t="s">
        <v>592</v>
      </c>
      <c r="AQ96" s="26">
        <v>95230</v>
      </c>
      <c r="AR96" s="27" t="s">
        <v>599</v>
      </c>
      <c r="AS96" s="19"/>
      <c r="AT96" s="19" t="s">
        <v>594</v>
      </c>
      <c r="AU96" s="21"/>
      <c r="AW96" s="15"/>
      <c r="AX96" s="15"/>
      <c r="AZ96" s="19" t="s">
        <v>600</v>
      </c>
      <c r="BA96" s="42"/>
      <c r="BB96" s="22">
        <f>RANK(BX96,$BX$3:$BX$109)+COUNTIF(BX$3:BX97,BX96)-1</f>
        <v>95</v>
      </c>
      <c r="BC96" s="14" t="str">
        <f t="shared" si="77"/>
        <v>N° 95 ACS Phyto cosmétique</v>
      </c>
      <c r="BD96" s="22">
        <f>RANK(BY96,$BY$3:$BY$109)+COUNTIF(BY$3:BY97,BY96)-1</f>
        <v>95</v>
      </c>
      <c r="BE96" s="14" t="str">
        <f t="shared" si="78"/>
        <v>N° 95 ACS Phyto cosmétique</v>
      </c>
      <c r="BF96" s="24"/>
      <c r="BG96" s="24"/>
      <c r="BH96" s="24"/>
      <c r="BI96" s="24"/>
      <c r="BJ96" s="24"/>
      <c r="BK96" s="24"/>
      <c r="BL96" s="24"/>
      <c r="BM96" s="24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si="79"/>
        <v>0</v>
      </c>
      <c r="BY96" s="22">
        <f t="shared" si="80"/>
        <v>0</v>
      </c>
      <c r="BZ96" s="22">
        <f t="shared" si="81"/>
        <v>0</v>
      </c>
      <c r="CA96" s="22">
        <f t="shared" si="82"/>
        <v>0</v>
      </c>
      <c r="CB96" s="22">
        <f t="shared" si="83"/>
        <v>0</v>
      </c>
      <c r="CC96" s="22">
        <f t="shared" si="84"/>
        <v>0</v>
      </c>
      <c r="CD96" s="22">
        <f t="shared" si="85"/>
        <v>0</v>
      </c>
      <c r="CE96" s="22">
        <f t="shared" si="86"/>
        <v>0</v>
      </c>
      <c r="CF96" s="22">
        <f t="shared" si="87"/>
        <v>0</v>
      </c>
      <c r="CG96" s="22">
        <f t="shared" si="88"/>
        <v>0</v>
      </c>
      <c r="CH96" s="22">
        <f t="shared" si="89"/>
        <v>0</v>
      </c>
      <c r="CI96" s="22">
        <f t="shared" si="90"/>
        <v>0</v>
      </c>
      <c r="CJ96" s="22">
        <f t="shared" si="91"/>
        <v>0</v>
      </c>
      <c r="CK96" s="22">
        <f t="shared" si="92"/>
        <v>0</v>
      </c>
      <c r="CL96" s="22">
        <f t="shared" si="93"/>
        <v>0</v>
      </c>
      <c r="CM96" s="22">
        <f t="shared" si="94"/>
        <v>0</v>
      </c>
    </row>
    <row r="97" spans="1:93" s="22" customFormat="1" ht="30" x14ac:dyDescent="0.25">
      <c r="A97" s="12" t="s">
        <v>11</v>
      </c>
      <c r="B97" s="12" t="s">
        <v>595</v>
      </c>
      <c r="C97" s="13" t="s">
        <v>596</v>
      </c>
      <c r="D97" s="14" t="str">
        <f t="shared" si="76"/>
        <v xml:space="preserve">      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597</v>
      </c>
      <c r="AP97" s="24" t="s">
        <v>601</v>
      </c>
      <c r="AQ97" s="26">
        <v>1480</v>
      </c>
      <c r="AR97" s="27" t="s">
        <v>598</v>
      </c>
      <c r="AS97" s="19"/>
      <c r="AT97" s="19" t="s">
        <v>602</v>
      </c>
      <c r="AU97" s="21"/>
      <c r="AW97" s="15"/>
      <c r="AX97" s="15"/>
      <c r="AZ97" s="19" t="s">
        <v>593</v>
      </c>
      <c r="BA97" s="42"/>
      <c r="BB97" s="22">
        <f>RANK(BX97,$BX$3:$BX$109)+COUNTIF(BX$3:BX98,BX97)-1</f>
        <v>96</v>
      </c>
      <c r="BC97" s="14" t="str">
        <f t="shared" si="77"/>
        <v>N° 96 Vibraforce</v>
      </c>
      <c r="BD97" s="22">
        <f>RANK(BY97,$BY$3:$BY$109)+COUNTIF(BY$3:BY98,BY97)-1</f>
        <v>96</v>
      </c>
      <c r="BE97" s="14" t="str">
        <f t="shared" si="78"/>
        <v>N° 96 Vibraforce</v>
      </c>
      <c r="BF97" s="24"/>
      <c r="BG97" s="24"/>
      <c r="BH97" s="24"/>
      <c r="BI97" s="24"/>
      <c r="BJ97" s="24"/>
      <c r="BK97" s="24"/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79"/>
        <v>0</v>
      </c>
      <c r="BY97" s="22">
        <f t="shared" si="80"/>
        <v>0</v>
      </c>
      <c r="BZ97" s="22">
        <f t="shared" si="81"/>
        <v>0</v>
      </c>
      <c r="CA97" s="22">
        <f t="shared" si="82"/>
        <v>0</v>
      </c>
      <c r="CB97" s="22">
        <f t="shared" si="83"/>
        <v>0</v>
      </c>
      <c r="CC97" s="22">
        <f t="shared" si="84"/>
        <v>0</v>
      </c>
      <c r="CD97" s="22">
        <f t="shared" si="85"/>
        <v>0</v>
      </c>
      <c r="CE97" s="22">
        <f t="shared" si="86"/>
        <v>0</v>
      </c>
      <c r="CF97" s="22">
        <f t="shared" si="87"/>
        <v>0</v>
      </c>
      <c r="CG97" s="22">
        <f t="shared" si="88"/>
        <v>0</v>
      </c>
      <c r="CH97" s="22">
        <f t="shared" si="89"/>
        <v>0</v>
      </c>
      <c r="CI97" s="22">
        <f t="shared" si="90"/>
        <v>0</v>
      </c>
      <c r="CJ97" s="22">
        <f t="shared" si="91"/>
        <v>0</v>
      </c>
      <c r="CK97" s="22">
        <f t="shared" si="92"/>
        <v>0</v>
      </c>
      <c r="CL97" s="22">
        <f t="shared" si="93"/>
        <v>0</v>
      </c>
      <c r="CM97" s="22">
        <f t="shared" si="94"/>
        <v>0</v>
      </c>
    </row>
    <row r="98" spans="1:93" ht="30" x14ac:dyDescent="0.25">
      <c r="A98" s="12" t="s">
        <v>0</v>
      </c>
      <c r="B98" s="12"/>
      <c r="C98" s="13" t="s">
        <v>603</v>
      </c>
      <c r="D98" s="14" t="str">
        <f t="shared" si="76"/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607</v>
      </c>
      <c r="AP98" s="24" t="s">
        <v>608</v>
      </c>
      <c r="AQ98" s="26">
        <v>95500</v>
      </c>
      <c r="AR98" s="27" t="s">
        <v>605</v>
      </c>
      <c r="AS98" s="19"/>
      <c r="AT98" s="19" t="s">
        <v>609</v>
      </c>
      <c r="AU98" s="21"/>
      <c r="AV98" s="22"/>
      <c r="AW98" s="15"/>
      <c r="AX98" s="15"/>
      <c r="AY98" s="22"/>
      <c r="AZ98" s="19" t="s">
        <v>606</v>
      </c>
      <c r="BA98" s="42"/>
      <c r="BB98" s="22">
        <f>RANK(BX98,$BX$3:$BX$109)+COUNTIF(BX$3:BX99,BX98)-1</f>
        <v>97</v>
      </c>
      <c r="BC98" s="14" t="str">
        <f t="shared" si="77"/>
        <v>N° 97 Les 1001 feuilles</v>
      </c>
      <c r="BD98" s="22">
        <f>RANK(BY98,$BY$3:$BY$109)+COUNTIF(BY$3:BY99,BY98)-1</f>
        <v>97</v>
      </c>
      <c r="BE98" s="14" t="str">
        <f t="shared" si="78"/>
        <v>N° 97 Les 1001 feuilles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si="79"/>
        <v>0</v>
      </c>
      <c r="BY98" s="22">
        <f t="shared" si="80"/>
        <v>0</v>
      </c>
      <c r="BZ98" s="22">
        <f t="shared" si="81"/>
        <v>0</v>
      </c>
      <c r="CA98" s="22">
        <f t="shared" si="82"/>
        <v>0</v>
      </c>
      <c r="CB98" s="22">
        <f t="shared" si="83"/>
        <v>0</v>
      </c>
      <c r="CC98" s="22">
        <f t="shared" si="84"/>
        <v>0</v>
      </c>
      <c r="CD98" s="22">
        <f t="shared" si="85"/>
        <v>0</v>
      </c>
      <c r="CE98" s="22">
        <f t="shared" si="86"/>
        <v>0</v>
      </c>
      <c r="CF98" s="22">
        <f t="shared" si="87"/>
        <v>0</v>
      </c>
      <c r="CG98" s="22">
        <f t="shared" si="88"/>
        <v>0</v>
      </c>
      <c r="CH98" s="22">
        <f t="shared" si="89"/>
        <v>0</v>
      </c>
      <c r="CI98" s="22">
        <f t="shared" si="90"/>
        <v>0</v>
      </c>
      <c r="CJ98" s="22">
        <f t="shared" si="91"/>
        <v>0</v>
      </c>
      <c r="CK98" s="22">
        <f t="shared" si="92"/>
        <v>0</v>
      </c>
      <c r="CL98" s="22">
        <f t="shared" si="93"/>
        <v>0</v>
      </c>
      <c r="CM98" s="22">
        <f t="shared" si="94"/>
        <v>0</v>
      </c>
      <c r="CN98" s="22"/>
      <c r="CO98" s="22"/>
    </row>
    <row r="99" spans="1:93" s="22" customFormat="1" ht="30" x14ac:dyDescent="0.25">
      <c r="A99" s="12" t="s">
        <v>629</v>
      </c>
      <c r="B99" s="12" t="s">
        <v>161</v>
      </c>
      <c r="C99" s="13" t="s">
        <v>610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604</v>
      </c>
      <c r="AP99" s="24" t="s">
        <v>613</v>
      </c>
      <c r="AQ99" s="26">
        <v>92110</v>
      </c>
      <c r="AR99" s="27" t="s">
        <v>611</v>
      </c>
      <c r="AS99" s="19"/>
      <c r="AT99" s="19" t="s">
        <v>614</v>
      </c>
      <c r="AU99" s="21"/>
      <c r="AW99" s="15"/>
      <c r="AX99" s="15"/>
      <c r="AZ99" s="19" t="s">
        <v>612</v>
      </c>
      <c r="BA99" s="42"/>
      <c r="BB99" s="22">
        <f>RANK(BX99,$BX$3:$BX$109)+COUNTIF(BX$3:BX100,BX99)-1</f>
        <v>98</v>
      </c>
      <c r="BC99" s="14" t="str">
        <f t="shared" si="77"/>
        <v>N° 98 Hôpital Beaujon</v>
      </c>
      <c r="BD99" s="22">
        <f>RANK(BY99,$BY$3:$BY$109)+COUNTIF(BY$3:BY100,BY99)-1</f>
        <v>98</v>
      </c>
      <c r="BE99" s="14" t="str">
        <f t="shared" si="78"/>
        <v>N° 98 Hôpital Beaujon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30" x14ac:dyDescent="0.25">
      <c r="A100" s="12" t="s">
        <v>629</v>
      </c>
      <c r="B100" s="12" t="s">
        <v>632</v>
      </c>
      <c r="C100" s="13" t="s">
        <v>615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616</v>
      </c>
      <c r="AP100" s="24" t="s">
        <v>617</v>
      </c>
      <c r="AQ100" s="26">
        <v>95310</v>
      </c>
      <c r="AR100" s="27" t="s">
        <v>618</v>
      </c>
      <c r="AS100" s="19"/>
      <c r="AT100" s="19" t="s">
        <v>619</v>
      </c>
      <c r="AU100" s="21"/>
      <c r="AW100" s="15"/>
      <c r="AX100" s="15"/>
      <c r="AZ100" s="19"/>
      <c r="BA100" s="42"/>
      <c r="BB100" s="22">
        <f>RANK(BX100,$BX$3:$BX$109)+COUNTIF(BX$3:BX101,BX100)-1</f>
        <v>99</v>
      </c>
      <c r="BC100" s="14" t="str">
        <f t="shared" si="77"/>
        <v>N° 99 SOL France</v>
      </c>
      <c r="BD100" s="22">
        <f>RANK(BY100,$BY$3:$BY$109)+COUNTIF(BY$3:BY101,BY100)-1</f>
        <v>99</v>
      </c>
      <c r="BE100" s="14" t="str">
        <f t="shared" si="78"/>
        <v>N° 99 SOL France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30" x14ac:dyDescent="0.25">
      <c r="A101" s="12" t="s">
        <v>0</v>
      </c>
      <c r="B101" s="12" t="s">
        <v>620</v>
      </c>
      <c r="C101" s="13" t="s">
        <v>621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622</v>
      </c>
      <c r="AP101" s="24" t="s">
        <v>623</v>
      </c>
      <c r="AQ101" s="26">
        <v>94650</v>
      </c>
      <c r="AR101" s="41" t="s">
        <v>627</v>
      </c>
      <c r="AS101" s="19"/>
      <c r="AT101" s="19" t="s">
        <v>625</v>
      </c>
      <c r="AU101" s="21"/>
      <c r="AV101" s="22"/>
      <c r="AW101" s="15"/>
      <c r="AX101" s="15"/>
      <c r="AY101" s="22"/>
      <c r="AZ101" s="19" t="s">
        <v>624</v>
      </c>
      <c r="BA101" s="42"/>
      <c r="BB101" s="22">
        <f>RANK(BX101,$BX$3:$BX$109)+COUNTIF(BX$3:BX102,BX101)-1</f>
        <v>100</v>
      </c>
      <c r="BC101" s="14" t="str">
        <f t="shared" si="77"/>
        <v>N° 100 COMEXA Import</v>
      </c>
      <c r="BD101" s="22">
        <f>RANK(BY101,$BY$3:$BY$109)+COUNTIF(BY$3:BY102,BY101)-1</f>
        <v>100</v>
      </c>
      <c r="BE101" s="14" t="str">
        <f t="shared" si="78"/>
        <v>N° 100 COMEXA Import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x14ac:dyDescent="0.25">
      <c r="A102" s="12"/>
      <c r="B102" s="12"/>
      <c r="C102" s="13"/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/>
      <c r="AP102" s="24"/>
      <c r="AQ102" s="26"/>
      <c r="AR102" s="27"/>
      <c r="AS102" s="19"/>
      <c r="AT102" s="19"/>
      <c r="AU102" s="21"/>
      <c r="AW102" s="15"/>
      <c r="AX102" s="15"/>
      <c r="AZ102" s="19"/>
      <c r="BA102" s="42"/>
      <c r="BB102" s="22">
        <f>RANK(BX102,$BX$3:$BX$109)+COUNTIF(BX$3:BX103,BX102)-1</f>
        <v>101</v>
      </c>
      <c r="BC102" s="14" t="str">
        <f t="shared" si="77"/>
        <v xml:space="preserve">N° 101 </v>
      </c>
      <c r="BD102" s="22">
        <f>RANK(BY102,$BY$3:$BY$109)+COUNTIF(BY$3:BY103,BY102)-1</f>
        <v>101</v>
      </c>
      <c r="BE102" s="14" t="str">
        <f t="shared" si="78"/>
        <v xml:space="preserve">N° 101 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x14ac:dyDescent="0.25">
      <c r="A103" s="12"/>
      <c r="B103" s="12"/>
      <c r="C103" s="13"/>
      <c r="D103" s="14" t="str">
        <f t="shared" si="57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/>
      <c r="AP103" s="24"/>
      <c r="AQ103" s="26"/>
      <c r="AR103" s="27"/>
      <c r="AS103" s="19"/>
      <c r="AT103" s="19"/>
      <c r="AU103" s="21"/>
      <c r="AV103" s="22"/>
      <c r="AW103" s="15"/>
      <c r="AX103" s="15"/>
      <c r="AY103" s="22"/>
      <c r="AZ103" s="19"/>
      <c r="BA103" s="42"/>
      <c r="BB103" s="22">
        <f>RANK(BX103,$BX$3:$BX$109)+COUNTIF(BX$3:BX104,BX103)-1</f>
        <v>102</v>
      </c>
      <c r="BC103" s="14" t="str">
        <f t="shared" si="58"/>
        <v xml:space="preserve">N° 102 </v>
      </c>
      <c r="BD103" s="22">
        <f>RANK(BY103,$BY$3:$BY$109)+COUNTIF(BY$3:BY104,BY103)-1</f>
        <v>102</v>
      </c>
      <c r="BE103" s="14" t="str">
        <f t="shared" si="59"/>
        <v xml:space="preserve">N° 102 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60"/>
        <v>0</v>
      </c>
      <c r="BY103" s="22">
        <f t="shared" si="61"/>
        <v>0</v>
      </c>
      <c r="BZ103" s="22">
        <f t="shared" si="62"/>
        <v>0</v>
      </c>
      <c r="CA103" s="22">
        <f t="shared" si="63"/>
        <v>0</v>
      </c>
      <c r="CB103" s="22">
        <f t="shared" si="64"/>
        <v>0</v>
      </c>
      <c r="CC103" s="22">
        <f t="shared" si="65"/>
        <v>0</v>
      </c>
      <c r="CD103" s="22">
        <f t="shared" si="66"/>
        <v>0</v>
      </c>
      <c r="CE103" s="22">
        <f t="shared" si="67"/>
        <v>0</v>
      </c>
      <c r="CF103" s="22">
        <f t="shared" si="68"/>
        <v>0</v>
      </c>
      <c r="CG103" s="22">
        <f t="shared" si="69"/>
        <v>0</v>
      </c>
      <c r="CH103" s="22">
        <f t="shared" si="70"/>
        <v>0</v>
      </c>
      <c r="CI103" s="22">
        <f t="shared" si="71"/>
        <v>0</v>
      </c>
      <c r="CJ103" s="22">
        <f t="shared" si="72"/>
        <v>0</v>
      </c>
      <c r="CK103" s="22">
        <f t="shared" si="73"/>
        <v>0</v>
      </c>
      <c r="CL103" s="22">
        <f t="shared" si="74"/>
        <v>0</v>
      </c>
      <c r="CM103" s="22">
        <f t="shared" si="75"/>
        <v>0</v>
      </c>
      <c r="CN103" s="22"/>
      <c r="CO103" s="22"/>
    </row>
    <row r="104" spans="1:93" s="22" customFormat="1" x14ac:dyDescent="0.25">
      <c r="A104" s="12"/>
      <c r="B104" s="12"/>
      <c r="C104" s="13"/>
      <c r="D104" s="14" t="str">
        <f t="shared" si="57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/>
      <c r="AP104" s="24"/>
      <c r="AQ104" s="26"/>
      <c r="AR104" s="27"/>
      <c r="AS104" s="19"/>
      <c r="AT104" s="19"/>
      <c r="AU104" s="21"/>
      <c r="AW104" s="15"/>
      <c r="AX104" s="15"/>
      <c r="AZ104" s="19"/>
      <c r="BA104" s="42"/>
      <c r="BB104" s="22">
        <f>RANK(BX104,$BX$3:$BX$109)+COUNTIF(BX$3:BX105,BX104)-1</f>
        <v>103</v>
      </c>
      <c r="BC104" s="14" t="str">
        <f t="shared" si="58"/>
        <v xml:space="preserve">N° 103 </v>
      </c>
      <c r="BD104" s="22">
        <f>RANK(BY104,$BY$3:$BY$109)+COUNTIF(BY$3:BY105,BY104)-1</f>
        <v>103</v>
      </c>
      <c r="BE104" s="14" t="str">
        <f t="shared" si="59"/>
        <v xml:space="preserve">N° 103 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60"/>
        <v>0</v>
      </c>
      <c r="BY104" s="22">
        <f t="shared" si="61"/>
        <v>0</v>
      </c>
      <c r="BZ104" s="22">
        <f t="shared" si="62"/>
        <v>0</v>
      </c>
      <c r="CA104" s="22">
        <f t="shared" si="63"/>
        <v>0</v>
      </c>
      <c r="CB104" s="22">
        <f t="shared" si="64"/>
        <v>0</v>
      </c>
      <c r="CC104" s="22">
        <f t="shared" si="65"/>
        <v>0</v>
      </c>
      <c r="CD104" s="22">
        <f t="shared" si="66"/>
        <v>0</v>
      </c>
      <c r="CE104" s="22">
        <f t="shared" si="67"/>
        <v>0</v>
      </c>
      <c r="CF104" s="22">
        <f t="shared" si="68"/>
        <v>0</v>
      </c>
      <c r="CG104" s="22">
        <f t="shared" si="69"/>
        <v>0</v>
      </c>
      <c r="CH104" s="22">
        <f t="shared" si="70"/>
        <v>0</v>
      </c>
      <c r="CI104" s="22">
        <f t="shared" si="71"/>
        <v>0</v>
      </c>
      <c r="CJ104" s="22">
        <f t="shared" si="72"/>
        <v>0</v>
      </c>
      <c r="CK104" s="22">
        <f t="shared" si="73"/>
        <v>0</v>
      </c>
      <c r="CL104" s="22">
        <f t="shared" si="74"/>
        <v>0</v>
      </c>
      <c r="CM104" s="22">
        <f t="shared" si="75"/>
        <v>0</v>
      </c>
    </row>
    <row r="105" spans="1:93" s="22" customFormat="1" x14ac:dyDescent="0.25">
      <c r="A105" s="12"/>
      <c r="B105" s="12"/>
      <c r="C105" s="13"/>
      <c r="D105" s="14" t="str">
        <f t="shared" si="57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19"/>
      <c r="BA105" s="42"/>
      <c r="BB105" s="22">
        <f>RANK(BX105,$BX$3:$BX$109)+COUNTIF(BX$3:BX106,BX105)-1</f>
        <v>104</v>
      </c>
      <c r="BC105" s="14" t="str">
        <f t="shared" si="58"/>
        <v xml:space="preserve">N° 104 </v>
      </c>
      <c r="BD105" s="22">
        <f>RANK(BY105,$BY$3:$BY$109)+COUNTIF(BY$3:BY106,BY105)-1</f>
        <v>104</v>
      </c>
      <c r="BE105" s="14" t="str">
        <f t="shared" si="59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60"/>
        <v>0</v>
      </c>
      <c r="BY105" s="22">
        <f t="shared" si="61"/>
        <v>0</v>
      </c>
      <c r="BZ105" s="22">
        <f t="shared" si="62"/>
        <v>0</v>
      </c>
      <c r="CA105" s="22">
        <f t="shared" si="63"/>
        <v>0</v>
      </c>
      <c r="CB105" s="22">
        <f t="shared" si="64"/>
        <v>0</v>
      </c>
      <c r="CC105" s="22">
        <f t="shared" si="65"/>
        <v>0</v>
      </c>
      <c r="CD105" s="22">
        <f t="shared" si="66"/>
        <v>0</v>
      </c>
      <c r="CE105" s="22">
        <f t="shared" si="67"/>
        <v>0</v>
      </c>
      <c r="CF105" s="22">
        <f t="shared" si="68"/>
        <v>0</v>
      </c>
      <c r="CG105" s="22">
        <f t="shared" si="69"/>
        <v>0</v>
      </c>
      <c r="CH105" s="22">
        <f t="shared" si="70"/>
        <v>0</v>
      </c>
      <c r="CI105" s="22">
        <f t="shared" si="71"/>
        <v>0</v>
      </c>
      <c r="CJ105" s="22">
        <f t="shared" si="72"/>
        <v>0</v>
      </c>
      <c r="CK105" s="22">
        <f t="shared" si="73"/>
        <v>0</v>
      </c>
      <c r="CL105" s="22">
        <f t="shared" si="74"/>
        <v>0</v>
      </c>
      <c r="CM105" s="22">
        <f t="shared" si="75"/>
        <v>0</v>
      </c>
    </row>
    <row r="106" spans="1:93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19"/>
      <c r="BA106" s="42"/>
      <c r="BB106" s="22">
        <f>RANK(BX106,$BX$3:$BX$109)+COUNTIF(BX$3:BX107,BX106)-1</f>
        <v>105</v>
      </c>
      <c r="BC106" s="14" t="str">
        <f t="shared" si="58"/>
        <v xml:space="preserve">N° 105 </v>
      </c>
      <c r="BD106" s="22">
        <f>RANK(BY106,$BY$3:$BY$109)+COUNTIF(BY$3:BY107,BY106)-1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19"/>
      <c r="BA107" s="42"/>
      <c r="BB107" s="22">
        <f>RANK(BX107,$BX$3:$BX$109)+COUNTIF(BX$3:BX108,BX107)-1</f>
        <v>106</v>
      </c>
      <c r="BC107" s="14" t="str">
        <f t="shared" si="58"/>
        <v xml:space="preserve">N° 106 </v>
      </c>
      <c r="BD107" s="22">
        <f>RANK(BY107,$BY$3:$BY$109)+COUNTIF(BY$3:BY108,BY107)-1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19"/>
      <c r="BA108" s="42"/>
      <c r="BB108" s="22">
        <f>RANK(BX108,$BX$3:$BX$109)+COUNTIF(BX$3:BX109,BX108)-1</f>
        <v>107</v>
      </c>
      <c r="BC108" s="14" t="str">
        <f t="shared" si="58"/>
        <v xml:space="preserve">N° 107 </v>
      </c>
      <c r="BD108" s="22">
        <f>RANK(BY108,$BY$3:$BY$109)+COUNTIF(BY$3:BY109,BY108)-1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19"/>
      <c r="BA109" s="42"/>
      <c r="BB109" s="22">
        <f>RANK(BX109,$BX$3:$BX$109)+COUNTIF(BX$3:BX110,BX109)-1</f>
        <v>108</v>
      </c>
      <c r="BC109" s="14" t="str">
        <f t="shared" si="58"/>
        <v xml:space="preserve">N° 108 </v>
      </c>
      <c r="BD109" s="22">
        <f>RANK(BY109,$BY$3:$BY$109)+COUNTIF(BY$3:BY110,BY109)-1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19"/>
      <c r="BA110" s="42"/>
      <c r="BB110" s="22">
        <f>RANK(BX110,$BX$3:$BX$109)+COUNTIF(BX$3:BX110,BX110)-1</f>
        <v>108</v>
      </c>
      <c r="BC110" s="14" t="str">
        <f t="shared" si="58"/>
        <v xml:space="preserve">N° 108 </v>
      </c>
      <c r="BD110" s="22">
        <f>RANK(BY110,$BY$3:$BY$109)+COUNTIF(BY$3:BY110,BY110)-1</f>
        <v>108</v>
      </c>
      <c r="BE110" s="14" t="str">
        <f t="shared" si="59"/>
        <v xml:space="preserve">N° 108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x14ac:dyDescent="0.25">
      <c r="D111" s="23"/>
      <c r="E111" s="23"/>
      <c r="F111" s="23"/>
      <c r="G111" s="23"/>
      <c r="H111" s="23"/>
      <c r="I111" s="23"/>
      <c r="J111" s="23"/>
      <c r="K111" s="23"/>
      <c r="L111" s="23"/>
      <c r="M111" s="35"/>
      <c r="N111" s="35"/>
      <c r="O111" s="35"/>
      <c r="P111" s="35"/>
      <c r="Q111" s="35"/>
      <c r="R111" s="35"/>
      <c r="S111" s="35"/>
      <c r="T111" s="35"/>
      <c r="BA111" s="43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</row>
    <row r="112" spans="1:93" x14ac:dyDescent="0.25">
      <c r="D112" s="23"/>
      <c r="E112" s="23"/>
      <c r="F112" s="23"/>
      <c r="G112" s="23"/>
      <c r="H112" s="23"/>
      <c r="I112" s="23"/>
      <c r="J112" s="23"/>
      <c r="K112" s="23"/>
      <c r="L112" s="23"/>
      <c r="M112" s="35"/>
      <c r="N112" s="35"/>
      <c r="O112" s="35"/>
      <c r="P112" s="35"/>
      <c r="Q112" s="35"/>
      <c r="R112" s="35"/>
      <c r="S112" s="35"/>
      <c r="T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</row>
    <row r="113" spans="4:91" x14ac:dyDescent="0.25">
      <c r="D113" s="23"/>
      <c r="E113" s="23"/>
      <c r="F113" s="23"/>
      <c r="G113" s="23"/>
      <c r="H113" s="23"/>
      <c r="I113" s="23"/>
      <c r="J113" s="23"/>
      <c r="K113" s="23"/>
      <c r="L113" s="23"/>
      <c r="M113" s="35"/>
      <c r="N113" s="35"/>
      <c r="O113" s="35"/>
      <c r="P113" s="35"/>
      <c r="Q113" s="35"/>
      <c r="R113" s="35"/>
      <c r="S113" s="35"/>
      <c r="T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</row>
    <row r="114" spans="4:91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5"/>
      <c r="N114" s="35"/>
      <c r="O114" s="35"/>
      <c r="P114" s="35"/>
      <c r="Q114" s="35"/>
      <c r="R114" s="35"/>
      <c r="S114" s="35"/>
      <c r="T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4:91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5"/>
      <c r="N115" s="35"/>
      <c r="O115" s="35"/>
      <c r="P115" s="35"/>
      <c r="Q115" s="35"/>
      <c r="R115" s="35"/>
      <c r="S115" s="35"/>
      <c r="T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4:91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5"/>
      <c r="N116" s="35"/>
      <c r="O116" s="35"/>
      <c r="P116" s="35"/>
      <c r="Q116" s="35"/>
      <c r="R116" s="35"/>
      <c r="S116" s="35"/>
      <c r="T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4:91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5"/>
      <c r="N117" s="35"/>
      <c r="O117" s="35"/>
      <c r="P117" s="35"/>
      <c r="Q117" s="35"/>
      <c r="R117" s="35"/>
      <c r="S117" s="35"/>
      <c r="T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4:91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5"/>
      <c r="N118" s="35"/>
      <c r="O118" s="35"/>
      <c r="P118" s="35"/>
      <c r="Q118" s="35"/>
      <c r="R118" s="35"/>
      <c r="S118" s="35"/>
      <c r="T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4:91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5"/>
      <c r="N119" s="35"/>
      <c r="O119" s="35"/>
      <c r="P119" s="35"/>
      <c r="Q119" s="35"/>
      <c r="R119" s="35"/>
      <c r="S119" s="35"/>
      <c r="T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4:91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5"/>
      <c r="N120" s="35"/>
      <c r="O120" s="35"/>
      <c r="P120" s="35"/>
      <c r="Q120" s="35"/>
      <c r="R120" s="35"/>
      <c r="S120" s="35"/>
      <c r="T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4:91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5"/>
      <c r="N121" s="35"/>
      <c r="O121" s="35"/>
      <c r="P121" s="35"/>
      <c r="Q121" s="35"/>
      <c r="R121" s="35"/>
      <c r="S121" s="35"/>
      <c r="T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4:91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5"/>
      <c r="N122" s="35"/>
      <c r="O122" s="35"/>
      <c r="P122" s="35"/>
      <c r="Q122" s="35"/>
      <c r="R122" s="35"/>
      <c r="S122" s="35"/>
      <c r="T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4:91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5"/>
      <c r="N123" s="35"/>
      <c r="O123" s="35"/>
      <c r="P123" s="35"/>
      <c r="Q123" s="35"/>
      <c r="R123" s="35"/>
      <c r="S123" s="35"/>
      <c r="T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4:91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5"/>
      <c r="N124" s="35"/>
      <c r="O124" s="35"/>
      <c r="P124" s="35"/>
      <c r="Q124" s="35"/>
      <c r="R124" s="35"/>
      <c r="S124" s="35"/>
      <c r="T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4:91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5"/>
      <c r="N125" s="35"/>
      <c r="O125" s="35"/>
      <c r="P125" s="35"/>
      <c r="Q125" s="35"/>
      <c r="R125" s="35"/>
      <c r="S125" s="35"/>
      <c r="T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4:91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5"/>
      <c r="N126" s="35"/>
      <c r="O126" s="35"/>
      <c r="P126" s="35"/>
      <c r="Q126" s="35"/>
      <c r="R126" s="35"/>
      <c r="S126" s="35"/>
      <c r="T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4:91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5"/>
      <c r="N127" s="35"/>
      <c r="O127" s="35"/>
      <c r="P127" s="35"/>
      <c r="Q127" s="35"/>
      <c r="R127" s="35"/>
      <c r="S127" s="35"/>
      <c r="T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4:91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5"/>
      <c r="N128" s="35"/>
      <c r="O128" s="35"/>
      <c r="P128" s="35"/>
      <c r="Q128" s="35"/>
      <c r="R128" s="35"/>
      <c r="S128" s="35"/>
      <c r="T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5"/>
      <c r="N129" s="35"/>
      <c r="O129" s="35"/>
      <c r="P129" s="35"/>
      <c r="Q129" s="35"/>
      <c r="R129" s="35"/>
      <c r="S129" s="35"/>
      <c r="T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5"/>
      <c r="N130" s="35"/>
      <c r="O130" s="35"/>
      <c r="P130" s="35"/>
      <c r="Q130" s="35"/>
      <c r="R130" s="35"/>
      <c r="S130" s="35"/>
      <c r="T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5"/>
      <c r="N131" s="35"/>
      <c r="O131" s="35"/>
      <c r="P131" s="35"/>
      <c r="Q131" s="35"/>
      <c r="R131" s="35"/>
      <c r="S131" s="35"/>
      <c r="T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5"/>
      <c r="N132" s="35"/>
      <c r="O132" s="35"/>
      <c r="P132" s="35"/>
      <c r="Q132" s="35"/>
      <c r="R132" s="35"/>
      <c r="S132" s="35"/>
      <c r="T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5"/>
      <c r="N133" s="35"/>
      <c r="O133" s="35"/>
      <c r="P133" s="35"/>
      <c r="Q133" s="35"/>
      <c r="R133" s="35"/>
      <c r="S133" s="35"/>
      <c r="T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5"/>
      <c r="N134" s="35"/>
      <c r="O134" s="35"/>
      <c r="P134" s="35"/>
      <c r="Q134" s="35"/>
      <c r="R134" s="35"/>
      <c r="S134" s="35"/>
      <c r="T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5"/>
      <c r="N135" s="35"/>
      <c r="O135" s="35"/>
      <c r="P135" s="35"/>
      <c r="Q135" s="35"/>
      <c r="R135" s="35"/>
      <c r="S135" s="35"/>
      <c r="T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5"/>
      <c r="N136" s="35"/>
      <c r="O136" s="35"/>
      <c r="P136" s="35"/>
      <c r="Q136" s="35"/>
      <c r="R136" s="35"/>
      <c r="S136" s="35"/>
      <c r="T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5"/>
      <c r="N137" s="35"/>
      <c r="O137" s="35"/>
      <c r="P137" s="35"/>
      <c r="Q137" s="35"/>
      <c r="R137" s="35"/>
      <c r="S137" s="35"/>
      <c r="T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5"/>
      <c r="N138" s="35"/>
      <c r="O138" s="35"/>
      <c r="P138" s="35"/>
      <c r="Q138" s="35"/>
      <c r="R138" s="35"/>
      <c r="S138" s="35"/>
      <c r="T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5"/>
      <c r="N139" s="35"/>
      <c r="O139" s="35"/>
      <c r="P139" s="35"/>
      <c r="Q139" s="35"/>
      <c r="R139" s="35"/>
      <c r="S139" s="35"/>
      <c r="T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5"/>
      <c r="N140" s="35"/>
      <c r="O140" s="35"/>
      <c r="P140" s="35"/>
      <c r="Q140" s="35"/>
      <c r="R140" s="35"/>
      <c r="S140" s="35"/>
      <c r="T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5"/>
      <c r="N141" s="35"/>
      <c r="O141" s="35"/>
      <c r="P141" s="35"/>
      <c r="Q141" s="35"/>
      <c r="R141" s="35"/>
      <c r="S141" s="35"/>
      <c r="T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5"/>
      <c r="N142" s="35"/>
      <c r="O142" s="35"/>
      <c r="P142" s="35"/>
      <c r="Q142" s="35"/>
      <c r="R142" s="35"/>
      <c r="S142" s="35"/>
      <c r="T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5"/>
      <c r="N143" s="35"/>
      <c r="O143" s="35"/>
      <c r="P143" s="35"/>
      <c r="Q143" s="35"/>
      <c r="R143" s="35"/>
      <c r="S143" s="35"/>
      <c r="T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5"/>
      <c r="N144" s="35"/>
      <c r="O144" s="35"/>
      <c r="P144" s="35"/>
      <c r="Q144" s="35"/>
      <c r="R144" s="35"/>
      <c r="S144" s="35"/>
      <c r="T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5"/>
      <c r="N145" s="35"/>
      <c r="O145" s="35"/>
      <c r="P145" s="35"/>
      <c r="Q145" s="35"/>
      <c r="R145" s="35"/>
      <c r="S145" s="35"/>
      <c r="T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5"/>
      <c r="N146" s="35"/>
      <c r="O146" s="35"/>
      <c r="P146" s="35"/>
      <c r="Q146" s="35"/>
      <c r="R146" s="35"/>
      <c r="S146" s="35"/>
      <c r="T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5"/>
      <c r="N147" s="35"/>
      <c r="O147" s="35"/>
      <c r="P147" s="35"/>
      <c r="Q147" s="35"/>
      <c r="R147" s="35"/>
      <c r="S147" s="35"/>
      <c r="T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5"/>
      <c r="N148" s="35"/>
      <c r="O148" s="35"/>
      <c r="P148" s="35"/>
      <c r="Q148" s="35"/>
      <c r="R148" s="35"/>
      <c r="S148" s="35"/>
      <c r="T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35"/>
      <c r="T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5"/>
      <c r="N150" s="35"/>
      <c r="O150" s="35"/>
      <c r="P150" s="35"/>
      <c r="Q150" s="35"/>
      <c r="R150" s="35"/>
      <c r="S150" s="35"/>
      <c r="T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5"/>
      <c r="N151" s="35"/>
      <c r="O151" s="35"/>
      <c r="P151" s="35"/>
      <c r="Q151" s="35"/>
      <c r="R151" s="35"/>
      <c r="S151" s="35"/>
      <c r="T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5"/>
      <c r="N152" s="35"/>
      <c r="O152" s="35"/>
      <c r="P152" s="35"/>
      <c r="Q152" s="35"/>
      <c r="R152" s="35"/>
      <c r="S152" s="35"/>
      <c r="T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5"/>
      <c r="N153" s="35"/>
      <c r="O153" s="35"/>
      <c r="P153" s="35"/>
      <c r="Q153" s="35"/>
      <c r="R153" s="35"/>
      <c r="S153" s="35"/>
      <c r="T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5"/>
      <c r="N154" s="35"/>
      <c r="O154" s="35"/>
      <c r="P154" s="35"/>
      <c r="Q154" s="35"/>
      <c r="R154" s="35"/>
      <c r="S154" s="35"/>
      <c r="T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5"/>
      <c r="N155" s="35"/>
      <c r="O155" s="35"/>
      <c r="P155" s="35"/>
      <c r="Q155" s="35"/>
      <c r="R155" s="35"/>
      <c r="S155" s="35"/>
      <c r="T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5"/>
      <c r="N156" s="35"/>
      <c r="O156" s="35"/>
      <c r="P156" s="35"/>
      <c r="Q156" s="35"/>
      <c r="R156" s="35"/>
      <c r="S156" s="35"/>
      <c r="T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5"/>
      <c r="N157" s="35"/>
      <c r="O157" s="35"/>
      <c r="P157" s="35"/>
      <c r="Q157" s="35"/>
      <c r="R157" s="35"/>
      <c r="S157" s="35"/>
      <c r="T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5"/>
      <c r="N158" s="35"/>
      <c r="O158" s="35"/>
      <c r="P158" s="35"/>
      <c r="Q158" s="35"/>
      <c r="R158" s="35"/>
      <c r="S158" s="35"/>
      <c r="T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5"/>
      <c r="N159" s="35"/>
      <c r="O159" s="35"/>
      <c r="P159" s="35"/>
      <c r="Q159" s="35"/>
      <c r="R159" s="35"/>
      <c r="S159" s="35"/>
      <c r="T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5"/>
      <c r="N160" s="35"/>
      <c r="O160" s="35"/>
      <c r="P160" s="35"/>
      <c r="Q160" s="35"/>
      <c r="R160" s="35"/>
      <c r="S160" s="35"/>
      <c r="T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5"/>
      <c r="N161" s="35"/>
      <c r="O161" s="35"/>
      <c r="P161" s="35"/>
      <c r="Q161" s="35"/>
      <c r="R161" s="35"/>
      <c r="S161" s="35"/>
      <c r="T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5"/>
      <c r="N162" s="35"/>
      <c r="O162" s="35"/>
      <c r="P162" s="35"/>
      <c r="Q162" s="35"/>
      <c r="R162" s="35"/>
      <c r="S162" s="35"/>
      <c r="T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5"/>
      <c r="N163" s="35"/>
      <c r="O163" s="35"/>
      <c r="P163" s="35"/>
      <c r="Q163" s="35"/>
      <c r="R163" s="35"/>
      <c r="S163" s="35"/>
      <c r="T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5"/>
      <c r="N164" s="35"/>
      <c r="O164" s="35"/>
      <c r="P164" s="35"/>
      <c r="Q164" s="35"/>
      <c r="R164" s="35"/>
      <c r="S164" s="35"/>
      <c r="T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5"/>
      <c r="N165" s="35"/>
      <c r="O165" s="35"/>
      <c r="P165" s="35"/>
      <c r="Q165" s="35"/>
      <c r="R165" s="35"/>
      <c r="S165" s="35"/>
      <c r="T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5"/>
      <c r="N166" s="35"/>
      <c r="O166" s="35"/>
      <c r="P166" s="35"/>
      <c r="Q166" s="35"/>
      <c r="R166" s="35"/>
      <c r="S166" s="35"/>
      <c r="T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5"/>
      <c r="N167" s="35"/>
      <c r="O167" s="35"/>
      <c r="P167" s="35"/>
      <c r="Q167" s="35"/>
      <c r="R167" s="35"/>
      <c r="S167" s="35"/>
      <c r="T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5"/>
      <c r="N168" s="35"/>
      <c r="O168" s="35"/>
      <c r="P168" s="35"/>
      <c r="Q168" s="35"/>
      <c r="R168" s="35"/>
      <c r="S168" s="35"/>
      <c r="T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5"/>
      <c r="N169" s="35"/>
      <c r="O169" s="35"/>
      <c r="P169" s="35"/>
      <c r="Q169" s="35"/>
      <c r="R169" s="35"/>
      <c r="S169" s="35"/>
      <c r="T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5"/>
      <c r="N170" s="35"/>
      <c r="O170" s="35"/>
      <c r="P170" s="35"/>
      <c r="Q170" s="35"/>
      <c r="R170" s="35"/>
      <c r="S170" s="35"/>
      <c r="T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5"/>
      <c r="N171" s="35"/>
      <c r="O171" s="35"/>
      <c r="P171" s="35"/>
      <c r="Q171" s="35"/>
      <c r="R171" s="35"/>
      <c r="S171" s="35"/>
      <c r="T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5"/>
      <c r="N172" s="35"/>
      <c r="O172" s="35"/>
      <c r="P172" s="35"/>
      <c r="Q172" s="35"/>
      <c r="R172" s="35"/>
      <c r="S172" s="35"/>
      <c r="T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5"/>
      <c r="N173" s="35"/>
      <c r="O173" s="35"/>
      <c r="P173" s="35"/>
      <c r="Q173" s="35"/>
      <c r="R173" s="35"/>
      <c r="S173" s="35"/>
      <c r="T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5"/>
      <c r="N174" s="35"/>
      <c r="O174" s="35"/>
      <c r="P174" s="35"/>
      <c r="Q174" s="35"/>
      <c r="R174" s="35"/>
      <c r="S174" s="35"/>
      <c r="T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5"/>
      <c r="N175" s="35"/>
      <c r="O175" s="35"/>
      <c r="P175" s="35"/>
      <c r="Q175" s="35"/>
      <c r="R175" s="35"/>
      <c r="S175" s="35"/>
      <c r="T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5"/>
      <c r="N176" s="35"/>
      <c r="O176" s="35"/>
      <c r="P176" s="35"/>
      <c r="Q176" s="35"/>
      <c r="R176" s="35"/>
      <c r="S176" s="35"/>
      <c r="T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5"/>
      <c r="N177" s="35"/>
      <c r="O177" s="35"/>
      <c r="P177" s="35"/>
      <c r="Q177" s="35"/>
      <c r="R177" s="35"/>
      <c r="S177" s="35"/>
      <c r="T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5"/>
      <c r="N178" s="35"/>
      <c r="O178" s="35"/>
      <c r="P178" s="35"/>
      <c r="Q178" s="35"/>
      <c r="R178" s="35"/>
      <c r="S178" s="35"/>
      <c r="T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5"/>
      <c r="N179" s="35"/>
      <c r="O179" s="35"/>
      <c r="P179" s="35"/>
      <c r="Q179" s="35"/>
      <c r="R179" s="35"/>
      <c r="S179" s="35"/>
      <c r="T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5"/>
      <c r="N180" s="35"/>
      <c r="O180" s="35"/>
      <c r="P180" s="35"/>
      <c r="Q180" s="35"/>
      <c r="R180" s="35"/>
      <c r="S180" s="35"/>
      <c r="T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5"/>
      <c r="N181" s="35"/>
      <c r="O181" s="35"/>
      <c r="P181" s="35"/>
      <c r="Q181" s="35"/>
      <c r="R181" s="35"/>
      <c r="S181" s="35"/>
      <c r="T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5"/>
      <c r="N182" s="35"/>
      <c r="O182" s="35"/>
      <c r="P182" s="35"/>
      <c r="Q182" s="35"/>
      <c r="R182" s="35"/>
      <c r="S182" s="35"/>
      <c r="T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5"/>
      <c r="N183" s="35"/>
      <c r="O183" s="35"/>
      <c r="P183" s="35"/>
      <c r="Q183" s="35"/>
      <c r="R183" s="35"/>
      <c r="S183" s="35"/>
      <c r="T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5"/>
      <c r="N184" s="35"/>
      <c r="O184" s="35"/>
      <c r="P184" s="35"/>
      <c r="Q184" s="35"/>
      <c r="R184" s="35"/>
      <c r="S184" s="35"/>
      <c r="T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5"/>
      <c r="N185" s="35"/>
      <c r="O185" s="35"/>
      <c r="P185" s="35"/>
      <c r="Q185" s="35"/>
      <c r="R185" s="35"/>
      <c r="S185" s="35"/>
      <c r="T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5"/>
      <c r="N186" s="35"/>
      <c r="O186" s="35"/>
      <c r="P186" s="35"/>
      <c r="Q186" s="35"/>
      <c r="R186" s="35"/>
      <c r="S186" s="35"/>
      <c r="T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5"/>
      <c r="N187" s="35"/>
      <c r="O187" s="35"/>
      <c r="P187" s="35"/>
      <c r="Q187" s="35"/>
      <c r="R187" s="35"/>
      <c r="S187" s="35"/>
      <c r="T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5"/>
      <c r="N188" s="35"/>
      <c r="O188" s="35"/>
      <c r="P188" s="35"/>
      <c r="Q188" s="35"/>
      <c r="R188" s="35"/>
      <c r="S188" s="35"/>
      <c r="T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5"/>
      <c r="N189" s="35"/>
      <c r="O189" s="35"/>
      <c r="P189" s="35"/>
      <c r="Q189" s="35"/>
      <c r="R189" s="35"/>
      <c r="S189" s="35"/>
      <c r="T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5"/>
      <c r="N190" s="35"/>
      <c r="O190" s="35"/>
      <c r="P190" s="35"/>
      <c r="Q190" s="35"/>
      <c r="R190" s="35"/>
      <c r="S190" s="35"/>
      <c r="T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5"/>
      <c r="N191" s="35"/>
      <c r="O191" s="35"/>
      <c r="P191" s="35"/>
      <c r="Q191" s="35"/>
      <c r="R191" s="35"/>
      <c r="S191" s="35"/>
      <c r="T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5"/>
      <c r="N192" s="35"/>
      <c r="O192" s="35"/>
      <c r="P192" s="35"/>
      <c r="Q192" s="35"/>
      <c r="R192" s="35"/>
      <c r="S192" s="35"/>
      <c r="T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5"/>
      <c r="N193" s="35"/>
      <c r="O193" s="35"/>
      <c r="P193" s="35"/>
      <c r="Q193" s="35"/>
      <c r="R193" s="35"/>
      <c r="S193" s="35"/>
      <c r="T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5"/>
      <c r="N194" s="35"/>
      <c r="O194" s="35"/>
      <c r="P194" s="35"/>
      <c r="Q194" s="35"/>
      <c r="R194" s="35"/>
      <c r="S194" s="35"/>
      <c r="T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5"/>
      <c r="N195" s="35"/>
      <c r="O195" s="35"/>
      <c r="P195" s="35"/>
      <c r="Q195" s="35"/>
      <c r="R195" s="35"/>
      <c r="S195" s="35"/>
      <c r="T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5"/>
      <c r="N196" s="35"/>
      <c r="O196" s="35"/>
      <c r="P196" s="35"/>
      <c r="Q196" s="35"/>
      <c r="R196" s="35"/>
      <c r="S196" s="35"/>
      <c r="T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5"/>
      <c r="N197" s="35"/>
      <c r="O197" s="35"/>
      <c r="P197" s="35"/>
      <c r="Q197" s="35"/>
      <c r="R197" s="35"/>
      <c r="S197" s="35"/>
      <c r="T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5"/>
      <c r="N198" s="35"/>
      <c r="O198" s="35"/>
      <c r="P198" s="35"/>
      <c r="Q198" s="35"/>
      <c r="R198" s="35"/>
      <c r="S198" s="35"/>
      <c r="T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5"/>
      <c r="N199" s="35"/>
      <c r="O199" s="35"/>
      <c r="P199" s="35"/>
      <c r="Q199" s="35"/>
      <c r="R199" s="35"/>
      <c r="S199" s="35"/>
      <c r="T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5"/>
      <c r="N200" s="35"/>
      <c r="O200" s="35"/>
      <c r="P200" s="35"/>
      <c r="Q200" s="35"/>
      <c r="R200" s="35"/>
      <c r="S200" s="35"/>
      <c r="T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5"/>
      <c r="N201" s="35"/>
      <c r="O201" s="35"/>
      <c r="P201" s="35"/>
      <c r="Q201" s="35"/>
      <c r="R201" s="35"/>
      <c r="S201" s="35"/>
      <c r="T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5"/>
      <c r="N202" s="35"/>
      <c r="O202" s="35"/>
      <c r="P202" s="35"/>
      <c r="Q202" s="35"/>
      <c r="R202" s="35"/>
      <c r="S202" s="35"/>
      <c r="T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5"/>
      <c r="N203" s="35"/>
      <c r="O203" s="35"/>
      <c r="P203" s="35"/>
      <c r="Q203" s="35"/>
      <c r="R203" s="35"/>
      <c r="S203" s="35"/>
      <c r="T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5"/>
      <c r="N204" s="35"/>
      <c r="O204" s="35"/>
      <c r="P204" s="35"/>
      <c r="Q204" s="35"/>
      <c r="R204" s="35"/>
      <c r="S204" s="35"/>
      <c r="T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5"/>
      <c r="N205" s="35"/>
      <c r="O205" s="35"/>
      <c r="P205" s="35"/>
      <c r="Q205" s="35"/>
      <c r="R205" s="35"/>
      <c r="S205" s="35"/>
      <c r="T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5"/>
      <c r="N206" s="35"/>
      <c r="O206" s="35"/>
      <c r="P206" s="35"/>
      <c r="Q206" s="35"/>
      <c r="R206" s="35"/>
      <c r="S206" s="35"/>
      <c r="T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5"/>
      <c r="N207" s="35"/>
      <c r="O207" s="35"/>
      <c r="P207" s="35"/>
      <c r="Q207" s="35"/>
      <c r="R207" s="35"/>
      <c r="S207" s="35"/>
      <c r="T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5"/>
      <c r="N208" s="35"/>
      <c r="O208" s="35"/>
      <c r="P208" s="35"/>
      <c r="Q208" s="35"/>
      <c r="R208" s="35"/>
      <c r="S208" s="35"/>
      <c r="T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5"/>
      <c r="N209" s="35"/>
      <c r="O209" s="35"/>
      <c r="P209" s="35"/>
      <c r="Q209" s="35"/>
      <c r="R209" s="35"/>
      <c r="S209" s="35"/>
      <c r="T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5"/>
      <c r="N210" s="35"/>
      <c r="O210" s="35"/>
      <c r="P210" s="35"/>
      <c r="Q210" s="35"/>
      <c r="R210" s="35"/>
      <c r="S210" s="35"/>
      <c r="T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5"/>
      <c r="N211" s="35"/>
      <c r="O211" s="35"/>
      <c r="P211" s="35"/>
      <c r="Q211" s="35"/>
      <c r="R211" s="35"/>
      <c r="S211" s="35"/>
      <c r="T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5"/>
      <c r="N212" s="35"/>
      <c r="O212" s="35"/>
      <c r="P212" s="35"/>
      <c r="Q212" s="35"/>
      <c r="R212" s="35"/>
      <c r="S212" s="35"/>
      <c r="T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5"/>
      <c r="N213" s="35"/>
      <c r="O213" s="35"/>
      <c r="P213" s="35"/>
      <c r="Q213" s="35"/>
      <c r="R213" s="35"/>
      <c r="S213" s="35"/>
      <c r="T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5"/>
      <c r="N214" s="35"/>
      <c r="O214" s="35"/>
      <c r="P214" s="35"/>
      <c r="Q214" s="35"/>
      <c r="R214" s="35"/>
      <c r="S214" s="35"/>
      <c r="T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5"/>
      <c r="N215" s="35"/>
      <c r="O215" s="35"/>
      <c r="P215" s="35"/>
      <c r="Q215" s="35"/>
      <c r="R215" s="35"/>
      <c r="S215" s="35"/>
      <c r="T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5"/>
      <c r="N216" s="35"/>
      <c r="O216" s="35"/>
      <c r="P216" s="35"/>
      <c r="Q216" s="35"/>
      <c r="R216" s="35"/>
      <c r="S216" s="35"/>
      <c r="T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5"/>
      <c r="N217" s="35"/>
      <c r="O217" s="35"/>
      <c r="P217" s="35"/>
      <c r="Q217" s="35"/>
      <c r="R217" s="35"/>
      <c r="S217" s="35"/>
      <c r="T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5"/>
      <c r="N218" s="35"/>
      <c r="O218" s="35"/>
      <c r="P218" s="35"/>
      <c r="Q218" s="35"/>
      <c r="R218" s="35"/>
      <c r="S218" s="35"/>
      <c r="T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5"/>
      <c r="N219" s="35"/>
      <c r="O219" s="35"/>
      <c r="P219" s="35"/>
      <c r="Q219" s="35"/>
      <c r="R219" s="35"/>
      <c r="S219" s="35"/>
      <c r="T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5"/>
      <c r="N220" s="35"/>
      <c r="O220" s="35"/>
      <c r="P220" s="35"/>
      <c r="Q220" s="35"/>
      <c r="R220" s="35"/>
      <c r="S220" s="35"/>
      <c r="T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5"/>
      <c r="N221" s="35"/>
      <c r="O221" s="35"/>
      <c r="P221" s="35"/>
      <c r="Q221" s="35"/>
      <c r="R221" s="35"/>
      <c r="S221" s="35"/>
      <c r="T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5"/>
      <c r="N222" s="35"/>
      <c r="O222" s="35"/>
      <c r="P222" s="35"/>
      <c r="Q222" s="35"/>
      <c r="R222" s="35"/>
      <c r="S222" s="35"/>
      <c r="T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5"/>
      <c r="N223" s="35"/>
      <c r="O223" s="35"/>
      <c r="P223" s="35"/>
      <c r="Q223" s="35"/>
      <c r="R223" s="35"/>
      <c r="S223" s="35"/>
      <c r="T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5"/>
      <c r="N224" s="35"/>
      <c r="O224" s="35"/>
      <c r="P224" s="35"/>
      <c r="Q224" s="35"/>
      <c r="R224" s="35"/>
      <c r="S224" s="35"/>
      <c r="T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5"/>
      <c r="N225" s="35"/>
      <c r="O225" s="35"/>
      <c r="P225" s="35"/>
      <c r="Q225" s="35"/>
      <c r="R225" s="35"/>
      <c r="S225" s="35"/>
      <c r="T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5"/>
      <c r="N226" s="35"/>
      <c r="O226" s="35"/>
      <c r="P226" s="35"/>
      <c r="Q226" s="35"/>
      <c r="R226" s="35"/>
      <c r="S226" s="35"/>
      <c r="T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5"/>
      <c r="N227" s="35"/>
      <c r="O227" s="35"/>
      <c r="P227" s="35"/>
      <c r="Q227" s="35"/>
      <c r="R227" s="35"/>
      <c r="S227" s="35"/>
      <c r="T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5"/>
      <c r="N228" s="35"/>
      <c r="O228" s="35"/>
      <c r="P228" s="35"/>
      <c r="Q228" s="35"/>
      <c r="R228" s="35"/>
      <c r="S228" s="35"/>
      <c r="T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5"/>
      <c r="N229" s="35"/>
      <c r="O229" s="35"/>
      <c r="P229" s="35"/>
      <c r="Q229" s="35"/>
      <c r="R229" s="35"/>
      <c r="S229" s="35"/>
      <c r="T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5"/>
      <c r="N230" s="35"/>
      <c r="O230" s="35"/>
      <c r="P230" s="35"/>
      <c r="Q230" s="35"/>
      <c r="R230" s="35"/>
      <c r="S230" s="35"/>
      <c r="T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5"/>
      <c r="N231" s="35"/>
      <c r="O231" s="35"/>
      <c r="P231" s="35"/>
      <c r="Q231" s="35"/>
      <c r="R231" s="35"/>
      <c r="S231" s="35"/>
      <c r="T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5"/>
      <c r="N232" s="35"/>
      <c r="O232" s="35"/>
      <c r="P232" s="35"/>
      <c r="Q232" s="35"/>
      <c r="R232" s="35"/>
      <c r="S232" s="35"/>
      <c r="T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5"/>
      <c r="N233" s="35"/>
      <c r="O233" s="35"/>
      <c r="P233" s="35"/>
      <c r="Q233" s="35"/>
      <c r="R233" s="35"/>
      <c r="S233" s="35"/>
      <c r="T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5"/>
      <c r="N234" s="35"/>
      <c r="O234" s="35"/>
      <c r="P234" s="35"/>
      <c r="Q234" s="35"/>
      <c r="R234" s="35"/>
      <c r="S234" s="35"/>
      <c r="T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5"/>
      <c r="N235" s="35"/>
      <c r="O235" s="35"/>
      <c r="P235" s="35"/>
      <c r="Q235" s="35"/>
      <c r="R235" s="35"/>
      <c r="S235" s="35"/>
      <c r="T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5"/>
      <c r="N236" s="35"/>
      <c r="O236" s="35"/>
      <c r="P236" s="35"/>
      <c r="Q236" s="35"/>
      <c r="R236" s="35"/>
      <c r="S236" s="35"/>
      <c r="T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5"/>
      <c r="N237" s="35"/>
      <c r="O237" s="35"/>
      <c r="P237" s="35"/>
      <c r="Q237" s="35"/>
      <c r="R237" s="35"/>
      <c r="S237" s="35"/>
      <c r="T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5"/>
      <c r="N238" s="35"/>
      <c r="O238" s="35"/>
      <c r="P238" s="35"/>
      <c r="Q238" s="35"/>
      <c r="R238" s="35"/>
      <c r="S238" s="35"/>
      <c r="T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5"/>
      <c r="N239" s="35"/>
      <c r="O239" s="35"/>
      <c r="P239" s="35"/>
      <c r="Q239" s="35"/>
      <c r="R239" s="35"/>
      <c r="S239" s="35"/>
      <c r="T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5"/>
      <c r="N240" s="35"/>
      <c r="O240" s="35"/>
      <c r="P240" s="35"/>
      <c r="Q240" s="35"/>
      <c r="R240" s="35"/>
      <c r="S240" s="35"/>
      <c r="T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5"/>
      <c r="N241" s="35"/>
      <c r="O241" s="35"/>
      <c r="P241" s="35"/>
      <c r="Q241" s="35"/>
      <c r="R241" s="35"/>
      <c r="S241" s="35"/>
      <c r="T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5"/>
      <c r="N242" s="35"/>
      <c r="O242" s="35"/>
      <c r="P242" s="35"/>
      <c r="Q242" s="35"/>
      <c r="R242" s="35"/>
      <c r="S242" s="35"/>
      <c r="T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5"/>
      <c r="N243" s="35"/>
      <c r="O243" s="35"/>
      <c r="P243" s="35"/>
      <c r="Q243" s="35"/>
      <c r="R243" s="35"/>
      <c r="S243" s="35"/>
      <c r="T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5"/>
      <c r="N244" s="35"/>
      <c r="O244" s="35"/>
      <c r="P244" s="35"/>
      <c r="Q244" s="35"/>
      <c r="R244" s="35"/>
      <c r="S244" s="35"/>
      <c r="T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5"/>
      <c r="N245" s="35"/>
      <c r="O245" s="35"/>
      <c r="P245" s="35"/>
      <c r="Q245" s="35"/>
      <c r="R245" s="35"/>
      <c r="S245" s="35"/>
      <c r="T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5"/>
      <c r="N246" s="35"/>
      <c r="O246" s="35"/>
      <c r="P246" s="35"/>
      <c r="Q246" s="35"/>
      <c r="R246" s="35"/>
      <c r="S246" s="35"/>
      <c r="T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5"/>
      <c r="N247" s="35"/>
      <c r="O247" s="35"/>
      <c r="P247" s="35"/>
      <c r="Q247" s="35"/>
      <c r="R247" s="35"/>
      <c r="S247" s="35"/>
      <c r="T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5"/>
      <c r="N248" s="35"/>
      <c r="O248" s="35"/>
      <c r="P248" s="35"/>
      <c r="Q248" s="35"/>
      <c r="R248" s="35"/>
      <c r="S248" s="35"/>
      <c r="T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5"/>
      <c r="N249" s="35"/>
      <c r="O249" s="35"/>
      <c r="P249" s="35"/>
      <c r="Q249" s="35"/>
      <c r="R249" s="35"/>
      <c r="S249" s="35"/>
      <c r="T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5"/>
      <c r="N250" s="35"/>
      <c r="O250" s="35"/>
      <c r="P250" s="35"/>
      <c r="Q250" s="35"/>
      <c r="R250" s="35"/>
      <c r="S250" s="35"/>
      <c r="T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5"/>
      <c r="N251" s="35"/>
      <c r="O251" s="35"/>
      <c r="P251" s="35"/>
      <c r="Q251" s="35"/>
      <c r="R251" s="35"/>
      <c r="S251" s="35"/>
      <c r="T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5"/>
      <c r="N252" s="35"/>
      <c r="O252" s="35"/>
      <c r="P252" s="35"/>
      <c r="Q252" s="35"/>
      <c r="R252" s="35"/>
      <c r="S252" s="35"/>
      <c r="T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5"/>
      <c r="N253" s="35"/>
      <c r="O253" s="35"/>
      <c r="P253" s="35"/>
      <c r="Q253" s="35"/>
      <c r="R253" s="35"/>
      <c r="S253" s="35"/>
      <c r="T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</sheetData>
  <autoFilter ref="A1:CN3" xr:uid="{00000000-0009-0000-0000-000000000000}">
    <sortState xmlns:xlrd2="http://schemas.microsoft.com/office/spreadsheetml/2017/richdata2" ref="A2:CN108">
      <sortCondition ref="C1:C3"/>
    </sortState>
  </autoFilter>
  <sortState xmlns:xlrd2="http://schemas.microsoft.com/office/spreadsheetml/2017/richdata2" ref="A120:A129">
    <sortCondition ref="A120:A129"/>
  </sortState>
  <hyperlinks>
    <hyperlink ref="AZ52" r:id="rId1" xr:uid="{92D17044-8A6A-4D88-8941-1050D7B7FAD6}"/>
    <hyperlink ref="AZ57" r:id="rId2" xr:uid="{C250EE44-84E5-4F94-BBF2-EA457682BC39}"/>
    <hyperlink ref="AZ43" r:id="rId3" xr:uid="{A2CF7E90-96AE-4780-A6B8-14BDA5EDD24B}"/>
    <hyperlink ref="AZ91" r:id="rId4" xr:uid="{0B25C2BE-9E7F-429D-834D-D4D131753F21}"/>
    <hyperlink ref="AZ32" r:id="rId5" xr:uid="{101673A5-53B3-4A0D-9526-896A3E3B0A0B}"/>
    <hyperlink ref="AZ8" r:id="rId6" xr:uid="{0CB07DE3-C0C6-4A20-86C0-8E1B7EC4CC94}"/>
    <hyperlink ref="AZ20" r:id="rId7" xr:uid="{B8317BA3-852F-4BD6-B4DA-175181BAEAE2}"/>
    <hyperlink ref="AZ24" r:id="rId8" xr:uid="{E2182332-71AA-442C-AF37-D8C07A4FE9A1}"/>
    <hyperlink ref="AZ42" r:id="rId9" xr:uid="{DF321E41-5007-4698-BF23-F9675C5414EE}"/>
    <hyperlink ref="AZ53" r:id="rId10" xr:uid="{776BB57D-84B9-473A-B959-3A5AC2DC4133}"/>
    <hyperlink ref="AZ58" r:id="rId11" display="frederic.barret@aphp.fr" xr:uid="{FAB50B2C-38E9-4FF6-B60F-597BD26CB6B6}"/>
    <hyperlink ref="AZ60" r:id="rId12" xr:uid="{FE555882-1EBF-4201-859B-219275808ABC}"/>
    <hyperlink ref="AZ80" r:id="rId13" xr:uid="{74310776-4FF8-4F9A-A327-452B5DE9B33B}"/>
    <hyperlink ref="AZ86" r:id="rId14" xr:uid="{7A7D7485-F4DA-4CE4-AC44-F8F97793181E}"/>
    <hyperlink ref="AZ22" r:id="rId15" display="f.polak@clinique-estree.fr" xr:uid="{E737E2CC-0512-493D-A958-DE1864EA3A06}"/>
    <hyperlink ref="AZ46" r:id="rId16" xr:uid="{89B800A5-B72F-4744-B0F5-30A718292C5D}"/>
    <hyperlink ref="AZ51" r:id="rId17" xr:uid="{CE63CDEE-1A32-4BC6-AE42-1B7A348D5612}"/>
    <hyperlink ref="AZ54" r:id="rId18" display="bruno.baune@aphp.fr" xr:uid="{46E6DE56-BB68-44ED-A9F6-4EA7E5C2B199}"/>
    <hyperlink ref="AZ64" r:id="rId19" xr:uid="{A470E0C0-7A67-4D85-9857-E5C80D8105E3}"/>
    <hyperlink ref="AZ65" r:id="rId20" xr:uid="{5A65A664-23DF-4013-9A41-5984D9FC9C61}"/>
    <hyperlink ref="AZ84" r:id="rId21" xr:uid="{26411817-EAAA-4C44-AA5C-9E9A83980480}"/>
    <hyperlink ref="AZ3" r:id="rId22" xr:uid="{FAA6B38C-CC18-453F-9E13-14BF956E543C}"/>
    <hyperlink ref="AZ4" r:id="rId23" xr:uid="{1B9A95F0-3868-48E5-A6AF-FCE552EC0CD9}"/>
    <hyperlink ref="AZ11" r:id="rId24" xr:uid="{909D96E9-89B6-475D-9224-927DAB1222E9}"/>
    <hyperlink ref="AZ15" r:id="rId25" xr:uid="{55400F26-AD98-48D3-9163-5D3597B74260}"/>
    <hyperlink ref="AZ16" r:id="rId26" xr:uid="{EA8B693D-997D-4781-A5C3-105CD59B94E4}"/>
    <hyperlink ref="AZ18" r:id="rId27" xr:uid="{8A2DF0CE-6175-4FE0-ACAA-0D51331C990F}"/>
    <hyperlink ref="AZ74" r:id="rId28" display="nicole.lambourdiere@ville-bagnolet.fr" xr:uid="{BC66A80E-BD9F-4902-9F03-67746535E7FF}"/>
    <hyperlink ref="AZ35" r:id="rId29" xr:uid="{6250ECAC-0818-4763-95B4-7DC95F0C68A9}"/>
    <hyperlink ref="AZ38" r:id="rId30" xr:uid="{E7CD429E-5A60-4E39-9410-8E3E784377A9}"/>
    <hyperlink ref="AZ39" r:id="rId31" xr:uid="{F34FFD91-3FC2-4A35-BE25-3EB3B1507CE5}"/>
    <hyperlink ref="AZ56" r:id="rId32" xr:uid="{3F08EAFA-BC7F-4057-8FE6-A7212202A764}"/>
    <hyperlink ref="AZ78" r:id="rId33" xr:uid="{D2166BEF-48B7-433C-82E2-57C35282E9F3}"/>
    <hyperlink ref="AZ83" r:id="rId34" display="aymen.bcuisine@gmail.com" xr:uid="{DE74C3B3-5EED-444A-AA11-D42DD2ED480E}"/>
    <hyperlink ref="AZ85" r:id="rId35" xr:uid="{870740FF-844B-4D56-A50C-1F87C70630BA}"/>
    <hyperlink ref="AZ9" r:id="rId36" xr:uid="{6B70CE56-AFB9-47DB-8CC6-F7901E1362FA}"/>
    <hyperlink ref="AZ10" r:id="rId37" xr:uid="{6FE1D9FE-3A74-4099-99D7-9467BACECFBD}"/>
    <hyperlink ref="AZ13" r:id="rId38" xr:uid="{DBB52420-532E-4D72-AD85-D66E5CC167A3}"/>
    <hyperlink ref="AZ14" r:id="rId39" xr:uid="{AF85B162-416E-491E-B123-C978C7283683}"/>
    <hyperlink ref="AZ17" r:id="rId40" xr:uid="{04FBD9D9-E276-4AE7-BF90-8F0B560293B6}"/>
    <hyperlink ref="AZ19" r:id="rId41" xr:uid="{AAFE6077-F93D-45AE-A719-B8B5556FFC73}"/>
    <hyperlink ref="AZ21" r:id="rId42" xr:uid="{3D1BDB84-DAF7-4757-A65C-64E84B1E5C00}"/>
    <hyperlink ref="AZ25" r:id="rId43" xr:uid="{0F228751-E94D-4644-857E-3CC0C0467934}"/>
    <hyperlink ref="AZ75" r:id="rId44" xr:uid="{309455D8-ADC9-4D70-AE17-40A17A3D1142}"/>
    <hyperlink ref="AZ41" r:id="rId45" xr:uid="{96FF52FF-2160-4BD7-8026-846203ACB61A}"/>
    <hyperlink ref="AZ61" r:id="rId46" xr:uid="{285971FC-6537-46C4-8668-0ACE77055164}"/>
    <hyperlink ref="AZ55" r:id="rId47" xr:uid="{C915AA79-30A2-41F1-847D-004E42780FE9}"/>
    <hyperlink ref="AZ67" r:id="rId48" xr:uid="{BC68E0EE-8935-47CA-BFE1-72A994450466}"/>
    <hyperlink ref="AZ81" r:id="rId49" xr:uid="{6EB5FA1A-2E19-4F8C-AA2F-0D2373974972}"/>
    <hyperlink ref="AZ82" r:id="rId50" xr:uid="{A6D5AEEC-5904-4246-B37A-399BB76389F5}"/>
    <hyperlink ref="AZ93" r:id="rId51" xr:uid="{BB916C59-E716-43B7-BBA4-325B564807E7}"/>
    <hyperlink ref="AZ48" r:id="rId52" xr:uid="{601BF2AE-3F2C-4000-9C3D-C95CE0555BAA}"/>
    <hyperlink ref="AZ59" r:id="rId53" display="laurence.coupel@ch-aulnay.fr" xr:uid="{C2D7B908-DE14-4BFB-827A-E3BF2F00561C}"/>
    <hyperlink ref="AZ68" r:id="rId54" xr:uid="{F981361A-F8D7-4A7A-97A3-49A461FD08FE}"/>
    <hyperlink ref="AZ94" r:id="rId55" xr:uid="{93BE6093-6062-4188-8992-3F4E173C9556}"/>
    <hyperlink ref="AZ12" r:id="rId56" xr:uid="{3C013677-F761-4BA6-ABF3-4E9AF5134B6A}"/>
    <hyperlink ref="AZ29" r:id="rId57" xr:uid="{F86B7754-5645-4FA5-AB3D-1143627C7CDB}"/>
    <hyperlink ref="AZ31" r:id="rId58" xr:uid="{0AE1D2AC-4C91-4C34-8ED5-1AEACAADBE28}"/>
    <hyperlink ref="AZ34" r:id="rId59" xr:uid="{78E6AB1E-24CE-4F57-9F72-368DA41A40DB}"/>
    <hyperlink ref="AZ87" r:id="rId60" xr:uid="{767DCC5C-C3B2-4619-BBB7-ED15F815F10B}"/>
    <hyperlink ref="AZ89" r:id="rId61" xr:uid="{1B37F488-8C4C-407F-9736-9077670E9ABC}"/>
    <hyperlink ref="AZ28" r:id="rId62" xr:uid="{37F55DB5-479E-4004-8F4F-D78C9947BFF1}"/>
    <hyperlink ref="AZ70" r:id="rId63" xr:uid="{8CBF616F-5321-4CC8-8BA2-D85EAF3C3F73}"/>
    <hyperlink ref="AZ45" r:id="rId64" xr:uid="{8CB037D9-0A5D-4D1F-8D4F-64C8D6E92AE2}"/>
    <hyperlink ref="AZ23" r:id="rId65" xr:uid="{A6679321-3BBB-488E-9466-95C38B75C057}"/>
    <hyperlink ref="AZ26" r:id="rId66" xr:uid="{D34E7E76-6BA6-4CA0-89FF-8ADB6E4A3AEA}"/>
    <hyperlink ref="AZ27" r:id="rId67" xr:uid="{E6A356D9-12C4-4817-B905-780A7875A6AB}"/>
    <hyperlink ref="AZ76" r:id="rId68" xr:uid="{D2A45651-56C8-4174-B16B-91D6E616C523}"/>
    <hyperlink ref="AZ90" r:id="rId69" xr:uid="{CC9B029D-7CD2-4CA6-89E2-1555071D8638}"/>
    <hyperlink ref="AZ37" r:id="rId70" xr:uid="{0526B851-6302-4CF4-9D5C-0D9C3E034ECE}"/>
    <hyperlink ref="AZ63" r:id="rId71" xr:uid="{DA9552B6-0A17-4F54-853C-E64E7A1A53AB}"/>
    <hyperlink ref="AZ71" r:id="rId72" xr:uid="{E4815769-A363-4BAF-B28E-68E02E6EAE64}"/>
    <hyperlink ref="AZ72" r:id="rId73" xr:uid="{4B3ACD42-3E8F-43E5-B54B-EA027FBB4F73}"/>
    <hyperlink ref="AZ95" r:id="rId74" xr:uid="{71C95AF8-3536-477B-85C4-876AD1E24EEB}"/>
    <hyperlink ref="AZ96" r:id="rId75" xr:uid="{A216D576-41EF-4CC8-8454-C8BF6271A946}"/>
    <hyperlink ref="AZ98" r:id="rId76" xr:uid="{9D5C360D-5D33-4EF7-8D12-7F4E34DEABF0}"/>
    <hyperlink ref="AZ99" r:id="rId77" xr:uid="{61E9C05A-D06B-4B42-ACCE-609A582D69CC}"/>
    <hyperlink ref="AZ101" r:id="rId78" xr:uid="{27EDA104-6EA6-4F33-A37B-7FC6C625D952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2022-03-07T10:38:44Z</dcterms:modified>
</cp:coreProperties>
</file>