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rabalho\IFS\TCC\Alesson\Atas\"/>
    </mc:Choice>
  </mc:AlternateContent>
  <xr:revisionPtr revIDLastSave="0" documentId="13_ncr:1_{32EDDB73-B677-43D1-8D0D-C432CFC7040C}" xr6:coauthVersionLast="47" xr6:coauthVersionMax="47" xr10:uidLastSave="{00000000-0000-0000-0000-000000000000}"/>
  <bookViews>
    <workbookView xWindow="-108" yWindow="-108" windowWidth="23256" windowHeight="12576" xr2:uid="{5AB74B04-0A8F-4E3C-B1E1-0102E974574E}"/>
  </bookViews>
  <sheets>
    <sheet name="Planilh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Y2" i="1"/>
  <c r="W2" i="1"/>
  <c r="V2" i="1"/>
  <c r="U2" i="1"/>
  <c r="T2" i="1"/>
  <c r="S2" i="1"/>
  <c r="R2" i="1"/>
  <c r="Q2" i="1"/>
  <c r="P2" i="1"/>
  <c r="K2" i="1"/>
  <c r="M2" i="1" s="1"/>
  <c r="G2" i="1"/>
  <c r="I2" i="1" s="1"/>
  <c r="F2" i="1"/>
  <c r="C2" i="1"/>
  <c r="B2" i="1"/>
  <c r="A2" i="1"/>
  <c r="X2" i="1"/>
  <c r="O2" i="1"/>
  <c r="H2" i="1" l="1"/>
  <c r="L2" i="1"/>
  <c r="J2" i="1"/>
</calcChain>
</file>

<file path=xl/sharedStrings.xml><?xml version="1.0" encoding="utf-8"?>
<sst xmlns="http://schemas.openxmlformats.org/spreadsheetml/2006/main" count="26" uniqueCount="24">
  <si>
    <t>Aluno</t>
  </si>
  <si>
    <t>Orientador</t>
  </si>
  <si>
    <t>CoOrientador</t>
  </si>
  <si>
    <t>TítuloTCC</t>
  </si>
  <si>
    <t>Dia</t>
  </si>
  <si>
    <t>Data</t>
  </si>
  <si>
    <t>HorarioInicio</t>
  </si>
  <si>
    <t>Coordenador</t>
  </si>
  <si>
    <t>HorarioFim</t>
  </si>
  <si>
    <t>HoraI</t>
  </si>
  <si>
    <t>Minuto</t>
  </si>
  <si>
    <t>Mês</t>
  </si>
  <si>
    <t>Ano</t>
  </si>
  <si>
    <t>InstituiçãoExaminador 1</t>
  </si>
  <si>
    <t>Examinador 2</t>
  </si>
  <si>
    <t>Examinador 1</t>
  </si>
  <si>
    <t>InstituicaoExaminador 2</t>
  </si>
  <si>
    <t>Curso</t>
  </si>
  <si>
    <t>Situacao</t>
  </si>
  <si>
    <t>Nota</t>
  </si>
  <si>
    <t>Cidade</t>
  </si>
  <si>
    <t>NroTCC</t>
  </si>
  <si>
    <t>SIAPE</t>
  </si>
  <si>
    <t>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</si>
</sst>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[$-F400]h:mm:ss\ AM/PM"/>
    <numFmt numFmtId="166" formatCode="?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 wrapText="1"/>
    </xf>
    <xf numFmtId="14" fontId="0" fillId="0" borderId="0" xfId="0" applyNumberFormat="1" applyAlignment="1">
      <alignment horizontal="left" wrapText="1"/>
    </xf>
    <xf numFmtId="164" fontId="0" fillId="0" borderId="0" xfId="1" applyNumberFormat="1" applyFont="1" applyAlignment="1">
      <alignment horizontal="left" wrapText="1"/>
    </xf>
    <xf numFmtId="165" fontId="0" fillId="0" borderId="0" xfId="0" applyNumberFormat="1" applyAlignment="1">
      <alignment horizontal="left" wrapText="1"/>
    </xf>
    <xf numFmtId="20" fontId="0" fillId="0" borderId="0" xfId="0" applyNumberFormat="1" applyAlignment="1">
      <alignment horizontal="left" wrapText="1"/>
    </xf>
    <xf numFmtId="0" fontId="0" fillId="0" borderId="0" xfId="1" applyNumberFormat="1" applyFont="1" applyAlignment="1">
      <alignment horizontal="left" wrapText="1"/>
    </xf>
    <xf numFmtId="166" fontId="0" fillId="0" borderId="0" xfId="0" applyNumberFormat="1" applyAlignment="1">
      <alignment horizontal="left" wrapText="1"/>
    </xf>
    <xf numFmtId="2" fontId="0" fillId="0" borderId="0" xfId="0" applyNumberFormat="1" applyAlignment="1">
      <alignment horizontal="left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Trabalho\IFS\TCC\Alesson\Barema%20TCC.xlsx" TargetMode="External"/><Relationship Id="rId1" Type="http://schemas.openxmlformats.org/officeDocument/2006/relationships/externalLinkPath" Target="Barema%20TC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básicos"/>
      <sheetName val="Avaliador 1"/>
      <sheetName val="Avaliador 2"/>
      <sheetName val="Co-Orientador"/>
      <sheetName val="Orientador"/>
      <sheetName val="Resultado Final"/>
    </sheetNames>
    <sheetDataSet>
      <sheetData sheetId="0">
        <row r="4">
          <cell r="B4" t="str">
            <v>Nome completo do aluno</v>
          </cell>
        </row>
        <row r="5">
          <cell r="B5" t="str">
            <v>Nome completo do orientador</v>
          </cell>
          <cell r="D5">
            <v>987654</v>
          </cell>
        </row>
        <row r="6">
          <cell r="B6" t="str">
            <v>Co-orinentador ou em branco</v>
          </cell>
        </row>
        <row r="7">
          <cell r="B7" t="str">
            <v>Nome completo do avaliador 1</v>
          </cell>
          <cell r="D7" t="str">
            <v>Instituto Federal de Educação, Ciência e Tecnologia de Sergipe</v>
          </cell>
        </row>
        <row r="8">
          <cell r="B8" t="str">
            <v>Nome completo do avaliador 2</v>
          </cell>
          <cell r="D8" t="str">
            <v>Instituto Federal de Educação, Ciência e Tecnologia de Sergipe</v>
          </cell>
        </row>
        <row r="9">
          <cell r="B9" t="str">
            <v>Nome do coordenador de curso</v>
          </cell>
          <cell r="D9" t="str">
            <v>Bacharelado em Sistemas de Informação</v>
          </cell>
        </row>
        <row r="10">
          <cell r="B10" t="str">
            <v>Título do trabalho completo</v>
          </cell>
        </row>
        <row r="11">
          <cell r="B11">
            <v>45314</v>
          </cell>
        </row>
        <row r="12">
          <cell r="B12">
            <v>0.65833333333333333</v>
          </cell>
        </row>
        <row r="14">
          <cell r="B14" t="str">
            <v>Lagarto</v>
          </cell>
        </row>
      </sheetData>
      <sheetData sheetId="1"/>
      <sheetData sheetId="2"/>
      <sheetData sheetId="3"/>
      <sheetData sheetId="4"/>
      <sheetData sheetId="5">
        <row r="7">
          <cell r="C7">
            <v>8.7866666666666671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54E82-C001-436E-95A2-5AE59FFC107A}">
  <dimension ref="A1:Y2"/>
  <sheetViews>
    <sheetView tabSelected="1" topLeftCell="E1" workbookViewId="0">
      <selection activeCell="W2" sqref="W2"/>
    </sheetView>
  </sheetViews>
  <sheetFormatPr defaultRowHeight="14.4" x14ac:dyDescent="0.3"/>
  <cols>
    <col min="1" max="1" width="13.88671875" customWidth="1"/>
    <col min="2" max="2" width="9.88671875" bestFit="1" customWidth="1"/>
    <col min="3" max="3" width="9.88671875" customWidth="1"/>
    <col min="4" max="5" width="13.88671875" customWidth="1"/>
    <col min="6" max="6" width="29.109375" customWidth="1"/>
    <col min="7" max="7" width="12.109375" customWidth="1"/>
    <col min="8" max="8" width="3.88671875" bestFit="1" customWidth="1"/>
    <col min="9" max="9" width="3.6640625" bestFit="1" customWidth="1"/>
    <col min="10" max="10" width="6.44140625" bestFit="1" customWidth="1"/>
    <col min="11" max="11" width="11.6640625" bestFit="1" customWidth="1"/>
    <col min="12" max="12" width="5.5546875" bestFit="1" customWidth="1"/>
    <col min="13" max="13" width="6.88671875" bestFit="1" customWidth="1"/>
    <col min="14" max="14" width="10.109375" bestFit="1" customWidth="1"/>
    <col min="15" max="15" width="5.5546875" bestFit="1" customWidth="1"/>
    <col min="16" max="16" width="6.88671875" bestFit="1" customWidth="1"/>
    <col min="17" max="18" width="12.44140625" bestFit="1" customWidth="1"/>
    <col min="19" max="19" width="11.6640625" bestFit="1" customWidth="1"/>
    <col min="20" max="20" width="12.44140625" bestFit="1" customWidth="1"/>
    <col min="21" max="21" width="13.88671875" customWidth="1"/>
    <col min="23" max="23" width="11.44140625" bestFit="1" customWidth="1"/>
  </cols>
  <sheetData>
    <row r="1" spans="1:25" s="1" customFormat="1" ht="28.8" x14ac:dyDescent="0.3">
      <c r="A1" s="1" t="s">
        <v>0</v>
      </c>
      <c r="B1" s="1" t="s">
        <v>1</v>
      </c>
      <c r="C1" s="1" t="s">
        <v>22</v>
      </c>
      <c r="D1" s="1" t="s">
        <v>2</v>
      </c>
      <c r="E1" s="1" t="s">
        <v>21</v>
      </c>
      <c r="F1" s="1" t="s">
        <v>3</v>
      </c>
      <c r="G1" s="1" t="s">
        <v>5</v>
      </c>
      <c r="H1" s="1" t="s">
        <v>4</v>
      </c>
      <c r="I1" s="1" t="s">
        <v>11</v>
      </c>
      <c r="J1" s="1" t="s">
        <v>12</v>
      </c>
      <c r="K1" s="1" t="s">
        <v>6</v>
      </c>
      <c r="L1" s="1" t="s">
        <v>9</v>
      </c>
      <c r="M1" s="1" t="s">
        <v>10</v>
      </c>
      <c r="N1" s="1" t="s">
        <v>8</v>
      </c>
      <c r="O1" s="1" t="s">
        <v>9</v>
      </c>
      <c r="P1" s="1" t="s">
        <v>10</v>
      </c>
      <c r="Q1" s="1" t="s">
        <v>15</v>
      </c>
      <c r="R1" s="1" t="s">
        <v>13</v>
      </c>
      <c r="S1" s="1" t="s">
        <v>14</v>
      </c>
      <c r="T1" s="1" t="s">
        <v>16</v>
      </c>
      <c r="U1" s="1" t="s">
        <v>7</v>
      </c>
      <c r="V1" s="1" t="s">
        <v>17</v>
      </c>
      <c r="W1" s="1" t="s">
        <v>19</v>
      </c>
      <c r="X1" s="1" t="s">
        <v>18</v>
      </c>
      <c r="Y1" s="1" t="s">
        <v>20</v>
      </c>
    </row>
    <row r="2" spans="1:25" s="1" customFormat="1" ht="86.4" x14ac:dyDescent="0.3">
      <c r="A2" s="1" t="str">
        <f>'[1]Dados básicos'!$B$4</f>
        <v>Nome completo do aluno</v>
      </c>
      <c r="B2" s="1" t="str">
        <f>'[1]Dados básicos'!$B$5</f>
        <v>Nome completo do orientador</v>
      </c>
      <c r="C2" s="1">
        <f>'[1]Dados básicos'!$D$5</f>
        <v>987654</v>
      </c>
      <c r="D2" s="1" t="str">
        <f>IF(ISBLANK('[1]Dados básicos'!$B$6),"",'[1]Dados básicos'!$B$6)</f>
        <v>Co-orinentador ou em branco</v>
      </c>
      <c r="E2" s="1" t="s">
        <v>23</v>
      </c>
      <c r="F2" s="1" t="str">
        <f>'[1]Dados básicos'!$B$10</f>
        <v>Título do trabalho completo</v>
      </c>
      <c r="G2" s="2">
        <f>'[1]Dados básicos'!$B$11</f>
        <v>45314</v>
      </c>
      <c r="H2" s="3">
        <f>DAY(G2)</f>
        <v>23</v>
      </c>
      <c r="I2" s="3" t="str">
        <f>TEXT(G2,"mmmm")</f>
        <v>janeiro</v>
      </c>
      <c r="J2" s="6">
        <f>YEAR(G2)</f>
        <v>2024</v>
      </c>
      <c r="K2" s="4">
        <f>'[1]Dados básicos'!$B$12</f>
        <v>0.65833333333333333</v>
      </c>
      <c r="L2" s="1">
        <f>HOUR(K2)</f>
        <v>15</v>
      </c>
      <c r="M2" s="7" t="str">
        <f>TEXT(MINUTE(K2),"00")</f>
        <v>48</v>
      </c>
      <c r="N2" s="5">
        <v>0.82638888888888884</v>
      </c>
      <c r="O2" s="1">
        <f>HOUR(N2)</f>
        <v>19</v>
      </c>
      <c r="P2" s="1" t="str">
        <f>TEXT(MINUTE(N2), "00")</f>
        <v>50</v>
      </c>
      <c r="Q2" s="1" t="str">
        <f>'[1]Dados básicos'!$B$7</f>
        <v>Nome completo do avaliador 1</v>
      </c>
      <c r="R2" s="1" t="str">
        <f>'[1]Dados básicos'!$D$7</f>
        <v>Instituto Federal de Educação, Ciência e Tecnologia de Sergipe</v>
      </c>
      <c r="S2" s="1" t="str">
        <f>'[1]Dados básicos'!$B$8</f>
        <v>Nome completo do avaliador 2</v>
      </c>
      <c r="T2" s="1" t="str">
        <f>'[1]Dados básicos'!$D$8</f>
        <v>Instituto Federal de Educação, Ciência e Tecnologia de Sergipe</v>
      </c>
      <c r="U2" s="1" t="str">
        <f>'[1]Dados básicos'!$B$9</f>
        <v>Nome do coordenador de curso</v>
      </c>
      <c r="V2" s="1" t="str">
        <f>'[1]Dados básicos'!$D$9</f>
        <v>Bacharelado em Sistemas de Informação</v>
      </c>
      <c r="W2" s="8">
        <f>'[1]Resultado Final'!$C$7</f>
        <v>8.7866666666666671</v>
      </c>
      <c r="X2" s="1" t="str">
        <f>IF(W2&gt;=7,"APROVADO", "REPROVADO")</f>
        <v>APROVADO</v>
      </c>
      <c r="Y2" s="1" t="str">
        <f>'[1]Dados básicos'!$B$14</f>
        <v>Lagarto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Rodrigues</dc:creator>
  <cp:lastModifiedBy>Francisco Rodrigues</cp:lastModifiedBy>
  <dcterms:created xsi:type="dcterms:W3CDTF">2023-07-19T14:39:38Z</dcterms:created>
  <dcterms:modified xsi:type="dcterms:W3CDTF">2024-01-24T14:13:38Z</dcterms:modified>
</cp:coreProperties>
</file>