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otte/Documents/Code/Photonic_Force/"/>
    </mc:Choice>
  </mc:AlternateContent>
  <bookViews>
    <workbookView xWindow="28760" yWindow="2580" windowWidth="25600" windowHeight="1448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L6" i="2"/>
  <c r="L7" i="2"/>
  <c r="L8" i="2"/>
  <c r="L9" i="2"/>
  <c r="L10" i="2"/>
  <c r="L11" i="2"/>
  <c r="L5" i="2"/>
  <c r="J18" i="2"/>
  <c r="E5" i="2"/>
  <c r="E6" i="2"/>
  <c r="E7" i="2"/>
  <c r="E8" i="2"/>
  <c r="E9" i="2"/>
  <c r="K4" i="1"/>
  <c r="K5" i="1"/>
  <c r="K6" i="1"/>
  <c r="K7" i="1"/>
  <c r="K8" i="1"/>
  <c r="K9" i="1"/>
  <c r="K10" i="1"/>
  <c r="K11" i="1"/>
  <c r="K12" i="1"/>
  <c r="K13" i="1"/>
  <c r="K14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<sst xmlns="http://schemas.openxmlformats.org/spreadsheetml/2006/main" count="32" uniqueCount="14">
  <si>
    <t>work done on 26.11.2015</t>
  </si>
  <si>
    <t>z</t>
  </si>
  <si>
    <t>SUM</t>
  </si>
  <si>
    <t>s polarisation</t>
  </si>
  <si>
    <t>z error</t>
  </si>
  <si>
    <t>SUM error</t>
  </si>
  <si>
    <t>touches at 815</t>
  </si>
  <si>
    <t>z corrected</t>
  </si>
  <si>
    <t>p polarisation</t>
  </si>
  <si>
    <t>touches at 851</t>
  </si>
  <si>
    <t>cantilever mounted 90 degrees</t>
  </si>
  <si>
    <t>cantilever mounted 0 degrees</t>
  </si>
  <si>
    <t>touches 1257.54</t>
  </si>
  <si>
    <t>Not sure when it touches…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</si>
</sst>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0725518799056616"/>
                  <c:y val="0.03543650836278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0.1915e</a:t>
                    </a:r>
                    <a:r>
                      <a:rPr lang="en-US" sz="1800" baseline="30000"/>
                      <a:t>-0.007x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Sheet1!$E$4:$E$14</c:f>
              <c:numCache>
                <c:formatCode>General</c:formatCode>
                <c:ptCount val="11"/>
                <c:pt idx="0">
                  <c:v>267.0</c:v>
                </c:pt>
                <c:pt idx="1">
                  <c:v>202.0</c:v>
                </c:pt>
                <c:pt idx="2">
                  <c:v>161.0</c:v>
                </c:pt>
                <c:pt idx="3">
                  <c:v>130.0</c:v>
                </c:pt>
                <c:pt idx="4">
                  <c:v>106.0</c:v>
                </c:pt>
                <c:pt idx="5">
                  <c:v>84.0</c:v>
                </c:pt>
                <c:pt idx="6">
                  <c:v>65.0</c:v>
                </c:pt>
                <c:pt idx="7">
                  <c:v>48.0</c:v>
                </c:pt>
                <c:pt idx="8">
                  <c:v>34.0</c:v>
                </c:pt>
                <c:pt idx="9">
                  <c:v>19.0</c:v>
                </c:pt>
                <c:pt idx="10">
                  <c:v>8.0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0.031</c:v>
                </c:pt>
                <c:pt idx="1">
                  <c:v>0.046</c:v>
                </c:pt>
                <c:pt idx="2">
                  <c:v>0.061</c:v>
                </c:pt>
                <c:pt idx="3">
                  <c:v>0.076</c:v>
                </c:pt>
                <c:pt idx="4">
                  <c:v>0.092</c:v>
                </c:pt>
                <c:pt idx="5">
                  <c:v>0.107</c:v>
                </c:pt>
                <c:pt idx="6">
                  <c:v>0.122</c:v>
                </c:pt>
                <c:pt idx="7">
                  <c:v>0.137</c:v>
                </c:pt>
                <c:pt idx="8">
                  <c:v>0.153</c:v>
                </c:pt>
                <c:pt idx="9">
                  <c:v>0.168</c:v>
                </c:pt>
                <c:pt idx="10">
                  <c:v>0.183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50742728078166"/>
                  <c:y val="-0.1638719102813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0.1947e</a:t>
                    </a:r>
                    <a:r>
                      <a:rPr lang="en-US" sz="1400" baseline="30000"/>
                      <a:t>-0.007x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Sheet1!$K$4:$K$14</c:f>
              <c:numCache>
                <c:formatCode>General</c:formatCode>
                <c:ptCount val="11"/>
                <c:pt idx="0">
                  <c:v>256.0</c:v>
                </c:pt>
                <c:pt idx="1">
                  <c:v>197.0</c:v>
                </c:pt>
                <c:pt idx="2">
                  <c:v>157.0</c:v>
                </c:pt>
                <c:pt idx="3">
                  <c:v>127.0</c:v>
                </c:pt>
                <c:pt idx="4">
                  <c:v>102.0</c:v>
                </c:pt>
                <c:pt idx="5">
                  <c:v>81.0</c:v>
                </c:pt>
                <c:pt idx="6">
                  <c:v>64.0</c:v>
                </c:pt>
                <c:pt idx="7">
                  <c:v>48.0</c:v>
                </c:pt>
                <c:pt idx="8">
                  <c:v>33.0</c:v>
                </c:pt>
                <c:pt idx="9">
                  <c:v>22.0</c:v>
                </c:pt>
                <c:pt idx="10">
                  <c:v>11.0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0.031</c:v>
                </c:pt>
                <c:pt idx="1">
                  <c:v>0.046</c:v>
                </c:pt>
                <c:pt idx="2">
                  <c:v>0.061</c:v>
                </c:pt>
                <c:pt idx="3">
                  <c:v>0.076</c:v>
                </c:pt>
                <c:pt idx="4">
                  <c:v>0.092</c:v>
                </c:pt>
                <c:pt idx="5">
                  <c:v>0.107</c:v>
                </c:pt>
                <c:pt idx="6">
                  <c:v>0.12</c:v>
                </c:pt>
                <c:pt idx="7">
                  <c:v>0.14</c:v>
                </c:pt>
                <c:pt idx="8">
                  <c:v>0.152</c:v>
                </c:pt>
                <c:pt idx="9">
                  <c:v>0.168</c:v>
                </c:pt>
                <c:pt idx="10">
                  <c:v>0.183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79248"/>
        <c:axId val="-2083639568"/>
      </c:scatterChart>
      <c:valAx>
        <c:axId val="-20871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9568"/>
        <c:crosses val="autoZero"/>
        <c:crossBetween val="midCat"/>
      </c:valAx>
      <c:valAx>
        <c:axId val="-2083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0500827438943013"/>
                  <c:y val="-0.0456167979002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Sheet2!$E$5:$E$10</c:f>
              <c:numCache>
                <c:formatCode>General</c:formatCode>
                <c:ptCount val="6"/>
                <c:pt idx="0">
                  <c:v>113.6</c:v>
                </c:pt>
                <c:pt idx="1">
                  <c:v>49.95000000000005</c:v>
                </c:pt>
                <c:pt idx="2">
                  <c:v>33.74000000000001</c:v>
                </c:pt>
                <c:pt idx="3">
                  <c:v>20.17000000000007</c:v>
                </c:pt>
                <c:pt idx="4">
                  <c:v>8.86999999999989</c:v>
                </c:pt>
                <c:pt idx="5">
                  <c:v>0.0</c:v>
                </c:pt>
              </c:numCache>
            </c:numRef>
          </c:xVal>
          <c:yVal>
            <c:numRef>
              <c:f>Sheet2!$C$5:$C$10</c:f>
              <c:numCache>
                <c:formatCode>General</c:formatCode>
                <c:ptCount val="6"/>
                <c:pt idx="0">
                  <c:v>0.03</c:v>
                </c:pt>
                <c:pt idx="1">
                  <c:v>0.061</c:v>
                </c:pt>
                <c:pt idx="2">
                  <c:v>0.076</c:v>
                </c:pt>
                <c:pt idx="3">
                  <c:v>0.092</c:v>
                </c:pt>
                <c:pt idx="4">
                  <c:v>0.107</c:v>
                </c:pt>
                <c:pt idx="5">
                  <c:v>0.122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Sheet2!$K$5:$K$11</c:f>
              <c:numCache>
                <c:formatCode>General</c:formatCode>
                <c:ptCount val="7"/>
                <c:pt idx="0">
                  <c:v>101.1099999999999</c:v>
                </c:pt>
                <c:pt idx="1">
                  <c:v>53.73000000000002</c:v>
                </c:pt>
                <c:pt idx="2">
                  <c:v>37.92000000000007</c:v>
                </c:pt>
                <c:pt idx="3">
                  <c:v>23.82999999999993</c:v>
                </c:pt>
                <c:pt idx="4">
                  <c:v>14.68000000000006</c:v>
                </c:pt>
                <c:pt idx="5">
                  <c:v>7.769999999999982</c:v>
                </c:pt>
                <c:pt idx="6">
                  <c:v>0.0</c:v>
                </c:pt>
              </c:numCache>
            </c:numRef>
          </c:xVal>
          <c:yVal>
            <c:numRef>
              <c:f>Sheet2!$I$5:$I$11</c:f>
              <c:numCache>
                <c:formatCode>General</c:formatCode>
                <c:ptCount val="7"/>
                <c:pt idx="0">
                  <c:v>0.015</c:v>
                </c:pt>
                <c:pt idx="1">
                  <c:v>0.021</c:v>
                </c:pt>
                <c:pt idx="2">
                  <c:v>0.024</c:v>
                </c:pt>
                <c:pt idx="3">
                  <c:v>0.027</c:v>
                </c:pt>
                <c:pt idx="4">
                  <c:v>0.031</c:v>
                </c:pt>
                <c:pt idx="5">
                  <c:v>0.033</c:v>
                </c:pt>
                <c:pt idx="6">
                  <c:v>0.037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0.1151e</a:t>
                    </a:r>
                    <a:r>
                      <a:rPr lang="en-US" sz="1800" baseline="30000"/>
                      <a:t>-0.009x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Sheet2!$K$5:$K$11</c:f>
              <c:numCache>
                <c:formatCode>General</c:formatCode>
                <c:ptCount val="7"/>
                <c:pt idx="0">
                  <c:v>101.1099999999999</c:v>
                </c:pt>
                <c:pt idx="1">
                  <c:v>53.73000000000002</c:v>
                </c:pt>
                <c:pt idx="2">
                  <c:v>37.92000000000007</c:v>
                </c:pt>
                <c:pt idx="3">
                  <c:v>23.82999999999993</c:v>
                </c:pt>
                <c:pt idx="4">
                  <c:v>14.68000000000006</c:v>
                </c:pt>
                <c:pt idx="5">
                  <c:v>7.769999999999982</c:v>
                </c:pt>
                <c:pt idx="6">
                  <c:v>0.0</c:v>
                </c:pt>
              </c:numCache>
            </c:numRef>
          </c:xVal>
          <c:yVal>
            <c:numRef>
              <c:f>Sheet2!$L$5:$L$11</c:f>
              <c:numCache>
                <c:formatCode>General</c:formatCode>
                <c:ptCount val="7"/>
                <c:pt idx="0">
                  <c:v>0.04947</c:v>
                </c:pt>
                <c:pt idx="1">
                  <c:v>0.069258</c:v>
                </c:pt>
                <c:pt idx="2">
                  <c:v>0.079152</c:v>
                </c:pt>
                <c:pt idx="3">
                  <c:v>0.089046</c:v>
                </c:pt>
                <c:pt idx="4">
                  <c:v>0.102238</c:v>
                </c:pt>
                <c:pt idx="5">
                  <c:v>0.108834</c:v>
                </c:pt>
                <c:pt idx="6">
                  <c:v>0.122026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49712"/>
        <c:axId val="-2131346576"/>
      </c:scatterChart>
      <c:valAx>
        <c:axId val="-20892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46576"/>
        <c:crosses val="autoZero"/>
        <c:crossBetween val="midCat"/>
      </c:valAx>
      <c:valAx>
        <c:axId val="-21313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127000</xdr:rowOff>
    </xdr:from>
    <xdr:to>
      <xdr:col>12</xdr:col>
      <xdr:colOff>393700</xdr:colOff>
      <xdr:row>37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13</xdr:row>
      <xdr:rowOff>177800</xdr:rowOff>
    </xdr:from>
    <xdr:to>
      <xdr:col>10</xdr:col>
      <xdr:colOff>152400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6" sqref="M6"/>
    </sheetView>
  </sheetViews>
  <sheetFormatPr baseColWidth="10" defaultRowHeight="16" x14ac:dyDescent="0.2"/>
  <sheetData>
    <row r="1" spans="1:11" x14ac:dyDescent="0.2">
      <c r="A1" t="s">
        <v>0</v>
      </c>
      <c r="D1" t="s">
        <v>10</v>
      </c>
    </row>
    <row r="2" spans="1:11" x14ac:dyDescent="0.2">
      <c r="A2" t="s">
        <v>3</v>
      </c>
      <c r="G2" t="s">
        <v>8</v>
      </c>
    </row>
    <row r="3" spans="1:11" x14ac:dyDescent="0.2">
      <c r="A3" t="s">
        <v>1</v>
      </c>
      <c r="B3" t="s">
        <v>4</v>
      </c>
      <c r="C3" t="s">
        <v>2</v>
      </c>
      <c r="D3" t="s">
        <v>5</v>
      </c>
      <c r="E3" t="s">
        <v>7</v>
      </c>
      <c r="G3" t="s">
        <v>1</v>
      </c>
      <c r="H3" t="s">
        <v>4</v>
      </c>
      <c r="I3" t="s">
        <v>2</v>
      </c>
      <c r="J3" t="s">
        <v>5</v>
      </c>
      <c r="K3" t="s">
        <v>7</v>
      </c>
    </row>
    <row r="4" spans="1:11" x14ac:dyDescent="0.2">
      <c r="A4">
        <v>548</v>
      </c>
      <c r="B4">
        <v>0.81799999999999995</v>
      </c>
      <c r="C4">
        <v>3.1E-2</v>
      </c>
      <c r="D4">
        <v>2E-3</v>
      </c>
      <c r="E4">
        <f t="shared" ref="E4:E13" si="0">815-A4</f>
        <v>267</v>
      </c>
      <c r="G4">
        <v>595</v>
      </c>
      <c r="H4">
        <v>0.52</v>
      </c>
      <c r="I4">
        <v>3.1E-2</v>
      </c>
      <c r="J4">
        <v>2E-3</v>
      </c>
      <c r="K4">
        <f t="shared" ref="K4:K13" si="1">851-G4</f>
        <v>256</v>
      </c>
    </row>
    <row r="5" spans="1:11" x14ac:dyDescent="0.2">
      <c r="A5">
        <v>613</v>
      </c>
      <c r="B5">
        <v>0.18</v>
      </c>
      <c r="C5">
        <v>4.5999999999999999E-2</v>
      </c>
      <c r="D5">
        <v>2E-3</v>
      </c>
      <c r="E5">
        <f t="shared" si="0"/>
        <v>202</v>
      </c>
      <c r="G5">
        <v>654</v>
      </c>
      <c r="H5">
        <v>0.255</v>
      </c>
      <c r="I5">
        <v>4.5999999999999999E-2</v>
      </c>
      <c r="J5">
        <v>2E-3</v>
      </c>
      <c r="K5">
        <f t="shared" si="1"/>
        <v>197</v>
      </c>
    </row>
    <row r="6" spans="1:11" x14ac:dyDescent="0.2">
      <c r="A6">
        <v>654</v>
      </c>
      <c r="B6">
        <v>0.313</v>
      </c>
      <c r="C6">
        <v>6.0999999999999999E-2</v>
      </c>
      <c r="D6">
        <v>2E-3</v>
      </c>
      <c r="E6">
        <f t="shared" si="0"/>
        <v>161</v>
      </c>
      <c r="G6">
        <v>694</v>
      </c>
      <c r="H6">
        <v>0.28000000000000003</v>
      </c>
      <c r="I6">
        <v>6.0999999999999999E-2</v>
      </c>
      <c r="J6">
        <v>2E-3</v>
      </c>
      <c r="K6">
        <f t="shared" si="1"/>
        <v>157</v>
      </c>
    </row>
    <row r="7" spans="1:11" x14ac:dyDescent="0.2">
      <c r="A7">
        <v>685</v>
      </c>
      <c r="B7">
        <v>0.32400000000000001</v>
      </c>
      <c r="C7">
        <v>7.5999999999999998E-2</v>
      </c>
      <c r="D7">
        <v>2E-3</v>
      </c>
      <c r="E7">
        <f t="shared" si="0"/>
        <v>130</v>
      </c>
      <c r="G7">
        <v>724</v>
      </c>
      <c r="H7">
        <v>0.43</v>
      </c>
      <c r="I7">
        <v>7.5999999999999998E-2</v>
      </c>
      <c r="J7">
        <v>2E-3</v>
      </c>
      <c r="K7">
        <f t="shared" si="1"/>
        <v>127</v>
      </c>
    </row>
    <row r="8" spans="1:11" x14ac:dyDescent="0.2">
      <c r="A8">
        <v>709</v>
      </c>
      <c r="B8">
        <v>0.36</v>
      </c>
      <c r="C8">
        <v>9.1999999999999998E-2</v>
      </c>
      <c r="D8">
        <v>2E-3</v>
      </c>
      <c r="E8">
        <f t="shared" si="0"/>
        <v>106</v>
      </c>
      <c r="G8">
        <v>749</v>
      </c>
      <c r="H8">
        <v>0.3</v>
      </c>
      <c r="I8">
        <v>9.1999999999999998E-2</v>
      </c>
      <c r="J8">
        <v>2E-3</v>
      </c>
      <c r="K8">
        <f t="shared" si="1"/>
        <v>102</v>
      </c>
    </row>
    <row r="9" spans="1:11" x14ac:dyDescent="0.2">
      <c r="A9">
        <v>731</v>
      </c>
      <c r="B9">
        <v>0.34</v>
      </c>
      <c r="C9">
        <v>0.107</v>
      </c>
      <c r="D9">
        <v>2E-3</v>
      </c>
      <c r="E9">
        <f t="shared" si="0"/>
        <v>84</v>
      </c>
      <c r="G9">
        <v>770</v>
      </c>
      <c r="H9">
        <v>0.22</v>
      </c>
      <c r="I9">
        <v>0.107</v>
      </c>
      <c r="J9">
        <v>2E-3</v>
      </c>
      <c r="K9">
        <f t="shared" si="1"/>
        <v>81</v>
      </c>
    </row>
    <row r="10" spans="1:11" x14ac:dyDescent="0.2">
      <c r="A10">
        <v>750</v>
      </c>
      <c r="B10">
        <v>0.55400000000000005</v>
      </c>
      <c r="C10">
        <v>0.122</v>
      </c>
      <c r="D10">
        <v>2E-3</v>
      </c>
      <c r="E10">
        <f t="shared" si="0"/>
        <v>65</v>
      </c>
      <c r="G10">
        <v>787</v>
      </c>
      <c r="H10">
        <v>0.31</v>
      </c>
      <c r="I10">
        <v>0.12</v>
      </c>
      <c r="J10">
        <v>2E-3</v>
      </c>
      <c r="K10">
        <f t="shared" si="1"/>
        <v>64</v>
      </c>
    </row>
    <row r="11" spans="1:11" x14ac:dyDescent="0.2">
      <c r="A11">
        <v>767</v>
      </c>
      <c r="B11">
        <v>0.28999999999999998</v>
      </c>
      <c r="C11">
        <v>0.13700000000000001</v>
      </c>
      <c r="D11">
        <v>2E-3</v>
      </c>
      <c r="E11">
        <f t="shared" si="0"/>
        <v>48</v>
      </c>
      <c r="G11">
        <v>803</v>
      </c>
      <c r="H11">
        <v>0.38</v>
      </c>
      <c r="I11">
        <v>0.14000000000000001</v>
      </c>
      <c r="J11">
        <v>2E-3</v>
      </c>
      <c r="K11">
        <f t="shared" si="1"/>
        <v>48</v>
      </c>
    </row>
    <row r="12" spans="1:11" x14ac:dyDescent="0.2">
      <c r="A12">
        <v>781</v>
      </c>
      <c r="B12">
        <v>0.39300000000000002</v>
      </c>
      <c r="C12">
        <v>0.153</v>
      </c>
      <c r="D12">
        <v>2E-3</v>
      </c>
      <c r="E12">
        <f t="shared" si="0"/>
        <v>34</v>
      </c>
      <c r="G12">
        <v>818</v>
      </c>
      <c r="H12">
        <v>0.49</v>
      </c>
      <c r="I12">
        <v>0.152</v>
      </c>
      <c r="J12">
        <v>2E-3</v>
      </c>
      <c r="K12">
        <f t="shared" si="1"/>
        <v>33</v>
      </c>
    </row>
    <row r="13" spans="1:11" x14ac:dyDescent="0.2">
      <c r="A13">
        <v>796</v>
      </c>
      <c r="B13">
        <v>0.54</v>
      </c>
      <c r="C13">
        <v>0.16800000000000001</v>
      </c>
      <c r="D13">
        <v>2E-3</v>
      </c>
      <c r="E13">
        <f t="shared" si="0"/>
        <v>19</v>
      </c>
      <c r="G13">
        <v>829</v>
      </c>
      <c r="H13">
        <v>0.436</v>
      </c>
      <c r="I13">
        <v>0.16800000000000001</v>
      </c>
      <c r="J13">
        <v>2E-3</v>
      </c>
      <c r="K13">
        <f t="shared" si="1"/>
        <v>22</v>
      </c>
    </row>
    <row r="14" spans="1:11" x14ac:dyDescent="0.2">
      <c r="A14">
        <v>807</v>
      </c>
      <c r="B14">
        <v>0.40600000000000003</v>
      </c>
      <c r="C14">
        <v>0.183</v>
      </c>
      <c r="D14">
        <v>2E-3</v>
      </c>
      <c r="E14">
        <f>815-A14</f>
        <v>8</v>
      </c>
      <c r="G14">
        <v>840</v>
      </c>
      <c r="H14">
        <v>1.0900000000000001</v>
      </c>
      <c r="I14">
        <v>0.183</v>
      </c>
      <c r="J14">
        <v>2E-3</v>
      </c>
      <c r="K14">
        <f>851-G14</f>
        <v>11</v>
      </c>
    </row>
    <row r="16" spans="1:11" x14ac:dyDescent="0.2">
      <c r="A16" t="s">
        <v>6</v>
      </c>
      <c r="G1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5" sqref="I5:J11"/>
    </sheetView>
  </sheetViews>
  <sheetFormatPr baseColWidth="10" defaultRowHeight="16" x14ac:dyDescent="0.2"/>
  <sheetData>
    <row r="1" spans="1:12" x14ac:dyDescent="0.2">
      <c r="A1" t="s">
        <v>0</v>
      </c>
      <c r="D1" t="s">
        <v>11</v>
      </c>
    </row>
    <row r="3" spans="1:12" x14ac:dyDescent="0.2">
      <c r="A3" t="s">
        <v>3</v>
      </c>
      <c r="G3" t="s">
        <v>8</v>
      </c>
    </row>
    <row r="4" spans="1:12" x14ac:dyDescent="0.2">
      <c r="A4" t="s">
        <v>1</v>
      </c>
      <c r="B4" t="s">
        <v>4</v>
      </c>
      <c r="C4" t="s">
        <v>2</v>
      </c>
      <c r="D4" t="s">
        <v>5</v>
      </c>
      <c r="E4" t="s">
        <v>7</v>
      </c>
      <c r="G4" t="s">
        <v>1</v>
      </c>
      <c r="H4" t="s">
        <v>4</v>
      </c>
      <c r="I4" t="s">
        <v>2</v>
      </c>
      <c r="J4" t="s">
        <v>5</v>
      </c>
      <c r="K4" t="s">
        <v>7</v>
      </c>
    </row>
    <row r="5" spans="1:12" x14ac:dyDescent="0.2">
      <c r="A5">
        <v>1145.4000000000001</v>
      </c>
      <c r="B5">
        <v>0.31</v>
      </c>
      <c r="C5">
        <v>0.03</v>
      </c>
      <c r="D5">
        <v>2E-3</v>
      </c>
      <c r="E5">
        <f t="shared" ref="E5:E8" si="0">1259-A5</f>
        <v>113.59999999999991</v>
      </c>
      <c r="G5">
        <v>1143.8900000000001</v>
      </c>
      <c r="H5">
        <v>0.39</v>
      </c>
      <c r="I5">
        <v>1.4999999999999999E-2</v>
      </c>
      <c r="J5">
        <v>2E-3</v>
      </c>
      <c r="K5">
        <f t="shared" ref="K5:K9" si="1">1245-G5</f>
        <v>101.1099999999999</v>
      </c>
      <c r="L5">
        <f>I5*3.298</f>
        <v>4.947E-2</v>
      </c>
    </row>
    <row r="6" spans="1:12" x14ac:dyDescent="0.2">
      <c r="A6">
        <v>1209.05</v>
      </c>
      <c r="B6">
        <v>0.38</v>
      </c>
      <c r="C6">
        <v>6.0999999999999999E-2</v>
      </c>
      <c r="D6">
        <v>2E-3</v>
      </c>
      <c r="E6">
        <f t="shared" si="0"/>
        <v>49.950000000000045</v>
      </c>
      <c r="G6">
        <v>1191.27</v>
      </c>
      <c r="H6">
        <v>0.21</v>
      </c>
      <c r="I6">
        <v>2.1000000000000001E-2</v>
      </c>
      <c r="J6">
        <v>2E-3</v>
      </c>
      <c r="K6">
        <f t="shared" si="1"/>
        <v>53.730000000000018</v>
      </c>
      <c r="L6">
        <f t="shared" ref="L6:L11" si="2">I6*3.298</f>
        <v>6.9258E-2</v>
      </c>
    </row>
    <row r="7" spans="1:12" x14ac:dyDescent="0.2">
      <c r="A7">
        <v>1225.26</v>
      </c>
      <c r="B7">
        <v>0.26</v>
      </c>
      <c r="C7">
        <v>7.5999999999999998E-2</v>
      </c>
      <c r="D7">
        <v>2E-3</v>
      </c>
      <c r="E7">
        <f t="shared" si="0"/>
        <v>33.740000000000009</v>
      </c>
      <c r="G7">
        <v>1207.08</v>
      </c>
      <c r="H7">
        <v>0.66</v>
      </c>
      <c r="I7">
        <v>2.4E-2</v>
      </c>
      <c r="J7">
        <v>2E-3</v>
      </c>
      <c r="K7">
        <f t="shared" si="1"/>
        <v>37.920000000000073</v>
      </c>
      <c r="L7">
        <f t="shared" si="2"/>
        <v>7.9152E-2</v>
      </c>
    </row>
    <row r="8" spans="1:12" x14ac:dyDescent="0.2">
      <c r="A8">
        <v>1238.83</v>
      </c>
      <c r="B8">
        <v>0.23</v>
      </c>
      <c r="C8">
        <v>9.1999999999999998E-2</v>
      </c>
      <c r="D8">
        <v>2E-3</v>
      </c>
      <c r="E8">
        <f t="shared" si="0"/>
        <v>20.170000000000073</v>
      </c>
      <c r="G8">
        <v>1221.17</v>
      </c>
      <c r="H8">
        <v>0.45</v>
      </c>
      <c r="I8">
        <v>2.7E-2</v>
      </c>
      <c r="J8">
        <v>2E-3</v>
      </c>
      <c r="K8">
        <f t="shared" si="1"/>
        <v>23.829999999999927</v>
      </c>
      <c r="L8">
        <f t="shared" si="2"/>
        <v>8.9046E-2</v>
      </c>
    </row>
    <row r="9" spans="1:12" x14ac:dyDescent="0.2">
      <c r="A9">
        <v>1250.1300000000001</v>
      </c>
      <c r="B9">
        <v>0.26</v>
      </c>
      <c r="C9">
        <v>0.107</v>
      </c>
      <c r="D9">
        <v>2E-3</v>
      </c>
      <c r="E9">
        <f>1259-A9</f>
        <v>8.8699999999998909</v>
      </c>
      <c r="G9">
        <v>1230.32</v>
      </c>
      <c r="H9">
        <v>0.3</v>
      </c>
      <c r="I9">
        <v>3.1E-2</v>
      </c>
      <c r="J9">
        <v>2E-3</v>
      </c>
      <c r="K9">
        <f t="shared" si="1"/>
        <v>14.680000000000064</v>
      </c>
      <c r="L9">
        <f t="shared" si="2"/>
        <v>0.102238</v>
      </c>
    </row>
    <row r="10" spans="1:12" x14ac:dyDescent="0.2">
      <c r="A10">
        <v>1259</v>
      </c>
      <c r="B10">
        <v>0.28000000000000003</v>
      </c>
      <c r="C10">
        <v>0.122</v>
      </c>
      <c r="D10">
        <v>2E-3</v>
      </c>
      <c r="E10">
        <v>0</v>
      </c>
      <c r="G10">
        <v>1237.23</v>
      </c>
      <c r="H10">
        <v>0.22</v>
      </c>
      <c r="I10">
        <v>3.3000000000000002E-2</v>
      </c>
      <c r="J10">
        <v>2E-3</v>
      </c>
      <c r="K10">
        <f>1245-G10</f>
        <v>7.7699999999999818</v>
      </c>
      <c r="L10">
        <f t="shared" si="2"/>
        <v>0.108834</v>
      </c>
    </row>
    <row r="11" spans="1:12" x14ac:dyDescent="0.2">
      <c r="G11">
        <v>1245.05</v>
      </c>
      <c r="H11">
        <v>0.46</v>
      </c>
      <c r="I11">
        <v>3.6999999999999998E-2</v>
      </c>
      <c r="J11">
        <v>2E-3</v>
      </c>
      <c r="K11">
        <v>0</v>
      </c>
      <c r="L11">
        <f t="shared" si="2"/>
        <v>0.122026</v>
      </c>
    </row>
    <row r="12" spans="1:12" x14ac:dyDescent="0.2">
      <c r="A12" t="s">
        <v>12</v>
      </c>
    </row>
    <row r="13" spans="1:12" x14ac:dyDescent="0.2">
      <c r="G13" t="s">
        <v>13</v>
      </c>
    </row>
    <row r="18" spans="10:10" x14ac:dyDescent="0.2">
      <c r="J18">
        <f>C10/I11</f>
        <v>3.2972972972972974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2015-11-26T13:10:45Z</dcterms:created>
  <dcterms:modified xsi:type="dcterms:W3CDTF">2015-12-16T12:03:56Z</dcterms:modified>
</cp:coreProperties>
</file>