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nis\gitprojects\BuildME\data\"/>
    </mc:Choice>
  </mc:AlternateContent>
  <xr:revisionPtr revIDLastSave="0" documentId="13_ncr:1_{B464501A-975C-474E-AA40-3D68BE05499E}" xr6:coauthVersionLast="44" xr6:coauthVersionMax="44" xr10:uidLastSave="{00000000-0000-0000-0000-000000000000}"/>
  <bookViews>
    <workbookView xWindow="-120" yWindow="-120" windowWidth="29040" windowHeight="17640" xr2:uid="{464E4639-C8DD-E743-AA72-67524FC7DCD8}"/>
  </bookViews>
  <sheets>
    <sheet name="climate_reg" sheetId="2" r:id="rId1"/>
    <sheet name="New_regions_climate_reg" sheetId="4" r:id="rId2"/>
    <sheet name="energy_carrier" sheetId="3" r:id="rId3"/>
    <sheet name="USA_Peter_climatereg" sheetId="1" r:id="rId4"/>
  </sheets>
  <calcPr calcId="191029"/>
  <pivotCaches>
    <pivotCache cacheId="31" r:id="rId5"/>
    <pivotCache cacheId="32" r:id="rId6"/>
    <pivotCache cacheId="33" r:id="rId7"/>
    <pivotCache cacheId="34" r:id="rId8"/>
    <pivotCache cacheId="35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7" i="1" l="1"/>
  <c r="B13" i="1"/>
  <c r="N4" i="1" l="1"/>
  <c r="E9" i="1" s="1"/>
  <c r="N3" i="1"/>
  <c r="H8" i="1" s="1"/>
  <c r="N2" i="1"/>
  <c r="K7" i="1" s="1"/>
  <c r="I8" i="1" l="1"/>
  <c r="J8" i="1"/>
  <c r="K8" i="1"/>
  <c r="L8" i="1"/>
  <c r="C8" i="1"/>
  <c r="D7" i="1"/>
  <c r="E13" i="1" s="1"/>
  <c r="E7" i="1"/>
  <c r="J13" i="1" s="1"/>
  <c r="F7" i="1"/>
  <c r="H13" i="1" s="1"/>
  <c r="J7" i="1"/>
  <c r="M13" i="1" s="1"/>
  <c r="L7" i="1"/>
  <c r="Q13" i="1" s="1"/>
  <c r="F9" i="1"/>
  <c r="B8" i="1"/>
  <c r="G9" i="1"/>
  <c r="H9" i="1"/>
  <c r="D8" i="1"/>
  <c r="I9" i="1"/>
  <c r="O13" i="1"/>
  <c r="N13" i="1"/>
  <c r="G7" i="1"/>
  <c r="I13" i="1" s="1"/>
  <c r="H7" i="1"/>
  <c r="K13" i="1" s="1"/>
  <c r="E8" i="1"/>
  <c r="B9" i="1"/>
  <c r="J9" i="1"/>
  <c r="I7" i="1"/>
  <c r="L13" i="1" s="1"/>
  <c r="F8" i="1"/>
  <c r="C9" i="1"/>
  <c r="K9" i="1"/>
  <c r="P13" i="1"/>
  <c r="G8" i="1"/>
  <c r="D9" i="1"/>
  <c r="L9" i="1"/>
  <c r="C7" i="1"/>
  <c r="D13" i="1" s="1"/>
  <c r="F13" i="1" l="1"/>
  <c r="G13" i="1"/>
  <c r="C13" i="1"/>
  <c r="S13" i="1" l="1"/>
</calcChain>
</file>

<file path=xl/sharedStrings.xml><?xml version="1.0" encoding="utf-8"?>
<sst xmlns="http://schemas.openxmlformats.org/spreadsheetml/2006/main" count="187" uniqueCount="104">
  <si>
    <t>1A-2A</t>
  </si>
  <si>
    <t>2B</t>
  </si>
  <si>
    <t>3A</t>
  </si>
  <si>
    <t>3B-4B</t>
  </si>
  <si>
    <t>3C</t>
  </si>
  <si>
    <t>4A</t>
  </si>
  <si>
    <t>4C</t>
  </si>
  <si>
    <t>5A</t>
  </si>
  <si>
    <t>5B-5C</t>
  </si>
  <si>
    <t>6A-6B</t>
  </si>
  <si>
    <t>7A-7B-7AK-8AK</t>
  </si>
  <si>
    <t>Sing-Fam</t>
  </si>
  <si>
    <t>Mult-Fam</t>
  </si>
  <si>
    <t>Man-Hous</t>
  </si>
  <si>
    <t>1A</t>
  </si>
  <si>
    <t>2A</t>
  </si>
  <si>
    <t>3B</t>
  </si>
  <si>
    <t>3B-Coast</t>
  </si>
  <si>
    <t>4B</t>
  </si>
  <si>
    <t>5B</t>
  </si>
  <si>
    <t>6A</t>
  </si>
  <si>
    <t>6B</t>
  </si>
  <si>
    <t>climate_region</t>
  </si>
  <si>
    <t>share</t>
  </si>
  <si>
    <t>region</t>
  </si>
  <si>
    <t>USA</t>
  </si>
  <si>
    <t>electricity</t>
  </si>
  <si>
    <t>diesel</t>
  </si>
  <si>
    <t>natural gas</t>
  </si>
  <si>
    <t>fuel wood</t>
  </si>
  <si>
    <t>CN</t>
  </si>
  <si>
    <t>JP</t>
  </si>
  <si>
    <t>all</t>
  </si>
  <si>
    <t>Germany</t>
  </si>
  <si>
    <t>Italy</t>
  </si>
  <si>
    <t>France</t>
  </si>
  <si>
    <t>Poland</t>
  </si>
  <si>
    <t>R32EU12-M</t>
  </si>
  <si>
    <t>Spain</t>
  </si>
  <si>
    <t>UK</t>
  </si>
  <si>
    <t>DE</t>
  </si>
  <si>
    <t>IT</t>
  </si>
  <si>
    <t>FR</t>
  </si>
  <si>
    <t>PL</t>
  </si>
  <si>
    <t>CA</t>
  </si>
  <si>
    <t>IN</t>
  </si>
  <si>
    <t>ES</t>
  </si>
  <si>
    <t>Oth-R32EU15</t>
  </si>
  <si>
    <t>Oth-R32EU12-H</t>
  </si>
  <si>
    <t>I</t>
  </si>
  <si>
    <t>II</t>
  </si>
  <si>
    <t>III</t>
  </si>
  <si>
    <t>IV</t>
  </si>
  <si>
    <t>V</t>
  </si>
  <si>
    <t>IN1</t>
  </si>
  <si>
    <t>IN2</t>
  </si>
  <si>
    <t>IN3</t>
  </si>
  <si>
    <t>IN4</t>
  </si>
  <si>
    <t>IN5</t>
  </si>
  <si>
    <t>CA7</t>
  </si>
  <si>
    <t>CA6A</t>
  </si>
  <si>
    <t>CA5A</t>
  </si>
  <si>
    <t>JP1</t>
  </si>
  <si>
    <t>JP2</t>
  </si>
  <si>
    <t>JP3</t>
  </si>
  <si>
    <t>JP4</t>
  </si>
  <si>
    <t>JP5</t>
  </si>
  <si>
    <t>JP6</t>
  </si>
  <si>
    <t>JP7</t>
  </si>
  <si>
    <t>JP8</t>
  </si>
  <si>
    <t>Moscow</t>
  </si>
  <si>
    <t>Karachi/Islamabad/Kabul</t>
  </si>
  <si>
    <t>Java</t>
  </si>
  <si>
    <t>Busan/Seoul</t>
  </si>
  <si>
    <t>Cairo</t>
  </si>
  <si>
    <t>Nigeria</t>
  </si>
  <si>
    <t>Johannesburg</t>
  </si>
  <si>
    <t>Tel Aviv</t>
  </si>
  <si>
    <t>Australia</t>
  </si>
  <si>
    <t>Istanbul</t>
  </si>
  <si>
    <t>Mexico city</t>
  </si>
  <si>
    <t>Zurich</t>
  </si>
  <si>
    <t>R5.2OECD_Other</t>
  </si>
  <si>
    <t>Row Labels</t>
  </si>
  <si>
    <t>Sum of disagg building stock</t>
  </si>
  <si>
    <t>Grand Total</t>
  </si>
  <si>
    <t>R5.2REF_Other</t>
  </si>
  <si>
    <t>Samarkand</t>
  </si>
  <si>
    <t>R5.2ASIA_Other</t>
  </si>
  <si>
    <t xml:space="preserve">Teheran </t>
  </si>
  <si>
    <t>R5.2LAM_Other</t>
  </si>
  <si>
    <t>See Modeling/RECC-buildings/Mapping_climate_RECC_regions.xlsx</t>
  </si>
  <si>
    <t>Rio de Janeiro</t>
  </si>
  <si>
    <t>Oth-OECD</t>
  </si>
  <si>
    <t>Oth-REF</t>
  </si>
  <si>
    <t>Oth-Asia</t>
  </si>
  <si>
    <t>Oth-MAF</t>
  </si>
  <si>
    <t>Oth-LAM</t>
  </si>
  <si>
    <t xml:space="preserve">Brazil </t>
  </si>
  <si>
    <t>Russia</t>
  </si>
  <si>
    <t>Indonesia</t>
  </si>
  <si>
    <t>Egypt</t>
  </si>
  <si>
    <t>Oth-MAF-Sub-Sahara</t>
  </si>
  <si>
    <t>Turkey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</si>
</sst>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\ %"/>
  </numFmts>
  <fonts count="7">
    <font>
      <sz val="12"/>
      <color theme="1"/>
      <name val="ArialMT"/>
      <family val="2"/>
    </font>
    <font>
      <sz val="12"/>
      <color theme="1"/>
      <name val="ArialMT"/>
      <family val="2"/>
    </font>
    <font>
      <b/>
      <sz val="12"/>
      <color theme="1"/>
      <name val="ArialMT"/>
    </font>
    <font>
      <sz val="12"/>
      <color theme="1"/>
      <name val="ArialMT"/>
    </font>
    <font>
      <sz val="8"/>
      <name val="ArialMT"/>
      <family val="2"/>
    </font>
    <font>
      <b/>
      <sz val="11"/>
      <color theme="1"/>
      <name val="Calibri"/>
      <family val="2"/>
      <scheme val="minor"/>
    </font>
    <font>
      <sz val="12"/>
      <color rgb="FFFF0000"/>
      <name val="ArialMT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10" fontId="0" fillId="0" borderId="0" xfId="1" applyNumberFormat="1" applyFont="1"/>
    <xf numFmtId="10" fontId="0" fillId="0" borderId="0" xfId="0" applyNumberFormat="1"/>
    <xf numFmtId="164" fontId="0" fillId="0" borderId="0" xfId="0" applyNumberFormat="1"/>
    <xf numFmtId="164" fontId="0" fillId="0" borderId="0" xfId="1" applyNumberFormat="1" applyFont="1"/>
    <xf numFmtId="0" fontId="0" fillId="0" borderId="0" xfId="0" applyAlignment="1">
      <alignment horizontal="left"/>
    </xf>
    <xf numFmtId="0" fontId="2" fillId="0" borderId="0" xfId="0" applyFont="1"/>
    <xf numFmtId="9" fontId="0" fillId="0" borderId="0" xfId="0" applyNumberFormat="1"/>
    <xf numFmtId="9" fontId="0" fillId="0" borderId="0" xfId="1" applyFont="1"/>
    <xf numFmtId="0" fontId="3" fillId="0" borderId="0" xfId="0" applyFont="1"/>
    <xf numFmtId="0" fontId="5" fillId="0" borderId="0" xfId="0" applyFont="1"/>
    <xf numFmtId="165" fontId="0" fillId="0" borderId="0" xfId="0" applyNumberFormat="1"/>
    <xf numFmtId="0" fontId="0" fillId="0" borderId="0" xfId="0" pivotButton="1"/>
    <xf numFmtId="0" fontId="6" fillId="0" borderId="0" xfId="0" applyFont="1"/>
  </cellXfs>
  <cellStyles count="2">
    <cellStyle name="Normal" xfId="0" builtinId="0"/>
    <cellStyle name="Percent" xfId="1" builtinId="5"/>
  </cellStyles>
  <dxfs count="5">
    <dxf>
      <numFmt numFmtId="165" formatCode="0.0\ %"/>
    </dxf>
    <dxf>
      <numFmt numFmtId="165" formatCode="0.0\ %"/>
    </dxf>
    <dxf>
      <numFmt numFmtId="165" formatCode="0.0\ %"/>
    </dxf>
    <dxf>
      <numFmt numFmtId="165" formatCode="0.0\ %"/>
    </dxf>
    <dxf>
      <numFmt numFmtId="13" formatCode="0\ 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4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tyles" Target="styles.xml"/><Relationship Id="rId5" Type="http://schemas.openxmlformats.org/officeDocument/2006/relationships/pivotCacheDefinition" Target="pivotCache/pivotCacheDefinition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5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andrenis/Dropbox/G7%20RECC/Modeling/RECC-buildings/Mapping_climate_RECC_regions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andrenis/Dropbox/G7%20RECC/Modeling/RECC-buildings/Mapping_climate_RECC_regions.xlsx" TargetMode="External"/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andrenis/Dropbox/G7%20RECC/Modeling/RECC-buildings/Mapping_climate_RECC_regions.xlsx" TargetMode="External"/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andrenis/Dropbox/G7%20RECC/Modeling/RECC-buildings/Mapping_climate_RECC_regions.xlsx" TargetMode="External"/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andrenis/Dropbox/G7%20RECC/Modeling/RECC-buildings/Mapping_climate_RECC_regions.xlsx" TargetMode="External"/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rea A. Nistad" refreshedDate="43965.628342939817" createdVersion="6" refreshedVersion="6" minRefreshableVersion="3" recordCount="36" xr:uid="{DE82C6EC-F927-464E-A2EA-72716E065F4A}">
  <cacheSource type="worksheet">
    <worksheetSource ref="E145:F181" sheet="aggregation_stock" r:id="rId2"/>
  </cacheSource>
  <cacheFields count="2">
    <cacheField name="disagg building stock" numFmtId="9">
      <sharedItems containsSemiMixedTypes="0" containsString="0" containsNumber="1" minValue="0" maxValue="0.42584040981210575"/>
    </cacheField>
    <cacheField name="climate reg" numFmtId="0">
      <sharedItems count="1">
        <s v="R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rea A. Nistad" refreshedDate="43965.62732511574" createdVersion="6" refreshedVersion="6" minRefreshableVersion="3" recordCount="31" xr:uid="{8864F91D-6E7B-4126-BF47-4634A95B9609}">
  <cacheSource type="worksheet">
    <worksheetSource ref="E41:F72" sheet="aggregation_stock" r:id="rId2"/>
  </cacheSource>
  <cacheFields count="2">
    <cacheField name="disagg building stock" numFmtId="9">
      <sharedItems containsSemiMixedTypes="0" containsString="0" containsNumber="1" minValue="4.2064379846092042E-5" maxValue="0.1947591919922306"/>
    </cacheField>
    <cacheField name="climate reg" numFmtId="0">
      <sharedItems count="3">
        <s v="Karachi/Islamabad/Kabul"/>
        <s v="Java"/>
        <s v="Busan/Seou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rea A. Nistad" refreshedDate="43965.626824421299" createdVersion="6" refreshedVersion="6" minRefreshableVersion="3" recordCount="12" xr:uid="{0F12718F-30F6-4BCF-89E7-1B35B81718CD}">
  <cacheSource type="worksheet">
    <worksheetSource ref="E22:F34" sheet="aggregation_stock" r:id="rId2"/>
  </cacheSource>
  <cacheFields count="2">
    <cacheField name="disagg building stock" numFmtId="9">
      <sharedItems containsSemiMixedTypes="0" containsString="0" containsNumber="1" minValue="1.0141665058581035E-2" maxValue="0.50260135135767547"/>
    </cacheField>
    <cacheField name="climate reg" numFmtId="0">
      <sharedItems count="2">
        <s v="Moscow"/>
        <s v="Samarkan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rea A. Nistad" refreshedDate="43965.626123263886" createdVersion="6" refreshedVersion="6" minRefreshableVersion="3" recordCount="9" xr:uid="{FF258E16-2918-4CBC-B3E3-6AC27A884314}">
  <cacheSource type="worksheet">
    <worksheetSource ref="E2:F11" sheet="aggregation_stock" r:id="rId2"/>
  </cacheSource>
  <cacheFields count="2">
    <cacheField name="disagg building stock" numFmtId="9">
      <sharedItems containsSemiMixedTypes="0" containsString="0" containsNumber="1" minValue="1.612643328927227E-3" maxValue="0.38348196597904244"/>
    </cacheField>
    <cacheField name="climate reg" numFmtId="0">
      <sharedItems count="4">
        <s v="Australia"/>
        <s v="Istanbul"/>
        <s v="Zurich"/>
        <s v="Mexico city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rea A. Nistad" refreshedDate="43965.632962152777" createdVersion="6" refreshedVersion="6" minRefreshableVersion="3" recordCount="69" xr:uid="{297EE59C-41D0-444D-A431-21726AA596B4}">
  <cacheSource type="worksheet">
    <worksheetSource ref="E74:F143" sheet="aggregation_stock" r:id="rId2"/>
  </cacheSource>
  <cacheFields count="2">
    <cacheField name="disagg building stock" numFmtId="9">
      <sharedItems containsSemiMixedTypes="0" containsString="0" containsNumber="1" minValue="5.893682169665855E-5" maxValue="0.11239790936065834"/>
    </cacheField>
    <cacheField name="climate reg" numFmtId="0">
      <sharedItems count="5">
        <s v="Cairo"/>
        <s v="Nigeria"/>
        <s v="Johannesburg"/>
        <s v="Teheran "/>
        <s v="Tel Aviv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">
  <r>
    <n v="1.9487440799356817E-4"/>
    <x v="0"/>
  </r>
  <r>
    <n v="8.9710446528055418E-2"/>
    <x v="0"/>
  </r>
  <r>
    <n v="7.7932269048308991E-4"/>
    <x v="0"/>
  </r>
  <r>
    <n v="5.9423251017495619E-4"/>
    <x v="0"/>
  </r>
  <r>
    <n v="7.5167776960261825E-4"/>
    <x v="0"/>
  </r>
  <r>
    <n v="1.3265355096290864E-4"/>
    <x v="0"/>
  </r>
  <r>
    <n v="2.2637703867103523E-2"/>
    <x v="0"/>
  </r>
  <r>
    <n v="0.42584040981210575"/>
    <x v="0"/>
  </r>
  <r>
    <n v="9.8968289844978588E-2"/>
    <x v="0"/>
  </r>
  <r>
    <n v="1.0096217091227622E-2"/>
    <x v="0"/>
  </r>
  <r>
    <n v="2.3585397329665997E-2"/>
    <x v="0"/>
  </r>
  <r>
    <n v="1.4823167422537128E-4"/>
    <x v="0"/>
  </r>
  <r>
    <n v="2.1412994718526784E-2"/>
    <x v="0"/>
  </r>
  <r>
    <n v="1.3172929757752787E-2"/>
    <x v="0"/>
  </r>
  <r>
    <n v="3.3763753616277516E-2"/>
    <x v="0"/>
  </r>
  <r>
    <n v="5.435848658407544E-4"/>
    <x v="0"/>
  </r>
  <r>
    <n v="2.2826324116787309E-4"/>
    <x v="0"/>
  </r>
  <r>
    <n v="8.3359620548573371E-4"/>
    <x v="0"/>
  </r>
  <r>
    <n v="3.3847898390899613E-2"/>
    <x v="0"/>
  </r>
  <r>
    <n v="1.5982842071766681E-3"/>
    <x v="0"/>
  </r>
  <r>
    <n v="2.2274925197673729E-2"/>
    <x v="0"/>
  </r>
  <r>
    <n v="1.8978869223394208E-2"/>
    <x v="0"/>
  </r>
  <r>
    <n v="6.0209529714890025E-3"/>
    <x v="0"/>
  </r>
  <r>
    <n v="7.882426238966097E-4"/>
    <x v="0"/>
  </r>
  <r>
    <n v="0"/>
    <x v="0"/>
  </r>
  <r>
    <n v="1.2960736142132128E-2"/>
    <x v="0"/>
  </r>
  <r>
    <n v="8.2649233136163486E-3"/>
    <x v="0"/>
  </r>
  <r>
    <n v="1.3930228564078049E-2"/>
    <x v="0"/>
  </r>
  <r>
    <n v="6.34594823583325E-2"/>
    <x v="0"/>
  </r>
  <r>
    <n v="1.0663933469667594E-4"/>
    <x v="0"/>
  </r>
  <r>
    <n v="3.7306481258398289E-4"/>
    <x v="0"/>
  </r>
  <r>
    <n v="2.2728856714556927E-4"/>
    <x v="0"/>
  </r>
  <r>
    <n v="1.1644772096898797E-3"/>
    <x v="0"/>
  </r>
  <r>
    <n v="2.8539038511359535E-3"/>
    <x v="0"/>
  </r>
  <r>
    <n v="7.1059838351771225E-3"/>
    <x v="0"/>
  </r>
  <r>
    <n v="6.2649519915250834E-2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">
  <r>
    <n v="3.2319600968477274E-2"/>
    <x v="0"/>
  </r>
  <r>
    <n v="0.11777987688972466"/>
    <x v="1"/>
  </r>
  <r>
    <n v="5.4865124044498276E-4"/>
    <x v="1"/>
  </r>
  <r>
    <n v="3.1274594307890611E-4"/>
    <x v="1"/>
  </r>
  <r>
    <n v="2.4648356991649124E-2"/>
    <x v="1"/>
  </r>
  <r>
    <n v="6.5474082346827622E-4"/>
    <x v="1"/>
  </r>
  <r>
    <n v="2.0586641865005223E-4"/>
    <x v="1"/>
  </r>
  <r>
    <n v="1.2199695270167802E-4"/>
    <x v="1"/>
  </r>
  <r>
    <n v="0.1947591919922306"/>
    <x v="1"/>
  </r>
  <r>
    <n v="1.8982587449882949E-2"/>
    <x v="2"/>
  </r>
  <r>
    <n v="5.081222715179046E-3"/>
    <x v="1"/>
  </r>
  <r>
    <n v="2.2817069312757725E-2"/>
    <x v="1"/>
  </r>
  <r>
    <n v="3.4289637840563948E-4"/>
    <x v="1"/>
  </r>
  <r>
    <n v="3.9416116359168422E-4"/>
    <x v="1"/>
  </r>
  <r>
    <n v="4.7615730761712081E-3"/>
    <x v="0"/>
  </r>
  <r>
    <n v="3.9708669048187248E-2"/>
    <x v="1"/>
  </r>
  <r>
    <n v="2.0362875132901685E-2"/>
    <x v="2"/>
  </r>
  <r>
    <n v="2.0431593251337495E-4"/>
    <x v="1"/>
  </r>
  <r>
    <n v="0.18729220370558908"/>
    <x v="0"/>
  </r>
  <r>
    <n v="6.1113213832474896E-3"/>
    <x v="1"/>
  </r>
  <r>
    <n v="7.6968940337710026E-2"/>
    <x v="1"/>
  </r>
  <r>
    <n v="4.2064379846092042E-5"/>
    <x v="1"/>
  </r>
  <r>
    <n v="1.1458629330246724E-2"/>
    <x v="1"/>
  </r>
  <r>
    <n v="4.5461806274796677E-4"/>
    <x v="1"/>
  </r>
  <r>
    <n v="1.5759650635544721E-2"/>
    <x v="1"/>
  </r>
  <r>
    <n v="1.7756701653694182E-2"/>
    <x v="1"/>
  </r>
  <r>
    <n v="5.1794316527927264E-2"/>
    <x v="1"/>
  </r>
  <r>
    <n v="9.0171962196897897E-4"/>
    <x v="1"/>
  </r>
  <r>
    <n v="7.5964021805704696E-5"/>
    <x v="1"/>
  </r>
  <r>
    <n v="2.0436568073166402E-4"/>
    <x v="1"/>
  </r>
  <r>
    <n v="0.14717310622892399"/>
    <x v="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n v="1.0141665058581035E-2"/>
    <x v="0"/>
  </r>
  <r>
    <n v="3.3357938147025964E-2"/>
    <x v="0"/>
  </r>
  <r>
    <n v="3.2722456307984635E-2"/>
    <x v="0"/>
  </r>
  <r>
    <n v="1.3950115412282107E-2"/>
    <x v="0"/>
  </r>
  <r>
    <n v="6.0914662745149388E-2"/>
    <x v="1"/>
  </r>
  <r>
    <n v="2.0657747778760151E-2"/>
    <x v="1"/>
  </r>
  <r>
    <n v="1.4111397740497151E-2"/>
    <x v="0"/>
  </r>
  <r>
    <n v="0.50260135135767547"/>
    <x v="0"/>
  </r>
  <r>
    <n v="2.9306477530236165E-2"/>
    <x v="1"/>
  </r>
  <r>
    <n v="1.9292462104580708E-2"/>
    <x v="1"/>
  </r>
  <r>
    <n v="0.15572414919524638"/>
    <x v="0"/>
  </r>
  <r>
    <n v="0.10721957662198076"/>
    <x v="1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">
  <r>
    <n v="0.12953020068336535"/>
    <x v="0"/>
  </r>
  <r>
    <n v="8.7749592197477674E-2"/>
    <x v="1"/>
  </r>
  <r>
    <n v="1.612643328927227E-3"/>
    <x v="2"/>
  </r>
  <r>
    <n v="3.8961316718818799E-2"/>
    <x v="1"/>
  </r>
  <r>
    <n v="0.26778117835811976"/>
    <x v="3"/>
  </r>
  <r>
    <n v="2.4975269334339377E-2"/>
    <x v="0"/>
  </r>
  <r>
    <n v="2.5392267744455271E-2"/>
    <x v="2"/>
  </r>
  <r>
    <n v="4.051556565545409E-2"/>
    <x v="2"/>
  </r>
  <r>
    <n v="0.38348196597904244"/>
    <x v="1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9">
  <r>
    <n v="4.0733497680968178E-2"/>
    <x v="0"/>
  </r>
  <r>
    <n v="1.7302584013453973E-2"/>
    <x v="1"/>
  </r>
  <r>
    <n v="8.5125083600958221E-4"/>
    <x v="1"/>
  </r>
  <r>
    <n v="6.5625081507315816E-3"/>
    <x v="1"/>
  </r>
  <r>
    <n v="1.3159290885677232E-3"/>
    <x v="0"/>
  </r>
  <r>
    <n v="1.1237849106754525E-2"/>
    <x v="1"/>
  </r>
  <r>
    <n v="6.3044199607288675E-3"/>
    <x v="1"/>
  </r>
  <r>
    <n v="1.4456914879120129E-2"/>
    <x v="1"/>
  </r>
  <r>
    <n v="3.2560730901027158E-4"/>
    <x v="1"/>
  </r>
  <r>
    <n v="2.7880651717669537E-3"/>
    <x v="1"/>
  </r>
  <r>
    <n v="8.7560225918206745E-3"/>
    <x v="1"/>
  </r>
  <r>
    <n v="4.8240751282616247E-4"/>
    <x v="1"/>
  </r>
  <r>
    <n v="3.0132625186446945E-3"/>
    <x v="1"/>
  </r>
  <r>
    <n v="1.4412096560114157E-2"/>
    <x v="1"/>
  </r>
  <r>
    <n v="5.6714645199674172E-4"/>
    <x v="0"/>
  </r>
  <r>
    <n v="9.4782180317928941E-2"/>
    <x v="0"/>
  </r>
  <r>
    <n v="7.2511445883042679E-4"/>
    <x v="1"/>
  </r>
  <r>
    <n v="2.0742576771183791E-3"/>
    <x v="0"/>
  </r>
  <r>
    <n v="6.2569578275263396E-2"/>
    <x v="2"/>
  </r>
  <r>
    <n v="1.2085644313111557E-3"/>
    <x v="1"/>
  </r>
  <r>
    <n v="1.2943005327822638E-3"/>
    <x v="1"/>
  </r>
  <r>
    <n v="1.7280756273413085E-2"/>
    <x v="1"/>
  </r>
  <r>
    <n v="1.0779572673396481E-3"/>
    <x v="1"/>
  </r>
  <r>
    <n v="7.0937493137688944E-3"/>
    <x v="1"/>
  </r>
  <r>
    <n v="8.0478769708182588E-2"/>
    <x v="3"/>
  </r>
  <r>
    <n v="3.6472568650999376E-2"/>
    <x v="0"/>
  </r>
  <r>
    <n v="9.5011009812727247E-3"/>
    <x v="4"/>
  </r>
  <r>
    <n v="2.9709069485214654E-2"/>
    <x v="2"/>
  </r>
  <r>
    <n v="3.9326630147475108E-3"/>
    <x v="0"/>
  </r>
  <r>
    <n v="6.6980168244982988E-3"/>
    <x v="4"/>
  </r>
  <r>
    <n v="1.2776404141718726E-3"/>
    <x v="2"/>
  </r>
  <r>
    <n v="2.7750704157634221E-3"/>
    <x v="1"/>
  </r>
  <r>
    <n v="6.5807563318842294E-3"/>
    <x v="0"/>
  </r>
  <r>
    <n v="1.5037530158058549E-2"/>
    <x v="1"/>
  </r>
  <r>
    <n v="1.0390657658280761E-2"/>
    <x v="1"/>
  </r>
  <r>
    <n v="1.0820962044752969E-2"/>
    <x v="1"/>
  </r>
  <r>
    <n v="2.5107789703043373E-3"/>
    <x v="0"/>
  </r>
  <r>
    <n v="7.815078030722828E-4"/>
    <x v="1"/>
  </r>
  <r>
    <n v="1.4892963342391335E-4"/>
    <x v="1"/>
  </r>
  <r>
    <n v="2.1509174298637274E-2"/>
    <x v="0"/>
  </r>
  <r>
    <n v="1.6779877988838423E-2"/>
    <x v="1"/>
  </r>
  <r>
    <n v="1.436423152866537E-3"/>
    <x v="0"/>
  </r>
  <r>
    <n v="1.241126589389091E-2"/>
    <x v="0"/>
  </r>
  <r>
    <n v="0.11239790936065834"/>
    <x v="1"/>
  </r>
  <r>
    <n v="4.3753432647134303E-3"/>
    <x v="0"/>
  </r>
  <r>
    <n v="4.6437886498429531E-3"/>
    <x v="4"/>
  </r>
  <r>
    <n v="2.6306435827418914E-3"/>
    <x v="0"/>
  </r>
  <r>
    <n v="5.3572436006364883E-4"/>
    <x v="1"/>
  </r>
  <r>
    <n v="7.0546384613716755E-3"/>
    <x v="1"/>
  </r>
  <r>
    <n v="1.2375423276613095E-4"/>
    <x v="1"/>
  </r>
  <r>
    <n v="3.2520419638121911E-2"/>
    <x v="0"/>
  </r>
  <r>
    <n v="9.0460987804261046E-3"/>
    <x v="1"/>
  </r>
  <r>
    <n v="5.893682169665855E-5"/>
    <x v="1"/>
  </r>
  <r>
    <n v="4.4502534397159507E-3"/>
    <x v="1"/>
  </r>
  <r>
    <n v="8.5613264975144942E-3"/>
    <x v="0"/>
  </r>
  <r>
    <n v="3.4367889937759515E-2"/>
    <x v="2"/>
  </r>
  <r>
    <n v="6.6491905325438885E-3"/>
    <x v="1"/>
  </r>
  <r>
    <n v="3.9887543908325301E-2"/>
    <x v="0"/>
  </r>
  <r>
    <n v="6.8506849530259228E-4"/>
    <x v="2"/>
  </r>
  <r>
    <n v="1.8452908028941065E-2"/>
    <x v="3"/>
  </r>
  <r>
    <n v="4.544107695746996E-3"/>
    <x v="1"/>
  </r>
  <r>
    <n v="1.1462904723966556E-2"/>
    <x v="0"/>
  </r>
  <r>
    <n v="2.3719337068614475E-2"/>
    <x v="1"/>
  </r>
  <r>
    <n v="9.4973309199665491E-3"/>
    <x v="0"/>
  </r>
  <r>
    <n v="3.1945579181937626E-2"/>
    <x v="1"/>
  </r>
  <r>
    <n v="3.2652008171971651E-4"/>
    <x v="0"/>
  </r>
  <r>
    <n v="2.7168516685806918E-2"/>
    <x v="0"/>
  </r>
  <r>
    <n v="9.8533348600801096E-3"/>
    <x v="2"/>
  </r>
  <r>
    <n v="8.5721469805242149E-3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D58C25-0250-44B1-9449-4E6C15D85E4F}" name="PivotTable14" cacheId="3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:B9" firstHeaderRow="1" firstDataRow="1" firstDataCol="1"/>
  <pivotFields count="2">
    <pivotField dataField="1" numFmtId="9" showAll="0"/>
    <pivotField axis="axisRow" showAll="0">
      <items count="5">
        <item x="0"/>
        <item x="1"/>
        <item x="3"/>
        <item x="2"/>
        <item t="default"/>
      </items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disagg building stock" fld="0" baseField="0" baseItem="0"/>
  </dataFields>
  <formats count="1">
    <format dxfId="0">
      <pivotArea collapsedLevelsAreSubtotals="1" fieldPosition="0">
        <references count="1">
          <reference field="1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8DA0F9-12D8-49BB-AE44-8AD8E0F4D991}" name="PivotTable13" cacheId="3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2:B15" firstHeaderRow="1" firstDataRow="1" firstDataCol="1"/>
  <pivotFields count="2">
    <pivotField dataField="1" numFmtId="9" showAll="0"/>
    <pivotField axis="axisRow" showAll="0">
      <items count="3">
        <item x="0"/>
        <item x="1"/>
        <item t="default"/>
      </items>
    </pivotField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Sum of disagg building stock" fld="0" baseField="0" baseItem="0"/>
  </dataFields>
  <formats count="1">
    <format dxfId="1">
      <pivotArea collapsedLevelsAreSubtotals="1" fieldPosition="0">
        <references count="1">
          <reference field="1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FE9055-D368-4FF8-B88E-03C2A8B277BB}" name="PivotTable12" cacheId="3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8:B22" firstHeaderRow="1" firstDataRow="1" firstDataCol="1"/>
  <pivotFields count="2">
    <pivotField dataField="1" numFmtId="9" showAll="0"/>
    <pivotField axis="axisRow" showAll="0">
      <items count="4">
        <item x="2"/>
        <item x="1"/>
        <item x="0"/>
        <item t="default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disagg building stock" fld="0" baseField="0" baseItem="0"/>
  </dataFields>
  <formats count="1">
    <format dxfId="2">
      <pivotArea collapsedLevelsAreSubtotals="1" fieldPosition="0">
        <references count="1">
          <reference field="1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A6FF2A-923F-4646-86BA-7D171AD1949F}" name="PivotTable10" cacheId="3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5:B37" firstHeaderRow="1" firstDataRow="1" firstDataCol="1"/>
  <pivotFields count="2">
    <pivotField dataField="1" numFmtId="9" showAll="0"/>
    <pivotField axis="axisRow" showAll="0">
      <items count="2">
        <item n="Rio de Janeiro" x="0"/>
        <item t="default"/>
      </items>
    </pivotField>
  </pivotFields>
  <rowFields count="1">
    <field x="1"/>
  </rowFields>
  <rowItems count="2">
    <i>
      <x/>
    </i>
    <i t="grand">
      <x/>
    </i>
  </rowItems>
  <colItems count="1">
    <i/>
  </colItems>
  <dataFields count="1">
    <dataField name="Sum of disagg building stock" fld="0" baseField="0" baseItem="0"/>
  </dataFields>
  <formats count="1">
    <format dxfId="3">
      <pivotArea collapsedLevelsAreSubtotals="1" fieldPosition="0">
        <references count="1">
          <reference field="1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203C04-5A61-4CA0-95DF-55788DF810ED}" name="PivotTable17" cacheId="3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24:B30" firstHeaderRow="1" firstDataRow="1" firstDataCol="1"/>
  <pivotFields count="2">
    <pivotField dataField="1" numFmtId="9" showAll="0"/>
    <pivotField axis="axisRow" showAll="0">
      <items count="6">
        <item x="0"/>
        <item x="2"/>
        <item x="1"/>
        <item x="3"/>
        <item x="4"/>
        <item t="default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disagg building stock" fld="0" baseField="0" baseItem="0"/>
  </dataFields>
  <formats count="1">
    <format dxfId="4">
      <pivotArea collapsedLevelsAreSubtotals="1" fieldPosition="0">
        <references count="1">
          <reference field="1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rinterSettings" Target="../printerSettings/printerSettings1.bin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DBA6D-8E3C-C348-8FCA-B609DCB4E55F}">
  <dimension ref="A1:C61"/>
  <sheetViews>
    <sheetView tabSelected="1" workbookViewId="0">
      <pane ySplit="1" topLeftCell="A26" activePane="bottomLeft" state="frozen"/>
      <selection pane="bottomLeft" activeCell="E28" sqref="E28"/>
    </sheetView>
  </sheetViews>
  <sheetFormatPr defaultColWidth="11.5546875" defaultRowHeight="15"/>
  <cols>
    <col min="1" max="1" width="14.33203125" bestFit="1" customWidth="1"/>
    <col min="2" max="2" width="13.77734375" bestFit="1" customWidth="1"/>
  </cols>
  <sheetData>
    <row r="1" spans="1:3" ht="15.75">
      <c r="A1" s="6" t="s">
        <v>24</v>
      </c>
      <c r="B1" s="6" t="s">
        <v>22</v>
      </c>
      <c r="C1" s="6" t="s">
        <v>23</v>
      </c>
    </row>
    <row r="2" spans="1:3">
      <c r="A2" t="s">
        <v>25</v>
      </c>
      <c r="B2" s="5" t="s">
        <v>14</v>
      </c>
      <c r="C2" s="4">
        <v>5.4409330071763705E-2</v>
      </c>
    </row>
    <row r="3" spans="1:3">
      <c r="A3" t="s">
        <v>25</v>
      </c>
      <c r="B3" s="5" t="s">
        <v>15</v>
      </c>
      <c r="C3" s="4">
        <v>5.4409330071763705E-2</v>
      </c>
    </row>
    <row r="4" spans="1:3">
      <c r="A4" t="s">
        <v>25</v>
      </c>
      <c r="B4" s="5" t="s">
        <v>1</v>
      </c>
      <c r="C4" s="4">
        <v>1.6747679981270868E-2</v>
      </c>
    </row>
    <row r="5" spans="1:3">
      <c r="A5" t="s">
        <v>25</v>
      </c>
      <c r="B5" s="5" t="s">
        <v>2</v>
      </c>
      <c r="C5" s="4">
        <v>0.1173465100596969</v>
      </c>
    </row>
    <row r="6" spans="1:3">
      <c r="A6" t="s">
        <v>25</v>
      </c>
      <c r="B6" s="5" t="s">
        <v>16</v>
      </c>
      <c r="C6" s="4">
        <v>2.8254442077614215E-2</v>
      </c>
    </row>
    <row r="7" spans="1:3">
      <c r="A7" t="s">
        <v>25</v>
      </c>
      <c r="B7" s="5" t="s">
        <v>17</v>
      </c>
      <c r="C7" s="4">
        <v>2.8254442077614215E-2</v>
      </c>
    </row>
    <row r="8" spans="1:3">
      <c r="A8" t="s">
        <v>25</v>
      </c>
      <c r="B8" s="5" t="s">
        <v>4</v>
      </c>
      <c r="C8" s="4">
        <v>1.9941001650270886E-2</v>
      </c>
    </row>
    <row r="9" spans="1:3">
      <c r="A9" t="s">
        <v>25</v>
      </c>
      <c r="B9" s="5" t="s">
        <v>5</v>
      </c>
      <c r="C9" s="4">
        <v>0.23789978702125211</v>
      </c>
    </row>
    <row r="10" spans="1:3">
      <c r="A10" t="s">
        <v>25</v>
      </c>
      <c r="B10" s="5" t="s">
        <v>18</v>
      </c>
      <c r="C10" s="4">
        <v>2.8254442077614215E-2</v>
      </c>
    </row>
    <row r="11" spans="1:3">
      <c r="A11" t="s">
        <v>25</v>
      </c>
      <c r="B11" s="5" t="s">
        <v>6</v>
      </c>
      <c r="C11" s="4">
        <v>2.4857716193833472E-2</v>
      </c>
    </row>
    <row r="12" spans="1:3">
      <c r="A12" t="s">
        <v>25</v>
      </c>
      <c r="B12" s="5" t="s">
        <v>7</v>
      </c>
      <c r="C12" s="4">
        <v>0.25565570622303851</v>
      </c>
    </row>
    <row r="13" spans="1:3">
      <c r="A13" t="s">
        <v>25</v>
      </c>
      <c r="B13" s="5" t="s">
        <v>19</v>
      </c>
      <c r="C13" s="4">
        <v>3.6749392412316388E-2</v>
      </c>
    </row>
    <row r="14" spans="1:3">
      <c r="A14" t="s">
        <v>25</v>
      </c>
      <c r="B14" s="5" t="s">
        <v>20</v>
      </c>
      <c r="C14" s="4">
        <v>4.4404157190032503E-2</v>
      </c>
    </row>
    <row r="15" spans="1:3">
      <c r="A15" t="s">
        <v>25</v>
      </c>
      <c r="B15" s="5" t="s">
        <v>21</v>
      </c>
      <c r="C15" s="4">
        <v>4.4404157190032503E-2</v>
      </c>
    </row>
    <row r="16" spans="1:3">
      <c r="A16" t="s">
        <v>25</v>
      </c>
      <c r="B16" s="5">
        <v>7</v>
      </c>
      <c r="C16" s="4">
        <v>4.2059528509429296E-3</v>
      </c>
    </row>
    <row r="17" spans="1:3">
      <c r="A17" t="s">
        <v>25</v>
      </c>
      <c r="B17" s="5">
        <v>8</v>
      </c>
      <c r="C17" s="4">
        <v>4.2059528509429296E-3</v>
      </c>
    </row>
    <row r="18" spans="1:3">
      <c r="A18" t="s">
        <v>30</v>
      </c>
      <c r="B18" t="s">
        <v>49</v>
      </c>
      <c r="C18" s="8">
        <v>0.12100573820072259</v>
      </c>
    </row>
    <row r="19" spans="1:3">
      <c r="A19" t="s">
        <v>30</v>
      </c>
      <c r="B19" t="s">
        <v>50</v>
      </c>
      <c r="C19" s="8">
        <v>0.25170086154751592</v>
      </c>
    </row>
    <row r="20" spans="1:3">
      <c r="A20" t="s">
        <v>30</v>
      </c>
      <c r="B20" t="s">
        <v>51</v>
      </c>
      <c r="C20" s="8">
        <v>0.45895527146103421</v>
      </c>
    </row>
    <row r="21" spans="1:3">
      <c r="A21" t="s">
        <v>30</v>
      </c>
      <c r="B21" t="s">
        <v>52</v>
      </c>
      <c r="C21" s="8">
        <v>0.11809445961189491</v>
      </c>
    </row>
    <row r="22" spans="1:3">
      <c r="A22" t="s">
        <v>30</v>
      </c>
      <c r="B22" t="s">
        <v>53</v>
      </c>
      <c r="C22" s="8">
        <v>5.0243669178832412E-2</v>
      </c>
    </row>
    <row r="23" spans="1:3">
      <c r="A23" t="s">
        <v>31</v>
      </c>
      <c r="B23" s="5" t="s">
        <v>62</v>
      </c>
      <c r="C23" s="4">
        <v>2.2163289421981446E-2</v>
      </c>
    </row>
    <row r="24" spans="1:3">
      <c r="A24" t="s">
        <v>31</v>
      </c>
      <c r="B24" s="5" t="s">
        <v>63</v>
      </c>
      <c r="C24" s="4">
        <v>2.2163289421981446E-2</v>
      </c>
    </row>
    <row r="25" spans="1:3">
      <c r="A25" t="s">
        <v>31</v>
      </c>
      <c r="B25" s="5" t="s">
        <v>64</v>
      </c>
      <c r="C25" s="4">
        <v>5.8518324929244518E-2</v>
      </c>
    </row>
    <row r="26" spans="1:3">
      <c r="A26" t="s">
        <v>31</v>
      </c>
      <c r="B26" s="5" t="s">
        <v>65</v>
      </c>
      <c r="C26" s="4">
        <v>6.8895493846559713E-2</v>
      </c>
    </row>
    <row r="27" spans="1:3">
      <c r="A27" t="s">
        <v>31</v>
      </c>
      <c r="B27" s="5" t="s">
        <v>66</v>
      </c>
      <c r="C27" s="4">
        <v>0.23556287166635986</v>
      </c>
    </row>
    <row r="28" spans="1:3">
      <c r="A28" t="s">
        <v>31</v>
      </c>
      <c r="B28" s="5" t="s">
        <v>67</v>
      </c>
      <c r="C28" s="4">
        <v>0.56209185643969373</v>
      </c>
    </row>
    <row r="29" spans="1:3">
      <c r="A29" t="s">
        <v>31</v>
      </c>
      <c r="B29" s="5" t="s">
        <v>68</v>
      </c>
      <c r="C29" s="4">
        <v>2.2205794535902487E-2</v>
      </c>
    </row>
    <row r="30" spans="1:3">
      <c r="A30" t="s">
        <v>31</v>
      </c>
      <c r="B30" s="5" t="s">
        <v>69</v>
      </c>
      <c r="C30" s="4">
        <v>8.3990797382767803E-3</v>
      </c>
    </row>
    <row r="31" spans="1:3">
      <c r="A31" t="s">
        <v>40</v>
      </c>
      <c r="B31" t="s">
        <v>33</v>
      </c>
      <c r="C31" s="7">
        <v>1</v>
      </c>
    </row>
    <row r="32" spans="1:3">
      <c r="A32" t="s">
        <v>41</v>
      </c>
      <c r="B32" t="s">
        <v>34</v>
      </c>
      <c r="C32" s="7">
        <v>1</v>
      </c>
    </row>
    <row r="33" spans="1:3">
      <c r="A33" t="s">
        <v>42</v>
      </c>
      <c r="B33" t="s">
        <v>35</v>
      </c>
      <c r="C33" s="7">
        <v>1</v>
      </c>
    </row>
    <row r="34" spans="1:3">
      <c r="A34" t="s">
        <v>43</v>
      </c>
      <c r="B34" t="s">
        <v>36</v>
      </c>
      <c r="C34" s="7">
        <v>1</v>
      </c>
    </row>
    <row r="35" spans="1:3">
      <c r="A35" t="s">
        <v>44</v>
      </c>
      <c r="B35" t="s">
        <v>61</v>
      </c>
      <c r="C35" s="3">
        <v>6.5421390365477533E-2</v>
      </c>
    </row>
    <row r="36" spans="1:3">
      <c r="A36" t="s">
        <v>44</v>
      </c>
      <c r="B36" t="s">
        <v>60</v>
      </c>
      <c r="C36" s="3">
        <v>0.80153113065177428</v>
      </c>
    </row>
    <row r="37" spans="1:3">
      <c r="A37" t="s">
        <v>44</v>
      </c>
      <c r="B37" s="5" t="s">
        <v>59</v>
      </c>
      <c r="C37" s="3">
        <v>0.13304747898274816</v>
      </c>
    </row>
    <row r="38" spans="1:3">
      <c r="A38" t="s">
        <v>37</v>
      </c>
      <c r="B38" t="s">
        <v>37</v>
      </c>
      <c r="C38" s="7">
        <v>1</v>
      </c>
    </row>
    <row r="39" spans="1:3">
      <c r="A39" t="s">
        <v>45</v>
      </c>
      <c r="B39" t="s">
        <v>54</v>
      </c>
      <c r="C39" s="4">
        <v>0.10860704989639085</v>
      </c>
    </row>
    <row r="40" spans="1:3">
      <c r="A40" t="s">
        <v>45</v>
      </c>
      <c r="B40" t="s">
        <v>55</v>
      </c>
      <c r="C40" s="4">
        <v>0.41477131479358487</v>
      </c>
    </row>
    <row r="41" spans="1:3">
      <c r="A41" t="s">
        <v>45</v>
      </c>
      <c r="B41" t="s">
        <v>56</v>
      </c>
      <c r="C41" s="4">
        <v>5.4450740933229946E-3</v>
      </c>
    </row>
    <row r="42" spans="1:3">
      <c r="A42" t="s">
        <v>45</v>
      </c>
      <c r="B42" t="s">
        <v>57</v>
      </c>
      <c r="C42" s="4">
        <v>4.9007169068861239E-2</v>
      </c>
    </row>
    <row r="43" spans="1:3">
      <c r="A43" t="s">
        <v>45</v>
      </c>
      <c r="B43" t="s">
        <v>58</v>
      </c>
      <c r="C43" s="4">
        <v>0.42216939214784016</v>
      </c>
    </row>
    <row r="44" spans="1:3">
      <c r="A44" t="s">
        <v>46</v>
      </c>
      <c r="B44" t="s">
        <v>38</v>
      </c>
      <c r="C44" s="7">
        <v>1</v>
      </c>
    </row>
    <row r="45" spans="1:3">
      <c r="A45" t="s">
        <v>39</v>
      </c>
      <c r="B45" t="s">
        <v>39</v>
      </c>
      <c r="C45" s="7">
        <v>1</v>
      </c>
    </row>
    <row r="46" spans="1:3">
      <c r="A46" t="s">
        <v>47</v>
      </c>
      <c r="B46" t="s">
        <v>47</v>
      </c>
      <c r="C46" s="7">
        <v>1</v>
      </c>
    </row>
    <row r="47" spans="1:3">
      <c r="A47" t="s">
        <v>48</v>
      </c>
      <c r="B47" t="s">
        <v>48</v>
      </c>
      <c r="C47" s="7">
        <v>1</v>
      </c>
    </row>
    <row r="48" spans="1:3">
      <c r="A48" t="s">
        <v>93</v>
      </c>
      <c r="B48" t="s">
        <v>103</v>
      </c>
      <c r="C48" s="8">
        <v>1</v>
      </c>
    </row>
    <row r="49" spans="1:3">
      <c r="A49" t="s">
        <v>94</v>
      </c>
      <c r="B49" t="s">
        <v>99</v>
      </c>
      <c r="C49" s="8">
        <v>1</v>
      </c>
    </row>
    <row r="50" spans="1:3">
      <c r="A50" t="s">
        <v>95</v>
      </c>
      <c r="B50" t="s">
        <v>100</v>
      </c>
      <c r="C50" s="8">
        <v>1</v>
      </c>
    </row>
    <row r="51" spans="1:3">
      <c r="A51" t="s">
        <v>96</v>
      </c>
      <c r="B51" t="s">
        <v>101</v>
      </c>
      <c r="C51" s="8">
        <v>1</v>
      </c>
    </row>
    <row r="52" spans="1:3">
      <c r="A52" t="s">
        <v>102</v>
      </c>
      <c r="B52" t="s">
        <v>75</v>
      </c>
      <c r="C52" s="7">
        <v>1</v>
      </c>
    </row>
    <row r="53" spans="1:3">
      <c r="A53" t="s">
        <v>97</v>
      </c>
      <c r="B53" t="s">
        <v>98</v>
      </c>
      <c r="C53" s="7">
        <v>1</v>
      </c>
    </row>
    <row r="56" spans="1:3">
      <c r="C56" s="8"/>
    </row>
    <row r="59" spans="1:3">
      <c r="C59" s="8"/>
    </row>
    <row r="60" spans="1:3">
      <c r="C60" s="8"/>
    </row>
    <row r="61" spans="1:3">
      <c r="C61" s="8"/>
    </row>
  </sheetData>
  <phoneticPr fontId="4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E12B2-6BF9-43A3-B2AC-319EDBF96535}">
  <dimension ref="A1:B37"/>
  <sheetViews>
    <sheetView topLeftCell="A4" workbookViewId="0">
      <selection activeCell="E30" sqref="E30"/>
    </sheetView>
  </sheetViews>
  <sheetFormatPr defaultRowHeight="15"/>
  <sheetData>
    <row r="1" spans="1:2">
      <c r="A1" s="13" t="s">
        <v>91</v>
      </c>
    </row>
    <row r="3" spans="1:2" ht="15.75">
      <c r="A3" s="10" t="s">
        <v>82</v>
      </c>
    </row>
    <row r="4" spans="1:2">
      <c r="A4" s="12" t="s">
        <v>83</v>
      </c>
      <c r="B4" s="12" t="s">
        <v>84</v>
      </c>
    </row>
    <row r="5" spans="1:2">
      <c r="A5" s="5" t="s">
        <v>78</v>
      </c>
      <c r="B5" s="11">
        <v>0.15450547001770473</v>
      </c>
    </row>
    <row r="6" spans="1:2">
      <c r="A6" s="5" t="s">
        <v>79</v>
      </c>
      <c r="B6" s="11">
        <v>0.51019287489533893</v>
      </c>
    </row>
    <row r="7" spans="1:2">
      <c r="A7" s="5" t="s">
        <v>80</v>
      </c>
      <c r="B7" s="11">
        <v>0.26778117835811976</v>
      </c>
    </row>
    <row r="8" spans="1:2">
      <c r="A8" s="5" t="s">
        <v>81</v>
      </c>
      <c r="B8" s="11">
        <v>6.7520476728836584E-2</v>
      </c>
    </row>
    <row r="9" spans="1:2">
      <c r="A9" s="5" t="s">
        <v>85</v>
      </c>
      <c r="B9">
        <v>1</v>
      </c>
    </row>
    <row r="11" spans="1:2" ht="15.75">
      <c r="A11" s="10" t="s">
        <v>86</v>
      </c>
    </row>
    <row r="12" spans="1:2">
      <c r="A12" s="12" t="s">
        <v>83</v>
      </c>
      <c r="B12" s="12" t="s">
        <v>84</v>
      </c>
    </row>
    <row r="13" spans="1:2">
      <c r="A13" s="5" t="s">
        <v>70</v>
      </c>
      <c r="B13" s="11">
        <v>0.76260907321929272</v>
      </c>
    </row>
    <row r="14" spans="1:2">
      <c r="A14" s="5" t="s">
        <v>87</v>
      </c>
      <c r="B14" s="11">
        <v>0.23739092678070717</v>
      </c>
    </row>
    <row r="15" spans="1:2">
      <c r="A15" s="5" t="s">
        <v>85</v>
      </c>
      <c r="B15">
        <v>0.99999999999999989</v>
      </c>
    </row>
    <row r="17" spans="1:2" ht="15.75">
      <c r="A17" s="10" t="s">
        <v>88</v>
      </c>
    </row>
    <row r="18" spans="1:2">
      <c r="A18" s="12" t="s">
        <v>83</v>
      </c>
      <c r="B18" s="12" t="s">
        <v>84</v>
      </c>
    </row>
    <row r="19" spans="1:2">
      <c r="A19" s="5" t="s">
        <v>73</v>
      </c>
      <c r="B19" s="11">
        <v>0.18651856881170864</v>
      </c>
    </row>
    <row r="20" spans="1:2">
      <c r="A20" s="5" t="s">
        <v>72</v>
      </c>
      <c r="B20" s="11">
        <v>0.58910805343805372</v>
      </c>
    </row>
    <row r="21" spans="1:2">
      <c r="A21" s="5" t="s">
        <v>71</v>
      </c>
      <c r="B21" s="11">
        <v>0.22437337775023755</v>
      </c>
    </row>
    <row r="22" spans="1:2">
      <c r="A22" s="5" t="s">
        <v>85</v>
      </c>
      <c r="B22">
        <v>0.99999999999999989</v>
      </c>
    </row>
    <row r="24" spans="1:2">
      <c r="A24" s="12" t="s">
        <v>83</v>
      </c>
      <c r="B24" s="12" t="s">
        <v>84</v>
      </c>
    </row>
    <row r="25" spans="1:2">
      <c r="A25" s="5" t="s">
        <v>74</v>
      </c>
      <c r="B25" s="7">
        <v>0.36075719083278696</v>
      </c>
    </row>
    <row r="26" spans="1:2">
      <c r="A26" s="5" t="s">
        <v>76</v>
      </c>
      <c r="B26" s="7">
        <v>0.14703472844831636</v>
      </c>
    </row>
    <row r="27" spans="1:2">
      <c r="A27" s="5" t="s">
        <v>75</v>
      </c>
      <c r="B27" s="7">
        <v>0.37243349652615881</v>
      </c>
    </row>
    <row r="28" spans="1:2">
      <c r="A28" s="5" t="s">
        <v>89</v>
      </c>
      <c r="B28" s="7">
        <v>9.8931677737123649E-2</v>
      </c>
    </row>
    <row r="29" spans="1:2">
      <c r="A29" s="5" t="s">
        <v>77</v>
      </c>
      <c r="B29" s="7">
        <v>2.0842906455613978E-2</v>
      </c>
    </row>
    <row r="30" spans="1:2">
      <c r="A30" s="5" t="s">
        <v>85</v>
      </c>
      <c r="B30">
        <v>0.99999999999999978</v>
      </c>
    </row>
    <row r="34" spans="1:2" ht="15.75">
      <c r="A34" s="10" t="s">
        <v>90</v>
      </c>
    </row>
    <row r="35" spans="1:2">
      <c r="A35" s="12" t="s">
        <v>83</v>
      </c>
      <c r="B35" s="12" t="s">
        <v>84</v>
      </c>
    </row>
    <row r="36" spans="1:2">
      <c r="A36" s="5" t="s">
        <v>92</v>
      </c>
      <c r="B36" s="11">
        <v>0.99999999999999978</v>
      </c>
    </row>
    <row r="37" spans="1:2">
      <c r="A37" s="5" t="s">
        <v>85</v>
      </c>
      <c r="B37">
        <v>0.99999999999999978</v>
      </c>
    </row>
  </sheetData>
  <pageMargins left="0.7" right="0.7" top="0.75" bottom="0.75" header="0.3" footer="0.3"/>
  <pageSetup orientation="portrait" horizontalDpi="300" verticalDpi="300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2D9CB-D67C-E948-8106-77508414AA91}">
  <dimension ref="A1:F15"/>
  <sheetViews>
    <sheetView workbookViewId="0">
      <selection activeCell="A2" sqref="A2:A15"/>
    </sheetView>
  </sheetViews>
  <sheetFormatPr defaultColWidth="11.5546875" defaultRowHeight="15"/>
  <cols>
    <col min="1" max="1" width="13.88671875" bestFit="1" customWidth="1"/>
  </cols>
  <sheetData>
    <row r="1" spans="1:6" ht="15.75">
      <c r="B1" s="6" t="s">
        <v>26</v>
      </c>
      <c r="C1" s="6" t="s">
        <v>27</v>
      </c>
      <c r="D1" s="6" t="s">
        <v>28</v>
      </c>
      <c r="E1" s="6" t="s">
        <v>29</v>
      </c>
      <c r="F1" s="6" t="s">
        <v>32</v>
      </c>
    </row>
    <row r="2" spans="1:6">
      <c r="A2" s="9" t="s">
        <v>25</v>
      </c>
      <c r="B2" s="7">
        <v>0</v>
      </c>
      <c r="C2" s="7">
        <v>0</v>
      </c>
      <c r="D2" s="7">
        <v>0</v>
      </c>
      <c r="E2" s="7">
        <v>0</v>
      </c>
      <c r="F2" s="7">
        <v>1</v>
      </c>
    </row>
    <row r="3" spans="1:6">
      <c r="A3" s="9" t="s">
        <v>30</v>
      </c>
      <c r="B3" s="7">
        <v>0</v>
      </c>
      <c r="C3" s="7">
        <v>0</v>
      </c>
      <c r="D3" s="7">
        <v>0</v>
      </c>
      <c r="E3" s="7">
        <v>0</v>
      </c>
      <c r="F3" s="7">
        <v>1</v>
      </c>
    </row>
    <row r="4" spans="1:6">
      <c r="A4" s="9" t="s">
        <v>31</v>
      </c>
      <c r="B4" s="7">
        <v>0</v>
      </c>
      <c r="C4" s="7">
        <v>0</v>
      </c>
      <c r="D4" s="7">
        <v>0</v>
      </c>
      <c r="E4" s="7">
        <v>0</v>
      </c>
      <c r="F4" s="7">
        <v>1</v>
      </c>
    </row>
    <row r="5" spans="1:6">
      <c r="A5" s="9" t="s">
        <v>40</v>
      </c>
      <c r="B5" s="7">
        <v>0</v>
      </c>
      <c r="C5" s="7">
        <v>0</v>
      </c>
      <c r="D5" s="7">
        <v>0</v>
      </c>
      <c r="E5" s="7">
        <v>0</v>
      </c>
      <c r="F5" s="7">
        <v>1</v>
      </c>
    </row>
    <row r="6" spans="1:6">
      <c r="A6" s="9" t="s">
        <v>41</v>
      </c>
      <c r="B6" s="7">
        <v>0</v>
      </c>
      <c r="C6" s="7">
        <v>0</v>
      </c>
      <c r="D6" s="7">
        <v>0</v>
      </c>
      <c r="E6" s="7">
        <v>0</v>
      </c>
      <c r="F6" s="7">
        <v>1</v>
      </c>
    </row>
    <row r="7" spans="1:6">
      <c r="A7" s="9" t="s">
        <v>42</v>
      </c>
      <c r="B7" s="7">
        <v>0</v>
      </c>
      <c r="C7" s="7">
        <v>0</v>
      </c>
      <c r="D7" s="7">
        <v>0</v>
      </c>
      <c r="E7" s="7">
        <v>0</v>
      </c>
      <c r="F7" s="7">
        <v>1</v>
      </c>
    </row>
    <row r="8" spans="1:6">
      <c r="A8" s="9" t="s">
        <v>43</v>
      </c>
      <c r="B8" s="7">
        <v>0</v>
      </c>
      <c r="C8" s="7">
        <v>0</v>
      </c>
      <c r="D8" s="7">
        <v>0</v>
      </c>
      <c r="E8" s="7">
        <v>0</v>
      </c>
      <c r="F8" s="7">
        <v>1</v>
      </c>
    </row>
    <row r="9" spans="1:6">
      <c r="A9" s="9" t="s">
        <v>44</v>
      </c>
      <c r="B9" s="7">
        <v>0</v>
      </c>
      <c r="C9" s="7">
        <v>0</v>
      </c>
      <c r="D9" s="7">
        <v>0</v>
      </c>
      <c r="E9" s="7">
        <v>0</v>
      </c>
      <c r="F9" s="7">
        <v>1</v>
      </c>
    </row>
    <row r="10" spans="1:6">
      <c r="A10" s="9" t="s">
        <v>37</v>
      </c>
      <c r="B10" s="7">
        <v>0</v>
      </c>
      <c r="C10" s="7">
        <v>0</v>
      </c>
      <c r="D10" s="7">
        <v>0</v>
      </c>
      <c r="E10" s="7">
        <v>0</v>
      </c>
      <c r="F10" s="7">
        <v>1</v>
      </c>
    </row>
    <row r="11" spans="1:6">
      <c r="A11" s="9" t="s">
        <v>45</v>
      </c>
      <c r="B11" s="7">
        <v>0</v>
      </c>
      <c r="C11" s="7">
        <v>0</v>
      </c>
      <c r="D11" s="7">
        <v>0</v>
      </c>
      <c r="E11" s="7">
        <v>0</v>
      </c>
      <c r="F11" s="7">
        <v>1</v>
      </c>
    </row>
    <row r="12" spans="1:6">
      <c r="A12" s="9" t="s">
        <v>46</v>
      </c>
      <c r="B12" s="7">
        <v>0</v>
      </c>
      <c r="C12" s="7">
        <v>0</v>
      </c>
      <c r="D12" s="7">
        <v>0</v>
      </c>
      <c r="E12" s="7">
        <v>0</v>
      </c>
      <c r="F12" s="7">
        <v>1</v>
      </c>
    </row>
    <row r="13" spans="1:6">
      <c r="A13" s="9" t="s">
        <v>39</v>
      </c>
      <c r="B13" s="7">
        <v>0</v>
      </c>
      <c r="C13" s="7">
        <v>0</v>
      </c>
      <c r="D13" s="7">
        <v>0</v>
      </c>
      <c r="E13" s="7">
        <v>0</v>
      </c>
      <c r="F13" s="7">
        <v>1</v>
      </c>
    </row>
    <row r="14" spans="1:6">
      <c r="A14" s="9" t="s">
        <v>47</v>
      </c>
      <c r="B14" s="7">
        <v>0</v>
      </c>
      <c r="C14" s="7">
        <v>0</v>
      </c>
      <c r="D14" s="7">
        <v>0</v>
      </c>
      <c r="E14" s="7">
        <v>0</v>
      </c>
      <c r="F14" s="7">
        <v>1</v>
      </c>
    </row>
    <row r="15" spans="1:6">
      <c r="A15" s="9" t="s">
        <v>48</v>
      </c>
      <c r="B15" s="7">
        <v>0</v>
      </c>
      <c r="C15" s="7">
        <v>0</v>
      </c>
      <c r="D15" s="7">
        <v>0</v>
      </c>
      <c r="E15" s="7">
        <v>0</v>
      </c>
      <c r="F15" s="7">
        <v>1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19B19B-4BC0-D34F-8472-B5E781AAFF7A}">
  <dimension ref="A1:S13"/>
  <sheetViews>
    <sheetView workbookViewId="0">
      <selection activeCell="B17" sqref="B17"/>
    </sheetView>
  </sheetViews>
  <sheetFormatPr defaultColWidth="11.5546875" defaultRowHeight="15"/>
  <cols>
    <col min="2" max="14" width="10.33203125" customWidth="1"/>
  </cols>
  <sheetData>
    <row r="1" spans="1:19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9">
      <c r="A2" t="s">
        <v>11</v>
      </c>
      <c r="B2" s="1">
        <v>9.2446106631996899E-2</v>
      </c>
      <c r="C2" s="1">
        <v>1.4227870544859101E-2</v>
      </c>
      <c r="D2" s="1">
        <v>9.9690879924114698E-2</v>
      </c>
      <c r="E2" s="1">
        <v>7.20100714810189E-2</v>
      </c>
      <c r="F2" s="1">
        <v>1.6940733900585699E-2</v>
      </c>
      <c r="G2" s="1">
        <v>0.202106045504404</v>
      </c>
      <c r="H2" s="1">
        <v>2.1117693223313701E-2</v>
      </c>
      <c r="I2" s="1">
        <v>0.21719045839565301</v>
      </c>
      <c r="J2" s="1">
        <v>3.1220180850684499E-2</v>
      </c>
      <c r="K2" s="1">
        <v>7.5446461940982895E-2</v>
      </c>
      <c r="L2" s="1">
        <v>7.1462737224402204E-3</v>
      </c>
      <c r="N2" s="2">
        <f>SUM(B2:L2)</f>
        <v>0.84954277612005358</v>
      </c>
    </row>
    <row r="3" spans="1:19">
      <c r="A3" t="s">
        <v>12</v>
      </c>
      <c r="B3" s="1">
        <v>1.2966191836516599E-2</v>
      </c>
      <c r="C3" s="1">
        <v>1.66588048225486E-3</v>
      </c>
      <c r="D3" s="1">
        <v>1.15887568221229E-2</v>
      </c>
      <c r="E3" s="1">
        <v>1.27585857978197E-2</v>
      </c>
      <c r="F3" s="1">
        <v>3.9455584304078804E-3</v>
      </c>
      <c r="G3" s="1">
        <v>2.7650778061845099E-2</v>
      </c>
      <c r="H3" s="1">
        <v>3.74781732361393E-3</v>
      </c>
      <c r="I3" s="1">
        <v>3.3330491012289402E-2</v>
      </c>
      <c r="J3" s="1">
        <v>2.3264494919961001E-3</v>
      </c>
      <c r="K3" s="1">
        <v>6.1529929680315303E-3</v>
      </c>
      <c r="L3" s="1">
        <v>6.2745733074754501E-4</v>
      </c>
      <c r="N3" s="2">
        <f>SUM(B3:L3)</f>
        <v>0.11676095955764554</v>
      </c>
    </row>
    <row r="4" spans="1:19">
      <c r="A4" t="s">
        <v>13</v>
      </c>
      <c r="B4" s="1">
        <v>7.7897202874950304E-3</v>
      </c>
      <c r="C4" s="1">
        <v>1.2965904659279399E-3</v>
      </c>
      <c r="D4" s="1">
        <v>4.1062480692543096E-3</v>
      </c>
      <c r="E4" s="1">
        <v>2.3204397232933602E-3</v>
      </c>
      <c r="F4" s="1">
        <v>1.78659780403218E-4</v>
      </c>
      <c r="G4" s="1">
        <v>9.7814836302571907E-3</v>
      </c>
      <c r="H4" s="1">
        <v>9.50955786758988E-4</v>
      </c>
      <c r="I4" s="1">
        <v>2.8704888450169302E-3</v>
      </c>
      <c r="J4" s="1">
        <v>1.89695033076358E-3</v>
      </c>
      <c r="K4" s="1">
        <v>2.0656297654925199E-3</v>
      </c>
      <c r="L4" s="1">
        <v>4.39097637638164E-4</v>
      </c>
      <c r="N4" s="2">
        <f>SUM(B4:L4)</f>
        <v>3.3696264322301231E-2</v>
      </c>
    </row>
    <row r="7" spans="1:19">
      <c r="B7" s="3">
        <f>B2/$N2</f>
        <v>0.10881866014352741</v>
      </c>
      <c r="C7" s="3">
        <f t="shared" ref="C7:L9" si="0">C2/$N2</f>
        <v>1.6747679981270868E-2</v>
      </c>
      <c r="D7" s="3">
        <f t="shared" si="0"/>
        <v>0.1173465100596969</v>
      </c>
      <c r="E7" s="3">
        <f t="shared" si="0"/>
        <v>8.4763326232842648E-2</v>
      </c>
      <c r="F7" s="3">
        <f t="shared" si="0"/>
        <v>1.9941001650270886E-2</v>
      </c>
      <c r="G7" s="3">
        <f t="shared" si="0"/>
        <v>0.23789978702125211</v>
      </c>
      <c r="H7" s="3">
        <f t="shared" si="0"/>
        <v>2.4857716193833472E-2</v>
      </c>
      <c r="I7" s="3">
        <f t="shared" si="0"/>
        <v>0.25565570622303851</v>
      </c>
      <c r="J7" s="3">
        <f t="shared" si="0"/>
        <v>3.6749392412316388E-2</v>
      </c>
      <c r="K7" s="3">
        <f t="shared" si="0"/>
        <v>8.8808314380065007E-2</v>
      </c>
      <c r="L7" s="3">
        <f t="shared" si="0"/>
        <v>8.4119057018858592E-3</v>
      </c>
    </row>
    <row r="8" spans="1:19">
      <c r="B8" s="3">
        <f>B3/$N3</f>
        <v>0.1110490345886128</v>
      </c>
      <c r="C8" s="3">
        <f t="shared" si="0"/>
        <v>1.4267444260188744E-2</v>
      </c>
      <c r="D8" s="3">
        <f t="shared" si="0"/>
        <v>9.9251983420035744E-2</v>
      </c>
      <c r="E8" s="3">
        <f t="shared" si="0"/>
        <v>0.10927099131555797</v>
      </c>
      <c r="F8" s="3">
        <f t="shared" si="0"/>
        <v>3.3791760922108012E-2</v>
      </c>
      <c r="G8" s="3">
        <f t="shared" si="0"/>
        <v>0.23681526913277684</v>
      </c>
      <c r="H8" s="3">
        <f t="shared" si="0"/>
        <v>3.2098205922704938E-2</v>
      </c>
      <c r="I8" s="3">
        <f t="shared" si="0"/>
        <v>0.28545920775714378</v>
      </c>
      <c r="J8" s="3">
        <f t="shared" si="0"/>
        <v>1.992489185434896E-2</v>
      </c>
      <c r="K8" s="3">
        <f t="shared" si="0"/>
        <v>5.2697348423158201E-2</v>
      </c>
      <c r="L8" s="3">
        <f t="shared" si="0"/>
        <v>5.3738624033640783E-3</v>
      </c>
    </row>
    <row r="9" spans="1:19">
      <c r="B9" s="3">
        <f>B4/$N4</f>
        <v>0.23117459588360223</v>
      </c>
      <c r="C9" s="3">
        <f t="shared" si="0"/>
        <v>3.8478759945796609E-2</v>
      </c>
      <c r="D9" s="3">
        <f t="shared" si="0"/>
        <v>0.12186063208605197</v>
      </c>
      <c r="E9" s="3">
        <f t="shared" si="0"/>
        <v>6.8863411715274964E-2</v>
      </c>
      <c r="F9" s="3">
        <f t="shared" si="0"/>
        <v>5.3020649023392012E-3</v>
      </c>
      <c r="G9" s="3">
        <f t="shared" si="0"/>
        <v>0.2902839180242156</v>
      </c>
      <c r="H9" s="3">
        <f t="shared" si="0"/>
        <v>2.8221400973805159E-2</v>
      </c>
      <c r="I9" s="3">
        <f t="shared" si="0"/>
        <v>8.5187153613261277E-2</v>
      </c>
      <c r="J9" s="3">
        <f t="shared" si="0"/>
        <v>5.6295567740668497E-2</v>
      </c>
      <c r="K9" s="3">
        <f t="shared" si="0"/>
        <v>6.1301447119923684E-2</v>
      </c>
      <c r="L9" s="3">
        <f t="shared" si="0"/>
        <v>1.3031047995060854E-2</v>
      </c>
    </row>
    <row r="12" spans="1:19">
      <c r="B12" t="s">
        <v>14</v>
      </c>
      <c r="C12" t="s">
        <v>15</v>
      </c>
      <c r="D12" t="s">
        <v>1</v>
      </c>
      <c r="E12" t="s">
        <v>2</v>
      </c>
      <c r="F12" t="s">
        <v>16</v>
      </c>
      <c r="G12" t="s">
        <v>17</v>
      </c>
      <c r="H12" t="s">
        <v>4</v>
      </c>
      <c r="I12" t="s">
        <v>5</v>
      </c>
      <c r="J12" t="s">
        <v>18</v>
      </c>
      <c r="K12" t="s">
        <v>6</v>
      </c>
      <c r="L12" t="s">
        <v>7</v>
      </c>
      <c r="M12" t="s">
        <v>19</v>
      </c>
      <c r="N12" t="s">
        <v>20</v>
      </c>
      <c r="O12" t="s">
        <v>21</v>
      </c>
      <c r="P12">
        <v>7</v>
      </c>
      <c r="Q12">
        <v>8</v>
      </c>
    </row>
    <row r="13" spans="1:19">
      <c r="B13" s="1">
        <f>0.5*B7</f>
        <v>5.4409330071763705E-2</v>
      </c>
      <c r="C13" s="1">
        <f>0.5*B7</f>
        <v>5.4409330071763705E-2</v>
      </c>
      <c r="D13" s="1">
        <f>C7</f>
        <v>1.6747679981270868E-2</v>
      </c>
      <c r="E13" s="1">
        <f>D7</f>
        <v>0.1173465100596969</v>
      </c>
      <c r="F13" s="1">
        <f>1/3*E7</f>
        <v>2.8254442077614215E-2</v>
      </c>
      <c r="G13" s="1">
        <f>1/3*E7</f>
        <v>2.8254442077614215E-2</v>
      </c>
      <c r="H13" s="1">
        <f>F7</f>
        <v>1.9941001650270886E-2</v>
      </c>
      <c r="I13" s="1">
        <f>G7</f>
        <v>0.23789978702125211</v>
      </c>
      <c r="J13" s="1">
        <f>1/3*E7</f>
        <v>2.8254442077614215E-2</v>
      </c>
      <c r="K13" s="1">
        <f>H7</f>
        <v>2.4857716193833472E-2</v>
      </c>
      <c r="L13" s="1">
        <f>I7</f>
        <v>0.25565570622303851</v>
      </c>
      <c r="M13" s="1">
        <f>J7</f>
        <v>3.6749392412316388E-2</v>
      </c>
      <c r="N13" s="1">
        <f>K7*0.5</f>
        <v>4.4404157190032503E-2</v>
      </c>
      <c r="O13" s="1">
        <f>K7*0.5</f>
        <v>4.4404157190032503E-2</v>
      </c>
      <c r="P13" s="1">
        <f>L7*0.5</f>
        <v>4.2059528509429296E-3</v>
      </c>
      <c r="Q13" s="1">
        <f>L7*0.5</f>
        <v>4.2059528509429296E-3</v>
      </c>
      <c r="S13" s="2">
        <f>SUM(B13:Q13)</f>
        <v>1.0000000000000002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climate_reg</vt:lpstr>
      <vt:lpstr>New_regions_climate_reg</vt:lpstr>
      <vt:lpstr>energy_carrier</vt:lpstr>
      <vt:lpstr>USA_Peter_climatereg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 Heeren</dc:creator>
  <cp:lastModifiedBy>Andrea A. Nistad</cp:lastModifiedBy>
  <dcterms:created xsi:type="dcterms:W3CDTF">2019-04-09T07:03:40Z</dcterms:created>
  <dcterms:modified xsi:type="dcterms:W3CDTF">2020-05-27T17:03:21Z</dcterms:modified>
</cp:coreProperties>
</file>