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60" windowWidth="27795" windowHeight="12345"/>
  </bookViews>
  <sheets>
    <sheet name="ENE 1" sheetId="28" r:id="rId1"/>
    <sheet name="ENE 2" sheetId="68" r:id="rId2"/>
    <sheet name="ENE 3" sheetId="84" r:id="rId3"/>
    <sheet name="ENE 4" sheetId="30" r:id="rId4"/>
  </sheets>
  <definedNames>
    <definedName name="_xlnm.Print_Area" localSheetId="0">'ENE 1'!$A$1:$I$45</definedName>
    <definedName name="_xlnm.Print_Area" localSheetId="1">'ENE 2'!$A$1:$L$67</definedName>
    <definedName name="_xlnm.Print_Area" localSheetId="2">'ENE 3'!$A$1:$I$26</definedName>
    <definedName name="_xlnm.Print_Area" localSheetId="3">'ENE 4'!$A$1:$I$26</definedName>
  </definedNames>
  <calcPr calcId="125725"/>
</workbook>
</file>

<file path=xl/calcChain.xml><?xml version="1.0" encoding="utf-8"?>
<calcChain xmlns="http://schemas.openxmlformats.org/spreadsheetml/2006/main">
  <c r="H3" i="30"/>
  <c r="H3" i="84"/>
  <c r="I3" i="68"/>
  <c r="H3" i="28"/>
  <c r="K41" i="84"/>
  <c r="K40"/>
  <c r="K39"/>
  <c r="K38"/>
  <c r="K37"/>
  <c r="K36"/>
  <c r="K35"/>
  <c r="K34"/>
  <c r="K33"/>
  <c r="K32"/>
  <c r="K31"/>
  <c r="K30"/>
  <c r="K28"/>
  <c r="K27"/>
  <c r="C16"/>
  <c r="C14"/>
  <c r="C13"/>
  <c r="C12"/>
  <c r="C11"/>
  <c r="C10"/>
  <c r="C9"/>
  <c r="C8"/>
  <c r="C19" s="1"/>
  <c r="K7"/>
  <c r="E7" s="1"/>
  <c r="C7"/>
  <c r="C6"/>
  <c r="H4"/>
  <c r="C12" i="30"/>
  <c r="C12" i="68"/>
  <c r="C17" l="1"/>
  <c r="C34"/>
  <c r="N34" s="1"/>
  <c r="C31"/>
  <c r="N31" s="1"/>
  <c r="C32"/>
  <c r="N32" s="1"/>
  <c r="C30"/>
  <c r="N30" s="1"/>
  <c r="N38"/>
  <c r="N37"/>
  <c r="C36"/>
  <c r="N36" s="1"/>
  <c r="C35"/>
  <c r="N35" s="1"/>
  <c r="C33"/>
  <c r="N33" s="1"/>
  <c r="C29"/>
  <c r="N29" s="1"/>
  <c r="N28"/>
  <c r="N27"/>
  <c r="C14"/>
  <c r="C13"/>
  <c r="C11"/>
  <c r="C10"/>
  <c r="C9"/>
  <c r="C8"/>
  <c r="N7"/>
  <c r="F7"/>
  <c r="C7"/>
  <c r="C6"/>
  <c r="I4"/>
  <c r="C41" i="28"/>
  <c r="C39"/>
  <c r="C38"/>
  <c r="C36"/>
  <c r="C35"/>
  <c r="C30"/>
  <c r="C42"/>
  <c r="K42" s="1"/>
  <c r="C16" i="68" l="1"/>
  <c r="C20" s="1"/>
  <c r="K41" i="30" l="1"/>
  <c r="K40"/>
  <c r="K39"/>
  <c r="K38"/>
  <c r="K37"/>
  <c r="K36"/>
  <c r="K35"/>
  <c r="K34"/>
  <c r="K33"/>
  <c r="K32"/>
  <c r="K31"/>
  <c r="K30"/>
  <c r="K28"/>
  <c r="K27"/>
  <c r="C16"/>
  <c r="C14"/>
  <c r="C13"/>
  <c r="C11"/>
  <c r="C10"/>
  <c r="C9"/>
  <c r="C8"/>
  <c r="K7"/>
  <c r="E7"/>
  <c r="C7"/>
  <c r="C6"/>
  <c r="H4"/>
  <c r="K41" i="28"/>
  <c r="C40"/>
  <c r="K40" s="1"/>
  <c r="K39"/>
  <c r="K38"/>
  <c r="C37"/>
  <c r="K37" s="1"/>
  <c r="K36"/>
  <c r="K35"/>
  <c r="C34"/>
  <c r="K34" s="1"/>
  <c r="C33"/>
  <c r="K33" s="1"/>
  <c r="C32"/>
  <c r="K32" s="1"/>
  <c r="C31"/>
  <c r="K31" s="1"/>
  <c r="K30"/>
  <c r="C29"/>
  <c r="C28"/>
  <c r="K27"/>
  <c r="C17"/>
  <c r="C14"/>
  <c r="C13"/>
  <c r="C12"/>
  <c r="C11"/>
  <c r="C10"/>
  <c r="C9"/>
  <c r="C8"/>
  <c r="K7"/>
  <c r="E7"/>
  <c r="C7"/>
  <c r="C6"/>
  <c r="H4"/>
  <c r="C19" i="30" l="1"/>
  <c r="C16" i="28"/>
  <c r="K29"/>
  <c r="C19"/>
  <c r="K28"/>
</calcChain>
</file>

<file path=xl/sharedStrings.xml><?xml version="1.0" encoding="utf-8"?>
<sst xmlns="http://schemas.openxmlformats.org/spreadsheetml/2006/main" count="589" uniqueCount="146">
  <si>
    <t>Présences</t>
  </si>
  <si>
    <t>Compétition</t>
  </si>
  <si>
    <t>Duc d'édimbourg</t>
  </si>
  <si>
    <t>Prix Perron</t>
  </si>
  <si>
    <t>Condition Physique</t>
  </si>
  <si>
    <t>Leadership Communautaire</t>
  </si>
  <si>
    <t>Tir</t>
  </si>
  <si>
    <t>Niveau de musique</t>
  </si>
  <si>
    <t>Podium</t>
  </si>
  <si>
    <t>RAU - Inconduite</t>
  </si>
  <si>
    <t>Resultat aux OREN</t>
  </si>
  <si>
    <t>Expédition</t>
  </si>
  <si>
    <t>Ajustements</t>
  </si>
  <si>
    <t>Pointage du niveau précédent</t>
  </si>
  <si>
    <t>Pointage total</t>
  </si>
  <si>
    <t>Démonstration</t>
  </si>
  <si>
    <t>Participation</t>
  </si>
  <si>
    <t xml:space="preserve">Calcul fait le </t>
  </si>
  <si>
    <t>Date du début</t>
  </si>
  <si>
    <t>Musique</t>
  </si>
  <si>
    <t>Drill</t>
  </si>
  <si>
    <t>Secourisme</t>
  </si>
  <si>
    <t>ENE</t>
  </si>
  <si>
    <t>Niveau 1</t>
  </si>
  <si>
    <t>Niveau 2</t>
  </si>
  <si>
    <t>Niveau 3</t>
  </si>
  <si>
    <t>Niveau 4</t>
  </si>
  <si>
    <t>Jeux des cadets</t>
  </si>
  <si>
    <t>Bronze</t>
  </si>
  <si>
    <t>Argent</t>
  </si>
  <si>
    <t>Or</t>
  </si>
  <si>
    <t>Top 3 féminin du CC</t>
  </si>
  <si>
    <t>Top 3 féminin URSC</t>
  </si>
  <si>
    <t>Top 3 féminin Canada</t>
  </si>
  <si>
    <t>Top 3 Masculin du CC</t>
  </si>
  <si>
    <t>Top 3 Masculin URSC</t>
  </si>
  <si>
    <t>Top 3 Masculin Canada</t>
  </si>
  <si>
    <t>N'a pas participé</t>
  </si>
  <si>
    <t>Excellence</t>
  </si>
  <si>
    <t>Aucun</t>
  </si>
  <si>
    <t>1 activité</t>
  </si>
  <si>
    <t>2 activités</t>
  </si>
  <si>
    <t>3 activités</t>
  </si>
  <si>
    <t>4 activités</t>
  </si>
  <si>
    <t>Aucune activité</t>
  </si>
  <si>
    <t>Aucune qualification</t>
  </si>
  <si>
    <t>Tireur d'élite</t>
  </si>
  <si>
    <t>Tireur d'élite 1er classe</t>
  </si>
  <si>
    <t>Tireur Expert</t>
  </si>
  <si>
    <t>Tireur Émérite</t>
  </si>
  <si>
    <t>Niveau élémentaire</t>
  </si>
  <si>
    <t>Niveau 5</t>
  </si>
  <si>
    <t>Fouraid</t>
  </si>
  <si>
    <t>Aucune</t>
  </si>
  <si>
    <t>Expédition Or</t>
  </si>
  <si>
    <t>Expédition Régional</t>
  </si>
  <si>
    <t>Expédition Nationale</t>
  </si>
  <si>
    <t>Expédition International</t>
  </si>
  <si>
    <t>Pas participé</t>
  </si>
  <si>
    <t xml:space="preserve">Cadet  </t>
  </si>
  <si>
    <t>% de présence</t>
  </si>
  <si>
    <t>Civisme</t>
  </si>
  <si>
    <t>Carte et boussole</t>
  </si>
  <si>
    <t>Bénévolat</t>
  </si>
  <si>
    <t xml:space="preserve">Connaissances générales </t>
  </si>
  <si>
    <t>Survie en milieu sauvage</t>
  </si>
  <si>
    <t>Leadership</t>
  </si>
  <si>
    <t>Leadership plein air</t>
  </si>
  <si>
    <t>Instruction</t>
  </si>
  <si>
    <t>Familiarisation FC</t>
  </si>
  <si>
    <t>1-</t>
  </si>
  <si>
    <t>2-</t>
  </si>
  <si>
    <t>3-</t>
  </si>
  <si>
    <t>4-</t>
  </si>
  <si>
    <t>1 - Réalisée avec difficulté</t>
  </si>
  <si>
    <t>1 - Réalisée</t>
  </si>
  <si>
    <t>0 - Non réalisée</t>
  </si>
  <si>
    <t>3 - Norme dépassée</t>
  </si>
  <si>
    <t>2 - Réalisée sans difficulté</t>
  </si>
  <si>
    <t>2 - Réalisée</t>
  </si>
  <si>
    <t>9 - Dérogation</t>
  </si>
  <si>
    <t>OREN</t>
  </si>
  <si>
    <t>Qualifié</t>
  </si>
  <si>
    <t>Échec</t>
  </si>
  <si>
    <t>Dérogation</t>
  </si>
  <si>
    <t>Médaille</t>
  </si>
  <si>
    <t>3e place - Bronze</t>
  </si>
  <si>
    <t>2e place - Argent</t>
  </si>
  <si>
    <t>D</t>
  </si>
  <si>
    <t>Points</t>
  </si>
  <si>
    <t>Bonne forme physique</t>
  </si>
  <si>
    <t>Sports récréatifs</t>
  </si>
  <si>
    <t>Technique d'instruction</t>
  </si>
  <si>
    <t>Ateliers</t>
  </si>
  <si>
    <t>Développement personnel</t>
  </si>
  <si>
    <t>Cours Instructeur expédition</t>
  </si>
  <si>
    <t>Tir Zone</t>
  </si>
  <si>
    <t>Tir Provincial</t>
  </si>
  <si>
    <t>Tir National</t>
  </si>
  <si>
    <t>1e place - Or</t>
  </si>
  <si>
    <t>Jeux des cadets - Soccer</t>
  </si>
  <si>
    <t>Jeux des cadets - Volleyball</t>
  </si>
  <si>
    <t>Jeux des cadets - Ultimate Frisbee</t>
  </si>
  <si>
    <t>Jeux des cadets - Kin Ball</t>
  </si>
  <si>
    <t>Jeux des cadets - Improvisation</t>
  </si>
  <si>
    <t>Jeux des cadets - Orienteering</t>
  </si>
  <si>
    <t>Jeux des cadets - Badminton</t>
  </si>
  <si>
    <t>Jeux des cadets - Ping Pong</t>
  </si>
  <si>
    <t>Jeux des cadets - Échec</t>
  </si>
  <si>
    <t>Biathlon Zone</t>
  </si>
  <si>
    <t>Biathlon Provincial</t>
  </si>
  <si>
    <t>Biathlon National</t>
  </si>
  <si>
    <t>Compétition de tir</t>
  </si>
  <si>
    <t>Compétition de Biathlon</t>
  </si>
  <si>
    <t>Norme mininal = 45 heures de service communautaire</t>
  </si>
  <si>
    <t>Nombre d’heures faite et documentés :</t>
  </si>
  <si>
    <t>heures</t>
  </si>
  <si>
    <t>Norme  minimal : 7 heures d’activité physique par semaine durant 16 semaines</t>
  </si>
  <si>
    <t>Moyenne sur 16 semaines:</t>
  </si>
  <si>
    <t>Heures</t>
  </si>
  <si>
    <t>Moyenne sur 24 semaines:</t>
  </si>
  <si>
    <t>Atelier 1</t>
  </si>
  <si>
    <t>Atelier 2</t>
  </si>
  <si>
    <t>Atelier 3</t>
  </si>
  <si>
    <t>Atelier 4</t>
  </si>
  <si>
    <t>Norme  minimal : Développer une habileté par un apprentissage personnel</t>
  </si>
  <si>
    <t>Prix Colonel Perron</t>
  </si>
  <si>
    <t>Progression du cadet</t>
  </si>
  <si>
    <t>1 - 2 - 3</t>
  </si>
  <si>
    <t>1 - 2</t>
  </si>
  <si>
    <t>Projet d'apprentissage:</t>
  </si>
  <si>
    <t>Trousse auto-apprentissage # 1</t>
  </si>
  <si>
    <t>Trousse auto-apprentissage # 2</t>
  </si>
  <si>
    <t>Trousse auto-apprentissage # 3</t>
  </si>
  <si>
    <t>Norme  minimal : Le cadet doit participer à 4 ateliers régionaux</t>
  </si>
  <si>
    <t>Norme minimal = réussir l'évaluation des 3 éléments</t>
  </si>
  <si>
    <t>Executer une tâche de leadership</t>
  </si>
  <si>
    <t>Executer un Poste de leadership</t>
  </si>
  <si>
    <t>Participer à un projet de leadership</t>
  </si>
  <si>
    <t>NECPC 1</t>
  </si>
  <si>
    <t>NECPC 2</t>
  </si>
  <si>
    <t>RSPJ</t>
  </si>
  <si>
    <t>1 - Réalisée sans difficulté</t>
  </si>
  <si>
    <t>2 - Norme dépassée</t>
  </si>
  <si>
    <t xml:space="preserve">Cours </t>
  </si>
  <si>
    <t xml:space="preserve">Norme minimal : Le cadet doit donner 1 période d’instruction évaluée </t>
  </si>
</sst>
</file>

<file path=xl/styles.xml><?xml version="1.0" encoding="utf-8"?>
<styleSheet xmlns="http://schemas.openxmlformats.org/spreadsheetml/2006/main">
  <numFmts count="1">
    <numFmt numFmtId="164" formatCode="dd\-mmm\-yyyy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rgb="FF0000CC"/>
      <name val="Arial"/>
      <family val="2"/>
    </font>
    <font>
      <b/>
      <sz val="11"/>
      <color rgb="FF0000C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600"/>
      <name val="Arial"/>
      <family val="2"/>
    </font>
    <font>
      <b/>
      <sz val="11"/>
      <color rgb="FF0066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0"/>
      <color rgb="FF7030A0"/>
      <name val="Calibri"/>
      <family val="2"/>
      <scheme val="minor"/>
    </font>
    <font>
      <b/>
      <i/>
      <sz val="36"/>
      <color rgb="FF006600"/>
      <name val="Calibri"/>
      <family val="2"/>
      <scheme val="minor"/>
    </font>
    <font>
      <b/>
      <sz val="11"/>
      <color rgb="FF7030A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6" fillId="0" borderId="0" xfId="0" applyFont="1"/>
    <xf numFmtId="0" fontId="0" fillId="3" borderId="2" xfId="0" applyFill="1" applyBorder="1"/>
    <xf numFmtId="0" fontId="7" fillId="3" borderId="0" xfId="0" applyFont="1" applyFill="1" applyBorder="1" applyAlignment="1">
      <alignment horizontal="right"/>
    </xf>
    <xf numFmtId="0" fontId="7" fillId="3" borderId="0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16" fontId="2" fillId="3" borderId="2" xfId="0" quotePrefix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0" fillId="3" borderId="9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3" borderId="2" xfId="0" applyFont="1" applyFill="1" applyBorder="1" applyAlignment="1"/>
    <xf numFmtId="0" fontId="6" fillId="3" borderId="0" xfId="0" applyFont="1" applyFill="1" applyBorder="1" applyAlignment="1"/>
    <xf numFmtId="0" fontId="6" fillId="3" borderId="6" xfId="0" applyFont="1" applyFill="1" applyBorder="1" applyAlignment="1"/>
    <xf numFmtId="0" fontId="5" fillId="3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" fillId="0" borderId="1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0" fillId="3" borderId="0" xfId="0" applyFill="1" applyBorder="1" applyAlignment="1"/>
    <xf numFmtId="0" fontId="12" fillId="3" borderId="12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vertical="center"/>
    </xf>
    <xf numFmtId="0" fontId="15" fillId="3" borderId="13" xfId="0" applyFont="1" applyFill="1" applyBorder="1" applyAlignment="1">
      <alignment vertical="center"/>
    </xf>
    <xf numFmtId="0" fontId="0" fillId="3" borderId="13" xfId="0" applyFill="1" applyBorder="1"/>
    <xf numFmtId="0" fontId="0" fillId="3" borderId="14" xfId="0" applyFill="1" applyBorder="1"/>
    <xf numFmtId="0" fontId="0" fillId="3" borderId="9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4" fillId="3" borderId="13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0" fillId="4" borderId="6" xfId="0" applyFill="1" applyBorder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0" fillId="3" borderId="0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16" fontId="8" fillId="0" borderId="0" xfId="0" quotePrefix="1" applyNumberFormat="1" applyFont="1" applyAlignment="1">
      <alignment horizontal="center"/>
    </xf>
    <xf numFmtId="0" fontId="6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4" fillId="0" borderId="7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6" fillId="3" borderId="13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6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0" fillId="3" borderId="0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17" fillId="3" borderId="0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right"/>
    </xf>
    <xf numFmtId="0" fontId="11" fillId="3" borderId="6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4" fillId="3" borderId="2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7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rgb="FF0000CC"/>
      </font>
      <fill>
        <patternFill>
          <bgColor theme="3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rgb="FF0000CC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FF00"/>
      <color rgb="FFDAEEF3"/>
      <color rgb="FF0066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42</xdr:row>
      <xdr:rowOff>133350</xdr:rowOff>
    </xdr:from>
    <xdr:to>
      <xdr:col>1</xdr:col>
      <xdr:colOff>965200</xdr:colOff>
      <xdr:row>44</xdr:row>
      <xdr:rowOff>44450</xdr:rowOff>
    </xdr:to>
    <xdr:sp macro="" textlink="">
      <xdr:nvSpPr>
        <xdr:cNvPr id="2" name="Text Box 191"/>
        <xdr:cNvSpPr txBox="1"/>
      </xdr:nvSpPr>
      <xdr:spPr>
        <a:xfrm>
          <a:off x="57150" y="8877300"/>
          <a:ext cx="1327150" cy="330200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fr-CA" sz="1400" b="1">
              <a:effectLst/>
              <a:ea typeface="Calibri"/>
              <a:cs typeface="Times New Roman"/>
            </a:rPr>
            <a:t>Max 420 Points</a:t>
          </a:r>
          <a:endParaRPr lang="fr-CA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1</xdr:col>
      <xdr:colOff>559593</xdr:colOff>
      <xdr:row>0</xdr:row>
      <xdr:rowOff>23812</xdr:rowOff>
    </xdr:from>
    <xdr:to>
      <xdr:col>1</xdr:col>
      <xdr:colOff>1271588</xdr:colOff>
      <xdr:row>1</xdr:row>
      <xdr:rowOff>609599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DAEEF3"/>
            </a:clrFrom>
            <a:clrTo>
              <a:srgbClr val="DAEEF3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223" t="2883" r="2820" b="3161"/>
        <a:stretch/>
      </xdr:blipFill>
      <xdr:spPr bwMode="auto">
        <a:xfrm>
          <a:off x="978693" y="23812"/>
          <a:ext cx="711995" cy="776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43</xdr:row>
      <xdr:rowOff>9525</xdr:rowOff>
    </xdr:from>
    <xdr:to>
      <xdr:col>2</xdr:col>
      <xdr:colOff>380156</xdr:colOff>
      <xdr:row>44</xdr:row>
      <xdr:rowOff>136525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CFEFB"/>
            </a:clrFrom>
            <a:clrTo>
              <a:srgbClr val="FCFEFB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38375" y="9172575"/>
          <a:ext cx="313481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36</xdr:row>
      <xdr:rowOff>47625</xdr:rowOff>
    </xdr:from>
    <xdr:to>
      <xdr:col>1</xdr:col>
      <xdr:colOff>1012825</xdr:colOff>
      <xdr:row>37</xdr:row>
      <xdr:rowOff>111125</xdr:rowOff>
    </xdr:to>
    <xdr:sp macro="" textlink="">
      <xdr:nvSpPr>
        <xdr:cNvPr id="2" name="Text Box 191"/>
        <xdr:cNvSpPr txBox="1"/>
      </xdr:nvSpPr>
      <xdr:spPr>
        <a:xfrm>
          <a:off x="104775" y="7810500"/>
          <a:ext cx="1327150" cy="254000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fr-CA" sz="1400" b="1">
              <a:effectLst/>
              <a:ea typeface="Calibri"/>
              <a:cs typeface="Times New Roman"/>
            </a:rPr>
            <a:t>Max 240 Points</a:t>
          </a:r>
          <a:endParaRPr lang="fr-CA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1</xdr:col>
      <xdr:colOff>542925</xdr:colOff>
      <xdr:row>0</xdr:row>
      <xdr:rowOff>23813</xdr:rowOff>
    </xdr:from>
    <xdr:to>
      <xdr:col>1</xdr:col>
      <xdr:colOff>1252538</xdr:colOff>
      <xdr:row>1</xdr:row>
      <xdr:rowOff>614363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DAEEF3"/>
            </a:clrFrom>
            <a:clrTo>
              <a:srgbClr val="DAEEF3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540" t="2882" r="2820" b="2585"/>
        <a:stretch/>
      </xdr:blipFill>
      <xdr:spPr bwMode="auto">
        <a:xfrm>
          <a:off x="962025" y="23813"/>
          <a:ext cx="709613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36</xdr:row>
      <xdr:rowOff>85725</xdr:rowOff>
    </xdr:from>
    <xdr:to>
      <xdr:col>2</xdr:col>
      <xdr:colOff>453920</xdr:colOff>
      <xdr:row>37</xdr:row>
      <xdr:rowOff>160027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2124075" y="7886700"/>
          <a:ext cx="501545" cy="2648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15240</xdr:rowOff>
    </xdr:from>
    <xdr:to>
      <xdr:col>1</xdr:col>
      <xdr:colOff>1230458</xdr:colOff>
      <xdr:row>1</xdr:row>
      <xdr:rowOff>592836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52500" y="15240"/>
          <a:ext cx="697058" cy="7680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28574</xdr:rowOff>
    </xdr:from>
    <xdr:to>
      <xdr:col>1</xdr:col>
      <xdr:colOff>1247775</xdr:colOff>
      <xdr:row>1</xdr:row>
      <xdr:rowOff>609599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DAEEF3"/>
            </a:clrFrom>
            <a:clrTo>
              <a:srgbClr val="DAEEF3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541" t="3458" r="3455" b="3161"/>
        <a:stretch/>
      </xdr:blipFill>
      <xdr:spPr bwMode="auto">
        <a:xfrm>
          <a:off x="962025" y="28574"/>
          <a:ext cx="70485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V56"/>
  <sheetViews>
    <sheetView tabSelected="1" zoomScaleNormal="100" workbookViewId="0">
      <selection activeCell="X33" sqref="X33"/>
    </sheetView>
  </sheetViews>
  <sheetFormatPr baseColWidth="10" defaultColWidth="9.140625" defaultRowHeight="15"/>
  <cols>
    <col min="1" max="1" width="6.28515625" customWidth="1"/>
    <col min="2" max="2" width="26.28515625" customWidth="1"/>
    <col min="3" max="3" width="8.42578125" bestFit="1" customWidth="1"/>
    <col min="4" max="4" width="15.28515625" customWidth="1"/>
    <col min="5" max="5" width="4.28515625" customWidth="1"/>
    <col min="6" max="6" width="16" customWidth="1"/>
    <col min="7" max="7" width="15.5703125" customWidth="1"/>
    <col min="9" max="9" width="6.85546875" customWidth="1"/>
    <col min="10" max="10" width="0" hidden="1" customWidth="1"/>
    <col min="11" max="14" width="9.140625" hidden="1" customWidth="1"/>
    <col min="15" max="15" width="31.7109375" hidden="1" customWidth="1"/>
    <col min="16" max="16" width="5" style="37" hidden="1" customWidth="1"/>
    <col min="17" max="17" width="6" hidden="1" customWidth="1"/>
    <col min="18" max="18" width="39.140625" hidden="1" customWidth="1"/>
    <col min="19" max="19" width="5.140625" style="37" hidden="1" customWidth="1"/>
    <col min="20" max="20" width="5.85546875" hidden="1" customWidth="1"/>
    <col min="21" max="21" width="21.140625" hidden="1" customWidth="1"/>
    <col min="22" max="22" width="4" style="1" hidden="1" customWidth="1"/>
    <col min="23" max="23" width="9.140625" customWidth="1"/>
  </cols>
  <sheetData>
    <row r="1" spans="1:22" ht="15" customHeight="1">
      <c r="A1" s="77"/>
      <c r="B1" s="78"/>
      <c r="C1" s="81" t="s">
        <v>127</v>
      </c>
      <c r="D1" s="81"/>
      <c r="E1" s="81"/>
      <c r="F1" s="81"/>
      <c r="G1" s="81"/>
      <c r="H1" s="81"/>
      <c r="I1" s="82"/>
    </row>
    <row r="2" spans="1:22" ht="51.75" customHeight="1">
      <c r="A2" s="79"/>
      <c r="B2" s="80"/>
      <c r="C2" s="83"/>
      <c r="D2" s="83"/>
      <c r="E2" s="83"/>
      <c r="F2" s="83"/>
      <c r="G2" s="83"/>
      <c r="H2" s="83"/>
      <c r="I2" s="84"/>
    </row>
    <row r="3" spans="1:22" ht="18">
      <c r="A3" s="6"/>
      <c r="B3" s="7" t="s">
        <v>59</v>
      </c>
      <c r="C3" s="85"/>
      <c r="D3" s="85"/>
      <c r="E3" s="85"/>
      <c r="F3" s="85"/>
      <c r="G3" s="8" t="s">
        <v>18</v>
      </c>
      <c r="H3" s="86" t="e">
        <f ca="1">DATEVALUE(CONCATENATE("01-07-",YEAR(NOW())))</f>
        <v>#VALUE!</v>
      </c>
      <c r="I3" s="87"/>
      <c r="O3" s="5" t="s">
        <v>1</v>
      </c>
      <c r="P3" s="38"/>
      <c r="R3" s="5" t="s">
        <v>22</v>
      </c>
      <c r="S3" s="38"/>
      <c r="U3" s="5" t="s">
        <v>3</v>
      </c>
    </row>
    <row r="4" spans="1:22" ht="18.75">
      <c r="A4" s="6"/>
      <c r="B4" s="7"/>
      <c r="C4" s="88"/>
      <c r="D4" s="88"/>
      <c r="E4" s="88"/>
      <c r="F4" s="9"/>
      <c r="G4" s="8" t="s">
        <v>17</v>
      </c>
      <c r="H4" s="86">
        <f ca="1">TODAY()</f>
        <v>41525</v>
      </c>
      <c r="I4" s="87"/>
      <c r="O4" s="2"/>
      <c r="P4" s="31"/>
      <c r="R4" s="2" t="s">
        <v>23</v>
      </c>
      <c r="S4" s="31"/>
      <c r="U4" s="2" t="s">
        <v>58</v>
      </c>
      <c r="V4" s="1">
        <v>0</v>
      </c>
    </row>
    <row r="5" spans="1:22">
      <c r="A5" s="6"/>
      <c r="B5" s="9"/>
      <c r="C5" s="9"/>
      <c r="D5" s="9"/>
      <c r="E5" s="9"/>
      <c r="F5" s="9"/>
      <c r="G5" s="9"/>
      <c r="H5" s="9"/>
      <c r="I5" s="10"/>
      <c r="O5" s="2" t="s">
        <v>111</v>
      </c>
      <c r="P5" s="31">
        <v>30</v>
      </c>
      <c r="R5" s="3" t="s">
        <v>24</v>
      </c>
      <c r="S5" s="31"/>
      <c r="U5" s="3" t="s">
        <v>33</v>
      </c>
      <c r="V5" s="1">
        <v>30</v>
      </c>
    </row>
    <row r="6" spans="1:22" ht="15.75">
      <c r="A6" s="73" t="s">
        <v>0</v>
      </c>
      <c r="B6" s="74"/>
      <c r="C6" s="57">
        <f>VLOOKUP(G6,U43:V49,2)</f>
        <v>0</v>
      </c>
      <c r="D6" s="9"/>
      <c r="E6" s="9"/>
      <c r="F6" s="56" t="s">
        <v>60</v>
      </c>
      <c r="G6" s="19"/>
      <c r="H6" s="9"/>
      <c r="I6" s="10"/>
      <c r="O6" s="3" t="s">
        <v>110</v>
      </c>
      <c r="P6" s="31">
        <v>20</v>
      </c>
      <c r="R6" s="3" t="s">
        <v>25</v>
      </c>
      <c r="S6" s="31"/>
      <c r="U6" s="3" t="s">
        <v>31</v>
      </c>
      <c r="V6" s="1">
        <v>10</v>
      </c>
    </row>
    <row r="7" spans="1:22" ht="15.75">
      <c r="A7" s="73" t="s">
        <v>1</v>
      </c>
      <c r="B7" s="74"/>
      <c r="C7" s="57" t="str">
        <f>IF(F7="","",VLOOKUP(F7,$O$5:$P$14,2))</f>
        <v/>
      </c>
      <c r="D7" s="11" t="s">
        <v>15</v>
      </c>
      <c r="E7" s="36" t="str">
        <f>IF(K7=5,"X","")</f>
        <v/>
      </c>
      <c r="F7" s="75"/>
      <c r="G7" s="75"/>
      <c r="H7" s="9"/>
      <c r="I7" s="10"/>
      <c r="K7" t="str">
        <f>IF(F7="","",VLOOKUP(F7,$O$5:$P$14,2))</f>
        <v/>
      </c>
      <c r="O7" s="3" t="s">
        <v>109</v>
      </c>
      <c r="P7" s="31">
        <v>10</v>
      </c>
      <c r="R7" s="4" t="s">
        <v>26</v>
      </c>
      <c r="S7" s="31"/>
      <c r="U7" s="3" t="s">
        <v>32</v>
      </c>
      <c r="V7" s="1">
        <v>20</v>
      </c>
    </row>
    <row r="8" spans="1:22" ht="15.75">
      <c r="A8" s="73" t="s">
        <v>2</v>
      </c>
      <c r="B8" s="74"/>
      <c r="C8" s="57" t="str">
        <f>IF(F8="",IF(E8="","",5),VLOOKUP(F8,$R$10:$S$13,2))</f>
        <v/>
      </c>
      <c r="D8" s="11" t="s">
        <v>16</v>
      </c>
      <c r="E8" s="36"/>
      <c r="F8" s="76"/>
      <c r="G8" s="76"/>
      <c r="H8" s="9"/>
      <c r="I8" s="10"/>
      <c r="O8" s="3" t="s">
        <v>20</v>
      </c>
      <c r="P8" s="31">
        <v>5</v>
      </c>
      <c r="U8" s="3" t="s">
        <v>36</v>
      </c>
      <c r="V8" s="1">
        <v>30</v>
      </c>
    </row>
    <row r="9" spans="1:22" ht="18">
      <c r="A9" s="73" t="s">
        <v>126</v>
      </c>
      <c r="B9" s="74"/>
      <c r="C9" s="57" t="str">
        <f>IF(F9="",IF(E9="","",5),VLOOKUP(F9,$U$5:$V$10,2))</f>
        <v/>
      </c>
      <c r="D9" s="11" t="s">
        <v>16</v>
      </c>
      <c r="E9" s="36"/>
      <c r="F9" s="76"/>
      <c r="G9" s="76"/>
      <c r="H9" s="9"/>
      <c r="I9" s="10"/>
      <c r="O9" s="3" t="s">
        <v>27</v>
      </c>
      <c r="P9" s="31">
        <v>10</v>
      </c>
      <c r="R9" s="5" t="s">
        <v>2</v>
      </c>
      <c r="S9" s="38"/>
      <c r="U9" s="3" t="s">
        <v>34</v>
      </c>
      <c r="V9" s="1">
        <v>10</v>
      </c>
    </row>
    <row r="10" spans="1:22" ht="15.75">
      <c r="A10" s="73" t="s">
        <v>4</v>
      </c>
      <c r="B10" s="74"/>
      <c r="C10" s="57" t="str">
        <f>IF(F10="","",VLOOKUP(F10,$O$17:$P$22,2))</f>
        <v/>
      </c>
      <c r="D10" s="9"/>
      <c r="E10" s="9"/>
      <c r="F10" s="76"/>
      <c r="G10" s="76"/>
      <c r="H10" s="9"/>
      <c r="I10" s="10"/>
      <c r="O10" s="3" t="s">
        <v>19</v>
      </c>
      <c r="P10" s="31">
        <v>5</v>
      </c>
      <c r="R10" s="2" t="s">
        <v>29</v>
      </c>
      <c r="S10" s="31">
        <v>20</v>
      </c>
      <c r="U10" s="4" t="s">
        <v>35</v>
      </c>
      <c r="V10" s="1">
        <v>20</v>
      </c>
    </row>
    <row r="11" spans="1:22" ht="15.75">
      <c r="A11" s="73" t="s">
        <v>5</v>
      </c>
      <c r="B11" s="74"/>
      <c r="C11" s="57" t="str">
        <f>IF(F11="","",VLOOKUP(F11,$R$17:$S$21,2))</f>
        <v/>
      </c>
      <c r="D11" s="9"/>
      <c r="E11" s="9"/>
      <c r="F11" s="76"/>
      <c r="G11" s="76"/>
      <c r="H11" s="9"/>
      <c r="I11" s="10"/>
      <c r="O11" s="3" t="s">
        <v>21</v>
      </c>
      <c r="P11" s="31">
        <v>5</v>
      </c>
      <c r="R11" s="3" t="s">
        <v>28</v>
      </c>
      <c r="S11" s="31">
        <v>10</v>
      </c>
    </row>
    <row r="12" spans="1:22" ht="15.75">
      <c r="A12" s="73" t="s">
        <v>6</v>
      </c>
      <c r="B12" s="74"/>
      <c r="C12" s="57" t="str">
        <f>IF(F12="","",VLOOKUP(F12,$U$17:$V$21,2))</f>
        <v/>
      </c>
      <c r="D12" s="9"/>
      <c r="E12" s="9"/>
      <c r="F12" s="76"/>
      <c r="G12" s="76"/>
      <c r="H12" s="9"/>
      <c r="I12" s="10"/>
      <c r="O12" s="3" t="s">
        <v>98</v>
      </c>
      <c r="P12" s="31">
        <v>30</v>
      </c>
      <c r="R12" s="4" t="s">
        <v>30</v>
      </c>
      <c r="S12" s="31">
        <v>30</v>
      </c>
    </row>
    <row r="13" spans="1:22" ht="15.75">
      <c r="A13" s="73" t="s">
        <v>7</v>
      </c>
      <c r="B13" s="74"/>
      <c r="C13" s="57" t="str">
        <f>IF(F13="","",VLOOKUP(F13,$U$25:$V$31,2))</f>
        <v/>
      </c>
      <c r="D13" s="9"/>
      <c r="E13" s="9"/>
      <c r="F13" s="76"/>
      <c r="G13" s="76"/>
      <c r="H13" s="9"/>
      <c r="I13" s="10"/>
      <c r="O13" s="3" t="s">
        <v>97</v>
      </c>
      <c r="P13" s="31">
        <v>20</v>
      </c>
      <c r="R13" s="4"/>
      <c r="S13" s="31"/>
    </row>
    <row r="14" spans="1:22" ht="15.75">
      <c r="A14" s="73" t="s">
        <v>8</v>
      </c>
      <c r="B14" s="74"/>
      <c r="C14" s="57" t="str">
        <f>IF(H14="","",VLOOKUP(H14,$O$25:$P$28,2))</f>
        <v/>
      </c>
      <c r="D14" s="9"/>
      <c r="E14" s="9"/>
      <c r="F14" s="76"/>
      <c r="G14" s="76"/>
      <c r="H14" s="89"/>
      <c r="I14" s="90"/>
      <c r="O14" s="4" t="s">
        <v>96</v>
      </c>
      <c r="P14" s="31">
        <v>10</v>
      </c>
    </row>
    <row r="15" spans="1:22" ht="15.75">
      <c r="A15" s="91" t="s">
        <v>9</v>
      </c>
      <c r="B15" s="92"/>
      <c r="C15" s="57"/>
      <c r="D15" s="9"/>
      <c r="E15" s="9"/>
      <c r="F15" s="76"/>
      <c r="G15" s="76"/>
      <c r="H15" s="9"/>
      <c r="I15" s="10"/>
    </row>
    <row r="16" spans="1:22" ht="18">
      <c r="A16" s="73" t="s">
        <v>10</v>
      </c>
      <c r="B16" s="74"/>
      <c r="C16" s="57">
        <f>SUM(C28:C42)</f>
        <v>0</v>
      </c>
      <c r="D16" s="9"/>
      <c r="E16" s="9"/>
      <c r="F16" s="76"/>
      <c r="G16" s="76"/>
      <c r="H16" s="9"/>
      <c r="I16" s="10"/>
      <c r="O16" s="5" t="s">
        <v>4</v>
      </c>
      <c r="P16" s="38"/>
      <c r="R16" s="5" t="s">
        <v>5</v>
      </c>
      <c r="S16" s="38"/>
      <c r="U16" s="5" t="s">
        <v>6</v>
      </c>
    </row>
    <row r="17" spans="1:22" ht="15.75">
      <c r="A17" s="73" t="s">
        <v>11</v>
      </c>
      <c r="B17" s="74"/>
      <c r="C17" s="57" t="str">
        <f>IF(F17="","",VLOOKUP(F17,$R$26:$S$31,2))</f>
        <v/>
      </c>
      <c r="D17" s="9"/>
      <c r="E17" s="9"/>
      <c r="F17" s="76"/>
      <c r="G17" s="76"/>
      <c r="H17" s="9"/>
      <c r="I17" s="10"/>
      <c r="O17" s="2" t="s">
        <v>29</v>
      </c>
      <c r="P17" s="31">
        <v>10</v>
      </c>
      <c r="R17" s="2" t="s">
        <v>40</v>
      </c>
      <c r="S17" s="31">
        <v>5</v>
      </c>
      <c r="U17" s="2" t="s">
        <v>45</v>
      </c>
      <c r="V17" s="1">
        <v>0</v>
      </c>
    </row>
    <row r="18" spans="1:22" ht="15.75">
      <c r="A18" s="73" t="s">
        <v>12</v>
      </c>
      <c r="B18" s="74"/>
      <c r="C18" s="57"/>
      <c r="D18" s="9"/>
      <c r="E18" s="9"/>
      <c r="F18" s="76"/>
      <c r="G18" s="76"/>
      <c r="H18" s="9"/>
      <c r="I18" s="10"/>
      <c r="O18" s="3" t="s">
        <v>28</v>
      </c>
      <c r="P18" s="31">
        <v>5</v>
      </c>
      <c r="R18" s="3" t="s">
        <v>41</v>
      </c>
      <c r="S18" s="31">
        <v>10</v>
      </c>
      <c r="U18" s="3" t="s">
        <v>46</v>
      </c>
      <c r="V18" s="1">
        <v>5</v>
      </c>
    </row>
    <row r="19" spans="1:22" ht="15.75">
      <c r="A19" s="93" t="s">
        <v>14</v>
      </c>
      <c r="B19" s="94"/>
      <c r="C19" s="57">
        <f>SUM(C6:C18)</f>
        <v>0</v>
      </c>
      <c r="D19" s="9"/>
      <c r="E19" s="9"/>
      <c r="F19" s="9"/>
      <c r="G19" s="9"/>
      <c r="H19" s="9"/>
      <c r="I19" s="10"/>
      <c r="O19" s="3" t="s">
        <v>38</v>
      </c>
      <c r="P19" s="31">
        <v>30</v>
      </c>
      <c r="R19" s="3" t="s">
        <v>42</v>
      </c>
      <c r="S19" s="31">
        <v>20</v>
      </c>
      <c r="U19" s="3" t="s">
        <v>47</v>
      </c>
      <c r="V19" s="1">
        <v>10</v>
      </c>
    </row>
    <row r="20" spans="1:22">
      <c r="A20" s="6"/>
      <c r="B20" s="9"/>
      <c r="C20" s="9"/>
      <c r="D20" s="9"/>
      <c r="E20" s="9"/>
      <c r="F20" s="9"/>
      <c r="G20" s="9"/>
      <c r="H20" s="9"/>
      <c r="I20" s="10"/>
      <c r="O20" s="3" t="s">
        <v>37</v>
      </c>
      <c r="P20" s="31">
        <v>0</v>
      </c>
      <c r="R20" s="3" t="s">
        <v>43</v>
      </c>
      <c r="S20" s="31">
        <v>30</v>
      </c>
      <c r="U20" s="3" t="s">
        <v>49</v>
      </c>
      <c r="V20" s="1">
        <v>30</v>
      </c>
    </row>
    <row r="21" spans="1:22" ht="18">
      <c r="A21" s="95" t="s">
        <v>5</v>
      </c>
      <c r="B21" s="96"/>
      <c r="C21" s="96"/>
      <c r="D21" s="96"/>
      <c r="E21" s="96"/>
      <c r="F21" s="96"/>
      <c r="G21" s="96"/>
      <c r="H21" s="96"/>
      <c r="I21" s="97"/>
      <c r="O21" s="3" t="s">
        <v>30</v>
      </c>
      <c r="P21" s="31">
        <v>20</v>
      </c>
      <c r="R21" s="4" t="s">
        <v>44</v>
      </c>
      <c r="S21" s="31">
        <v>0</v>
      </c>
      <c r="U21" s="4" t="s">
        <v>48</v>
      </c>
      <c r="V21" s="1">
        <v>20</v>
      </c>
    </row>
    <row r="22" spans="1:22">
      <c r="A22" s="12" t="s">
        <v>70</v>
      </c>
      <c r="B22" s="98"/>
      <c r="C22" s="99"/>
      <c r="D22" s="99"/>
      <c r="E22" s="99"/>
      <c r="F22" s="99"/>
      <c r="G22" s="99"/>
      <c r="H22" s="99"/>
      <c r="I22" s="99"/>
      <c r="O22" s="4" t="s">
        <v>16</v>
      </c>
      <c r="P22" s="31">
        <v>0</v>
      </c>
    </row>
    <row r="23" spans="1:22">
      <c r="A23" s="12" t="s">
        <v>71</v>
      </c>
      <c r="B23" s="100"/>
      <c r="C23" s="101"/>
      <c r="D23" s="101"/>
      <c r="E23" s="101"/>
      <c r="F23" s="101"/>
      <c r="G23" s="101"/>
      <c r="H23" s="101"/>
      <c r="I23" s="101"/>
    </row>
    <row r="24" spans="1:22" ht="18">
      <c r="A24" s="13" t="s">
        <v>72</v>
      </c>
      <c r="B24" s="100"/>
      <c r="C24" s="101"/>
      <c r="D24" s="101"/>
      <c r="E24" s="101"/>
      <c r="F24" s="101"/>
      <c r="G24" s="101"/>
      <c r="H24" s="101"/>
      <c r="I24" s="101"/>
      <c r="O24" s="5" t="s">
        <v>85</v>
      </c>
      <c r="P24" s="38"/>
      <c r="R24" s="5" t="s">
        <v>11</v>
      </c>
      <c r="S24" s="38"/>
      <c r="U24" s="5" t="s">
        <v>7</v>
      </c>
    </row>
    <row r="25" spans="1:22">
      <c r="A25" s="12" t="s">
        <v>73</v>
      </c>
      <c r="B25" s="100"/>
      <c r="C25" s="101"/>
      <c r="D25" s="101"/>
      <c r="E25" s="101"/>
      <c r="F25" s="101"/>
      <c r="G25" s="101"/>
      <c r="H25" s="101"/>
      <c r="I25" s="101"/>
      <c r="O25" s="2"/>
      <c r="P25" s="31">
        <v>0</v>
      </c>
      <c r="R25" s="2" t="s">
        <v>53</v>
      </c>
      <c r="S25" s="31">
        <v>0</v>
      </c>
      <c r="U25" s="2" t="s">
        <v>45</v>
      </c>
      <c r="V25" s="1">
        <v>0</v>
      </c>
    </row>
    <row r="26" spans="1:22">
      <c r="A26" s="6"/>
      <c r="B26" s="9"/>
      <c r="C26" s="9"/>
      <c r="D26" s="9"/>
      <c r="E26" s="9"/>
      <c r="F26" s="9"/>
      <c r="G26" s="9"/>
      <c r="H26" s="9"/>
      <c r="I26" s="10"/>
      <c r="O26" s="3" t="s">
        <v>99</v>
      </c>
      <c r="P26" s="31">
        <v>30</v>
      </c>
      <c r="R26" s="3" t="s">
        <v>95</v>
      </c>
      <c r="S26" s="31">
        <v>10</v>
      </c>
      <c r="U26" s="3" t="s">
        <v>23</v>
      </c>
      <c r="V26" s="1">
        <v>10</v>
      </c>
    </row>
    <row r="27" spans="1:22" ht="18">
      <c r="A27" s="27" t="s">
        <v>68</v>
      </c>
      <c r="B27" s="28"/>
      <c r="C27" s="30" t="s">
        <v>89</v>
      </c>
      <c r="D27" s="28"/>
      <c r="E27" s="28"/>
      <c r="F27" s="28"/>
      <c r="G27" s="28"/>
      <c r="H27" s="28"/>
      <c r="I27" s="29"/>
      <c r="K27" t="str">
        <f>IF(ISERROR(C28:C41),"")</f>
        <v/>
      </c>
      <c r="O27" s="3" t="s">
        <v>87</v>
      </c>
      <c r="P27" s="31">
        <v>20</v>
      </c>
      <c r="R27" s="3" t="s">
        <v>57</v>
      </c>
      <c r="S27" s="31">
        <v>30</v>
      </c>
      <c r="U27" s="3" t="s">
        <v>24</v>
      </c>
      <c r="V27" s="1">
        <v>15</v>
      </c>
    </row>
    <row r="28" spans="1:22">
      <c r="A28" s="14">
        <v>401</v>
      </c>
      <c r="B28" s="15" t="s">
        <v>61</v>
      </c>
      <c r="C28" s="20" t="str">
        <f>IF(F28="","",VLOOKUP(F28,$R$38:$S$40,2))</f>
        <v/>
      </c>
      <c r="D28" s="9"/>
      <c r="E28" s="9"/>
      <c r="F28" s="72"/>
      <c r="G28" s="72"/>
      <c r="H28" s="9"/>
      <c r="I28" s="10"/>
      <c r="J28" s="54">
        <v>1</v>
      </c>
      <c r="K28" t="str">
        <f>IF(C28="","",C28)</f>
        <v/>
      </c>
      <c r="L28" s="54"/>
      <c r="O28" s="4" t="s">
        <v>86</v>
      </c>
      <c r="P28" s="31">
        <v>10</v>
      </c>
      <c r="R28" s="3" t="s">
        <v>56</v>
      </c>
      <c r="S28" s="31">
        <v>30</v>
      </c>
      <c r="U28" s="3" t="s">
        <v>25</v>
      </c>
      <c r="V28" s="1">
        <v>20</v>
      </c>
    </row>
    <row r="29" spans="1:22">
      <c r="A29" s="14">
        <v>402</v>
      </c>
      <c r="B29" s="15" t="s">
        <v>63</v>
      </c>
      <c r="C29" s="20" t="str">
        <f>IF(F29="","",VLOOKUP(F29,$R$38:$S$40,2))</f>
        <v/>
      </c>
      <c r="D29" s="9"/>
      <c r="E29" s="9"/>
      <c r="F29" s="72"/>
      <c r="G29" s="72"/>
      <c r="H29" s="9"/>
      <c r="I29" s="10"/>
      <c r="J29" s="54">
        <v>1</v>
      </c>
      <c r="K29" t="str">
        <f>IF(C29="","",C29)</f>
        <v/>
      </c>
      <c r="L29" s="58"/>
      <c r="P29" s="31"/>
      <c r="R29" s="3" t="s">
        <v>54</v>
      </c>
      <c r="S29" s="31">
        <v>10</v>
      </c>
      <c r="U29" s="3" t="s">
        <v>26</v>
      </c>
      <c r="V29" s="1">
        <v>25</v>
      </c>
    </row>
    <row r="30" spans="1:22" ht="18">
      <c r="A30" s="14">
        <v>403</v>
      </c>
      <c r="B30" s="15" t="s">
        <v>66</v>
      </c>
      <c r="C30" s="20" t="str">
        <f>IF(F30="","",VLOOKUP(F30,$R$42:$S$46,2))</f>
        <v/>
      </c>
      <c r="D30" s="9"/>
      <c r="E30" s="9"/>
      <c r="F30" s="76"/>
      <c r="G30" s="76"/>
      <c r="H30" s="9"/>
      <c r="I30" s="10"/>
      <c r="J30" s="55" t="s">
        <v>128</v>
      </c>
      <c r="K30" t="str">
        <f t="shared" ref="K30:K41" si="0">IF(C30="","",C30)</f>
        <v/>
      </c>
      <c r="L30" s="55"/>
      <c r="O30" s="5" t="s">
        <v>8</v>
      </c>
      <c r="P30" s="31"/>
      <c r="R30" s="3" t="s">
        <v>55</v>
      </c>
      <c r="S30" s="31">
        <v>20</v>
      </c>
      <c r="U30" s="3" t="s">
        <v>51</v>
      </c>
      <c r="V30" s="1">
        <v>30</v>
      </c>
    </row>
    <row r="31" spans="1:22">
      <c r="A31" s="14">
        <v>404</v>
      </c>
      <c r="B31" s="15" t="s">
        <v>90</v>
      </c>
      <c r="C31" s="20" t="str">
        <f>IF(F31="","",VLOOKUP(F31,$R$38:$S$40,2))</f>
        <v/>
      </c>
      <c r="D31" s="9"/>
      <c r="E31" s="9"/>
      <c r="F31" s="72"/>
      <c r="G31" s="72"/>
      <c r="H31" s="9"/>
      <c r="I31" s="10"/>
      <c r="J31" s="54">
        <v>1</v>
      </c>
      <c r="K31" t="str">
        <f t="shared" si="0"/>
        <v/>
      </c>
      <c r="L31" s="58"/>
      <c r="O31" s="2" t="s">
        <v>39</v>
      </c>
      <c r="P31" s="31"/>
      <c r="R31" s="3" t="s">
        <v>52</v>
      </c>
      <c r="S31" s="31">
        <v>20</v>
      </c>
      <c r="U31" s="4" t="s">
        <v>50</v>
      </c>
      <c r="V31" s="1">
        <v>5</v>
      </c>
    </row>
    <row r="32" spans="1:22">
      <c r="A32" s="14">
        <v>405</v>
      </c>
      <c r="B32" s="15" t="s">
        <v>91</v>
      </c>
      <c r="C32" s="20" t="str">
        <f>IF(F32="","",VLOOKUP(F32,$R$38:$S$40,2))</f>
        <v/>
      </c>
      <c r="D32" s="9"/>
      <c r="E32" s="9"/>
      <c r="F32" s="72"/>
      <c r="G32" s="72"/>
      <c r="H32" s="9"/>
      <c r="I32" s="10"/>
      <c r="J32" s="54">
        <v>1</v>
      </c>
      <c r="K32" t="str">
        <f t="shared" si="0"/>
        <v/>
      </c>
      <c r="L32" s="54"/>
      <c r="O32" s="3" t="s">
        <v>113</v>
      </c>
      <c r="P32" s="31"/>
      <c r="R32" s="3"/>
      <c r="S32" s="31"/>
    </row>
    <row r="33" spans="1:22">
      <c r="A33" s="14">
        <v>406</v>
      </c>
      <c r="B33" s="15" t="s">
        <v>6</v>
      </c>
      <c r="C33" s="20" t="str">
        <f>IF(F33="","",VLOOKUP(F33,$R$38:$S$40,2))</f>
        <v/>
      </c>
      <c r="D33" s="9"/>
      <c r="E33" s="9"/>
      <c r="F33" s="72"/>
      <c r="G33" s="72"/>
      <c r="H33" s="9"/>
      <c r="I33" s="10"/>
      <c r="J33" s="54">
        <v>1</v>
      </c>
      <c r="K33" t="str">
        <f t="shared" si="0"/>
        <v/>
      </c>
      <c r="L33" s="55"/>
      <c r="O33" s="3" t="s">
        <v>112</v>
      </c>
      <c r="P33" s="31"/>
      <c r="R33" s="3"/>
      <c r="S33" s="31"/>
    </row>
    <row r="34" spans="1:22">
      <c r="A34" s="14">
        <v>407</v>
      </c>
      <c r="B34" s="15" t="s">
        <v>64</v>
      </c>
      <c r="C34" s="20" t="str">
        <f>IF(F34="","",VLOOKUP(F34,$R$38:$S$40,2))</f>
        <v/>
      </c>
      <c r="D34" s="9"/>
      <c r="E34" s="9"/>
      <c r="F34" s="72"/>
      <c r="G34" s="72"/>
      <c r="H34" s="9"/>
      <c r="I34" s="10"/>
      <c r="J34" s="54">
        <v>1</v>
      </c>
      <c r="K34" t="str">
        <f t="shared" si="0"/>
        <v/>
      </c>
      <c r="L34" s="54"/>
      <c r="O34" s="3" t="s">
        <v>20</v>
      </c>
      <c r="P34" s="31"/>
      <c r="R34" s="3"/>
      <c r="S34" s="31"/>
    </row>
    <row r="35" spans="1:22">
      <c r="A35" s="14">
        <v>408</v>
      </c>
      <c r="B35" s="15" t="s">
        <v>20</v>
      </c>
      <c r="C35" s="20" t="str">
        <f>IF(F35="","",VLOOKUP(F35,$R$42:$S$46,2))</f>
        <v/>
      </c>
      <c r="D35" s="9"/>
      <c r="E35" s="9"/>
      <c r="F35" s="76"/>
      <c r="G35" s="76"/>
      <c r="H35" s="9"/>
      <c r="I35" s="10"/>
      <c r="J35" s="55" t="s">
        <v>128</v>
      </c>
      <c r="K35" t="str">
        <f t="shared" si="0"/>
        <v/>
      </c>
      <c r="L35" s="54"/>
      <c r="O35" s="3" t="s">
        <v>52</v>
      </c>
      <c r="P35" s="31"/>
      <c r="R35" s="4"/>
      <c r="S35" s="31"/>
    </row>
    <row r="36" spans="1:22">
      <c r="A36" s="14">
        <v>409</v>
      </c>
      <c r="B36" s="15" t="s">
        <v>92</v>
      </c>
      <c r="C36" s="20" t="str">
        <f>IF(F36="","",VLOOKUP(F36,$R$42:$S$46,2))</f>
        <v/>
      </c>
      <c r="D36" s="9"/>
      <c r="E36" s="9"/>
      <c r="F36" s="76"/>
      <c r="G36" s="76"/>
      <c r="H36" s="9"/>
      <c r="I36" s="10"/>
      <c r="J36" s="55" t="s">
        <v>128</v>
      </c>
      <c r="K36" t="str">
        <f t="shared" si="0"/>
        <v/>
      </c>
      <c r="O36" s="3" t="s">
        <v>106</v>
      </c>
    </row>
    <row r="37" spans="1:22" ht="18">
      <c r="A37" s="14">
        <v>420</v>
      </c>
      <c r="B37" s="15" t="s">
        <v>69</v>
      </c>
      <c r="C37" s="20" t="str">
        <f>IF(F37="","",VLOOKUP(F37,$R$38:$S$40,2))</f>
        <v/>
      </c>
      <c r="D37" s="9"/>
      <c r="E37" s="9"/>
      <c r="F37" s="72"/>
      <c r="G37" s="72"/>
      <c r="H37" s="9"/>
      <c r="I37" s="10"/>
      <c r="J37" s="54">
        <v>1</v>
      </c>
      <c r="K37" t="str">
        <f t="shared" si="0"/>
        <v/>
      </c>
      <c r="O37" s="3" t="s">
        <v>108</v>
      </c>
      <c r="R37" s="5" t="s">
        <v>68</v>
      </c>
      <c r="S37" s="38"/>
      <c r="U37" s="5" t="s">
        <v>81</v>
      </c>
    </row>
    <row r="38" spans="1:22">
      <c r="A38" s="14">
        <v>422</v>
      </c>
      <c r="B38" s="15" t="s">
        <v>62</v>
      </c>
      <c r="C38" s="20" t="str">
        <f>IF(F38="","",VLOOKUP(F38,$R$42:$S$46,2))</f>
        <v/>
      </c>
      <c r="D38" s="9"/>
      <c r="E38" s="9"/>
      <c r="F38" s="76"/>
      <c r="G38" s="76"/>
      <c r="H38" s="9"/>
      <c r="I38" s="10"/>
      <c r="J38" s="55" t="s">
        <v>128</v>
      </c>
      <c r="K38" t="str">
        <f t="shared" si="0"/>
        <v/>
      </c>
      <c r="M38" s="31"/>
      <c r="O38" s="3" t="s">
        <v>104</v>
      </c>
      <c r="R38" s="2" t="s">
        <v>76</v>
      </c>
      <c r="S38" s="31">
        <v>0</v>
      </c>
      <c r="U38" s="2" t="s">
        <v>82</v>
      </c>
    </row>
    <row r="39" spans="1:22">
      <c r="A39" s="14">
        <v>424</v>
      </c>
      <c r="B39" s="15" t="s">
        <v>65</v>
      </c>
      <c r="C39" s="20" t="str">
        <f>IF(F39="","",VLOOKUP(F39,$R$42:$S$46,2))</f>
        <v/>
      </c>
      <c r="D39" s="9"/>
      <c r="E39" s="9"/>
      <c r="F39" s="76"/>
      <c r="G39" s="76"/>
      <c r="H39" s="9"/>
      <c r="I39" s="10"/>
      <c r="J39" s="55" t="s">
        <v>128</v>
      </c>
      <c r="K39" t="str">
        <f t="shared" si="0"/>
        <v/>
      </c>
      <c r="M39" s="31"/>
      <c r="O39" s="3" t="s">
        <v>103</v>
      </c>
      <c r="R39" s="3" t="s">
        <v>75</v>
      </c>
      <c r="S39" s="31">
        <v>20</v>
      </c>
      <c r="U39" s="3" t="s">
        <v>83</v>
      </c>
    </row>
    <row r="40" spans="1:22">
      <c r="A40" s="14">
        <v>425</v>
      </c>
      <c r="B40" s="15" t="s">
        <v>67</v>
      </c>
      <c r="C40" s="20" t="str">
        <f>IF(F40="","",VLOOKUP(F40,$R$38:$S$40,2))</f>
        <v/>
      </c>
      <c r="D40" s="9"/>
      <c r="E40" s="9"/>
      <c r="F40" s="72"/>
      <c r="G40" s="72"/>
      <c r="H40" s="9"/>
      <c r="I40" s="10"/>
      <c r="J40" s="54">
        <v>1</v>
      </c>
      <c r="K40" t="str">
        <f t="shared" si="0"/>
        <v/>
      </c>
      <c r="M40" s="31"/>
      <c r="O40" s="3" t="s">
        <v>105</v>
      </c>
      <c r="R40" s="4" t="s">
        <v>80</v>
      </c>
      <c r="S40" s="31" t="s">
        <v>88</v>
      </c>
      <c r="U40" s="4" t="s">
        <v>84</v>
      </c>
    </row>
    <row r="41" spans="1:22">
      <c r="A41" s="14">
        <v>426</v>
      </c>
      <c r="B41" s="15" t="s">
        <v>11</v>
      </c>
      <c r="C41" s="20" t="str">
        <f>IF(F41="","",VLOOKUP(F41,$R$42:$S$46,2))</f>
        <v/>
      </c>
      <c r="D41" s="9"/>
      <c r="E41" s="9"/>
      <c r="F41" s="76"/>
      <c r="G41" s="76"/>
      <c r="H41" s="9"/>
      <c r="I41" s="10"/>
      <c r="J41" s="55" t="s">
        <v>128</v>
      </c>
      <c r="K41" t="str">
        <f t="shared" si="0"/>
        <v/>
      </c>
      <c r="M41" s="31"/>
      <c r="O41" s="3" t="s">
        <v>107</v>
      </c>
    </row>
    <row r="42" spans="1:22" ht="18">
      <c r="A42" s="14"/>
      <c r="B42" s="15" t="s">
        <v>141</v>
      </c>
      <c r="C42" s="20" t="str">
        <f>IF(F42="","",VLOOKUP(F42,$R$38:$S$40,2))</f>
        <v/>
      </c>
      <c r="D42" s="9"/>
      <c r="E42" s="9"/>
      <c r="F42" s="72"/>
      <c r="G42" s="72"/>
      <c r="H42" s="9"/>
      <c r="I42" s="10"/>
      <c r="J42" s="54">
        <v>1</v>
      </c>
      <c r="K42" t="str">
        <f>IF(C42="","",C42)</f>
        <v/>
      </c>
      <c r="M42" s="31"/>
      <c r="O42" s="3" t="s">
        <v>100</v>
      </c>
      <c r="R42" s="2" t="s">
        <v>76</v>
      </c>
      <c r="S42" s="31">
        <v>0</v>
      </c>
      <c r="U42" s="5" t="s">
        <v>0</v>
      </c>
    </row>
    <row r="43" spans="1:22">
      <c r="A43" s="6"/>
      <c r="B43" s="9"/>
      <c r="C43" s="9"/>
      <c r="D43" s="9"/>
      <c r="E43" s="9"/>
      <c r="F43" s="9"/>
      <c r="G43" s="9"/>
      <c r="H43" s="9"/>
      <c r="I43" s="10"/>
      <c r="M43" s="31"/>
      <c r="O43" s="3" t="s">
        <v>102</v>
      </c>
      <c r="R43" s="3" t="s">
        <v>74</v>
      </c>
      <c r="S43" s="31">
        <v>20</v>
      </c>
      <c r="U43" s="21">
        <v>0</v>
      </c>
      <c r="V43" s="22">
        <v>0</v>
      </c>
    </row>
    <row r="44" spans="1:22">
      <c r="A44" s="6"/>
      <c r="B44" s="9"/>
      <c r="C44" s="9"/>
      <c r="D44" s="9"/>
      <c r="E44" s="9"/>
      <c r="F44" s="9"/>
      <c r="G44" s="9"/>
      <c r="H44" s="9"/>
      <c r="I44" s="10"/>
      <c r="M44" s="31"/>
      <c r="O44" s="3" t="s">
        <v>101</v>
      </c>
      <c r="R44" s="3" t="s">
        <v>78</v>
      </c>
      <c r="S44" s="31">
        <v>20</v>
      </c>
      <c r="U44" s="23">
        <v>70</v>
      </c>
      <c r="V44" s="24">
        <v>5</v>
      </c>
    </row>
    <row r="45" spans="1:22">
      <c r="A45" s="16"/>
      <c r="B45" s="17"/>
      <c r="C45" s="17"/>
      <c r="D45" s="17"/>
      <c r="E45" s="17"/>
      <c r="F45" s="17"/>
      <c r="G45" s="17"/>
      <c r="H45" s="17"/>
      <c r="I45" s="18"/>
      <c r="O45" s="3" t="s">
        <v>19</v>
      </c>
      <c r="R45" s="3" t="s">
        <v>77</v>
      </c>
      <c r="S45" s="31">
        <v>40</v>
      </c>
      <c r="U45" s="23">
        <v>75</v>
      </c>
      <c r="V45" s="24">
        <v>10</v>
      </c>
    </row>
    <row r="46" spans="1:22">
      <c r="O46" s="3" t="s">
        <v>21</v>
      </c>
      <c r="R46" s="4" t="s">
        <v>80</v>
      </c>
      <c r="S46" s="31" t="s">
        <v>88</v>
      </c>
      <c r="U46" s="23">
        <v>80</v>
      </c>
      <c r="V46" s="24">
        <v>15</v>
      </c>
    </row>
    <row r="47" spans="1:22">
      <c r="O47" s="3"/>
      <c r="U47" s="23">
        <v>85</v>
      </c>
      <c r="V47" s="24">
        <v>20</v>
      </c>
    </row>
    <row r="48" spans="1:22">
      <c r="O48" s="3"/>
      <c r="U48" s="23">
        <v>90</v>
      </c>
      <c r="V48" s="24">
        <v>25</v>
      </c>
    </row>
    <row r="49" spans="15:22">
      <c r="O49" s="3"/>
      <c r="U49" s="25">
        <v>95</v>
      </c>
      <c r="V49" s="26">
        <v>30</v>
      </c>
    </row>
    <row r="50" spans="15:22">
      <c r="O50" s="3"/>
      <c r="R50" s="2" t="s">
        <v>76</v>
      </c>
      <c r="S50" s="31">
        <v>0</v>
      </c>
    </row>
    <row r="51" spans="15:22">
      <c r="O51" s="3"/>
      <c r="R51" s="3" t="s">
        <v>75</v>
      </c>
      <c r="S51" s="31">
        <v>20</v>
      </c>
    </row>
    <row r="52" spans="15:22">
      <c r="O52" s="3"/>
      <c r="R52" s="3" t="s">
        <v>74</v>
      </c>
      <c r="S52" s="31">
        <v>20</v>
      </c>
    </row>
    <row r="53" spans="15:22">
      <c r="O53" s="3"/>
      <c r="R53" s="3" t="s">
        <v>79</v>
      </c>
      <c r="S53" s="31">
        <v>20</v>
      </c>
    </row>
    <row r="54" spans="15:22">
      <c r="R54" s="3" t="s">
        <v>78</v>
      </c>
      <c r="S54" s="31">
        <v>20</v>
      </c>
    </row>
    <row r="55" spans="15:22">
      <c r="R55" s="3" t="s">
        <v>77</v>
      </c>
      <c r="S55" s="31">
        <v>40</v>
      </c>
    </row>
    <row r="56" spans="15:22">
      <c r="R56" s="4" t="s">
        <v>80</v>
      </c>
      <c r="S56" s="31" t="s">
        <v>88</v>
      </c>
    </row>
  </sheetData>
  <mergeCells count="53">
    <mergeCell ref="F40:G40"/>
    <mergeCell ref="F41:G41"/>
    <mergeCell ref="F34:G34"/>
    <mergeCell ref="F35:G35"/>
    <mergeCell ref="F36:G36"/>
    <mergeCell ref="F37:G37"/>
    <mergeCell ref="F38:G38"/>
    <mergeCell ref="F39:G39"/>
    <mergeCell ref="F33:G33"/>
    <mergeCell ref="A19:B19"/>
    <mergeCell ref="A21:I21"/>
    <mergeCell ref="B22:I22"/>
    <mergeCell ref="B23:I23"/>
    <mergeCell ref="B24:I24"/>
    <mergeCell ref="B25:I25"/>
    <mergeCell ref="F28:G28"/>
    <mergeCell ref="F29:G29"/>
    <mergeCell ref="F30:G30"/>
    <mergeCell ref="F31:G31"/>
    <mergeCell ref="F32:G32"/>
    <mergeCell ref="A17:B17"/>
    <mergeCell ref="F17:G17"/>
    <mergeCell ref="A15:B15"/>
    <mergeCell ref="F15:G15"/>
    <mergeCell ref="A18:B18"/>
    <mergeCell ref="F18:G18"/>
    <mergeCell ref="A12:B12"/>
    <mergeCell ref="F12:G12"/>
    <mergeCell ref="H14:I14"/>
    <mergeCell ref="A16:B16"/>
    <mergeCell ref="F16:G16"/>
    <mergeCell ref="A1:B2"/>
    <mergeCell ref="C1:I2"/>
    <mergeCell ref="C3:F3"/>
    <mergeCell ref="H3:I3"/>
    <mergeCell ref="C4:E4"/>
    <mergeCell ref="H4:I4"/>
    <mergeCell ref="F42:G42"/>
    <mergeCell ref="A6:B6"/>
    <mergeCell ref="A7:B7"/>
    <mergeCell ref="F7:G7"/>
    <mergeCell ref="A8:B8"/>
    <mergeCell ref="F8:G8"/>
    <mergeCell ref="A13:B13"/>
    <mergeCell ref="F13:G13"/>
    <mergeCell ref="A14:B14"/>
    <mergeCell ref="F14:G14"/>
    <mergeCell ref="A9:B9"/>
    <mergeCell ref="F9:G9"/>
    <mergeCell ref="A10:B10"/>
    <mergeCell ref="F10:G10"/>
    <mergeCell ref="A11:B11"/>
    <mergeCell ref="F11:G11"/>
  </mergeCells>
  <conditionalFormatting sqref="C28:C42">
    <cfRule type="cellIs" dxfId="78" priority="16" operator="equal">
      <formula>"D"</formula>
    </cfRule>
    <cfRule type="cellIs" dxfId="77" priority="17" operator="between">
      <formula>20</formula>
      <formula>40</formula>
    </cfRule>
    <cfRule type="cellIs" dxfId="76" priority="18" operator="equal">
      <formula>0</formula>
    </cfRule>
  </conditionalFormatting>
  <conditionalFormatting sqref="C19">
    <cfRule type="cellIs" dxfId="75" priority="15" operator="greaterThanOrEqual">
      <formula>450</formula>
    </cfRule>
  </conditionalFormatting>
  <conditionalFormatting sqref="F16:G16">
    <cfRule type="cellIs" dxfId="74" priority="12" operator="equal">
      <formula>"Dérogation"</formula>
    </cfRule>
    <cfRule type="cellIs" dxfId="73" priority="13" operator="equal">
      <formula>"Qualifié"</formula>
    </cfRule>
    <cfRule type="cellIs" dxfId="72" priority="14" operator="equal">
      <formula>"Échec"</formula>
    </cfRule>
  </conditionalFormatting>
  <conditionalFormatting sqref="C18">
    <cfRule type="cellIs" dxfId="71" priority="11" operator="greaterThan">
      <formula>0</formula>
    </cfRule>
  </conditionalFormatting>
  <conditionalFormatting sqref="C17">
    <cfRule type="cellIs" dxfId="70" priority="5" operator="equal">
      <formula>30</formula>
    </cfRule>
    <cfRule type="cellIs" dxfId="69" priority="6" operator="equal">
      <formula>25</formula>
    </cfRule>
    <cfRule type="cellIs" dxfId="68" priority="7" operator="equal">
      <formula>20</formula>
    </cfRule>
    <cfRule type="cellIs" dxfId="67" priority="8" operator="equal">
      <formula>15</formula>
    </cfRule>
    <cfRule type="cellIs" dxfId="66" priority="9" operator="equal">
      <formula>10</formula>
    </cfRule>
    <cfRule type="cellIs" dxfId="65" priority="10" operator="equal">
      <formula>5</formula>
    </cfRule>
  </conditionalFormatting>
  <conditionalFormatting sqref="C6">
    <cfRule type="cellIs" dxfId="64" priority="2" operator="greaterThan">
      <formula>0</formula>
    </cfRule>
    <cfRule type="cellIs" priority="3" operator="equal">
      <formula>""""""</formula>
    </cfRule>
    <cfRule type="cellIs" dxfId="63" priority="4" operator="lessThan">
      <formula>0</formula>
    </cfRule>
  </conditionalFormatting>
  <conditionalFormatting sqref="C15">
    <cfRule type="cellIs" dxfId="62" priority="1" operator="equal">
      <formula>-100</formula>
    </cfRule>
  </conditionalFormatting>
  <dataValidations count="14">
    <dataValidation type="list" allowBlank="1" showInputMessage="1" showErrorMessage="1" sqref="F14:G14">
      <formula1>$O$31:$O$53</formula1>
    </dataValidation>
    <dataValidation type="list" allowBlank="1" showInputMessage="1" showErrorMessage="1" sqref="H14">
      <formula1>$O$25:$O$28</formula1>
    </dataValidation>
    <dataValidation type="list" allowBlank="1" showInputMessage="1" showErrorMessage="1" sqref="F16:G16">
      <formula1>$U$38:$U$40</formula1>
    </dataValidation>
    <dataValidation type="list" allowBlank="1" showInputMessage="1" showErrorMessage="1" sqref="F17:G17">
      <formula1>$R$25:$R$35</formula1>
    </dataValidation>
    <dataValidation type="list" allowBlank="1" showInputMessage="1" showErrorMessage="1" sqref="F13:G13">
      <formula1>$U$25:$U$31</formula1>
    </dataValidation>
    <dataValidation type="list" allowBlank="1" showInputMessage="1" showErrorMessage="1" sqref="F12:G12">
      <formula1>$U$17:$U$21</formula1>
    </dataValidation>
    <dataValidation type="list" allowBlank="1" showInputMessage="1" showErrorMessage="1" sqref="F11:G11">
      <formula1>$R$17:$R$21</formula1>
    </dataValidation>
    <dataValidation type="list" allowBlank="1" showInputMessage="1" showErrorMessage="1" sqref="F10:G10">
      <formula1>$O$17:$O$22</formula1>
    </dataValidation>
    <dataValidation type="list" allowBlank="1" showInputMessage="1" showErrorMessage="1" sqref="F9:G9">
      <formula1>$U$4:$U$10</formula1>
    </dataValidation>
    <dataValidation type="list" allowBlank="1" showInputMessage="1" showErrorMessage="1" sqref="F8:G8">
      <formula1>$R$10:$R$12</formula1>
    </dataValidation>
    <dataValidation type="list" allowBlank="1" showInputMessage="1" showErrorMessage="1" sqref="F7:G7">
      <formula1>$O$4:$O$14</formula1>
    </dataValidation>
    <dataValidation type="list" allowBlank="1" showInputMessage="1" showErrorMessage="1" sqref="C4:E4">
      <formula1>$R$4:$R$7</formula1>
    </dataValidation>
    <dataValidation type="list" allowBlank="1" showInputMessage="1" showErrorMessage="1" sqref="F42 F31:F34 F28:F29 F37 F40">
      <formula1>$R$38:$R$40</formula1>
    </dataValidation>
    <dataValidation type="list" allowBlank="1" showInputMessage="1" showErrorMessage="1" sqref="F30:G30 F41:G41 F35:G36 F38:G39">
      <formula1>$R$42:$R$46</formula1>
    </dataValidation>
  </dataValidations>
  <pageMargins left="0.2" right="0.2" top="0.25" bottom="0.5" header="0.3" footer="0.3"/>
  <pageSetup scale="95" orientation="portrait" r:id="rId1"/>
  <ignoredErrors>
    <ignoredError sqref="C30 C37 C40:C4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E67"/>
  <sheetViews>
    <sheetView zoomScaleNormal="100" workbookViewId="0">
      <selection activeCell="C3" sqref="C3:G3"/>
    </sheetView>
  </sheetViews>
  <sheetFormatPr baseColWidth="10" defaultColWidth="9.140625" defaultRowHeight="15"/>
  <cols>
    <col min="1" max="1" width="6.28515625" customWidth="1"/>
    <col min="2" max="2" width="26.28515625" customWidth="1"/>
    <col min="3" max="3" width="6.85546875" customWidth="1"/>
    <col min="4" max="4" width="15.28515625" customWidth="1"/>
    <col min="5" max="5" width="3.7109375" customWidth="1"/>
    <col min="6" max="6" width="3.140625" customWidth="1"/>
    <col min="7" max="7" width="13.5703125" customWidth="1"/>
    <col min="8" max="8" width="13.7109375" bestFit="1" customWidth="1"/>
    <col min="10" max="11" width="3.28515625" customWidth="1"/>
    <col min="12" max="12" width="5" customWidth="1"/>
    <col min="13" max="13" width="10.140625" hidden="1" customWidth="1"/>
    <col min="14" max="17" width="9.140625" hidden="1" customWidth="1"/>
    <col min="18" max="18" width="27.85546875" hidden="1" customWidth="1"/>
    <col min="19" max="19" width="6" hidden="1" customWidth="1"/>
    <col min="20" max="20" width="4.5703125" hidden="1" customWidth="1"/>
    <col min="21" max="21" width="39.140625" hidden="1" customWidth="1"/>
    <col min="22" max="22" width="4.42578125" hidden="1" customWidth="1"/>
    <col min="23" max="23" width="9.140625" hidden="1" customWidth="1"/>
    <col min="24" max="24" width="27" hidden="1" customWidth="1"/>
    <col min="25" max="26" width="9.140625" hidden="1" customWidth="1"/>
    <col min="27" max="27" width="24.5703125" hidden="1" customWidth="1"/>
    <col min="28" max="28" width="3" hidden="1" customWidth="1"/>
    <col min="29" max="29" width="9.140625" hidden="1" customWidth="1"/>
    <col min="30" max="30" width="31.7109375" hidden="1" customWidth="1"/>
    <col min="31" max="31" width="9.140625" hidden="1" customWidth="1"/>
    <col min="32" max="35" width="9.140625" customWidth="1"/>
  </cols>
  <sheetData>
    <row r="1" spans="1:30" ht="15" customHeight="1">
      <c r="A1" s="77"/>
      <c r="B1" s="78"/>
      <c r="C1" s="81" t="s">
        <v>127</v>
      </c>
      <c r="D1" s="81"/>
      <c r="E1" s="81"/>
      <c r="F1" s="81"/>
      <c r="G1" s="81"/>
      <c r="H1" s="81"/>
      <c r="I1" s="81"/>
      <c r="J1" s="81"/>
      <c r="K1" s="81"/>
      <c r="L1" s="82"/>
      <c r="S1" s="37"/>
      <c r="V1" s="37"/>
      <c r="Y1" s="1"/>
    </row>
    <row r="2" spans="1:30" ht="51.75" customHeight="1">
      <c r="A2" s="79"/>
      <c r="B2" s="80"/>
      <c r="C2" s="83"/>
      <c r="D2" s="83"/>
      <c r="E2" s="83"/>
      <c r="F2" s="83"/>
      <c r="G2" s="83"/>
      <c r="H2" s="83"/>
      <c r="I2" s="83"/>
      <c r="J2" s="83"/>
      <c r="K2" s="83"/>
      <c r="L2" s="84"/>
      <c r="S2" s="37"/>
      <c r="V2" s="37"/>
      <c r="Y2" s="1"/>
    </row>
    <row r="3" spans="1:30" ht="18">
      <c r="A3" s="6"/>
      <c r="B3" s="7" t="s">
        <v>59</v>
      </c>
      <c r="C3" s="116"/>
      <c r="D3" s="116"/>
      <c r="E3" s="116"/>
      <c r="F3" s="116"/>
      <c r="G3" s="116"/>
      <c r="H3" s="8" t="s">
        <v>18</v>
      </c>
      <c r="I3" s="86" t="e">
        <f ca="1">DATEVALUE(CONCATENATE("01-07-",YEAR(NOW())))</f>
        <v>#VALUE!</v>
      </c>
      <c r="J3" s="86"/>
      <c r="K3" s="86"/>
      <c r="L3" s="87"/>
      <c r="R3" s="5" t="s">
        <v>1</v>
      </c>
      <c r="S3" s="38"/>
      <c r="U3" s="5" t="s">
        <v>22</v>
      </c>
      <c r="V3" s="38"/>
      <c r="X3" s="5" t="s">
        <v>3</v>
      </c>
      <c r="Y3" s="1"/>
      <c r="AA3" s="5" t="s">
        <v>68</v>
      </c>
      <c r="AB3" s="38"/>
      <c r="AD3" s="5" t="s">
        <v>8</v>
      </c>
    </row>
    <row r="4" spans="1:30">
      <c r="A4" s="6"/>
      <c r="B4" s="7"/>
      <c r="C4" s="7"/>
      <c r="D4" s="7"/>
      <c r="E4" s="7"/>
      <c r="F4" s="7"/>
      <c r="G4" s="7"/>
      <c r="H4" s="8" t="s">
        <v>17</v>
      </c>
      <c r="I4" s="86">
        <f ca="1">TODAY()</f>
        <v>41525</v>
      </c>
      <c r="J4" s="86"/>
      <c r="K4" s="86"/>
      <c r="L4" s="87"/>
      <c r="R4" s="2"/>
      <c r="S4" s="31"/>
      <c r="U4" s="2" t="s">
        <v>23</v>
      </c>
      <c r="V4" s="31"/>
      <c r="X4" s="2" t="s">
        <v>58</v>
      </c>
      <c r="Y4" s="1">
        <v>0</v>
      </c>
      <c r="AA4" s="2" t="s">
        <v>76</v>
      </c>
      <c r="AB4" s="31">
        <v>0</v>
      </c>
      <c r="AD4" s="2" t="s">
        <v>39</v>
      </c>
    </row>
    <row r="5" spans="1:30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10"/>
      <c r="R5" s="2" t="s">
        <v>111</v>
      </c>
      <c r="S5" s="31">
        <v>30</v>
      </c>
      <c r="U5" s="3" t="s">
        <v>24</v>
      </c>
      <c r="V5" s="31"/>
      <c r="X5" s="3" t="s">
        <v>33</v>
      </c>
      <c r="Y5" s="1">
        <v>30</v>
      </c>
      <c r="AA5" s="3" t="s">
        <v>75</v>
      </c>
      <c r="AB5" s="31">
        <v>20</v>
      </c>
      <c r="AD5" s="3" t="s">
        <v>113</v>
      </c>
    </row>
    <row r="6" spans="1:30" ht="15.75">
      <c r="A6" s="73" t="s">
        <v>0</v>
      </c>
      <c r="B6" s="74"/>
      <c r="C6" s="69">
        <f>VLOOKUP(H6,AA9:AB15,2)</f>
        <v>0</v>
      </c>
      <c r="D6" s="9"/>
      <c r="E6" s="9"/>
      <c r="F6" s="9"/>
      <c r="G6" s="68" t="s">
        <v>60</v>
      </c>
      <c r="H6" s="19"/>
      <c r="I6" s="9"/>
      <c r="J6" s="9"/>
      <c r="K6" s="9"/>
      <c r="L6" s="10"/>
      <c r="R6" s="3" t="s">
        <v>110</v>
      </c>
      <c r="S6" s="31">
        <v>20</v>
      </c>
      <c r="U6" s="3" t="s">
        <v>25</v>
      </c>
      <c r="V6" s="31"/>
      <c r="X6" s="3" t="s">
        <v>31</v>
      </c>
      <c r="Y6" s="1">
        <v>10</v>
      </c>
      <c r="AA6" s="4" t="s">
        <v>80</v>
      </c>
      <c r="AB6" s="31" t="s">
        <v>88</v>
      </c>
      <c r="AD6" s="3" t="s">
        <v>112</v>
      </c>
    </row>
    <row r="7" spans="1:30" ht="15.75">
      <c r="A7" s="73" t="s">
        <v>1</v>
      </c>
      <c r="B7" s="74"/>
      <c r="C7" s="69" t="str">
        <f>IF(G7="","",VLOOKUP(G7,$R$5:$S$14,2))</f>
        <v/>
      </c>
      <c r="D7" s="11" t="s">
        <v>15</v>
      </c>
      <c r="E7" s="11"/>
      <c r="F7" s="36" t="str">
        <f>IF(N7=5,"X","")</f>
        <v/>
      </c>
      <c r="G7" s="75"/>
      <c r="H7" s="75"/>
      <c r="I7" s="9"/>
      <c r="J7" s="9"/>
      <c r="K7" s="9"/>
      <c r="L7" s="10"/>
      <c r="N7" t="str">
        <f>IF(G7="","",VLOOKUP(G7,$R$5:$S$14,2))</f>
        <v/>
      </c>
      <c r="R7" s="3" t="s">
        <v>109</v>
      </c>
      <c r="S7" s="31">
        <v>10</v>
      </c>
      <c r="U7" s="4" t="s">
        <v>26</v>
      </c>
      <c r="V7" s="31"/>
      <c r="X7" s="3" t="s">
        <v>32</v>
      </c>
      <c r="Y7" s="1">
        <v>20</v>
      </c>
      <c r="AD7" s="3" t="s">
        <v>20</v>
      </c>
    </row>
    <row r="8" spans="1:30" ht="18">
      <c r="A8" s="73" t="s">
        <v>2</v>
      </c>
      <c r="B8" s="74"/>
      <c r="C8" s="69" t="str">
        <f>IF(G8="",IF(F8="","",5),VLOOKUP(G8,$U$10:$V$13,2))</f>
        <v/>
      </c>
      <c r="D8" s="11" t="s">
        <v>16</v>
      </c>
      <c r="E8" s="11"/>
      <c r="F8" s="36"/>
      <c r="G8" s="76"/>
      <c r="H8" s="76"/>
      <c r="I8" s="9"/>
      <c r="J8" s="9"/>
      <c r="K8" s="9"/>
      <c r="L8" s="10"/>
      <c r="R8" s="3" t="s">
        <v>20</v>
      </c>
      <c r="S8" s="31">
        <v>5</v>
      </c>
      <c r="V8" s="37"/>
      <c r="X8" s="3" t="s">
        <v>36</v>
      </c>
      <c r="Y8" s="1">
        <v>30</v>
      </c>
      <c r="AA8" s="5" t="s">
        <v>0</v>
      </c>
      <c r="AB8" s="1"/>
      <c r="AD8" s="3" t="s">
        <v>52</v>
      </c>
    </row>
    <row r="9" spans="1:30" ht="18">
      <c r="A9" s="73" t="s">
        <v>126</v>
      </c>
      <c r="B9" s="74"/>
      <c r="C9" s="69" t="str">
        <f>IF(G9="",IF(F9="","",5),VLOOKUP(G9,$X$5:$Y$10,2))</f>
        <v/>
      </c>
      <c r="D9" s="11" t="s">
        <v>16</v>
      </c>
      <c r="E9" s="11"/>
      <c r="F9" s="36"/>
      <c r="G9" s="76"/>
      <c r="H9" s="76"/>
      <c r="I9" s="9"/>
      <c r="J9" s="9"/>
      <c r="K9" s="9"/>
      <c r="L9" s="10"/>
      <c r="R9" s="3" t="s">
        <v>52</v>
      </c>
      <c r="S9" s="31">
        <v>20</v>
      </c>
      <c r="U9" s="5" t="s">
        <v>2</v>
      </c>
      <c r="V9" s="38"/>
      <c r="X9" s="3" t="s">
        <v>34</v>
      </c>
      <c r="Y9" s="1">
        <v>10</v>
      </c>
      <c r="AA9" s="21">
        <v>0</v>
      </c>
      <c r="AB9" s="22">
        <v>0</v>
      </c>
      <c r="AD9" s="3" t="s">
        <v>106</v>
      </c>
    </row>
    <row r="10" spans="1:30" ht="15.75">
      <c r="A10" s="73" t="s">
        <v>4</v>
      </c>
      <c r="B10" s="74"/>
      <c r="C10" s="69" t="str">
        <f>IF(G10="","",VLOOKUP(G10,$R$17:$S$22,2))</f>
        <v/>
      </c>
      <c r="D10" s="9"/>
      <c r="E10" s="9"/>
      <c r="F10" s="9"/>
      <c r="G10" s="76"/>
      <c r="H10" s="76"/>
      <c r="I10" s="9"/>
      <c r="J10" s="9"/>
      <c r="K10" s="9"/>
      <c r="L10" s="10"/>
      <c r="R10" s="3" t="s">
        <v>27</v>
      </c>
      <c r="S10" s="31">
        <v>10</v>
      </c>
      <c r="U10" s="2" t="s">
        <v>29</v>
      </c>
      <c r="V10" s="31">
        <v>20</v>
      </c>
      <c r="X10" s="4" t="s">
        <v>35</v>
      </c>
      <c r="Y10" s="1">
        <v>20</v>
      </c>
      <c r="AA10" s="23">
        <v>70</v>
      </c>
      <c r="AB10" s="24">
        <v>5</v>
      </c>
      <c r="AD10" s="3" t="s">
        <v>108</v>
      </c>
    </row>
    <row r="11" spans="1:30" ht="15.75">
      <c r="A11" s="73" t="s">
        <v>5</v>
      </c>
      <c r="B11" s="74"/>
      <c r="C11" s="69" t="str">
        <f>IF(G11="","",VLOOKUP(G11,$U$17:$V$21,2))</f>
        <v/>
      </c>
      <c r="D11" s="9"/>
      <c r="E11" s="9"/>
      <c r="F11" s="9"/>
      <c r="G11" s="76"/>
      <c r="H11" s="76"/>
      <c r="I11" s="9"/>
      <c r="J11" s="9"/>
      <c r="K11" s="9"/>
      <c r="L11" s="10"/>
      <c r="R11" s="3" t="s">
        <v>19</v>
      </c>
      <c r="S11" s="31">
        <v>5</v>
      </c>
      <c r="U11" s="3" t="s">
        <v>28</v>
      </c>
      <c r="V11" s="31">
        <v>10</v>
      </c>
      <c r="Y11" s="1"/>
      <c r="AA11" s="23">
        <v>75</v>
      </c>
      <c r="AB11" s="24">
        <v>10</v>
      </c>
      <c r="AD11" s="3" t="s">
        <v>104</v>
      </c>
    </row>
    <row r="12" spans="1:30" ht="18">
      <c r="A12" s="73" t="s">
        <v>6</v>
      </c>
      <c r="B12" s="74"/>
      <c r="C12" s="69" t="str">
        <f>IF(G12="","",VLOOKUP(G12,$X$13:$Y$17,2))</f>
        <v/>
      </c>
      <c r="D12" s="9"/>
      <c r="E12" s="9"/>
      <c r="F12" s="9"/>
      <c r="G12" s="76"/>
      <c r="H12" s="76"/>
      <c r="I12" s="9"/>
      <c r="J12" s="9"/>
      <c r="K12" s="9"/>
      <c r="L12" s="53"/>
      <c r="R12" s="3" t="s">
        <v>98</v>
      </c>
      <c r="S12" s="31">
        <v>30</v>
      </c>
      <c r="U12" s="4" t="s">
        <v>30</v>
      </c>
      <c r="V12" s="31">
        <v>30</v>
      </c>
      <c r="X12" s="5" t="s">
        <v>6</v>
      </c>
      <c r="Y12" s="1"/>
      <c r="AA12" s="23">
        <v>80</v>
      </c>
      <c r="AB12" s="24">
        <v>15</v>
      </c>
      <c r="AD12" s="3" t="s">
        <v>103</v>
      </c>
    </row>
    <row r="13" spans="1:30" ht="15.75">
      <c r="A13" s="73" t="s">
        <v>7</v>
      </c>
      <c r="B13" s="74"/>
      <c r="C13" s="69" t="str">
        <f>IF(G13="","",VLOOKUP(G13,$X$21:$Y$27,2))</f>
        <v/>
      </c>
      <c r="D13" s="9"/>
      <c r="E13" s="9"/>
      <c r="F13" s="9"/>
      <c r="G13" s="76"/>
      <c r="H13" s="76"/>
      <c r="I13" s="9"/>
      <c r="J13" s="9"/>
      <c r="K13" s="9"/>
      <c r="L13" s="10"/>
      <c r="R13" s="3" t="s">
        <v>97</v>
      </c>
      <c r="S13" s="31">
        <v>20</v>
      </c>
      <c r="U13" s="4"/>
      <c r="V13" s="31"/>
      <c r="X13" s="2" t="s">
        <v>45</v>
      </c>
      <c r="Y13" s="1">
        <v>0</v>
      </c>
      <c r="AA13" s="23">
        <v>85</v>
      </c>
      <c r="AB13" s="24">
        <v>20</v>
      </c>
      <c r="AD13" s="3" t="s">
        <v>105</v>
      </c>
    </row>
    <row r="14" spans="1:30" ht="15.75">
      <c r="A14" s="73" t="s">
        <v>8</v>
      </c>
      <c r="B14" s="74"/>
      <c r="C14" s="69" t="str">
        <f>IF(I14="","",VLOOKUP(I14,$R$25:$S$28,2))</f>
        <v/>
      </c>
      <c r="D14" s="9"/>
      <c r="E14" s="9"/>
      <c r="F14" s="9"/>
      <c r="G14" s="76"/>
      <c r="H14" s="76"/>
      <c r="I14" s="114"/>
      <c r="J14" s="114"/>
      <c r="K14" s="114"/>
      <c r="L14" s="115"/>
      <c r="R14" s="4" t="s">
        <v>96</v>
      </c>
      <c r="S14" s="31">
        <v>10</v>
      </c>
      <c r="V14" s="37"/>
      <c r="X14" s="3" t="s">
        <v>46</v>
      </c>
      <c r="Y14" s="1">
        <v>5</v>
      </c>
      <c r="AA14" s="23">
        <v>90</v>
      </c>
      <c r="AB14" s="24">
        <v>25</v>
      </c>
      <c r="AD14" s="3" t="s">
        <v>107</v>
      </c>
    </row>
    <row r="15" spans="1:30" ht="15.75">
      <c r="A15" s="91" t="s">
        <v>9</v>
      </c>
      <c r="B15" s="92"/>
      <c r="C15" s="69"/>
      <c r="D15" s="9"/>
      <c r="E15" s="9"/>
      <c r="F15" s="9"/>
      <c r="G15" s="76"/>
      <c r="H15" s="76"/>
      <c r="I15" s="9"/>
      <c r="J15" s="9"/>
      <c r="K15" s="9"/>
      <c r="L15" s="10"/>
      <c r="S15" s="37"/>
      <c r="V15" s="37"/>
      <c r="X15" s="3" t="s">
        <v>47</v>
      </c>
      <c r="Y15" s="1">
        <v>10</v>
      </c>
      <c r="AA15" s="25">
        <v>95</v>
      </c>
      <c r="AB15" s="26">
        <v>30</v>
      </c>
      <c r="AD15" s="3"/>
    </row>
    <row r="16" spans="1:30" ht="18">
      <c r="A16" s="73" t="s">
        <v>10</v>
      </c>
      <c r="B16" s="74"/>
      <c r="C16" s="69">
        <f>SUM(C28:C41)</f>
        <v>0</v>
      </c>
      <c r="D16" s="9"/>
      <c r="E16" s="9"/>
      <c r="F16" s="9"/>
      <c r="G16" s="76"/>
      <c r="H16" s="76"/>
      <c r="I16" s="9"/>
      <c r="J16" s="9"/>
      <c r="K16" s="9"/>
      <c r="L16" s="10"/>
      <c r="R16" s="5" t="s">
        <v>4</v>
      </c>
      <c r="S16" s="38"/>
      <c r="U16" s="5" t="s">
        <v>5</v>
      </c>
      <c r="V16" s="38"/>
      <c r="X16" s="3" t="s">
        <v>49</v>
      </c>
      <c r="Y16" s="1">
        <v>30</v>
      </c>
      <c r="AD16" s="3" t="s">
        <v>100</v>
      </c>
    </row>
    <row r="17" spans="1:30" ht="15.75">
      <c r="A17" s="73" t="s">
        <v>11</v>
      </c>
      <c r="B17" s="74"/>
      <c r="C17" s="69" t="str">
        <f>IF(G17="","",VLOOKUP(G17,$U$26:$V$31,2))</f>
        <v/>
      </c>
      <c r="D17" s="9"/>
      <c r="E17" s="9"/>
      <c r="F17" s="9"/>
      <c r="G17" s="76"/>
      <c r="H17" s="76"/>
      <c r="I17" s="9"/>
      <c r="J17" s="9"/>
      <c r="K17" s="9"/>
      <c r="L17" s="10"/>
      <c r="R17" s="2" t="s">
        <v>29</v>
      </c>
      <c r="S17" s="31">
        <v>10</v>
      </c>
      <c r="U17" s="2" t="s">
        <v>40</v>
      </c>
      <c r="V17" s="31">
        <v>5</v>
      </c>
      <c r="X17" s="4" t="s">
        <v>48</v>
      </c>
      <c r="Y17" s="1">
        <v>20</v>
      </c>
      <c r="AA17" s="2" t="s">
        <v>76</v>
      </c>
      <c r="AB17" s="31">
        <v>0</v>
      </c>
      <c r="AD17" s="3" t="s">
        <v>102</v>
      </c>
    </row>
    <row r="18" spans="1:30" ht="15.75">
      <c r="A18" s="73" t="s">
        <v>12</v>
      </c>
      <c r="B18" s="74"/>
      <c r="C18" s="69"/>
      <c r="D18" s="9"/>
      <c r="E18" s="9"/>
      <c r="F18" s="9"/>
      <c r="G18" s="76"/>
      <c r="H18" s="76"/>
      <c r="I18" s="9"/>
      <c r="J18" s="9"/>
      <c r="K18" s="9"/>
      <c r="L18" s="10"/>
      <c r="R18" s="3" t="s">
        <v>28</v>
      </c>
      <c r="S18" s="31">
        <v>5</v>
      </c>
      <c r="U18" s="3" t="s">
        <v>41</v>
      </c>
      <c r="V18" s="31">
        <v>10</v>
      </c>
      <c r="Y18" s="1"/>
      <c r="AA18" s="3" t="s">
        <v>142</v>
      </c>
      <c r="AB18" s="31">
        <v>20</v>
      </c>
      <c r="AD18" s="3"/>
    </row>
    <row r="19" spans="1:30" ht="15.75">
      <c r="A19" s="73" t="s">
        <v>13</v>
      </c>
      <c r="B19" s="74"/>
      <c r="C19" s="69"/>
      <c r="D19" s="9"/>
      <c r="E19" s="9"/>
      <c r="F19" s="9"/>
      <c r="G19" s="35" t="s">
        <v>23</v>
      </c>
      <c r="H19" s="9"/>
      <c r="I19" s="9"/>
      <c r="J19" s="9"/>
      <c r="K19" s="9"/>
      <c r="L19" s="10"/>
      <c r="R19" s="3" t="s">
        <v>38</v>
      </c>
      <c r="S19" s="31">
        <v>30</v>
      </c>
      <c r="U19" s="3" t="s">
        <v>42</v>
      </c>
      <c r="V19" s="31">
        <v>20</v>
      </c>
      <c r="Y19" s="1"/>
      <c r="AA19" s="3" t="s">
        <v>143</v>
      </c>
      <c r="AB19" s="31">
        <v>40</v>
      </c>
      <c r="AD19" s="3" t="s">
        <v>101</v>
      </c>
    </row>
    <row r="20" spans="1:30" ht="18">
      <c r="A20" s="93" t="s">
        <v>14</v>
      </c>
      <c r="B20" s="94"/>
      <c r="C20" s="69">
        <f>SUM(C6:C19)</f>
        <v>0</v>
      </c>
      <c r="D20" s="9"/>
      <c r="E20" s="9"/>
      <c r="F20" s="9"/>
      <c r="G20" s="9"/>
      <c r="H20" s="9"/>
      <c r="I20" s="9"/>
      <c r="J20" s="9"/>
      <c r="K20" s="9"/>
      <c r="L20" s="10"/>
      <c r="R20" s="3" t="s">
        <v>37</v>
      </c>
      <c r="S20" s="31">
        <v>0</v>
      </c>
      <c r="U20" s="3" t="s">
        <v>43</v>
      </c>
      <c r="V20" s="31">
        <v>30</v>
      </c>
      <c r="X20" s="5" t="s">
        <v>7</v>
      </c>
      <c r="Y20" s="1"/>
      <c r="AA20" s="4" t="s">
        <v>80</v>
      </c>
      <c r="AB20" s="31" t="s">
        <v>88</v>
      </c>
      <c r="AD20" s="3" t="s">
        <v>19</v>
      </c>
    </row>
    <row r="21" spans="1:30">
      <c r="A21" s="6"/>
      <c r="B21" s="9"/>
      <c r="C21" s="9"/>
      <c r="D21" s="9"/>
      <c r="E21" s="9"/>
      <c r="F21" s="9"/>
      <c r="G21" s="9"/>
      <c r="H21" s="9"/>
      <c r="I21" s="9"/>
      <c r="J21" s="9"/>
      <c r="K21" s="9"/>
      <c r="L21" s="10"/>
      <c r="R21" s="3" t="s">
        <v>30</v>
      </c>
      <c r="S21" s="31">
        <v>20</v>
      </c>
      <c r="U21" s="4" t="s">
        <v>44</v>
      </c>
      <c r="V21" s="31">
        <v>0</v>
      </c>
      <c r="X21" s="2" t="s">
        <v>45</v>
      </c>
      <c r="Y21" s="1">
        <v>0</v>
      </c>
      <c r="AD21" s="3" t="s">
        <v>21</v>
      </c>
    </row>
    <row r="22" spans="1:30" ht="18">
      <c r="A22" s="95" t="s">
        <v>5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7"/>
      <c r="R22" s="4" t="s">
        <v>16</v>
      </c>
      <c r="S22" s="31">
        <v>0</v>
      </c>
      <c r="V22" s="37"/>
      <c r="X22" s="3" t="s">
        <v>23</v>
      </c>
      <c r="Y22" s="1">
        <v>10</v>
      </c>
      <c r="AA22" s="2" t="s">
        <v>76</v>
      </c>
      <c r="AB22" s="31">
        <v>0</v>
      </c>
      <c r="AD22" s="3"/>
    </row>
    <row r="23" spans="1:30">
      <c r="A23" s="12" t="s">
        <v>70</v>
      </c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S23" s="37"/>
      <c r="V23" s="37"/>
      <c r="X23" s="3" t="s">
        <v>24</v>
      </c>
      <c r="Y23" s="1">
        <v>15</v>
      </c>
      <c r="AA23" s="3" t="s">
        <v>74</v>
      </c>
      <c r="AB23" s="31">
        <v>20</v>
      </c>
      <c r="AD23" s="3"/>
    </row>
    <row r="24" spans="1:30" ht="18">
      <c r="A24" s="12" t="s">
        <v>71</v>
      </c>
      <c r="B24" s="100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R24" s="5" t="s">
        <v>85</v>
      </c>
      <c r="S24" s="38"/>
      <c r="U24" s="5" t="s">
        <v>11</v>
      </c>
      <c r="V24" s="38"/>
      <c r="X24" s="3" t="s">
        <v>25</v>
      </c>
      <c r="Y24" s="1">
        <v>20</v>
      </c>
      <c r="AA24" s="3" t="s">
        <v>78</v>
      </c>
      <c r="AB24" s="31">
        <v>20</v>
      </c>
      <c r="AD24" s="3"/>
    </row>
    <row r="25" spans="1:30">
      <c r="A25" s="13" t="s">
        <v>72</v>
      </c>
      <c r="B25" s="100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R25" s="2"/>
      <c r="S25" s="31">
        <v>0</v>
      </c>
      <c r="U25" s="2" t="s">
        <v>53</v>
      </c>
      <c r="V25" s="31">
        <v>0</v>
      </c>
      <c r="X25" s="3" t="s">
        <v>26</v>
      </c>
      <c r="Y25" s="1">
        <v>25</v>
      </c>
      <c r="AA25" s="3" t="s">
        <v>77</v>
      </c>
      <c r="AB25" s="31">
        <v>40</v>
      </c>
      <c r="AD25" s="3"/>
    </row>
    <row r="26" spans="1:30">
      <c r="A26" s="12" t="s">
        <v>73</v>
      </c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R26" s="3" t="s">
        <v>99</v>
      </c>
      <c r="S26" s="31">
        <v>30</v>
      </c>
      <c r="U26" s="3" t="s">
        <v>95</v>
      </c>
      <c r="V26" s="31">
        <v>10</v>
      </c>
      <c r="X26" s="3" t="s">
        <v>51</v>
      </c>
      <c r="Y26" s="1">
        <v>30</v>
      </c>
      <c r="AA26" s="4" t="s">
        <v>80</v>
      </c>
      <c r="AB26" s="31" t="s">
        <v>88</v>
      </c>
      <c r="AD26" s="3"/>
    </row>
    <row r="27" spans="1:30">
      <c r="A27" s="6"/>
      <c r="B27" s="9"/>
      <c r="C27" s="9"/>
      <c r="D27" s="9"/>
      <c r="E27" s="9"/>
      <c r="F27" s="9"/>
      <c r="G27" s="9"/>
      <c r="H27" s="9"/>
      <c r="I27" s="9"/>
      <c r="J27" s="9"/>
      <c r="K27" s="9"/>
      <c r="L27" s="10"/>
      <c r="N27" t="str">
        <f>IF(ISERROR(C28:C41),"")</f>
        <v/>
      </c>
      <c r="R27" s="3" t="s">
        <v>87</v>
      </c>
      <c r="S27" s="31">
        <v>20</v>
      </c>
      <c r="U27" s="3" t="s">
        <v>57</v>
      </c>
      <c r="V27" s="31">
        <v>30</v>
      </c>
      <c r="X27" s="4" t="s">
        <v>50</v>
      </c>
      <c r="Y27" s="1">
        <v>5</v>
      </c>
      <c r="AD27" s="3"/>
    </row>
    <row r="28" spans="1:30" ht="18">
      <c r="A28" s="95" t="s">
        <v>68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7"/>
      <c r="N28" t="str">
        <f>IF(C28="","",C28)</f>
        <v/>
      </c>
      <c r="R28" s="4" t="s">
        <v>86</v>
      </c>
      <c r="S28" s="31">
        <v>10</v>
      </c>
      <c r="U28" s="3" t="s">
        <v>56</v>
      </c>
      <c r="V28" s="31">
        <v>30</v>
      </c>
      <c r="Y28" s="1"/>
      <c r="AD28" s="3"/>
    </row>
    <row r="29" spans="1:30" ht="18">
      <c r="A29" s="14">
        <v>501</v>
      </c>
      <c r="B29" s="15" t="s">
        <v>61</v>
      </c>
      <c r="C29" s="20" t="str">
        <f>IF(G29="","",VLOOKUP(G29,$AA$4:$AB$6,2))</f>
        <v/>
      </c>
      <c r="D29" s="9"/>
      <c r="E29" s="9"/>
      <c r="F29" s="9"/>
      <c r="G29" s="98"/>
      <c r="H29" s="111"/>
      <c r="I29" s="9"/>
      <c r="J29" s="9"/>
      <c r="K29" s="9"/>
      <c r="L29" s="10"/>
      <c r="M29" s="54">
        <v>1</v>
      </c>
      <c r="N29" t="str">
        <f>IF(C29="","",C29)</f>
        <v/>
      </c>
      <c r="S29" s="31"/>
      <c r="U29" s="3" t="s">
        <v>54</v>
      </c>
      <c r="V29" s="31">
        <v>10</v>
      </c>
      <c r="X29" s="5" t="s">
        <v>81</v>
      </c>
      <c r="Y29" s="1"/>
      <c r="AD29" s="3"/>
    </row>
    <row r="30" spans="1:30">
      <c r="A30" s="14">
        <v>502</v>
      </c>
      <c r="B30" s="15" t="s">
        <v>63</v>
      </c>
      <c r="C30" s="20" t="str">
        <f>IF(G30="","",VLOOKUP(G30,$AA$17:$AB$20,2))</f>
        <v/>
      </c>
      <c r="D30" s="9"/>
      <c r="E30" s="9"/>
      <c r="F30" s="9"/>
      <c r="G30" s="98"/>
      <c r="H30" s="111"/>
      <c r="I30" s="9"/>
      <c r="J30" s="9"/>
      <c r="K30" s="9"/>
      <c r="L30" s="10"/>
      <c r="M30" s="58" t="s">
        <v>129</v>
      </c>
      <c r="N30" t="str">
        <f t="shared" ref="N30:N38" si="0">IF(C30="","",C30)</f>
        <v/>
      </c>
      <c r="S30" s="31"/>
      <c r="U30" s="3" t="s">
        <v>55</v>
      </c>
      <c r="V30" s="31">
        <v>20</v>
      </c>
      <c r="X30" s="2" t="s">
        <v>82</v>
      </c>
      <c r="Y30" s="1"/>
    </row>
    <row r="31" spans="1:30">
      <c r="A31" s="14">
        <v>503</v>
      </c>
      <c r="B31" s="15" t="s">
        <v>66</v>
      </c>
      <c r="C31" s="20" t="str">
        <f>IF(G31="","",VLOOKUP(G31,$AA$22:$AB$26,2))</f>
        <v/>
      </c>
      <c r="D31" s="9"/>
      <c r="E31" s="9"/>
      <c r="F31" s="9"/>
      <c r="G31" s="98"/>
      <c r="H31" s="111"/>
      <c r="I31" s="9"/>
      <c r="J31" s="9"/>
      <c r="K31" s="9"/>
      <c r="L31" s="10"/>
      <c r="M31" s="55" t="s">
        <v>128</v>
      </c>
      <c r="N31" t="str">
        <f t="shared" si="0"/>
        <v/>
      </c>
      <c r="S31" s="31"/>
      <c r="U31" s="3" t="s">
        <v>52</v>
      </c>
      <c r="V31" s="31">
        <v>20</v>
      </c>
      <c r="X31" s="3" t="s">
        <v>83</v>
      </c>
      <c r="Y31" s="1"/>
    </row>
    <row r="32" spans="1:30">
      <c r="A32" s="14">
        <v>504</v>
      </c>
      <c r="B32" s="15" t="s">
        <v>90</v>
      </c>
      <c r="C32" s="20" t="str">
        <f>IF(G32="","",VLOOKUP(G32,$AA$17:$AB$20,2))</f>
        <v/>
      </c>
      <c r="D32" s="9"/>
      <c r="E32" s="9"/>
      <c r="F32" s="9"/>
      <c r="G32" s="98"/>
      <c r="H32" s="111"/>
      <c r="I32" s="9"/>
      <c r="J32" s="9"/>
      <c r="K32" s="9"/>
      <c r="L32" s="10"/>
      <c r="M32" s="58" t="s">
        <v>129</v>
      </c>
      <c r="N32" t="str">
        <f t="shared" si="0"/>
        <v/>
      </c>
      <c r="S32" s="31"/>
      <c r="U32" s="3"/>
      <c r="V32" s="31"/>
      <c r="X32" s="4" t="s">
        <v>84</v>
      </c>
      <c r="Y32" s="1"/>
    </row>
    <row r="33" spans="1:25">
      <c r="A33" s="14">
        <v>507</v>
      </c>
      <c r="B33" s="15" t="s">
        <v>64</v>
      </c>
      <c r="C33" s="20" t="str">
        <f>IF(G33="","",VLOOKUP(G33,$AA$4:$AB$6,2))</f>
        <v/>
      </c>
      <c r="D33" s="9"/>
      <c r="E33" s="9"/>
      <c r="F33" s="9"/>
      <c r="G33" s="98"/>
      <c r="H33" s="111"/>
      <c r="I33" s="9"/>
      <c r="J33" s="9"/>
      <c r="K33" s="9"/>
      <c r="L33" s="10"/>
      <c r="M33" s="54">
        <v>1</v>
      </c>
      <c r="N33" t="str">
        <f t="shared" si="0"/>
        <v/>
      </c>
      <c r="S33" s="31"/>
      <c r="U33" s="3"/>
      <c r="V33" s="31"/>
    </row>
    <row r="34" spans="1:25">
      <c r="A34" s="14">
        <v>509</v>
      </c>
      <c r="B34" s="15" t="s">
        <v>92</v>
      </c>
      <c r="C34" s="20" t="str">
        <f>IF(G34="","",VLOOKUP(G34,$AA$22:$AB$26,2))</f>
        <v/>
      </c>
      <c r="D34" s="9"/>
      <c r="E34" s="9"/>
      <c r="F34" s="9"/>
      <c r="G34" s="98"/>
      <c r="H34" s="111"/>
      <c r="I34" s="9"/>
      <c r="J34" s="9"/>
      <c r="K34" s="9"/>
      <c r="L34" s="10"/>
      <c r="M34" s="55" t="s">
        <v>128</v>
      </c>
      <c r="N34" t="str">
        <f t="shared" si="0"/>
        <v/>
      </c>
      <c r="S34" s="31"/>
      <c r="U34" s="3"/>
      <c r="V34" s="31"/>
    </row>
    <row r="35" spans="1:25">
      <c r="A35" s="14">
        <v>513</v>
      </c>
      <c r="B35" s="15" t="s">
        <v>93</v>
      </c>
      <c r="C35" s="20" t="str">
        <f>IF(G35="","",VLOOKUP(G35,$AA$4:$AB$6,2))</f>
        <v/>
      </c>
      <c r="D35" s="9"/>
      <c r="E35" s="9"/>
      <c r="F35" s="9"/>
      <c r="G35" s="98"/>
      <c r="H35" s="111"/>
      <c r="I35" s="9"/>
      <c r="J35" s="9"/>
      <c r="K35" s="9"/>
      <c r="L35" s="10"/>
      <c r="M35" s="54">
        <v>1</v>
      </c>
      <c r="N35" t="str">
        <f t="shared" si="0"/>
        <v/>
      </c>
      <c r="S35" s="31"/>
      <c r="U35" s="4"/>
      <c r="V35" s="31"/>
    </row>
    <row r="36" spans="1:25">
      <c r="A36" s="14">
        <v>514</v>
      </c>
      <c r="B36" s="15" t="s">
        <v>94</v>
      </c>
      <c r="C36" s="20" t="str">
        <f>IF(G36="","",VLOOKUP(G36,$AA$4:$AB$6,2))</f>
        <v/>
      </c>
      <c r="D36" s="9"/>
      <c r="E36" s="9"/>
      <c r="F36" s="9"/>
      <c r="G36" s="98"/>
      <c r="H36" s="111"/>
      <c r="I36" s="9"/>
      <c r="J36" s="9"/>
      <c r="K36" s="9"/>
      <c r="L36" s="10"/>
      <c r="M36" s="54">
        <v>1</v>
      </c>
      <c r="N36" t="str">
        <f t="shared" si="0"/>
        <v/>
      </c>
      <c r="S36" s="37"/>
      <c r="V36" s="37"/>
    </row>
    <row r="37" spans="1: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0"/>
      <c r="N37" t="str">
        <f t="shared" si="0"/>
        <v/>
      </c>
      <c r="S37" s="37"/>
      <c r="Y37" s="1"/>
    </row>
    <row r="38" spans="1:25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18"/>
      <c r="N38" t="str">
        <f t="shared" si="0"/>
        <v/>
      </c>
      <c r="P38" s="31"/>
      <c r="S38" s="37"/>
      <c r="Y38" s="1"/>
    </row>
    <row r="39" spans="1:2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0"/>
      <c r="P39" s="31"/>
      <c r="S39" s="37"/>
      <c r="Y39" s="1"/>
    </row>
    <row r="40" spans="1:25">
      <c r="A40" s="39">
        <v>502</v>
      </c>
      <c r="B40" s="40" t="s">
        <v>63</v>
      </c>
      <c r="C40" s="41" t="s">
        <v>114</v>
      </c>
      <c r="D40" s="41"/>
      <c r="E40" s="41"/>
      <c r="F40" s="41"/>
      <c r="G40" s="41"/>
      <c r="H40" s="41"/>
      <c r="I40" s="15"/>
      <c r="J40" s="15"/>
      <c r="K40" s="15"/>
      <c r="L40" s="10"/>
      <c r="P40" s="31"/>
      <c r="S40" s="37"/>
      <c r="Y40" s="1"/>
    </row>
    <row r="41" spans="1:25">
      <c r="A41" s="112" t="s">
        <v>115</v>
      </c>
      <c r="B41" s="113"/>
      <c r="C41" s="113"/>
      <c r="D41" s="34"/>
      <c r="E41" s="62"/>
      <c r="F41" s="15" t="s">
        <v>116</v>
      </c>
      <c r="G41" s="15"/>
      <c r="H41" s="15"/>
      <c r="I41" s="15"/>
      <c r="J41" s="15"/>
      <c r="K41" s="15"/>
      <c r="L41" s="10"/>
      <c r="P41" s="31"/>
      <c r="S41" s="37"/>
      <c r="Y41" s="1"/>
    </row>
    <row r="42" spans="1:25" ht="4.5" customHeight="1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10"/>
      <c r="P42" s="31"/>
      <c r="S42" s="37"/>
      <c r="Y42" s="1"/>
    </row>
    <row r="43" spans="1:25">
      <c r="A43" s="44">
        <v>503</v>
      </c>
      <c r="B43" s="45" t="s">
        <v>66</v>
      </c>
      <c r="C43" s="51" t="s">
        <v>135</v>
      </c>
      <c r="D43" s="52"/>
      <c r="E43" s="52"/>
      <c r="F43" s="52"/>
      <c r="G43" s="52"/>
      <c r="H43" s="52"/>
      <c r="I43" s="52"/>
      <c r="J43" s="52"/>
      <c r="K43" s="52"/>
      <c r="L43" s="48"/>
      <c r="P43" s="31"/>
      <c r="S43" s="37"/>
      <c r="Y43" s="1"/>
    </row>
    <row r="44" spans="1:25">
      <c r="A44" s="106" t="s">
        <v>136</v>
      </c>
      <c r="B44" s="107"/>
      <c r="C44" s="107"/>
      <c r="D44" s="108"/>
      <c r="E44" s="108"/>
      <c r="F44" s="108"/>
      <c r="G44" s="108"/>
      <c r="H44" s="108"/>
      <c r="I44" s="15"/>
      <c r="J44" s="15"/>
      <c r="K44" s="15"/>
      <c r="L44" s="10"/>
      <c r="P44" s="31"/>
      <c r="S44" s="37"/>
      <c r="Y44" s="1"/>
    </row>
    <row r="45" spans="1:25">
      <c r="A45" s="106" t="s">
        <v>137</v>
      </c>
      <c r="B45" s="107"/>
      <c r="C45" s="107"/>
      <c r="D45" s="108"/>
      <c r="E45" s="108"/>
      <c r="F45" s="108"/>
      <c r="G45" s="108"/>
      <c r="H45" s="108"/>
      <c r="I45" s="15"/>
      <c r="J45" s="15"/>
      <c r="K45" s="15"/>
      <c r="L45" s="10"/>
      <c r="P45" s="31"/>
      <c r="S45" s="37"/>
      <c r="Y45" s="1"/>
    </row>
    <row r="46" spans="1:25">
      <c r="A46" s="106" t="s">
        <v>138</v>
      </c>
      <c r="B46" s="107"/>
      <c r="C46" s="107"/>
      <c r="D46" s="108"/>
      <c r="E46" s="108"/>
      <c r="F46" s="108"/>
      <c r="G46" s="108"/>
      <c r="H46" s="108"/>
      <c r="I46" s="15"/>
      <c r="J46" s="15"/>
      <c r="K46" s="15"/>
      <c r="L46" s="10"/>
      <c r="P46" s="31"/>
      <c r="S46" s="37"/>
      <c r="Y46" s="1"/>
    </row>
    <row r="47" spans="1:25">
      <c r="A47" s="39"/>
      <c r="B47" s="40"/>
      <c r="C47" s="41"/>
      <c r="D47" s="15"/>
      <c r="E47" s="15"/>
      <c r="F47" s="15"/>
      <c r="G47" s="15"/>
      <c r="H47" s="15"/>
      <c r="I47" s="9"/>
      <c r="J47" s="9"/>
      <c r="K47" s="9"/>
      <c r="L47" s="10"/>
      <c r="P47" s="31"/>
      <c r="S47" s="37"/>
    </row>
    <row r="48" spans="1:25" ht="4.5" customHeight="1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18"/>
      <c r="P48" s="31"/>
      <c r="S48" s="37"/>
    </row>
    <row r="49" spans="1:25">
      <c r="A49" s="44">
        <v>504</v>
      </c>
      <c r="B49" s="45" t="s">
        <v>90</v>
      </c>
      <c r="C49" s="51" t="s">
        <v>117</v>
      </c>
      <c r="D49" s="47"/>
      <c r="E49" s="47"/>
      <c r="F49" s="47"/>
      <c r="G49" s="47"/>
      <c r="H49" s="47"/>
      <c r="I49" s="47"/>
      <c r="J49" s="47"/>
      <c r="K49" s="47"/>
      <c r="L49" s="48"/>
      <c r="P49" s="31"/>
      <c r="S49" s="37"/>
    </row>
    <row r="50" spans="1:25">
      <c r="A50" s="6"/>
      <c r="B50" s="68" t="s">
        <v>118</v>
      </c>
      <c r="C50" s="64"/>
      <c r="D50" s="9" t="s">
        <v>119</v>
      </c>
      <c r="E50" s="9"/>
      <c r="F50" s="9"/>
      <c r="G50" s="68" t="s">
        <v>139</v>
      </c>
      <c r="H50" s="109"/>
      <c r="I50" s="109"/>
      <c r="J50" s="9"/>
      <c r="K50" s="9"/>
      <c r="L50" s="10"/>
      <c r="S50" s="37"/>
      <c r="V50" s="37"/>
    </row>
    <row r="51" spans="1:25">
      <c r="A51" s="6"/>
      <c r="B51" s="68" t="s">
        <v>120</v>
      </c>
      <c r="C51" s="64"/>
      <c r="D51" s="9" t="s">
        <v>119</v>
      </c>
      <c r="E51" s="9"/>
      <c r="F51" s="9"/>
      <c r="G51" s="68" t="s">
        <v>140</v>
      </c>
      <c r="H51" s="110"/>
      <c r="I51" s="110"/>
      <c r="J51" s="9"/>
      <c r="K51" s="9"/>
      <c r="L51" s="10"/>
      <c r="S51" s="37"/>
      <c r="V51" s="37"/>
    </row>
    <row r="52" spans="1:25" ht="4.5" customHeight="1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18"/>
      <c r="P52" s="31"/>
      <c r="S52" s="37"/>
      <c r="V52" s="31"/>
    </row>
    <row r="53" spans="1:25">
      <c r="A53" s="44">
        <v>509</v>
      </c>
      <c r="B53" s="45" t="s">
        <v>92</v>
      </c>
      <c r="C53" s="46" t="s">
        <v>145</v>
      </c>
      <c r="D53" s="47"/>
      <c r="E53" s="47"/>
      <c r="F53" s="47"/>
      <c r="G53" s="47"/>
      <c r="H53" s="47"/>
      <c r="I53" s="47"/>
      <c r="J53" s="47"/>
      <c r="K53" s="47"/>
      <c r="L53" s="48"/>
      <c r="S53" s="37"/>
      <c r="V53" s="37"/>
    </row>
    <row r="54" spans="1:25">
      <c r="A54" s="6"/>
      <c r="B54" s="68" t="s">
        <v>144</v>
      </c>
      <c r="C54" s="102"/>
      <c r="D54" s="102"/>
      <c r="E54" s="102"/>
      <c r="F54" s="102"/>
      <c r="G54" s="102"/>
      <c r="H54" s="102"/>
      <c r="I54" s="65"/>
      <c r="J54" s="65"/>
      <c r="K54" s="65"/>
      <c r="L54" s="10"/>
      <c r="S54" s="37"/>
      <c r="V54" s="37"/>
    </row>
    <row r="55" spans="1:25" ht="4.5" customHeight="1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18"/>
      <c r="S55" s="37"/>
      <c r="V55" s="37"/>
      <c r="Y55" s="1"/>
    </row>
    <row r="56" spans="1:25">
      <c r="A56" s="44">
        <v>513</v>
      </c>
      <c r="B56" s="45" t="s">
        <v>93</v>
      </c>
      <c r="C56" s="46" t="s">
        <v>134</v>
      </c>
      <c r="D56" s="47"/>
      <c r="E56" s="47"/>
      <c r="F56" s="47"/>
      <c r="G56" s="47"/>
      <c r="H56" s="47"/>
      <c r="I56" s="47"/>
      <c r="J56" s="47"/>
      <c r="K56" s="47"/>
      <c r="L56" s="48"/>
      <c r="S56" s="37"/>
      <c r="V56" s="37"/>
      <c r="Y56" s="1"/>
    </row>
    <row r="57" spans="1:25">
      <c r="A57" s="6"/>
      <c r="B57" s="68" t="s">
        <v>121</v>
      </c>
      <c r="C57" s="104"/>
      <c r="D57" s="104"/>
      <c r="E57" s="43"/>
      <c r="F57" s="43"/>
      <c r="G57" s="68" t="s">
        <v>123</v>
      </c>
      <c r="H57" s="104"/>
      <c r="I57" s="104"/>
      <c r="J57" s="65"/>
      <c r="K57" s="65"/>
      <c r="L57" s="10"/>
      <c r="S57" s="37"/>
      <c r="V57" s="37"/>
      <c r="Y57" s="1"/>
    </row>
    <row r="58" spans="1:25">
      <c r="A58" s="6"/>
      <c r="B58" s="68" t="s">
        <v>122</v>
      </c>
      <c r="C58" s="104"/>
      <c r="D58" s="104"/>
      <c r="E58" s="43"/>
      <c r="F58" s="43"/>
      <c r="G58" s="68" t="s">
        <v>124</v>
      </c>
      <c r="H58" s="104"/>
      <c r="I58" s="104"/>
      <c r="J58" s="65"/>
      <c r="K58" s="65"/>
      <c r="L58" s="10"/>
      <c r="S58" s="37"/>
      <c r="V58" s="37"/>
      <c r="Y58" s="1"/>
    </row>
    <row r="59" spans="1:25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8"/>
      <c r="S59" s="37"/>
      <c r="V59" s="37"/>
      <c r="Y59" s="1"/>
    </row>
    <row r="60" spans="1:25">
      <c r="A60" s="44">
        <v>514</v>
      </c>
      <c r="B60" s="45" t="s">
        <v>94</v>
      </c>
      <c r="C60" s="46" t="s">
        <v>125</v>
      </c>
      <c r="D60" s="47"/>
      <c r="E60" s="47"/>
      <c r="F60" s="47"/>
      <c r="G60" s="47"/>
      <c r="H60" s="47"/>
      <c r="I60" s="47"/>
      <c r="J60" s="47"/>
      <c r="K60" s="47"/>
      <c r="L60" s="48"/>
      <c r="S60" s="37"/>
      <c r="V60" s="37"/>
      <c r="Y60" s="1"/>
    </row>
    <row r="61" spans="1:25" ht="4.5" customHeight="1">
      <c r="A61" s="6"/>
      <c r="B61" s="9"/>
      <c r="C61" s="42"/>
      <c r="D61" s="9"/>
      <c r="E61" s="9"/>
      <c r="F61" s="9"/>
      <c r="G61" s="9"/>
      <c r="H61" s="9"/>
      <c r="I61" s="9"/>
      <c r="J61" s="9"/>
      <c r="K61" s="9"/>
      <c r="L61" s="10"/>
      <c r="S61" s="37"/>
      <c r="V61" s="37"/>
      <c r="Y61" s="1"/>
    </row>
    <row r="62" spans="1:25">
      <c r="A62" s="6"/>
      <c r="B62" s="68" t="s">
        <v>130</v>
      </c>
      <c r="C62" s="75"/>
      <c r="D62" s="75"/>
      <c r="E62" s="75"/>
      <c r="F62" s="75"/>
      <c r="G62" s="75"/>
      <c r="H62" s="75"/>
      <c r="I62" s="75"/>
      <c r="J62" s="66"/>
      <c r="K62" s="66"/>
      <c r="L62" s="10"/>
      <c r="S62" s="37"/>
      <c r="V62" s="37"/>
      <c r="Y62" s="1"/>
    </row>
    <row r="63" spans="1:25">
      <c r="A63" s="6"/>
      <c r="B63" s="68"/>
      <c r="C63" s="70"/>
      <c r="D63" s="70"/>
      <c r="E63" s="70"/>
      <c r="F63" s="70"/>
      <c r="G63" s="70"/>
      <c r="H63" s="70"/>
      <c r="I63" s="70"/>
      <c r="J63" s="70"/>
      <c r="K63" s="66"/>
      <c r="L63" s="10"/>
    </row>
    <row r="64" spans="1:25">
      <c r="A64" s="6"/>
      <c r="B64" s="63" t="s">
        <v>131</v>
      </c>
      <c r="C64" s="105"/>
      <c r="D64" s="105"/>
      <c r="E64" s="105"/>
      <c r="F64" s="105"/>
      <c r="G64" s="105"/>
      <c r="H64" s="105"/>
      <c r="I64" s="105"/>
      <c r="J64" s="66"/>
      <c r="K64" s="66"/>
      <c r="L64" s="10"/>
    </row>
    <row r="65" spans="1:12" ht="17.25" customHeight="1">
      <c r="A65" s="6"/>
      <c r="B65" s="63" t="s">
        <v>132</v>
      </c>
      <c r="C65" s="103"/>
      <c r="D65" s="103"/>
      <c r="E65" s="103"/>
      <c r="F65" s="103"/>
      <c r="G65" s="103"/>
      <c r="H65" s="103"/>
      <c r="I65" s="103"/>
      <c r="J65" s="66"/>
      <c r="K65" s="66"/>
      <c r="L65" s="10"/>
    </row>
    <row r="66" spans="1:12">
      <c r="A66" s="6"/>
      <c r="B66" s="63" t="s">
        <v>133</v>
      </c>
      <c r="C66" s="103"/>
      <c r="D66" s="103"/>
      <c r="E66" s="103"/>
      <c r="F66" s="103"/>
      <c r="G66" s="103"/>
      <c r="H66" s="103"/>
      <c r="I66" s="103"/>
      <c r="J66" s="66"/>
      <c r="K66" s="66"/>
      <c r="L66" s="10"/>
    </row>
    <row r="67" spans="1:12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8"/>
    </row>
  </sheetData>
  <mergeCells count="65">
    <mergeCell ref="A6:B6"/>
    <mergeCell ref="A1:B2"/>
    <mergeCell ref="C1:L2"/>
    <mergeCell ref="C3:G3"/>
    <mergeCell ref="I3:L3"/>
    <mergeCell ref="I4:L4"/>
    <mergeCell ref="A7:B7"/>
    <mergeCell ref="G7:H7"/>
    <mergeCell ref="A8:B8"/>
    <mergeCell ref="G8:H8"/>
    <mergeCell ref="A9:B9"/>
    <mergeCell ref="G9:H9"/>
    <mergeCell ref="I14:L14"/>
    <mergeCell ref="A15:B15"/>
    <mergeCell ref="G15:H15"/>
    <mergeCell ref="A10:B10"/>
    <mergeCell ref="G10:H10"/>
    <mergeCell ref="A11:B11"/>
    <mergeCell ref="G11:H11"/>
    <mergeCell ref="A12:B12"/>
    <mergeCell ref="G12:H12"/>
    <mergeCell ref="A19:B19"/>
    <mergeCell ref="A13:B13"/>
    <mergeCell ref="G13:H13"/>
    <mergeCell ref="A14:B14"/>
    <mergeCell ref="G14:H14"/>
    <mergeCell ref="A16:B16"/>
    <mergeCell ref="G16:H16"/>
    <mergeCell ref="G17:H17"/>
    <mergeCell ref="A18:B18"/>
    <mergeCell ref="G18:H18"/>
    <mergeCell ref="G33:H33"/>
    <mergeCell ref="A20:B20"/>
    <mergeCell ref="A22:L22"/>
    <mergeCell ref="B23:L23"/>
    <mergeCell ref="B24:L24"/>
    <mergeCell ref="B25:L25"/>
    <mergeCell ref="B26:L26"/>
    <mergeCell ref="A28:L28"/>
    <mergeCell ref="G29:H29"/>
    <mergeCell ref="G30:H30"/>
    <mergeCell ref="G31:H31"/>
    <mergeCell ref="G32:H32"/>
    <mergeCell ref="G34:H34"/>
    <mergeCell ref="G35:H35"/>
    <mergeCell ref="G36:H36"/>
    <mergeCell ref="A41:C41"/>
    <mergeCell ref="A44:C44"/>
    <mergeCell ref="D44:H44"/>
    <mergeCell ref="C54:H54"/>
    <mergeCell ref="C65:I65"/>
    <mergeCell ref="C66:I66"/>
    <mergeCell ref="A17:B17"/>
    <mergeCell ref="C58:D58"/>
    <mergeCell ref="H58:I58"/>
    <mergeCell ref="C62:I62"/>
    <mergeCell ref="C64:I64"/>
    <mergeCell ref="C57:D57"/>
    <mergeCell ref="H57:I57"/>
    <mergeCell ref="A45:C45"/>
    <mergeCell ref="D45:H45"/>
    <mergeCell ref="A46:C46"/>
    <mergeCell ref="D46:H46"/>
    <mergeCell ref="H50:I50"/>
    <mergeCell ref="H51:I51"/>
  </mergeCells>
  <conditionalFormatting sqref="C19">
    <cfRule type="cellIs" dxfId="61" priority="27" operator="greaterThan">
      <formula>0</formula>
    </cfRule>
    <cfRule type="cellIs" priority="28" operator="equal">
      <formula>""""""</formula>
    </cfRule>
    <cfRule type="cellIs" dxfId="60" priority="29" operator="lessThan">
      <formula>0</formula>
    </cfRule>
  </conditionalFormatting>
  <conditionalFormatting sqref="C29:C36">
    <cfRule type="cellIs" dxfId="59" priority="24" operator="equal">
      <formula>"D"</formula>
    </cfRule>
    <cfRule type="cellIs" dxfId="58" priority="25" operator="between">
      <formula>20</formula>
      <formula>40</formula>
    </cfRule>
    <cfRule type="cellIs" dxfId="57" priority="26" operator="equal">
      <formula>0</formula>
    </cfRule>
  </conditionalFormatting>
  <conditionalFormatting sqref="C20">
    <cfRule type="cellIs" dxfId="56" priority="23" operator="greaterThanOrEqual">
      <formula>750</formula>
    </cfRule>
  </conditionalFormatting>
  <conditionalFormatting sqref="G16:H16">
    <cfRule type="cellIs" dxfId="55" priority="20" operator="equal">
      <formula>"Dérogation"</formula>
    </cfRule>
    <cfRule type="cellIs" dxfId="54" priority="21" operator="equal">
      <formula>"Qualifié"</formula>
    </cfRule>
    <cfRule type="cellIs" dxfId="53" priority="22" operator="equal">
      <formula>"Échec"</formula>
    </cfRule>
  </conditionalFormatting>
  <conditionalFormatting sqref="C7:C14">
    <cfRule type="cellIs" dxfId="52" priority="14" operator="equal">
      <formula>30</formula>
    </cfRule>
    <cfRule type="cellIs" dxfId="51" priority="15" operator="equal">
      <formula>25</formula>
    </cfRule>
    <cfRule type="cellIs" dxfId="50" priority="16" operator="equal">
      <formula>20</formula>
    </cfRule>
    <cfRule type="cellIs" dxfId="49" priority="17" operator="equal">
      <formula>15</formula>
    </cfRule>
    <cfRule type="cellIs" dxfId="48" priority="18" operator="equal">
      <formula>10</formula>
    </cfRule>
    <cfRule type="cellIs" dxfId="47" priority="19" operator="equal">
      <formula>5</formula>
    </cfRule>
  </conditionalFormatting>
  <conditionalFormatting sqref="C18">
    <cfRule type="cellIs" dxfId="46" priority="13" operator="greaterThan">
      <formula>0</formula>
    </cfRule>
  </conditionalFormatting>
  <conditionalFormatting sqref="C17">
    <cfRule type="cellIs" dxfId="45" priority="7" operator="equal">
      <formula>30</formula>
    </cfRule>
    <cfRule type="cellIs" dxfId="44" priority="8" operator="equal">
      <formula>25</formula>
    </cfRule>
    <cfRule type="cellIs" dxfId="43" priority="9" operator="equal">
      <formula>20</formula>
    </cfRule>
    <cfRule type="cellIs" dxfId="42" priority="10" operator="equal">
      <formula>15</formula>
    </cfRule>
    <cfRule type="cellIs" dxfId="41" priority="11" operator="equal">
      <formula>10</formula>
    </cfRule>
    <cfRule type="cellIs" dxfId="40" priority="12" operator="equal">
      <formula>5</formula>
    </cfRule>
  </conditionalFormatting>
  <conditionalFormatting sqref="C6">
    <cfRule type="cellIs" dxfId="39" priority="4" operator="greaterThan">
      <formula>0</formula>
    </cfRule>
    <cfRule type="cellIs" priority="5" operator="equal">
      <formula>""""""</formula>
    </cfRule>
    <cfRule type="cellIs" dxfId="38" priority="6" operator="lessThan">
      <formula>0</formula>
    </cfRule>
  </conditionalFormatting>
  <conditionalFormatting sqref="C15">
    <cfRule type="cellIs" dxfId="37" priority="2" operator="equal">
      <formula>-100</formula>
    </cfRule>
  </conditionalFormatting>
  <conditionalFormatting sqref="C50:C51">
    <cfRule type="cellIs" dxfId="36" priority="1" operator="greaterThanOrEqual">
      <formula>7</formula>
    </cfRule>
  </conditionalFormatting>
  <dataValidations count="15">
    <dataValidation type="list" allowBlank="1" showInputMessage="1" showErrorMessage="1" sqref="G10:H10">
      <formula1>$R$17:$R$22</formula1>
    </dataValidation>
    <dataValidation type="list" allowBlank="1" showInputMessage="1" showErrorMessage="1" sqref="G7:H7">
      <formula1>$R$4:$R$14</formula1>
    </dataValidation>
    <dataValidation type="list" allowBlank="1" showInputMessage="1" showErrorMessage="1" sqref="G19">
      <formula1>$T$4:$T$7</formula1>
    </dataValidation>
    <dataValidation type="list" allowBlank="1" showInputMessage="1" showErrorMessage="1" sqref="I14:K14">
      <formula1>$R$25:$R$28</formula1>
    </dataValidation>
    <dataValidation type="list" allowBlank="1" showInputMessage="1" showErrorMessage="1" sqref="G17:H17">
      <formula1>$U$25:$U$35</formula1>
    </dataValidation>
    <dataValidation type="list" allowBlank="1" showInputMessage="1" showErrorMessage="1" sqref="G11:H11">
      <formula1>$U$17:$U$21</formula1>
    </dataValidation>
    <dataValidation type="list" allowBlank="1" showInputMessage="1" showErrorMessage="1" sqref="G9:H9">
      <formula1>$X$4:$X$10</formula1>
    </dataValidation>
    <dataValidation type="list" allowBlank="1" showInputMessage="1" showErrorMessage="1" sqref="G8:H8">
      <formula1>$U$10:$U$12</formula1>
    </dataValidation>
    <dataValidation type="list" allowBlank="1" showInputMessage="1" showErrorMessage="1" sqref="G14:H14">
      <formula1>$AD$4:$AD$29</formula1>
    </dataValidation>
    <dataValidation type="list" allowBlank="1" showInputMessage="1" showErrorMessage="1" sqref="G13:H13">
      <formula1>$X$21:$X$27</formula1>
    </dataValidation>
    <dataValidation type="list" allowBlank="1" showInputMessage="1" showErrorMessage="1" sqref="G12:H12">
      <formula1>$X$13:$X$17</formula1>
    </dataValidation>
    <dataValidation type="list" allowBlank="1" showInputMessage="1" showErrorMessage="1" sqref="G16:H16">
      <formula1>$X$30:$X$32</formula1>
    </dataValidation>
    <dataValidation type="list" allowBlank="1" showInputMessage="1" showErrorMessage="1" sqref="G29:H29 G33:H33 G35:H36">
      <formula1>$AA$4:$AA$6</formula1>
    </dataValidation>
    <dataValidation type="list" allowBlank="1" showInputMessage="1" showErrorMessage="1" sqref="G30:H30 G32:H32">
      <formula1>$AA$17:$AA$20</formula1>
    </dataValidation>
    <dataValidation type="list" allowBlank="1" showInputMessage="1" showErrorMessage="1" sqref="G31:H31 G34:H34">
      <formula1>$AA$22:$AA$26</formula1>
    </dataValidation>
  </dataValidations>
  <pageMargins left="0.2" right="0.2" top="0.25" bottom="0.5" header="0.3" footer="0.3"/>
  <pageSetup paperSize="5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V55"/>
  <sheetViews>
    <sheetView zoomScale="125" zoomScaleNormal="125" workbookViewId="0">
      <selection activeCell="C3" sqref="C3:F3"/>
    </sheetView>
  </sheetViews>
  <sheetFormatPr baseColWidth="10" defaultColWidth="9.140625" defaultRowHeight="15"/>
  <cols>
    <col min="1" max="1" width="6.28515625" customWidth="1"/>
    <col min="2" max="2" width="26.28515625" customWidth="1"/>
    <col min="3" max="3" width="6.85546875" customWidth="1"/>
    <col min="4" max="4" width="15.28515625" customWidth="1"/>
    <col min="5" max="5" width="3.140625" customWidth="1"/>
    <col min="6" max="6" width="16" customWidth="1"/>
    <col min="7" max="7" width="15.5703125" customWidth="1"/>
    <col min="9" max="9" width="6.85546875" customWidth="1"/>
    <col min="11" max="13" width="0" hidden="1" customWidth="1"/>
    <col min="14" max="14" width="9.140625" hidden="1" customWidth="1"/>
    <col min="15" max="15" width="27.85546875" hidden="1" customWidth="1"/>
    <col min="16" max="16" width="6" hidden="1" customWidth="1"/>
    <col min="17" max="17" width="5" hidden="1" customWidth="1"/>
    <col min="18" max="18" width="38" hidden="1" customWidth="1"/>
    <col min="19" max="19" width="4.140625" hidden="1" customWidth="1"/>
    <col min="20" max="20" width="9.140625" hidden="1" customWidth="1"/>
    <col min="21" max="21" width="27" hidden="1" customWidth="1"/>
    <col min="22" max="22" width="9.140625" hidden="1" customWidth="1"/>
    <col min="23" max="23" width="0" hidden="1" customWidth="1"/>
  </cols>
  <sheetData>
    <row r="1" spans="1:22" ht="15" customHeight="1">
      <c r="A1" s="77"/>
      <c r="B1" s="78"/>
      <c r="C1" s="81" t="s">
        <v>127</v>
      </c>
      <c r="D1" s="81"/>
      <c r="E1" s="81"/>
      <c r="F1" s="81"/>
      <c r="G1" s="81"/>
      <c r="H1" s="81"/>
      <c r="I1" s="82"/>
      <c r="P1" s="37"/>
      <c r="S1" s="37"/>
      <c r="V1" s="1"/>
    </row>
    <row r="2" spans="1:22" ht="51.75" customHeight="1">
      <c r="A2" s="79"/>
      <c r="B2" s="80"/>
      <c r="C2" s="83"/>
      <c r="D2" s="83"/>
      <c r="E2" s="83"/>
      <c r="F2" s="83"/>
      <c r="G2" s="83"/>
      <c r="H2" s="83"/>
      <c r="I2" s="84"/>
      <c r="P2" s="37"/>
      <c r="S2" s="37"/>
      <c r="V2" s="1"/>
    </row>
    <row r="3" spans="1:22" ht="18">
      <c r="A3" s="6"/>
      <c r="B3" s="7" t="s">
        <v>59</v>
      </c>
      <c r="C3" s="116"/>
      <c r="D3" s="116"/>
      <c r="E3" s="116"/>
      <c r="F3" s="116"/>
      <c r="G3" s="8" t="s">
        <v>18</v>
      </c>
      <c r="H3" s="86" t="e">
        <f ca="1">DATEVALUE(CONCATENATE("01-07-",YEAR(NOW())))</f>
        <v>#VALUE!</v>
      </c>
      <c r="I3" s="87"/>
      <c r="O3" s="5" t="s">
        <v>1</v>
      </c>
      <c r="P3" s="38"/>
      <c r="R3" s="5" t="s">
        <v>22</v>
      </c>
      <c r="S3" s="38"/>
      <c r="U3" s="5" t="s">
        <v>3</v>
      </c>
      <c r="V3" s="1"/>
    </row>
    <row r="4" spans="1:22" ht="18.75">
      <c r="A4" s="6"/>
      <c r="B4" s="7"/>
      <c r="C4" s="88"/>
      <c r="D4" s="88"/>
      <c r="E4" s="88"/>
      <c r="F4" s="9"/>
      <c r="G4" s="8" t="s">
        <v>17</v>
      </c>
      <c r="H4" s="86">
        <f ca="1">TODAY()</f>
        <v>41525</v>
      </c>
      <c r="I4" s="87"/>
      <c r="O4" s="2"/>
      <c r="P4" s="31"/>
      <c r="R4" s="2" t="s">
        <v>23</v>
      </c>
      <c r="S4" s="31"/>
      <c r="U4" s="2" t="s">
        <v>58</v>
      </c>
      <c r="V4" s="1">
        <v>0</v>
      </c>
    </row>
    <row r="5" spans="1:22">
      <c r="A5" s="6"/>
      <c r="B5" s="9"/>
      <c r="C5" s="9"/>
      <c r="D5" s="9"/>
      <c r="E5" s="9"/>
      <c r="F5" s="9"/>
      <c r="G5" s="9"/>
      <c r="H5" s="9"/>
      <c r="I5" s="10"/>
      <c r="O5" s="2" t="s">
        <v>111</v>
      </c>
      <c r="P5" s="31">
        <v>30</v>
      </c>
      <c r="R5" s="3" t="s">
        <v>24</v>
      </c>
      <c r="S5" s="31"/>
      <c r="U5" s="3" t="s">
        <v>33</v>
      </c>
      <c r="V5" s="1">
        <v>30</v>
      </c>
    </row>
    <row r="6" spans="1:22" ht="15.75">
      <c r="A6" s="73" t="s">
        <v>0</v>
      </c>
      <c r="B6" s="74"/>
      <c r="C6" s="71">
        <f>VLOOKUP(G6,U43:V49,2)</f>
        <v>0</v>
      </c>
      <c r="D6" s="9"/>
      <c r="E6" s="9"/>
      <c r="F6" s="70" t="s">
        <v>60</v>
      </c>
      <c r="G6" s="19"/>
      <c r="H6" s="9"/>
      <c r="I6" s="10"/>
      <c r="O6" s="3" t="s">
        <v>110</v>
      </c>
      <c r="P6" s="31">
        <v>20</v>
      </c>
      <c r="R6" s="3" t="s">
        <v>25</v>
      </c>
      <c r="S6" s="31"/>
      <c r="U6" s="3" t="s">
        <v>31</v>
      </c>
      <c r="V6" s="1">
        <v>10</v>
      </c>
    </row>
    <row r="7" spans="1:22" ht="15.75">
      <c r="A7" s="73" t="s">
        <v>1</v>
      </c>
      <c r="B7" s="74"/>
      <c r="C7" s="71" t="str">
        <f>IF(F7="","",VLOOKUP(F7,$O$5:$P$14,2))</f>
        <v/>
      </c>
      <c r="D7" s="11" t="s">
        <v>15</v>
      </c>
      <c r="E7" s="36" t="str">
        <f>IF(K7=5,"X","")</f>
        <v/>
      </c>
      <c r="F7" s="75"/>
      <c r="G7" s="75"/>
      <c r="H7" s="9"/>
      <c r="I7" s="10"/>
      <c r="K7" t="str">
        <f>IF(F7="","",VLOOKUP(F7,$O$5:$Q$14,2))</f>
        <v/>
      </c>
      <c r="O7" s="3" t="s">
        <v>109</v>
      </c>
      <c r="P7" s="31">
        <v>10</v>
      </c>
      <c r="R7" s="4" t="s">
        <v>26</v>
      </c>
      <c r="S7" s="31"/>
      <c r="U7" s="3" t="s">
        <v>32</v>
      </c>
      <c r="V7" s="1">
        <v>20</v>
      </c>
    </row>
    <row r="8" spans="1:22" ht="15.75">
      <c r="A8" s="73" t="s">
        <v>2</v>
      </c>
      <c r="B8" s="74"/>
      <c r="C8" s="71" t="str">
        <f>IF(F8="",IF(E8="","",5),VLOOKUP(F8,$R$10:$S$13,2))</f>
        <v/>
      </c>
      <c r="D8" s="11" t="s">
        <v>16</v>
      </c>
      <c r="E8" s="36"/>
      <c r="F8" s="76"/>
      <c r="G8" s="76"/>
      <c r="H8" s="9"/>
      <c r="I8" s="10"/>
      <c r="O8" s="3" t="s">
        <v>20</v>
      </c>
      <c r="P8" s="31">
        <v>5</v>
      </c>
      <c r="S8" s="37"/>
      <c r="U8" s="3" t="s">
        <v>36</v>
      </c>
      <c r="V8" s="1">
        <v>30</v>
      </c>
    </row>
    <row r="9" spans="1:22" ht="18">
      <c r="A9" s="73" t="s">
        <v>126</v>
      </c>
      <c r="B9" s="74"/>
      <c r="C9" s="71" t="str">
        <f>IF(F9="",IF(E9="","",5),VLOOKUP(F9,$U$5:$V$10,2))</f>
        <v/>
      </c>
      <c r="D9" s="11" t="s">
        <v>16</v>
      </c>
      <c r="E9" s="36"/>
      <c r="F9" s="76"/>
      <c r="G9" s="76"/>
      <c r="H9" s="9"/>
      <c r="I9" s="10"/>
      <c r="O9" s="3" t="s">
        <v>27</v>
      </c>
      <c r="P9" s="31">
        <v>10</v>
      </c>
      <c r="R9" s="5" t="s">
        <v>2</v>
      </c>
      <c r="S9" s="38"/>
      <c r="U9" s="3" t="s">
        <v>34</v>
      </c>
      <c r="V9" s="1">
        <v>10</v>
      </c>
    </row>
    <row r="10" spans="1:22" ht="15.75">
      <c r="A10" s="73" t="s">
        <v>4</v>
      </c>
      <c r="B10" s="74"/>
      <c r="C10" s="71" t="str">
        <f>IF(F10="","",VLOOKUP(F10,$O$17:$P$22,2))</f>
        <v/>
      </c>
      <c r="D10" s="9"/>
      <c r="E10" s="9"/>
      <c r="F10" s="76"/>
      <c r="G10" s="76"/>
      <c r="H10" s="9"/>
      <c r="I10" s="10"/>
      <c r="O10" s="3" t="s">
        <v>19</v>
      </c>
      <c r="P10" s="31">
        <v>5</v>
      </c>
      <c r="R10" s="2" t="s">
        <v>29</v>
      </c>
      <c r="S10" s="31">
        <v>20</v>
      </c>
      <c r="U10" s="4" t="s">
        <v>35</v>
      </c>
      <c r="V10" s="1">
        <v>20</v>
      </c>
    </row>
    <row r="11" spans="1:22" ht="15.75">
      <c r="A11" s="73" t="s">
        <v>5</v>
      </c>
      <c r="B11" s="74"/>
      <c r="C11" s="71" t="str">
        <f>IF(F11="","",VLOOKUP(F11,$R$17:$S$21,2))</f>
        <v/>
      </c>
      <c r="D11" s="9"/>
      <c r="E11" s="9"/>
      <c r="F11" s="76"/>
      <c r="G11" s="76"/>
      <c r="H11" s="9"/>
      <c r="I11" s="10"/>
      <c r="O11" s="3" t="s">
        <v>21</v>
      </c>
      <c r="P11" s="31">
        <v>5</v>
      </c>
      <c r="R11" s="3" t="s">
        <v>28</v>
      </c>
      <c r="S11" s="31">
        <v>10</v>
      </c>
      <c r="V11" s="1"/>
    </row>
    <row r="12" spans="1:22" ht="15.75">
      <c r="A12" s="73" t="s">
        <v>6</v>
      </c>
      <c r="B12" s="74"/>
      <c r="C12" s="71" t="str">
        <f>IF(F12="","",VLOOKUP(F12,$U$17:$V$21,2))</f>
        <v/>
      </c>
      <c r="D12" s="9"/>
      <c r="E12" s="9"/>
      <c r="F12" s="76"/>
      <c r="G12" s="76"/>
      <c r="H12" s="9"/>
      <c r="I12" s="10"/>
      <c r="O12" s="3" t="s">
        <v>98</v>
      </c>
      <c r="P12" s="31">
        <v>30</v>
      </c>
      <c r="R12" s="4" t="s">
        <v>30</v>
      </c>
      <c r="S12" s="31">
        <v>30</v>
      </c>
      <c r="V12" s="1"/>
    </row>
    <row r="13" spans="1:22" ht="15.75">
      <c r="A13" s="73" t="s">
        <v>7</v>
      </c>
      <c r="B13" s="74"/>
      <c r="C13" s="71" t="str">
        <f>IF(F13="","",VLOOKUP(F13,$U$25:$V$31,2))</f>
        <v/>
      </c>
      <c r="D13" s="9"/>
      <c r="E13" s="9"/>
      <c r="F13" s="76"/>
      <c r="G13" s="76"/>
      <c r="H13" s="9"/>
      <c r="I13" s="10"/>
      <c r="O13" s="3" t="s">
        <v>97</v>
      </c>
      <c r="P13" s="31">
        <v>20</v>
      </c>
      <c r="R13" s="4"/>
      <c r="S13" s="31"/>
      <c r="V13" s="1"/>
    </row>
    <row r="14" spans="1:22" ht="15.75">
      <c r="A14" s="73" t="s">
        <v>8</v>
      </c>
      <c r="B14" s="74"/>
      <c r="C14" s="71" t="str">
        <f>IF(H14="","",VLOOKUP(H14,$O$25:$P$28,2))</f>
        <v/>
      </c>
      <c r="D14" s="9"/>
      <c r="E14" s="9"/>
      <c r="F14" s="76"/>
      <c r="G14" s="76"/>
      <c r="H14" s="89"/>
      <c r="I14" s="90"/>
      <c r="O14" s="4" t="s">
        <v>96</v>
      </c>
      <c r="P14" s="31">
        <v>10</v>
      </c>
      <c r="S14" s="37"/>
      <c r="V14" s="1"/>
    </row>
    <row r="15" spans="1:22" ht="15.75">
      <c r="A15" s="91" t="s">
        <v>9</v>
      </c>
      <c r="B15" s="92"/>
      <c r="C15" s="71"/>
      <c r="D15" s="9"/>
      <c r="E15" s="9"/>
      <c r="F15" s="76"/>
      <c r="G15" s="76"/>
      <c r="H15" s="9"/>
      <c r="I15" s="10"/>
      <c r="P15" s="37"/>
      <c r="S15" s="37"/>
      <c r="V15" s="1"/>
    </row>
    <row r="16" spans="1:22" ht="18">
      <c r="A16" s="73" t="s">
        <v>11</v>
      </c>
      <c r="B16" s="74"/>
      <c r="C16" s="71" t="str">
        <f>IF(F16="","",VLOOKUP(F16,$R$26:$S$31,2))</f>
        <v/>
      </c>
      <c r="D16" s="9"/>
      <c r="E16" s="9"/>
      <c r="F16" s="76"/>
      <c r="G16" s="76"/>
      <c r="H16" s="9"/>
      <c r="I16" s="10"/>
      <c r="O16" s="5" t="s">
        <v>4</v>
      </c>
      <c r="P16" s="38"/>
      <c r="R16" s="5" t="s">
        <v>5</v>
      </c>
      <c r="S16" s="38"/>
      <c r="U16" s="5" t="s">
        <v>6</v>
      </c>
      <c r="V16" s="1"/>
    </row>
    <row r="17" spans="1:22" ht="15.75">
      <c r="A17" s="73" t="s">
        <v>12</v>
      </c>
      <c r="B17" s="74"/>
      <c r="C17" s="71"/>
      <c r="D17" s="9"/>
      <c r="E17" s="9"/>
      <c r="F17" s="76"/>
      <c r="G17" s="76"/>
      <c r="H17" s="9"/>
      <c r="I17" s="10"/>
      <c r="O17" s="2" t="s">
        <v>29</v>
      </c>
      <c r="P17" s="31">
        <v>10</v>
      </c>
      <c r="R17" s="2" t="s">
        <v>40</v>
      </c>
      <c r="S17" s="31">
        <v>5</v>
      </c>
      <c r="U17" s="2" t="s">
        <v>45</v>
      </c>
      <c r="V17" s="1">
        <v>0</v>
      </c>
    </row>
    <row r="18" spans="1:22" ht="15.75">
      <c r="A18" s="73" t="s">
        <v>13</v>
      </c>
      <c r="B18" s="74"/>
      <c r="C18" s="71"/>
      <c r="D18" s="9"/>
      <c r="E18" s="9"/>
      <c r="F18" s="35" t="s">
        <v>25</v>
      </c>
      <c r="G18" s="9"/>
      <c r="H18" s="9"/>
      <c r="I18" s="10"/>
      <c r="O18" s="3" t="s">
        <v>28</v>
      </c>
      <c r="P18" s="31">
        <v>5</v>
      </c>
      <c r="R18" s="3" t="s">
        <v>41</v>
      </c>
      <c r="S18" s="31">
        <v>10</v>
      </c>
      <c r="U18" s="3" t="s">
        <v>46</v>
      </c>
      <c r="V18" s="1">
        <v>5</v>
      </c>
    </row>
    <row r="19" spans="1:22" ht="15.75">
      <c r="A19" s="93" t="s">
        <v>14</v>
      </c>
      <c r="B19" s="94"/>
      <c r="C19" s="71">
        <f>SUM(C6:C18)</f>
        <v>0</v>
      </c>
      <c r="D19" s="9"/>
      <c r="E19" s="9"/>
      <c r="F19" s="9"/>
      <c r="G19" s="9"/>
      <c r="H19" s="9"/>
      <c r="I19" s="10"/>
      <c r="O19" s="3" t="s">
        <v>38</v>
      </c>
      <c r="P19" s="31">
        <v>30</v>
      </c>
      <c r="R19" s="3" t="s">
        <v>42</v>
      </c>
      <c r="S19" s="31">
        <v>20</v>
      </c>
      <c r="U19" s="3" t="s">
        <v>47</v>
      </c>
      <c r="V19" s="1">
        <v>10</v>
      </c>
    </row>
    <row r="20" spans="1:22">
      <c r="A20" s="6"/>
      <c r="B20" s="9"/>
      <c r="C20" s="9"/>
      <c r="D20" s="9"/>
      <c r="E20" s="9"/>
      <c r="F20" s="9"/>
      <c r="G20" s="9"/>
      <c r="H20" s="9"/>
      <c r="I20" s="10"/>
      <c r="O20" s="3" t="s">
        <v>37</v>
      </c>
      <c r="P20" s="31">
        <v>0</v>
      </c>
      <c r="R20" s="3" t="s">
        <v>43</v>
      </c>
      <c r="S20" s="31">
        <v>30</v>
      </c>
      <c r="U20" s="3" t="s">
        <v>49</v>
      </c>
      <c r="V20" s="1">
        <v>30</v>
      </c>
    </row>
    <row r="21" spans="1:22" ht="18">
      <c r="A21" s="95" t="s">
        <v>5</v>
      </c>
      <c r="B21" s="96"/>
      <c r="C21" s="96"/>
      <c r="D21" s="96"/>
      <c r="E21" s="96"/>
      <c r="F21" s="96"/>
      <c r="G21" s="96"/>
      <c r="H21" s="96"/>
      <c r="I21" s="97"/>
      <c r="O21" s="3" t="s">
        <v>30</v>
      </c>
      <c r="P21" s="31">
        <v>20</v>
      </c>
      <c r="R21" s="4" t="s">
        <v>44</v>
      </c>
      <c r="S21" s="31">
        <v>0</v>
      </c>
      <c r="U21" s="4" t="s">
        <v>48</v>
      </c>
      <c r="V21" s="1">
        <v>20</v>
      </c>
    </row>
    <row r="22" spans="1:22">
      <c r="A22" s="12" t="s">
        <v>70</v>
      </c>
      <c r="B22" s="117"/>
      <c r="C22" s="118"/>
      <c r="D22" s="118"/>
      <c r="E22" s="118"/>
      <c r="F22" s="118"/>
      <c r="G22" s="118"/>
      <c r="H22" s="118"/>
      <c r="I22" s="118"/>
      <c r="O22" s="4" t="s">
        <v>16</v>
      </c>
      <c r="P22" s="31">
        <v>0</v>
      </c>
      <c r="S22" s="37"/>
      <c r="V22" s="1"/>
    </row>
    <row r="23" spans="1:22">
      <c r="A23" s="12" t="s">
        <v>71</v>
      </c>
      <c r="B23" s="119"/>
      <c r="C23" s="120"/>
      <c r="D23" s="120"/>
      <c r="E23" s="120"/>
      <c r="F23" s="120"/>
      <c r="G23" s="120"/>
      <c r="H23" s="120"/>
      <c r="I23" s="120"/>
      <c r="P23" s="37"/>
      <c r="S23" s="37"/>
      <c r="V23" s="1"/>
    </row>
    <row r="24" spans="1:22" ht="18">
      <c r="A24" s="13" t="s">
        <v>72</v>
      </c>
      <c r="B24" s="119"/>
      <c r="C24" s="120"/>
      <c r="D24" s="120"/>
      <c r="E24" s="120"/>
      <c r="F24" s="120"/>
      <c r="G24" s="120"/>
      <c r="H24" s="120"/>
      <c r="I24" s="120"/>
      <c r="O24" s="5" t="s">
        <v>85</v>
      </c>
      <c r="P24" s="38"/>
      <c r="R24" s="5" t="s">
        <v>11</v>
      </c>
      <c r="S24" s="38"/>
      <c r="U24" s="5" t="s">
        <v>7</v>
      </c>
      <c r="V24" s="1"/>
    </row>
    <row r="25" spans="1:22">
      <c r="A25" s="12" t="s">
        <v>73</v>
      </c>
      <c r="B25" s="119"/>
      <c r="C25" s="120"/>
      <c r="D25" s="120"/>
      <c r="E25" s="120"/>
      <c r="F25" s="120"/>
      <c r="G25" s="120"/>
      <c r="H25" s="120"/>
      <c r="I25" s="120"/>
      <c r="O25" s="2"/>
      <c r="P25" s="31">
        <v>0</v>
      </c>
      <c r="R25" s="2" t="s">
        <v>53</v>
      </c>
      <c r="S25" s="31">
        <v>0</v>
      </c>
      <c r="U25" s="2" t="s">
        <v>45</v>
      </c>
      <c r="V25" s="1">
        <v>0</v>
      </c>
    </row>
    <row r="26" spans="1:22">
      <c r="A26" s="16"/>
      <c r="B26" s="17"/>
      <c r="C26" s="17"/>
      <c r="D26" s="17"/>
      <c r="E26" s="17"/>
      <c r="F26" s="17"/>
      <c r="G26" s="17"/>
      <c r="H26" s="17"/>
      <c r="I26" s="18"/>
      <c r="O26" s="3" t="s">
        <v>99</v>
      </c>
      <c r="P26" s="31">
        <v>30</v>
      </c>
      <c r="R26" s="3" t="s">
        <v>95</v>
      </c>
      <c r="S26" s="31">
        <v>10</v>
      </c>
      <c r="U26" s="3" t="s">
        <v>23</v>
      </c>
      <c r="V26" s="1">
        <v>10</v>
      </c>
    </row>
    <row r="27" spans="1:22" ht="18">
      <c r="A27" s="59"/>
      <c r="B27" s="59"/>
      <c r="C27" s="59"/>
      <c r="D27" s="59"/>
      <c r="E27" s="59"/>
      <c r="F27" s="59"/>
      <c r="G27" s="59"/>
      <c r="H27" s="59"/>
      <c r="I27" s="59"/>
      <c r="K27" t="str">
        <f>IF(ISERROR(C28:C41),"")</f>
        <v/>
      </c>
      <c r="O27" s="3" t="s">
        <v>87</v>
      </c>
      <c r="P27" s="31">
        <v>20</v>
      </c>
      <c r="R27" s="3" t="s">
        <v>57</v>
      </c>
      <c r="S27" s="31">
        <v>30</v>
      </c>
      <c r="U27" s="3" t="s">
        <v>24</v>
      </c>
      <c r="V27" s="1">
        <v>15</v>
      </c>
    </row>
    <row r="28" spans="1:22" ht="18">
      <c r="A28" s="60"/>
      <c r="B28" s="59"/>
      <c r="C28" s="59"/>
      <c r="D28" s="59"/>
      <c r="E28" s="59"/>
      <c r="F28" s="59"/>
      <c r="G28" s="59"/>
      <c r="H28" s="59"/>
      <c r="I28" s="61"/>
      <c r="K28" t="str">
        <f>IF(C28="","",C28)</f>
        <v/>
      </c>
      <c r="O28" s="4" t="s">
        <v>86</v>
      </c>
      <c r="P28" s="31">
        <v>10</v>
      </c>
      <c r="R28" s="3" t="s">
        <v>56</v>
      </c>
      <c r="S28" s="31">
        <v>30</v>
      </c>
      <c r="U28" s="3" t="s">
        <v>25</v>
      </c>
      <c r="V28" s="1">
        <v>20</v>
      </c>
    </row>
    <row r="29" spans="1:22" ht="18">
      <c r="A29" s="60"/>
      <c r="B29" s="59"/>
      <c r="C29" s="59"/>
      <c r="D29" s="59"/>
      <c r="E29" s="59"/>
      <c r="F29" s="59"/>
      <c r="G29" s="59"/>
      <c r="H29" s="59"/>
      <c r="I29" s="61"/>
      <c r="P29" s="31"/>
      <c r="R29" s="3" t="s">
        <v>54</v>
      </c>
      <c r="S29" s="31">
        <v>10</v>
      </c>
      <c r="U29" s="3" t="s">
        <v>26</v>
      </c>
      <c r="V29" s="1">
        <v>25</v>
      </c>
    </row>
    <row r="30" spans="1:22" ht="18">
      <c r="A30" s="60"/>
      <c r="B30" s="59"/>
      <c r="C30" s="59"/>
      <c r="D30" s="59"/>
      <c r="E30" s="59"/>
      <c r="F30" s="59"/>
      <c r="G30" s="59"/>
      <c r="H30" s="59"/>
      <c r="I30" s="61"/>
      <c r="K30" t="str">
        <f t="shared" ref="K30:K41" si="0">IF(C30="","",C30)</f>
        <v/>
      </c>
      <c r="O30" s="5" t="s">
        <v>8</v>
      </c>
      <c r="P30" s="31"/>
      <c r="R30" s="3" t="s">
        <v>55</v>
      </c>
      <c r="S30" s="31">
        <v>20</v>
      </c>
      <c r="U30" s="3" t="s">
        <v>51</v>
      </c>
      <c r="V30" s="1">
        <v>30</v>
      </c>
    </row>
    <row r="31" spans="1:22" ht="18">
      <c r="A31" s="60"/>
      <c r="B31" s="59"/>
      <c r="C31" s="59"/>
      <c r="D31" s="59"/>
      <c r="E31" s="59"/>
      <c r="F31" s="59"/>
      <c r="G31" s="59"/>
      <c r="H31" s="59"/>
      <c r="I31" s="61"/>
      <c r="K31" t="str">
        <f t="shared" si="0"/>
        <v/>
      </c>
      <c r="O31" s="2" t="s">
        <v>39</v>
      </c>
      <c r="P31" s="31"/>
      <c r="R31" s="3" t="s">
        <v>52</v>
      </c>
      <c r="S31" s="31">
        <v>20</v>
      </c>
      <c r="U31" s="4" t="s">
        <v>50</v>
      </c>
      <c r="V31" s="1">
        <v>5</v>
      </c>
    </row>
    <row r="32" spans="1:22" ht="18">
      <c r="A32" s="60"/>
      <c r="B32" s="59"/>
      <c r="C32" s="59"/>
      <c r="D32" s="59"/>
      <c r="E32" s="59"/>
      <c r="F32" s="59"/>
      <c r="G32" s="59"/>
      <c r="H32" s="59"/>
      <c r="I32" s="61"/>
      <c r="K32" t="str">
        <f t="shared" si="0"/>
        <v/>
      </c>
      <c r="O32" s="3" t="s">
        <v>113</v>
      </c>
      <c r="P32" s="31"/>
      <c r="R32" s="3"/>
      <c r="S32" s="31"/>
      <c r="V32" s="1"/>
    </row>
    <row r="33" spans="1:22" ht="18">
      <c r="A33" s="60"/>
      <c r="B33" s="59"/>
      <c r="C33" s="59"/>
      <c r="D33" s="59"/>
      <c r="E33" s="59"/>
      <c r="F33" s="59"/>
      <c r="G33" s="59"/>
      <c r="H33" s="59"/>
      <c r="I33" s="61"/>
      <c r="K33" t="str">
        <f t="shared" si="0"/>
        <v/>
      </c>
      <c r="O33" s="3" t="s">
        <v>112</v>
      </c>
      <c r="P33" s="31"/>
      <c r="R33" s="3"/>
      <c r="S33" s="31"/>
      <c r="V33" s="1"/>
    </row>
    <row r="34" spans="1:22" ht="18">
      <c r="A34" s="60"/>
      <c r="B34" s="59"/>
      <c r="C34" s="59"/>
      <c r="D34" s="59"/>
      <c r="E34" s="59"/>
      <c r="F34" s="59"/>
      <c r="G34" s="59"/>
      <c r="H34" s="59"/>
      <c r="I34" s="61"/>
      <c r="K34" t="str">
        <f t="shared" si="0"/>
        <v/>
      </c>
      <c r="O34" s="3" t="s">
        <v>20</v>
      </c>
      <c r="P34" s="31"/>
      <c r="R34" s="3"/>
      <c r="S34" s="31"/>
      <c r="V34" s="1"/>
    </row>
    <row r="35" spans="1:22" ht="18">
      <c r="A35" s="60"/>
      <c r="B35" s="59"/>
      <c r="C35" s="59"/>
      <c r="D35" s="59"/>
      <c r="E35" s="59"/>
      <c r="F35" s="59"/>
      <c r="G35" s="59"/>
      <c r="H35" s="59"/>
      <c r="I35" s="61"/>
      <c r="K35" t="str">
        <f t="shared" si="0"/>
        <v/>
      </c>
      <c r="O35" s="3" t="s">
        <v>52</v>
      </c>
      <c r="P35" s="31"/>
      <c r="R35" s="4"/>
      <c r="S35" s="31"/>
      <c r="V35" s="1"/>
    </row>
    <row r="36" spans="1:22" ht="18">
      <c r="A36" s="60"/>
      <c r="B36" s="59"/>
      <c r="C36" s="59"/>
      <c r="D36" s="59"/>
      <c r="E36" s="59"/>
      <c r="F36" s="59"/>
      <c r="G36" s="59"/>
      <c r="H36" s="59"/>
      <c r="I36" s="61"/>
      <c r="K36" t="str">
        <f t="shared" si="0"/>
        <v/>
      </c>
      <c r="O36" s="3" t="s">
        <v>106</v>
      </c>
      <c r="P36" s="37"/>
      <c r="S36" s="37"/>
      <c r="V36" s="1"/>
    </row>
    <row r="37" spans="1:22" ht="18">
      <c r="A37" s="60"/>
      <c r="B37" s="62"/>
      <c r="C37" s="62"/>
      <c r="D37" s="62"/>
      <c r="E37" s="62"/>
      <c r="F37" s="62"/>
      <c r="G37" s="62"/>
      <c r="H37" s="62"/>
      <c r="I37" s="61"/>
      <c r="K37" t="str">
        <f t="shared" si="0"/>
        <v/>
      </c>
      <c r="O37" s="3" t="s">
        <v>108</v>
      </c>
      <c r="P37" s="37"/>
      <c r="R37" s="5" t="s">
        <v>68</v>
      </c>
      <c r="S37" s="38"/>
      <c r="U37" s="5" t="s">
        <v>81</v>
      </c>
      <c r="V37" s="1"/>
    </row>
    <row r="38" spans="1:22">
      <c r="A38" s="60"/>
      <c r="B38" s="62"/>
      <c r="C38" s="62"/>
      <c r="D38" s="62"/>
      <c r="E38" s="62"/>
      <c r="F38" s="62"/>
      <c r="G38" s="62"/>
      <c r="H38" s="62"/>
      <c r="I38" s="61"/>
      <c r="K38" t="str">
        <f t="shared" si="0"/>
        <v/>
      </c>
      <c r="M38" s="31"/>
      <c r="O38" s="3" t="s">
        <v>104</v>
      </c>
      <c r="P38" s="37"/>
      <c r="R38" s="2" t="s">
        <v>76</v>
      </c>
      <c r="S38" s="31">
        <v>0</v>
      </c>
      <c r="U38" s="2" t="s">
        <v>82</v>
      </c>
      <c r="V38" s="1"/>
    </row>
    <row r="39" spans="1:22">
      <c r="A39" s="60"/>
      <c r="B39" s="62"/>
      <c r="C39" s="62"/>
      <c r="D39" s="62"/>
      <c r="E39" s="62"/>
      <c r="F39" s="62"/>
      <c r="G39" s="62"/>
      <c r="H39" s="62"/>
      <c r="I39" s="61"/>
      <c r="K39" t="str">
        <f t="shared" si="0"/>
        <v/>
      </c>
      <c r="M39" s="31"/>
      <c r="O39" s="3" t="s">
        <v>103</v>
      </c>
      <c r="P39" s="37"/>
      <c r="R39" s="3" t="s">
        <v>75</v>
      </c>
      <c r="S39" s="31">
        <v>20</v>
      </c>
      <c r="U39" s="3" t="s">
        <v>83</v>
      </c>
      <c r="V39" s="1"/>
    </row>
    <row r="40" spans="1:22">
      <c r="A40" s="60"/>
      <c r="B40" s="62"/>
      <c r="C40" s="62"/>
      <c r="D40" s="62"/>
      <c r="E40" s="62"/>
      <c r="F40" s="62"/>
      <c r="G40" s="62"/>
      <c r="H40" s="62"/>
      <c r="I40" s="61"/>
      <c r="K40" t="str">
        <f t="shared" si="0"/>
        <v/>
      </c>
      <c r="M40" s="31"/>
      <c r="O40" s="3" t="s">
        <v>105</v>
      </c>
      <c r="P40" s="37"/>
      <c r="R40" s="3" t="s">
        <v>74</v>
      </c>
      <c r="S40" s="31">
        <v>20</v>
      </c>
      <c r="U40" s="4" t="s">
        <v>84</v>
      </c>
      <c r="V40" s="1"/>
    </row>
    <row r="41" spans="1:22">
      <c r="A41" s="60"/>
      <c r="B41" s="62"/>
      <c r="C41" s="62"/>
      <c r="D41" s="62"/>
      <c r="E41" s="62"/>
      <c r="F41" s="62"/>
      <c r="G41" s="62"/>
      <c r="H41" s="62"/>
      <c r="I41" s="61"/>
      <c r="K41" t="str">
        <f t="shared" si="0"/>
        <v/>
      </c>
      <c r="M41" s="31"/>
      <c r="O41" s="3" t="s">
        <v>107</v>
      </c>
      <c r="P41" s="37"/>
      <c r="R41" s="3" t="s">
        <v>79</v>
      </c>
      <c r="S41" s="31">
        <v>20</v>
      </c>
      <c r="V41" s="1"/>
    </row>
    <row r="42" spans="1:22" ht="18">
      <c r="A42" s="61"/>
      <c r="B42" s="61"/>
      <c r="C42" s="61"/>
      <c r="D42" s="61"/>
      <c r="E42" s="61"/>
      <c r="F42" s="61"/>
      <c r="G42" s="61"/>
      <c r="H42" s="61"/>
      <c r="I42" s="61"/>
      <c r="M42" s="31"/>
      <c r="O42" s="3" t="s">
        <v>100</v>
      </c>
      <c r="P42" s="37"/>
      <c r="R42" s="3" t="s">
        <v>78</v>
      </c>
      <c r="S42" s="31">
        <v>20</v>
      </c>
      <c r="U42" s="5" t="s">
        <v>0</v>
      </c>
      <c r="V42" s="1"/>
    </row>
    <row r="43" spans="1:22">
      <c r="A43" s="61"/>
      <c r="B43" s="61"/>
      <c r="C43" s="61"/>
      <c r="D43" s="61"/>
      <c r="E43" s="61"/>
      <c r="F43" s="61"/>
      <c r="G43" s="61"/>
      <c r="H43" s="61"/>
      <c r="I43" s="61"/>
      <c r="M43" s="31"/>
      <c r="O43" s="3" t="s">
        <v>102</v>
      </c>
      <c r="P43" s="37"/>
      <c r="R43" s="3" t="s">
        <v>77</v>
      </c>
      <c r="S43" s="31">
        <v>40</v>
      </c>
      <c r="U43" s="21">
        <v>0</v>
      </c>
      <c r="V43" s="22">
        <v>0</v>
      </c>
    </row>
    <row r="44" spans="1:22">
      <c r="A44" s="61"/>
      <c r="B44" s="61"/>
      <c r="C44" s="61"/>
      <c r="D44" s="61"/>
      <c r="E44" s="61"/>
      <c r="F44" s="61"/>
      <c r="G44" s="61"/>
      <c r="H44" s="61"/>
      <c r="I44" s="61"/>
      <c r="M44" s="31"/>
      <c r="O44" s="3" t="s">
        <v>101</v>
      </c>
      <c r="P44" s="37"/>
      <c r="R44" s="4" t="s">
        <v>80</v>
      </c>
      <c r="S44" s="31" t="s">
        <v>88</v>
      </c>
      <c r="U44" s="23">
        <v>70</v>
      </c>
      <c r="V44" s="24">
        <v>5</v>
      </c>
    </row>
    <row r="45" spans="1:22">
      <c r="O45" s="3" t="s">
        <v>19</v>
      </c>
      <c r="P45" s="37"/>
      <c r="S45" s="37"/>
      <c r="U45" s="23">
        <v>75</v>
      </c>
      <c r="V45" s="24">
        <v>10</v>
      </c>
    </row>
    <row r="46" spans="1:22">
      <c r="O46" s="3" t="s">
        <v>21</v>
      </c>
      <c r="P46" s="37"/>
      <c r="S46" s="37"/>
      <c r="U46" s="23">
        <v>80</v>
      </c>
      <c r="V46" s="24">
        <v>15</v>
      </c>
    </row>
    <row r="47" spans="1:22">
      <c r="O47" s="3"/>
      <c r="P47" s="37"/>
      <c r="S47" s="37"/>
      <c r="U47" s="23">
        <v>85</v>
      </c>
      <c r="V47" s="24">
        <v>20</v>
      </c>
    </row>
    <row r="48" spans="1:22">
      <c r="O48" s="3"/>
      <c r="P48" s="37"/>
      <c r="S48" s="37"/>
      <c r="U48" s="23">
        <v>90</v>
      </c>
      <c r="V48" s="24">
        <v>25</v>
      </c>
    </row>
    <row r="49" spans="15:22">
      <c r="O49" s="3"/>
      <c r="P49" s="37"/>
      <c r="S49" s="37"/>
      <c r="U49" s="25">
        <v>95</v>
      </c>
      <c r="V49" s="26">
        <v>30</v>
      </c>
    </row>
    <row r="50" spans="15:22">
      <c r="O50" s="3"/>
      <c r="P50" s="37"/>
      <c r="S50" s="37"/>
      <c r="V50" s="1"/>
    </row>
    <row r="51" spans="15:22">
      <c r="O51" s="3"/>
      <c r="P51" s="37"/>
      <c r="S51" s="37"/>
      <c r="V51" s="1"/>
    </row>
    <row r="52" spans="15:22">
      <c r="O52" s="3"/>
      <c r="P52" s="37"/>
      <c r="S52" s="37"/>
      <c r="V52" s="1"/>
    </row>
    <row r="53" spans="15:22">
      <c r="O53" s="3"/>
      <c r="P53" s="37"/>
      <c r="S53" s="37"/>
      <c r="V53" s="1"/>
    </row>
    <row r="54" spans="15:22">
      <c r="P54" s="37"/>
      <c r="S54" s="37"/>
      <c r="V54" s="1"/>
    </row>
    <row r="55" spans="15:22">
      <c r="P55" s="37"/>
      <c r="S55" s="37"/>
      <c r="V55" s="1"/>
    </row>
  </sheetData>
  <mergeCells count="37">
    <mergeCell ref="A9:B9"/>
    <mergeCell ref="F9:G9"/>
    <mergeCell ref="A1:B2"/>
    <mergeCell ref="C1:I2"/>
    <mergeCell ref="C3:F3"/>
    <mergeCell ref="H3:I3"/>
    <mergeCell ref="C4:E4"/>
    <mergeCell ref="H4:I4"/>
    <mergeCell ref="A6:B6"/>
    <mergeCell ref="A7:B7"/>
    <mergeCell ref="F7:G7"/>
    <mergeCell ref="A8:B8"/>
    <mergeCell ref="F8:G8"/>
    <mergeCell ref="H14:I14"/>
    <mergeCell ref="A15:B15"/>
    <mergeCell ref="F15:G15"/>
    <mergeCell ref="A10:B10"/>
    <mergeCell ref="F10:G10"/>
    <mergeCell ref="A11:B11"/>
    <mergeCell ref="F11:G11"/>
    <mergeCell ref="A12:B12"/>
    <mergeCell ref="F12:G12"/>
    <mergeCell ref="A19:B19"/>
    <mergeCell ref="A13:B13"/>
    <mergeCell ref="F13:G13"/>
    <mergeCell ref="A14:B14"/>
    <mergeCell ref="F14:G14"/>
    <mergeCell ref="A16:B16"/>
    <mergeCell ref="F16:G16"/>
    <mergeCell ref="A17:B17"/>
    <mergeCell ref="F17:G17"/>
    <mergeCell ref="A18:B18"/>
    <mergeCell ref="A21:I21"/>
    <mergeCell ref="B22:I22"/>
    <mergeCell ref="B23:I23"/>
    <mergeCell ref="B24:I24"/>
    <mergeCell ref="B25:I25"/>
  </mergeCells>
  <conditionalFormatting sqref="C17:C18">
    <cfRule type="cellIs" dxfId="35" priority="18" operator="greaterThan">
      <formula>0</formula>
    </cfRule>
    <cfRule type="cellIs" priority="19" operator="equal">
      <formula>""""""</formula>
    </cfRule>
    <cfRule type="cellIs" dxfId="34" priority="20" operator="lessThan">
      <formula>0</formula>
    </cfRule>
  </conditionalFormatting>
  <conditionalFormatting sqref="C6">
    <cfRule type="cellIs" dxfId="33" priority="2" operator="greaterThan">
      <formula>0</formula>
    </cfRule>
    <cfRule type="cellIs" priority="3" operator="equal">
      <formula>""""""</formula>
    </cfRule>
    <cfRule type="cellIs" dxfId="32" priority="4" operator="lessThan">
      <formula>0</formula>
    </cfRule>
  </conditionalFormatting>
  <conditionalFormatting sqref="C19">
    <cfRule type="cellIs" dxfId="31" priority="17" operator="greaterThanOrEqual">
      <formula>1000</formula>
    </cfRule>
  </conditionalFormatting>
  <conditionalFormatting sqref="C16">
    <cfRule type="cellIs" dxfId="30" priority="11" operator="equal">
      <formula>30</formula>
    </cfRule>
    <cfRule type="cellIs" dxfId="29" priority="12" operator="equal">
      <formula>25</formula>
    </cfRule>
    <cfRule type="cellIs" dxfId="28" priority="13" operator="equal">
      <formula>20</formula>
    </cfRule>
    <cfRule type="cellIs" dxfId="27" priority="14" operator="equal">
      <formula>15</formula>
    </cfRule>
    <cfRule type="cellIs" dxfId="26" priority="15" operator="equal">
      <formula>10</formula>
    </cfRule>
    <cfRule type="cellIs" dxfId="25" priority="16" operator="equal">
      <formula>5</formula>
    </cfRule>
  </conditionalFormatting>
  <conditionalFormatting sqref="C7:C14">
    <cfRule type="cellIs" dxfId="24" priority="5" operator="equal">
      <formula>30</formula>
    </cfRule>
    <cfRule type="cellIs" dxfId="23" priority="6" operator="equal">
      <formula>25</formula>
    </cfRule>
    <cfRule type="cellIs" dxfId="22" priority="7" operator="equal">
      <formula>20</formula>
    </cfRule>
    <cfRule type="cellIs" dxfId="21" priority="8" operator="equal">
      <formula>15</formula>
    </cfRule>
    <cfRule type="cellIs" dxfId="20" priority="9" operator="equal">
      <formula>10</formula>
    </cfRule>
    <cfRule type="cellIs" dxfId="19" priority="10" operator="equal">
      <formula>5</formula>
    </cfRule>
  </conditionalFormatting>
  <conditionalFormatting sqref="C15">
    <cfRule type="cellIs" dxfId="18" priority="1" operator="equal">
      <formula>-100</formula>
    </cfRule>
  </conditionalFormatting>
  <dataValidations count="11">
    <dataValidation type="list" allowBlank="1" showInputMessage="1" showErrorMessage="1" sqref="F10:G10">
      <formula1>$O$17:$O$22</formula1>
    </dataValidation>
    <dataValidation type="list" allowBlank="1" showInputMessage="1" showErrorMessage="1" sqref="F7:G7">
      <formula1>$O$4:$O$14</formula1>
    </dataValidation>
    <dataValidation type="list" allowBlank="1" showInputMessage="1" showErrorMessage="1" sqref="C4:E4 F18">
      <formula1>$Q$4:$Q$7</formula1>
    </dataValidation>
    <dataValidation type="list" allowBlank="1" showInputMessage="1" showErrorMessage="1" sqref="F16:G16">
      <formula1>$R$25:$R$35</formula1>
    </dataValidation>
    <dataValidation type="list" allowBlank="1" showInputMessage="1" showErrorMessage="1" sqref="H14:I14">
      <formula1>$O$26:$O$28</formula1>
    </dataValidation>
    <dataValidation type="list" allowBlank="1" showInputMessage="1" showErrorMessage="1" sqref="F14:G14">
      <formula1>$O$31:$O$53</formula1>
    </dataValidation>
    <dataValidation type="list" allowBlank="1" showInputMessage="1" showErrorMessage="1" sqref="F13:G13">
      <formula1>$U$25:$U$31</formula1>
    </dataValidation>
    <dataValidation type="list" allowBlank="1" showInputMessage="1" showErrorMessage="1" sqref="F12:G12">
      <formula1>$U$17:$U$21</formula1>
    </dataValidation>
    <dataValidation type="list" allowBlank="1" showInputMessage="1" showErrorMessage="1" sqref="F11:G11">
      <formula1>$R$17:$R$21</formula1>
    </dataValidation>
    <dataValidation type="list" allowBlank="1" showInputMessage="1" showErrorMessage="1" sqref="F9:G9">
      <formula1>$U$4:$U$10</formula1>
    </dataValidation>
    <dataValidation type="list" allowBlank="1" showInputMessage="1" showErrorMessage="1" sqref="F8:G8">
      <formula1>$R$10:$R$12</formula1>
    </dataValidation>
  </dataValidations>
  <pageMargins left="0.2" right="0.2" top="0.25" bottom="0.5" header="0.3" footer="0.3"/>
  <pageSetup scale="9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V55"/>
  <sheetViews>
    <sheetView zoomScale="125" zoomScaleNormal="125" workbookViewId="0">
      <selection activeCell="C3" sqref="C3:F3"/>
    </sheetView>
  </sheetViews>
  <sheetFormatPr baseColWidth="10" defaultColWidth="9.140625" defaultRowHeight="15"/>
  <cols>
    <col min="1" max="1" width="6.28515625" customWidth="1"/>
    <col min="2" max="2" width="26.28515625" customWidth="1"/>
    <col min="3" max="3" width="6.85546875" customWidth="1"/>
    <col min="4" max="4" width="15.28515625" customWidth="1"/>
    <col min="5" max="5" width="3.140625" customWidth="1"/>
    <col min="6" max="6" width="16" customWidth="1"/>
    <col min="7" max="7" width="15.5703125" customWidth="1"/>
    <col min="9" max="9" width="6.85546875" customWidth="1"/>
    <col min="11" max="13" width="0" hidden="1" customWidth="1"/>
    <col min="14" max="14" width="9.140625" hidden="1" customWidth="1"/>
    <col min="15" max="15" width="27.85546875" hidden="1" customWidth="1"/>
    <col min="16" max="16" width="6" hidden="1" customWidth="1"/>
    <col min="17" max="17" width="5" hidden="1" customWidth="1"/>
    <col min="18" max="18" width="38" hidden="1" customWidth="1"/>
    <col min="19" max="19" width="4.140625" hidden="1" customWidth="1"/>
    <col min="20" max="20" width="9.140625" hidden="1" customWidth="1"/>
    <col min="21" max="21" width="27" hidden="1" customWidth="1"/>
    <col min="22" max="22" width="9.140625" hidden="1" customWidth="1"/>
    <col min="23" max="23" width="0" hidden="1" customWidth="1"/>
  </cols>
  <sheetData>
    <row r="1" spans="1:22" ht="15" customHeight="1">
      <c r="A1" s="77"/>
      <c r="B1" s="78"/>
      <c r="C1" s="81" t="s">
        <v>127</v>
      </c>
      <c r="D1" s="81"/>
      <c r="E1" s="81"/>
      <c r="F1" s="81"/>
      <c r="G1" s="81"/>
      <c r="H1" s="81"/>
      <c r="I1" s="82"/>
      <c r="P1" s="37"/>
      <c r="S1" s="37"/>
      <c r="V1" s="1"/>
    </row>
    <row r="2" spans="1:22" ht="51.75" customHeight="1">
      <c r="A2" s="79"/>
      <c r="B2" s="80"/>
      <c r="C2" s="83"/>
      <c r="D2" s="83"/>
      <c r="E2" s="83"/>
      <c r="F2" s="83"/>
      <c r="G2" s="83"/>
      <c r="H2" s="83"/>
      <c r="I2" s="84"/>
      <c r="P2" s="37"/>
      <c r="S2" s="37"/>
      <c r="V2" s="1"/>
    </row>
    <row r="3" spans="1:22" ht="18">
      <c r="A3" s="6"/>
      <c r="B3" s="7" t="s">
        <v>59</v>
      </c>
      <c r="C3" s="116"/>
      <c r="D3" s="116"/>
      <c r="E3" s="116"/>
      <c r="F3" s="116"/>
      <c r="G3" s="8" t="s">
        <v>18</v>
      </c>
      <c r="H3" s="86" t="e">
        <f ca="1">DATEVALUE(CONCATENATE("01-07-",YEAR(NOW())))</f>
        <v>#VALUE!</v>
      </c>
      <c r="I3" s="87"/>
      <c r="O3" s="5" t="s">
        <v>1</v>
      </c>
      <c r="P3" s="38"/>
      <c r="R3" s="5" t="s">
        <v>22</v>
      </c>
      <c r="S3" s="38"/>
      <c r="U3" s="5" t="s">
        <v>3</v>
      </c>
      <c r="V3" s="1"/>
    </row>
    <row r="4" spans="1:22" ht="18.75">
      <c r="A4" s="6"/>
      <c r="B4" s="7"/>
      <c r="C4" s="88"/>
      <c r="D4" s="88"/>
      <c r="E4" s="88"/>
      <c r="F4" s="9"/>
      <c r="G4" s="8" t="s">
        <v>17</v>
      </c>
      <c r="H4" s="86">
        <f ca="1">TODAY()</f>
        <v>41525</v>
      </c>
      <c r="I4" s="87"/>
      <c r="O4" s="2"/>
      <c r="P4" s="31"/>
      <c r="R4" s="2" t="s">
        <v>23</v>
      </c>
      <c r="S4" s="31"/>
      <c r="U4" s="2" t="s">
        <v>58</v>
      </c>
      <c r="V4" s="1">
        <v>0</v>
      </c>
    </row>
    <row r="5" spans="1:22">
      <c r="A5" s="6"/>
      <c r="B5" s="9"/>
      <c r="C5" s="9"/>
      <c r="D5" s="9"/>
      <c r="E5" s="9"/>
      <c r="F5" s="9"/>
      <c r="G5" s="9"/>
      <c r="H5" s="9"/>
      <c r="I5" s="10"/>
      <c r="O5" s="2" t="s">
        <v>111</v>
      </c>
      <c r="P5" s="31">
        <v>30</v>
      </c>
      <c r="R5" s="3" t="s">
        <v>24</v>
      </c>
      <c r="S5" s="31"/>
      <c r="U5" s="3" t="s">
        <v>33</v>
      </c>
      <c r="V5" s="1">
        <v>30</v>
      </c>
    </row>
    <row r="6" spans="1:22" ht="15.75">
      <c r="A6" s="73" t="s">
        <v>0</v>
      </c>
      <c r="B6" s="74"/>
      <c r="C6" s="57">
        <f>VLOOKUP(G6,U43:V49,2)</f>
        <v>0</v>
      </c>
      <c r="D6" s="9"/>
      <c r="E6" s="9"/>
      <c r="F6" s="56" t="s">
        <v>60</v>
      </c>
      <c r="G6" s="19"/>
      <c r="H6" s="9"/>
      <c r="I6" s="10"/>
      <c r="O6" s="3" t="s">
        <v>110</v>
      </c>
      <c r="P6" s="31">
        <v>20</v>
      </c>
      <c r="R6" s="3" t="s">
        <v>25</v>
      </c>
      <c r="S6" s="31"/>
      <c r="U6" s="3" t="s">
        <v>31</v>
      </c>
      <c r="V6" s="1">
        <v>10</v>
      </c>
    </row>
    <row r="7" spans="1:22" ht="15.75">
      <c r="A7" s="73" t="s">
        <v>1</v>
      </c>
      <c r="B7" s="74"/>
      <c r="C7" s="57" t="str">
        <f>IF(F7="","",VLOOKUP(F7,$O$5:$P$14,2))</f>
        <v/>
      </c>
      <c r="D7" s="11" t="s">
        <v>15</v>
      </c>
      <c r="E7" s="36" t="str">
        <f>IF(K7=5,"X","")</f>
        <v/>
      </c>
      <c r="F7" s="75"/>
      <c r="G7" s="75"/>
      <c r="H7" s="9"/>
      <c r="I7" s="10"/>
      <c r="K7" t="str">
        <f>IF(F7="","",VLOOKUP(F7,$O$5:$Q$14,2))</f>
        <v/>
      </c>
      <c r="O7" s="3" t="s">
        <v>109</v>
      </c>
      <c r="P7" s="31">
        <v>10</v>
      </c>
      <c r="R7" s="4" t="s">
        <v>26</v>
      </c>
      <c r="S7" s="31"/>
      <c r="U7" s="3" t="s">
        <v>32</v>
      </c>
      <c r="V7" s="1">
        <v>20</v>
      </c>
    </row>
    <row r="8" spans="1:22" ht="15.75">
      <c r="A8" s="73" t="s">
        <v>2</v>
      </c>
      <c r="B8" s="74"/>
      <c r="C8" s="57" t="str">
        <f>IF(F8="",IF(E8="","",5),VLOOKUP(F8,$R$10:$S$13,2))</f>
        <v/>
      </c>
      <c r="D8" s="11" t="s">
        <v>16</v>
      </c>
      <c r="E8" s="36"/>
      <c r="F8" s="76"/>
      <c r="G8" s="76"/>
      <c r="H8" s="9"/>
      <c r="I8" s="10"/>
      <c r="O8" s="3" t="s">
        <v>20</v>
      </c>
      <c r="P8" s="31">
        <v>5</v>
      </c>
      <c r="S8" s="37"/>
      <c r="U8" s="3" t="s">
        <v>36</v>
      </c>
      <c r="V8" s="1">
        <v>30</v>
      </c>
    </row>
    <row r="9" spans="1:22" ht="18">
      <c r="A9" s="73" t="s">
        <v>126</v>
      </c>
      <c r="B9" s="74"/>
      <c r="C9" s="57" t="str">
        <f>IF(F9="",IF(E9="","",5),VLOOKUP(F9,$U$5:$V$10,2))</f>
        <v/>
      </c>
      <c r="D9" s="11" t="s">
        <v>16</v>
      </c>
      <c r="E9" s="36"/>
      <c r="F9" s="76"/>
      <c r="G9" s="76"/>
      <c r="H9" s="9"/>
      <c r="I9" s="10"/>
      <c r="O9" s="3" t="s">
        <v>27</v>
      </c>
      <c r="P9" s="31">
        <v>10</v>
      </c>
      <c r="R9" s="5" t="s">
        <v>2</v>
      </c>
      <c r="S9" s="38"/>
      <c r="U9" s="3" t="s">
        <v>34</v>
      </c>
      <c r="V9" s="1">
        <v>10</v>
      </c>
    </row>
    <row r="10" spans="1:22" ht="15.75">
      <c r="A10" s="73" t="s">
        <v>4</v>
      </c>
      <c r="B10" s="74"/>
      <c r="C10" s="57" t="str">
        <f>IF(F10="","",VLOOKUP(F10,$O$17:$P$22,2))</f>
        <v/>
      </c>
      <c r="D10" s="9"/>
      <c r="E10" s="9"/>
      <c r="F10" s="76"/>
      <c r="G10" s="76"/>
      <c r="H10" s="9"/>
      <c r="I10" s="10"/>
      <c r="O10" s="3" t="s">
        <v>19</v>
      </c>
      <c r="P10" s="31">
        <v>5</v>
      </c>
      <c r="R10" s="2" t="s">
        <v>29</v>
      </c>
      <c r="S10" s="31">
        <v>20</v>
      </c>
      <c r="U10" s="4" t="s">
        <v>35</v>
      </c>
      <c r="V10" s="1">
        <v>20</v>
      </c>
    </row>
    <row r="11" spans="1:22" ht="15.75">
      <c r="A11" s="73" t="s">
        <v>5</v>
      </c>
      <c r="B11" s="74"/>
      <c r="C11" s="57" t="str">
        <f>IF(F11="","",VLOOKUP(F11,$R$17:$S$21,2))</f>
        <v/>
      </c>
      <c r="D11" s="9"/>
      <c r="E11" s="9"/>
      <c r="F11" s="76"/>
      <c r="G11" s="76"/>
      <c r="H11" s="9"/>
      <c r="I11" s="10"/>
      <c r="O11" s="3" t="s">
        <v>21</v>
      </c>
      <c r="P11" s="31">
        <v>5</v>
      </c>
      <c r="R11" s="3" t="s">
        <v>28</v>
      </c>
      <c r="S11" s="31">
        <v>10</v>
      </c>
      <c r="V11" s="1"/>
    </row>
    <row r="12" spans="1:22" ht="15.75">
      <c r="A12" s="73" t="s">
        <v>6</v>
      </c>
      <c r="B12" s="74"/>
      <c r="C12" s="57" t="str">
        <f>IF(F12="","",VLOOKUP(F12,$U$17:$V$21,2))</f>
        <v/>
      </c>
      <c r="D12" s="9"/>
      <c r="E12" s="9"/>
      <c r="F12" s="76"/>
      <c r="G12" s="76"/>
      <c r="H12" s="9"/>
      <c r="I12" s="10"/>
      <c r="O12" s="3" t="s">
        <v>98</v>
      </c>
      <c r="P12" s="31">
        <v>30</v>
      </c>
      <c r="R12" s="4" t="s">
        <v>30</v>
      </c>
      <c r="S12" s="31">
        <v>30</v>
      </c>
      <c r="V12" s="1"/>
    </row>
    <row r="13" spans="1:22" ht="15.75">
      <c r="A13" s="73" t="s">
        <v>7</v>
      </c>
      <c r="B13" s="74"/>
      <c r="C13" s="57" t="str">
        <f>IF(F13="","",VLOOKUP(F13,$U$25:$V$31,2))</f>
        <v/>
      </c>
      <c r="D13" s="9"/>
      <c r="E13" s="9"/>
      <c r="F13" s="76"/>
      <c r="G13" s="76"/>
      <c r="H13" s="9"/>
      <c r="I13" s="10"/>
      <c r="O13" s="3" t="s">
        <v>97</v>
      </c>
      <c r="P13" s="31">
        <v>20</v>
      </c>
      <c r="R13" s="4"/>
      <c r="S13" s="31"/>
      <c r="V13" s="1"/>
    </row>
    <row r="14" spans="1:22" ht="15.75">
      <c r="A14" s="73" t="s">
        <v>8</v>
      </c>
      <c r="B14" s="74"/>
      <c r="C14" s="57" t="str">
        <f>IF(H14="","",VLOOKUP(H14,$O$25:$P$28,2))</f>
        <v/>
      </c>
      <c r="D14" s="9"/>
      <c r="E14" s="9"/>
      <c r="F14" s="76"/>
      <c r="G14" s="76"/>
      <c r="H14" s="89"/>
      <c r="I14" s="90"/>
      <c r="O14" s="4" t="s">
        <v>96</v>
      </c>
      <c r="P14" s="31">
        <v>10</v>
      </c>
      <c r="S14" s="37"/>
      <c r="V14" s="1"/>
    </row>
    <row r="15" spans="1:22" ht="15.75">
      <c r="A15" s="91" t="s">
        <v>9</v>
      </c>
      <c r="B15" s="92"/>
      <c r="C15" s="57"/>
      <c r="D15" s="9"/>
      <c r="E15" s="9"/>
      <c r="F15" s="76"/>
      <c r="G15" s="76"/>
      <c r="H15" s="9"/>
      <c r="I15" s="10"/>
      <c r="P15" s="37"/>
      <c r="S15" s="37"/>
      <c r="V15" s="1"/>
    </row>
    <row r="16" spans="1:22" ht="18">
      <c r="A16" s="73" t="s">
        <v>11</v>
      </c>
      <c r="B16" s="74"/>
      <c r="C16" s="57" t="str">
        <f>IF(F16="","",VLOOKUP(F16,$R$26:$S$31,2))</f>
        <v/>
      </c>
      <c r="D16" s="9"/>
      <c r="E16" s="9"/>
      <c r="F16" s="76"/>
      <c r="G16" s="76"/>
      <c r="H16" s="9"/>
      <c r="I16" s="10"/>
      <c r="O16" s="5" t="s">
        <v>4</v>
      </c>
      <c r="P16" s="38"/>
      <c r="R16" s="5" t="s">
        <v>5</v>
      </c>
      <c r="S16" s="38"/>
      <c r="U16" s="5" t="s">
        <v>6</v>
      </c>
      <c r="V16" s="1"/>
    </row>
    <row r="17" spans="1:22" ht="15.75">
      <c r="A17" s="73" t="s">
        <v>12</v>
      </c>
      <c r="B17" s="74"/>
      <c r="C17" s="57"/>
      <c r="D17" s="9"/>
      <c r="E17" s="9"/>
      <c r="F17" s="76"/>
      <c r="G17" s="76"/>
      <c r="H17" s="9"/>
      <c r="I17" s="10"/>
      <c r="O17" s="2" t="s">
        <v>29</v>
      </c>
      <c r="P17" s="31">
        <v>10</v>
      </c>
      <c r="R17" s="2" t="s">
        <v>40</v>
      </c>
      <c r="S17" s="31">
        <v>5</v>
      </c>
      <c r="U17" s="2" t="s">
        <v>45</v>
      </c>
      <c r="V17" s="1">
        <v>0</v>
      </c>
    </row>
    <row r="18" spans="1:22" ht="15.75">
      <c r="A18" s="73" t="s">
        <v>13</v>
      </c>
      <c r="B18" s="74"/>
      <c r="C18" s="57"/>
      <c r="D18" s="9"/>
      <c r="E18" s="9"/>
      <c r="F18" s="35" t="s">
        <v>25</v>
      </c>
      <c r="G18" s="9"/>
      <c r="H18" s="9"/>
      <c r="I18" s="10"/>
      <c r="O18" s="3" t="s">
        <v>28</v>
      </c>
      <c r="P18" s="31">
        <v>5</v>
      </c>
      <c r="R18" s="3" t="s">
        <v>41</v>
      </c>
      <c r="S18" s="31">
        <v>10</v>
      </c>
      <c r="U18" s="3" t="s">
        <v>46</v>
      </c>
      <c r="V18" s="1">
        <v>5</v>
      </c>
    </row>
    <row r="19" spans="1:22" ht="15.75">
      <c r="A19" s="93" t="s">
        <v>14</v>
      </c>
      <c r="B19" s="94"/>
      <c r="C19" s="57">
        <f>SUM(C6:C18)</f>
        <v>0</v>
      </c>
      <c r="D19" s="9"/>
      <c r="E19" s="9"/>
      <c r="F19" s="9"/>
      <c r="G19" s="9"/>
      <c r="H19" s="9"/>
      <c r="I19" s="10"/>
      <c r="O19" s="3" t="s">
        <v>38</v>
      </c>
      <c r="P19" s="31">
        <v>30</v>
      </c>
      <c r="R19" s="3" t="s">
        <v>42</v>
      </c>
      <c r="S19" s="31">
        <v>20</v>
      </c>
      <c r="U19" s="3" t="s">
        <v>47</v>
      </c>
      <c r="V19" s="1">
        <v>10</v>
      </c>
    </row>
    <row r="20" spans="1:22">
      <c r="A20" s="6"/>
      <c r="B20" s="9"/>
      <c r="C20" s="9"/>
      <c r="D20" s="9"/>
      <c r="E20" s="9"/>
      <c r="F20" s="9"/>
      <c r="G20" s="9"/>
      <c r="H20" s="9"/>
      <c r="I20" s="10"/>
      <c r="O20" s="3" t="s">
        <v>37</v>
      </c>
      <c r="P20" s="31">
        <v>0</v>
      </c>
      <c r="R20" s="3" t="s">
        <v>43</v>
      </c>
      <c r="S20" s="31">
        <v>30</v>
      </c>
      <c r="U20" s="3" t="s">
        <v>49</v>
      </c>
      <c r="V20" s="1">
        <v>30</v>
      </c>
    </row>
    <row r="21" spans="1:22" ht="18">
      <c r="A21" s="95" t="s">
        <v>5</v>
      </c>
      <c r="B21" s="96"/>
      <c r="C21" s="96"/>
      <c r="D21" s="96"/>
      <c r="E21" s="96"/>
      <c r="F21" s="96"/>
      <c r="G21" s="96"/>
      <c r="H21" s="96"/>
      <c r="I21" s="97"/>
      <c r="O21" s="3" t="s">
        <v>30</v>
      </c>
      <c r="P21" s="31">
        <v>20</v>
      </c>
      <c r="R21" s="4" t="s">
        <v>44</v>
      </c>
      <c r="S21" s="31">
        <v>0</v>
      </c>
      <c r="U21" s="4" t="s">
        <v>48</v>
      </c>
      <c r="V21" s="1">
        <v>20</v>
      </c>
    </row>
    <row r="22" spans="1:22">
      <c r="A22" s="12" t="s">
        <v>70</v>
      </c>
      <c r="B22" s="117"/>
      <c r="C22" s="118"/>
      <c r="D22" s="118"/>
      <c r="E22" s="118"/>
      <c r="F22" s="118"/>
      <c r="G22" s="118"/>
      <c r="H22" s="118"/>
      <c r="I22" s="118"/>
      <c r="O22" s="4" t="s">
        <v>16</v>
      </c>
      <c r="P22" s="31">
        <v>0</v>
      </c>
      <c r="S22" s="37"/>
      <c r="V22" s="1"/>
    </row>
    <row r="23" spans="1:22">
      <c r="A23" s="12" t="s">
        <v>71</v>
      </c>
      <c r="B23" s="119"/>
      <c r="C23" s="120"/>
      <c r="D23" s="120"/>
      <c r="E23" s="120"/>
      <c r="F23" s="120"/>
      <c r="G23" s="120"/>
      <c r="H23" s="120"/>
      <c r="I23" s="120"/>
      <c r="P23" s="37"/>
      <c r="S23" s="37"/>
      <c r="V23" s="1"/>
    </row>
    <row r="24" spans="1:22" ht="18">
      <c r="A24" s="13" t="s">
        <v>72</v>
      </c>
      <c r="B24" s="119"/>
      <c r="C24" s="120"/>
      <c r="D24" s="120"/>
      <c r="E24" s="120"/>
      <c r="F24" s="120"/>
      <c r="G24" s="120"/>
      <c r="H24" s="120"/>
      <c r="I24" s="120"/>
      <c r="O24" s="5" t="s">
        <v>85</v>
      </c>
      <c r="P24" s="38"/>
      <c r="R24" s="5" t="s">
        <v>11</v>
      </c>
      <c r="S24" s="38"/>
      <c r="U24" s="5" t="s">
        <v>7</v>
      </c>
      <c r="V24" s="1"/>
    </row>
    <row r="25" spans="1:22">
      <c r="A25" s="12" t="s">
        <v>73</v>
      </c>
      <c r="B25" s="119"/>
      <c r="C25" s="120"/>
      <c r="D25" s="120"/>
      <c r="E25" s="120"/>
      <c r="F25" s="120"/>
      <c r="G25" s="120"/>
      <c r="H25" s="120"/>
      <c r="I25" s="120"/>
      <c r="O25" s="2"/>
      <c r="P25" s="31">
        <v>0</v>
      </c>
      <c r="R25" s="2" t="s">
        <v>53</v>
      </c>
      <c r="S25" s="31">
        <v>0</v>
      </c>
      <c r="U25" s="2" t="s">
        <v>45</v>
      </c>
      <c r="V25" s="1">
        <v>0</v>
      </c>
    </row>
    <row r="26" spans="1:22">
      <c r="A26" s="16"/>
      <c r="B26" s="17"/>
      <c r="C26" s="17"/>
      <c r="D26" s="17"/>
      <c r="E26" s="17"/>
      <c r="F26" s="17"/>
      <c r="G26" s="17"/>
      <c r="H26" s="17"/>
      <c r="I26" s="18"/>
      <c r="O26" s="3" t="s">
        <v>99</v>
      </c>
      <c r="P26" s="31">
        <v>30</v>
      </c>
      <c r="R26" s="3" t="s">
        <v>95</v>
      </c>
      <c r="S26" s="31">
        <v>10</v>
      </c>
      <c r="U26" s="3" t="s">
        <v>23</v>
      </c>
      <c r="V26" s="1">
        <v>10</v>
      </c>
    </row>
    <row r="27" spans="1:22" ht="18">
      <c r="A27" s="59"/>
      <c r="B27" s="59"/>
      <c r="C27" s="59"/>
      <c r="D27" s="59"/>
      <c r="E27" s="59"/>
      <c r="F27" s="59"/>
      <c r="G27" s="59"/>
      <c r="H27" s="59"/>
      <c r="I27" s="59"/>
      <c r="K27" t="str">
        <f>IF(ISERROR(C28:C41),"")</f>
        <v/>
      </c>
      <c r="O27" s="3" t="s">
        <v>87</v>
      </c>
      <c r="P27" s="31">
        <v>20</v>
      </c>
      <c r="R27" s="3" t="s">
        <v>57</v>
      </c>
      <c r="S27" s="31">
        <v>30</v>
      </c>
      <c r="U27" s="3" t="s">
        <v>24</v>
      </c>
      <c r="V27" s="1">
        <v>15</v>
      </c>
    </row>
    <row r="28" spans="1:22" ht="18">
      <c r="A28" s="60"/>
      <c r="B28" s="59"/>
      <c r="C28" s="59"/>
      <c r="D28" s="59"/>
      <c r="E28" s="59"/>
      <c r="F28" s="59"/>
      <c r="G28" s="59"/>
      <c r="H28" s="59"/>
      <c r="I28" s="61"/>
      <c r="K28" t="str">
        <f>IF(C28="","",C28)</f>
        <v/>
      </c>
      <c r="O28" s="4" t="s">
        <v>86</v>
      </c>
      <c r="P28" s="31">
        <v>10</v>
      </c>
      <c r="R28" s="3" t="s">
        <v>56</v>
      </c>
      <c r="S28" s="31">
        <v>30</v>
      </c>
      <c r="U28" s="3" t="s">
        <v>25</v>
      </c>
      <c r="V28" s="1">
        <v>20</v>
      </c>
    </row>
    <row r="29" spans="1:22" ht="18">
      <c r="A29" s="60"/>
      <c r="B29" s="59"/>
      <c r="C29" s="59"/>
      <c r="D29" s="59"/>
      <c r="E29" s="59"/>
      <c r="F29" s="59"/>
      <c r="G29" s="59"/>
      <c r="H29" s="59"/>
      <c r="I29" s="61"/>
      <c r="P29" s="31"/>
      <c r="R29" s="3" t="s">
        <v>54</v>
      </c>
      <c r="S29" s="31">
        <v>10</v>
      </c>
      <c r="U29" s="3" t="s">
        <v>26</v>
      </c>
      <c r="V29" s="1">
        <v>25</v>
      </c>
    </row>
    <row r="30" spans="1:22" ht="18">
      <c r="A30" s="60"/>
      <c r="B30" s="59"/>
      <c r="C30" s="59"/>
      <c r="D30" s="59"/>
      <c r="E30" s="59"/>
      <c r="F30" s="59"/>
      <c r="G30" s="59"/>
      <c r="H30" s="59"/>
      <c r="I30" s="61"/>
      <c r="K30" t="str">
        <f t="shared" ref="K30:K41" si="0">IF(C30="","",C30)</f>
        <v/>
      </c>
      <c r="O30" s="5" t="s">
        <v>8</v>
      </c>
      <c r="P30" s="31"/>
      <c r="R30" s="3" t="s">
        <v>55</v>
      </c>
      <c r="S30" s="31">
        <v>20</v>
      </c>
      <c r="U30" s="3" t="s">
        <v>51</v>
      </c>
      <c r="V30" s="1">
        <v>30</v>
      </c>
    </row>
    <row r="31" spans="1:22" ht="18">
      <c r="A31" s="60"/>
      <c r="B31" s="59"/>
      <c r="C31" s="59"/>
      <c r="D31" s="59"/>
      <c r="E31" s="59"/>
      <c r="F31" s="59"/>
      <c r="G31" s="59"/>
      <c r="H31" s="59"/>
      <c r="I31" s="61"/>
      <c r="K31" t="str">
        <f t="shared" si="0"/>
        <v/>
      </c>
      <c r="O31" s="2" t="s">
        <v>39</v>
      </c>
      <c r="P31" s="31"/>
      <c r="R31" s="3" t="s">
        <v>52</v>
      </c>
      <c r="S31" s="31">
        <v>20</v>
      </c>
      <c r="U31" s="4" t="s">
        <v>50</v>
      </c>
      <c r="V31" s="1">
        <v>5</v>
      </c>
    </row>
    <row r="32" spans="1:22" ht="18">
      <c r="A32" s="60"/>
      <c r="B32" s="59"/>
      <c r="C32" s="59"/>
      <c r="D32" s="59"/>
      <c r="E32" s="59"/>
      <c r="F32" s="59"/>
      <c r="G32" s="59"/>
      <c r="H32" s="59"/>
      <c r="I32" s="61"/>
      <c r="K32" t="str">
        <f t="shared" si="0"/>
        <v/>
      </c>
      <c r="O32" s="3" t="s">
        <v>113</v>
      </c>
      <c r="P32" s="31"/>
      <c r="R32" s="3"/>
      <c r="S32" s="31"/>
      <c r="V32" s="1"/>
    </row>
    <row r="33" spans="1:22" ht="18">
      <c r="A33" s="60"/>
      <c r="B33" s="59"/>
      <c r="C33" s="59"/>
      <c r="D33" s="59"/>
      <c r="E33" s="59"/>
      <c r="F33" s="59"/>
      <c r="G33" s="59"/>
      <c r="H33" s="59"/>
      <c r="I33" s="61"/>
      <c r="K33" t="str">
        <f t="shared" si="0"/>
        <v/>
      </c>
      <c r="O33" s="3" t="s">
        <v>112</v>
      </c>
      <c r="P33" s="31"/>
      <c r="R33" s="3"/>
      <c r="S33" s="31"/>
      <c r="V33" s="1"/>
    </row>
    <row r="34" spans="1:22" ht="18">
      <c r="A34" s="60"/>
      <c r="B34" s="59"/>
      <c r="C34" s="59"/>
      <c r="D34" s="59"/>
      <c r="E34" s="59"/>
      <c r="F34" s="59"/>
      <c r="G34" s="59"/>
      <c r="H34" s="59"/>
      <c r="I34" s="61"/>
      <c r="K34" t="str">
        <f t="shared" si="0"/>
        <v/>
      </c>
      <c r="O34" s="3" t="s">
        <v>20</v>
      </c>
      <c r="P34" s="31"/>
      <c r="R34" s="3"/>
      <c r="S34" s="31"/>
      <c r="V34" s="1"/>
    </row>
    <row r="35" spans="1:22" ht="18">
      <c r="A35" s="60"/>
      <c r="B35" s="59"/>
      <c r="C35" s="59"/>
      <c r="D35" s="59"/>
      <c r="E35" s="59"/>
      <c r="F35" s="59"/>
      <c r="G35" s="59"/>
      <c r="H35" s="59"/>
      <c r="I35" s="61"/>
      <c r="K35" t="str">
        <f t="shared" si="0"/>
        <v/>
      </c>
      <c r="O35" s="3" t="s">
        <v>52</v>
      </c>
      <c r="P35" s="31"/>
      <c r="R35" s="4"/>
      <c r="S35" s="31"/>
      <c r="V35" s="1"/>
    </row>
    <row r="36" spans="1:22" ht="18">
      <c r="A36" s="60"/>
      <c r="B36" s="59"/>
      <c r="C36" s="59"/>
      <c r="D36" s="59"/>
      <c r="E36" s="59"/>
      <c r="F36" s="59"/>
      <c r="G36" s="59"/>
      <c r="H36" s="59"/>
      <c r="I36" s="61"/>
      <c r="K36" t="str">
        <f t="shared" si="0"/>
        <v/>
      </c>
      <c r="O36" s="3" t="s">
        <v>106</v>
      </c>
      <c r="P36" s="37"/>
      <c r="S36" s="37"/>
      <c r="V36" s="1"/>
    </row>
    <row r="37" spans="1:22" ht="18">
      <c r="A37" s="60"/>
      <c r="B37" s="62"/>
      <c r="C37" s="62"/>
      <c r="D37" s="62"/>
      <c r="E37" s="62"/>
      <c r="F37" s="62"/>
      <c r="G37" s="62"/>
      <c r="H37" s="62"/>
      <c r="I37" s="61"/>
      <c r="K37" t="str">
        <f t="shared" si="0"/>
        <v/>
      </c>
      <c r="O37" s="3" t="s">
        <v>108</v>
      </c>
      <c r="P37" s="37"/>
      <c r="R37" s="5" t="s">
        <v>68</v>
      </c>
      <c r="S37" s="38"/>
      <c r="U37" s="5" t="s">
        <v>81</v>
      </c>
      <c r="V37" s="1"/>
    </row>
    <row r="38" spans="1:22">
      <c r="A38" s="60"/>
      <c r="B38" s="62"/>
      <c r="C38" s="62"/>
      <c r="D38" s="62"/>
      <c r="E38" s="62"/>
      <c r="F38" s="62"/>
      <c r="G38" s="62"/>
      <c r="H38" s="62"/>
      <c r="I38" s="61"/>
      <c r="K38" t="str">
        <f t="shared" si="0"/>
        <v/>
      </c>
      <c r="M38" s="31"/>
      <c r="O38" s="3" t="s">
        <v>104</v>
      </c>
      <c r="P38" s="37"/>
      <c r="R38" s="2" t="s">
        <v>76</v>
      </c>
      <c r="S38" s="31">
        <v>0</v>
      </c>
      <c r="U38" s="2" t="s">
        <v>82</v>
      </c>
      <c r="V38" s="1"/>
    </row>
    <row r="39" spans="1:22">
      <c r="A39" s="60"/>
      <c r="B39" s="62"/>
      <c r="C39" s="62"/>
      <c r="D39" s="62"/>
      <c r="E39" s="62"/>
      <c r="F39" s="62"/>
      <c r="G39" s="62"/>
      <c r="H39" s="62"/>
      <c r="I39" s="61"/>
      <c r="K39" t="str">
        <f t="shared" si="0"/>
        <v/>
      </c>
      <c r="M39" s="31"/>
      <c r="O39" s="3" t="s">
        <v>103</v>
      </c>
      <c r="P39" s="37"/>
      <c r="R39" s="3" t="s">
        <v>75</v>
      </c>
      <c r="S39" s="31">
        <v>20</v>
      </c>
      <c r="U39" s="3" t="s">
        <v>83</v>
      </c>
      <c r="V39" s="1"/>
    </row>
    <row r="40" spans="1:22">
      <c r="A40" s="60"/>
      <c r="B40" s="62"/>
      <c r="C40" s="62"/>
      <c r="D40" s="62"/>
      <c r="E40" s="62"/>
      <c r="F40" s="62"/>
      <c r="G40" s="62"/>
      <c r="H40" s="62"/>
      <c r="I40" s="61"/>
      <c r="K40" t="str">
        <f t="shared" si="0"/>
        <v/>
      </c>
      <c r="M40" s="31"/>
      <c r="O40" s="3" t="s">
        <v>105</v>
      </c>
      <c r="P40" s="37"/>
      <c r="R40" s="3" t="s">
        <v>74</v>
      </c>
      <c r="S40" s="31">
        <v>20</v>
      </c>
      <c r="U40" s="4" t="s">
        <v>84</v>
      </c>
      <c r="V40" s="1"/>
    </row>
    <row r="41" spans="1:22">
      <c r="A41" s="60"/>
      <c r="B41" s="62"/>
      <c r="C41" s="62"/>
      <c r="D41" s="62"/>
      <c r="E41" s="62"/>
      <c r="F41" s="62"/>
      <c r="G41" s="62"/>
      <c r="H41" s="62"/>
      <c r="I41" s="61"/>
      <c r="K41" t="str">
        <f t="shared" si="0"/>
        <v/>
      </c>
      <c r="M41" s="31"/>
      <c r="O41" s="3" t="s">
        <v>107</v>
      </c>
      <c r="P41" s="37"/>
      <c r="R41" s="3" t="s">
        <v>79</v>
      </c>
      <c r="S41" s="31">
        <v>20</v>
      </c>
      <c r="V41" s="1"/>
    </row>
    <row r="42" spans="1:22" ht="18">
      <c r="A42" s="61"/>
      <c r="B42" s="61"/>
      <c r="C42" s="61"/>
      <c r="D42" s="61"/>
      <c r="E42" s="61"/>
      <c r="F42" s="61"/>
      <c r="G42" s="61"/>
      <c r="H42" s="61"/>
      <c r="I42" s="61"/>
      <c r="M42" s="31"/>
      <c r="O42" s="3" t="s">
        <v>100</v>
      </c>
      <c r="P42" s="37"/>
      <c r="R42" s="3" t="s">
        <v>78</v>
      </c>
      <c r="S42" s="31">
        <v>20</v>
      </c>
      <c r="U42" s="5" t="s">
        <v>0</v>
      </c>
      <c r="V42" s="1"/>
    </row>
    <row r="43" spans="1:22">
      <c r="A43" s="61"/>
      <c r="B43" s="61"/>
      <c r="C43" s="61"/>
      <c r="D43" s="61"/>
      <c r="E43" s="61"/>
      <c r="F43" s="61"/>
      <c r="G43" s="61"/>
      <c r="H43" s="61"/>
      <c r="I43" s="61"/>
      <c r="M43" s="31"/>
      <c r="O43" s="3" t="s">
        <v>102</v>
      </c>
      <c r="P43" s="37"/>
      <c r="R43" s="3" t="s">
        <v>77</v>
      </c>
      <c r="S43" s="31">
        <v>40</v>
      </c>
      <c r="U43" s="21">
        <v>0</v>
      </c>
      <c r="V43" s="22">
        <v>0</v>
      </c>
    </row>
    <row r="44" spans="1:22">
      <c r="A44" s="61"/>
      <c r="B44" s="61"/>
      <c r="C44" s="61"/>
      <c r="D44" s="61"/>
      <c r="E44" s="61"/>
      <c r="F44" s="61"/>
      <c r="G44" s="61"/>
      <c r="H44" s="61"/>
      <c r="I44" s="61"/>
      <c r="M44" s="31"/>
      <c r="O44" s="3" t="s">
        <v>101</v>
      </c>
      <c r="P44" s="37"/>
      <c r="R44" s="4" t="s">
        <v>80</v>
      </c>
      <c r="S44" s="31" t="s">
        <v>88</v>
      </c>
      <c r="U44" s="23">
        <v>70</v>
      </c>
      <c r="V44" s="24">
        <v>5</v>
      </c>
    </row>
    <row r="45" spans="1:22">
      <c r="O45" s="3" t="s">
        <v>19</v>
      </c>
      <c r="P45" s="37"/>
      <c r="S45" s="37"/>
      <c r="U45" s="23">
        <v>75</v>
      </c>
      <c r="V45" s="24">
        <v>10</v>
      </c>
    </row>
    <row r="46" spans="1:22">
      <c r="O46" s="3" t="s">
        <v>21</v>
      </c>
      <c r="P46" s="37"/>
      <c r="S46" s="37"/>
      <c r="U46" s="23">
        <v>80</v>
      </c>
      <c r="V46" s="24">
        <v>15</v>
      </c>
    </row>
    <row r="47" spans="1:22">
      <c r="O47" s="3"/>
      <c r="P47" s="37"/>
      <c r="S47" s="37"/>
      <c r="U47" s="23">
        <v>85</v>
      </c>
      <c r="V47" s="24">
        <v>20</v>
      </c>
    </row>
    <row r="48" spans="1:22">
      <c r="O48" s="3"/>
      <c r="P48" s="37"/>
      <c r="S48" s="37"/>
      <c r="U48" s="23">
        <v>90</v>
      </c>
      <c r="V48" s="24">
        <v>25</v>
      </c>
    </row>
    <row r="49" spans="15:22">
      <c r="O49" s="3"/>
      <c r="P49" s="37"/>
      <c r="S49" s="37"/>
      <c r="U49" s="25">
        <v>95</v>
      </c>
      <c r="V49" s="26">
        <v>30</v>
      </c>
    </row>
    <row r="50" spans="15:22">
      <c r="O50" s="3"/>
      <c r="P50" s="37"/>
      <c r="S50" s="37"/>
      <c r="V50" s="1"/>
    </row>
    <row r="51" spans="15:22">
      <c r="O51" s="3"/>
      <c r="P51" s="37"/>
      <c r="S51" s="37"/>
      <c r="V51" s="1"/>
    </row>
    <row r="52" spans="15:22">
      <c r="O52" s="3"/>
      <c r="P52" s="37"/>
      <c r="S52" s="37"/>
      <c r="V52" s="1"/>
    </row>
    <row r="53" spans="15:22">
      <c r="O53" s="3"/>
      <c r="P53" s="37"/>
      <c r="S53" s="37"/>
      <c r="V53" s="1"/>
    </row>
    <row r="54" spans="15:22">
      <c r="P54" s="37"/>
      <c r="S54" s="37"/>
      <c r="V54" s="1"/>
    </row>
    <row r="55" spans="15:22">
      <c r="P55" s="37"/>
      <c r="S55" s="37"/>
      <c r="V55" s="1"/>
    </row>
  </sheetData>
  <mergeCells count="37">
    <mergeCell ref="A19:B19"/>
    <mergeCell ref="B22:I22"/>
    <mergeCell ref="B23:I23"/>
    <mergeCell ref="B24:I24"/>
    <mergeCell ref="B25:I25"/>
    <mergeCell ref="A21:I21"/>
    <mergeCell ref="H14:I14"/>
    <mergeCell ref="A16:B16"/>
    <mergeCell ref="F16:G16"/>
    <mergeCell ref="F17:G17"/>
    <mergeCell ref="A18:B18"/>
    <mergeCell ref="A17:B17"/>
    <mergeCell ref="A15:B15"/>
    <mergeCell ref="F15:G15"/>
    <mergeCell ref="A13:B13"/>
    <mergeCell ref="F13:G13"/>
    <mergeCell ref="A14:B14"/>
    <mergeCell ref="F14:G14"/>
    <mergeCell ref="A9:B9"/>
    <mergeCell ref="F9:G9"/>
    <mergeCell ref="A10:B10"/>
    <mergeCell ref="F10:G10"/>
    <mergeCell ref="A11:B11"/>
    <mergeCell ref="F11:G11"/>
    <mergeCell ref="A12:B12"/>
    <mergeCell ref="F12:G12"/>
    <mergeCell ref="A1:B2"/>
    <mergeCell ref="C1:I2"/>
    <mergeCell ref="C3:F3"/>
    <mergeCell ref="H3:I3"/>
    <mergeCell ref="C4:E4"/>
    <mergeCell ref="H4:I4"/>
    <mergeCell ref="A6:B6"/>
    <mergeCell ref="A7:B7"/>
    <mergeCell ref="F7:G7"/>
    <mergeCell ref="A8:B8"/>
    <mergeCell ref="F8:G8"/>
  </mergeCells>
  <conditionalFormatting sqref="C17:C18">
    <cfRule type="cellIs" dxfId="17" priority="19" operator="greaterThan">
      <formula>0</formula>
    </cfRule>
    <cfRule type="cellIs" priority="20" operator="equal">
      <formula>""""""</formula>
    </cfRule>
    <cfRule type="cellIs" dxfId="16" priority="21" operator="lessThan">
      <formula>0</formula>
    </cfRule>
  </conditionalFormatting>
  <conditionalFormatting sqref="C6">
    <cfRule type="cellIs" dxfId="15" priority="3" operator="greaterThan">
      <formula>0</formula>
    </cfRule>
    <cfRule type="cellIs" priority="4" operator="equal">
      <formula>""""""</formula>
    </cfRule>
    <cfRule type="cellIs" dxfId="14" priority="5" operator="lessThan">
      <formula>0</formula>
    </cfRule>
  </conditionalFormatting>
  <conditionalFormatting sqref="C19">
    <cfRule type="cellIs" dxfId="13" priority="18" operator="greaterThanOrEqual">
      <formula>1000</formula>
    </cfRule>
  </conditionalFormatting>
  <conditionalFormatting sqref="C16">
    <cfRule type="cellIs" dxfId="12" priority="12" operator="equal">
      <formula>30</formula>
    </cfRule>
    <cfRule type="cellIs" dxfId="11" priority="13" operator="equal">
      <formula>25</formula>
    </cfRule>
    <cfRule type="cellIs" dxfId="10" priority="14" operator="equal">
      <formula>20</formula>
    </cfRule>
    <cfRule type="cellIs" dxfId="9" priority="15" operator="equal">
      <formula>15</formula>
    </cfRule>
    <cfRule type="cellIs" dxfId="8" priority="16" operator="equal">
      <formula>10</formula>
    </cfRule>
    <cfRule type="cellIs" dxfId="7" priority="17" operator="equal">
      <formula>5</formula>
    </cfRule>
  </conditionalFormatting>
  <conditionalFormatting sqref="C7:C14">
    <cfRule type="cellIs" dxfId="6" priority="6" operator="equal">
      <formula>30</formula>
    </cfRule>
    <cfRule type="cellIs" dxfId="5" priority="7" operator="equal">
      <formula>25</formula>
    </cfRule>
    <cfRule type="cellIs" dxfId="4" priority="8" operator="equal">
      <formula>20</formula>
    </cfRule>
    <cfRule type="cellIs" dxfId="3" priority="9" operator="equal">
      <formula>15</formula>
    </cfRule>
    <cfRule type="cellIs" dxfId="2" priority="10" operator="equal">
      <formula>10</formula>
    </cfRule>
    <cfRule type="cellIs" dxfId="1" priority="11" operator="equal">
      <formula>5</formula>
    </cfRule>
  </conditionalFormatting>
  <conditionalFormatting sqref="C15">
    <cfRule type="cellIs" dxfId="0" priority="1" operator="equal">
      <formula>-100</formula>
    </cfRule>
  </conditionalFormatting>
  <dataValidations count="11">
    <dataValidation type="list" allowBlank="1" showInputMessage="1" showErrorMessage="1" sqref="F8:G8">
      <formula1>$R$10:$R$12</formula1>
    </dataValidation>
    <dataValidation type="list" allowBlank="1" showInputMessage="1" showErrorMessage="1" sqref="F9:G9">
      <formula1>$U$4:$U$10</formula1>
    </dataValidation>
    <dataValidation type="list" allowBlank="1" showInputMessage="1" showErrorMessage="1" sqref="F11:G11">
      <formula1>$R$17:$R$21</formula1>
    </dataValidation>
    <dataValidation type="list" allowBlank="1" showInputMessage="1" showErrorMessage="1" sqref="F12:G12">
      <formula1>$U$17:$U$21</formula1>
    </dataValidation>
    <dataValidation type="list" allowBlank="1" showInputMessage="1" showErrorMessage="1" sqref="F13:G13">
      <formula1>$U$25:$U$31</formula1>
    </dataValidation>
    <dataValidation type="list" allowBlank="1" showInputMessage="1" showErrorMessage="1" sqref="F14:G14">
      <formula1>$O$31:$O$53</formula1>
    </dataValidation>
    <dataValidation type="list" allowBlank="1" showInputMessage="1" showErrorMessage="1" sqref="H14:I14">
      <formula1>$O$26:$O$28</formula1>
    </dataValidation>
    <dataValidation type="list" allowBlank="1" showInputMessage="1" showErrorMessage="1" sqref="F16:G16">
      <formula1>$R$25:$R$35</formula1>
    </dataValidation>
    <dataValidation type="list" allowBlank="1" showInputMessage="1" showErrorMessage="1" sqref="C4:E4 F18">
      <formula1>$Q$4:$Q$7</formula1>
    </dataValidation>
    <dataValidation type="list" allowBlank="1" showInputMessage="1" showErrorMessage="1" sqref="F7:G7">
      <formula1>$O$4:$O$14</formula1>
    </dataValidation>
    <dataValidation type="list" allowBlank="1" showInputMessage="1" showErrorMessage="1" sqref="F10:G10">
      <formula1>$O$17:$O$22</formula1>
    </dataValidation>
  </dataValidations>
  <pageMargins left="0.2" right="0.2" top="0.25" bottom="0.5" header="0.3" footer="0.3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ENE 1</vt:lpstr>
      <vt:lpstr>ENE 2</vt:lpstr>
      <vt:lpstr>ENE 3</vt:lpstr>
      <vt:lpstr>ENE 4</vt:lpstr>
      <vt:lpstr>'ENE 1'!Zone_d_impression</vt:lpstr>
      <vt:lpstr>'ENE 2'!Zone_d_impression</vt:lpstr>
      <vt:lpstr>'ENE 3'!Zone_d_impression</vt:lpstr>
      <vt:lpstr>'ENE 4'!Zone_d_impression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DJ</cp:lastModifiedBy>
  <cp:lastPrinted>2013-08-27T00:58:00Z</cp:lastPrinted>
  <dcterms:created xsi:type="dcterms:W3CDTF">2013-04-13T13:04:41Z</dcterms:created>
  <dcterms:modified xsi:type="dcterms:W3CDTF">2013-09-08T22:37:55Z</dcterms:modified>
</cp:coreProperties>
</file>