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codeName="ThisWorkbook" defaultThemeVersion="124226"/>
  <bookViews>
    <workbookView xWindow="360" yWindow="450" windowWidth="19440" windowHeight="11760"/>
  </bookViews>
  <sheets>
    <sheet name="Data" sheetId="1" r:id="rId1"/>
    <sheet name="Référence" sheetId="2" r:id="rId2"/>
  </sheets>
  <definedNames>
    <definedName name="_xlnm._FilterDatabase" localSheetId="0" hidden="1">Data!$H$1:$AR$85</definedName>
    <definedName name="_xlnm.Print_Titles" localSheetId="0">Data!$1:$3</definedName>
    <definedName name="_xlnm.Print_Area" localSheetId="0">Data!$A$1:$U$85</definedName>
  </definedNames>
  <calcPr calcId="125725" iterateDelta="0"/>
</workbook>
</file>

<file path=xl/calcChain.xml><?xml version="1.0" encoding="utf-8"?>
<calcChain xmlns="http://schemas.openxmlformats.org/spreadsheetml/2006/main">
  <c r="G19" i="1"/>
  <c r="G20"/>
  <c r="G2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G84"/>
  <c r="S20"/>
  <c r="S21"/>
  <c r="P22"/>
  <c r="Q22"/>
  <c r="R22"/>
  <c r="S22"/>
  <c r="T22"/>
  <c r="P23"/>
  <c r="Q23"/>
  <c r="R23"/>
  <c r="S23"/>
  <c r="T23"/>
  <c r="P24"/>
  <c r="Q24"/>
  <c r="R24"/>
  <c r="S24"/>
  <c r="T24"/>
  <c r="P25"/>
  <c r="Q25"/>
  <c r="R25"/>
  <c r="S25"/>
  <c r="T25"/>
  <c r="P26"/>
  <c r="Q26"/>
  <c r="R26"/>
  <c r="S26"/>
  <c r="T26"/>
  <c r="P27"/>
  <c r="Q27"/>
  <c r="R27"/>
  <c r="S27"/>
  <c r="T27"/>
  <c r="P28"/>
  <c r="Q28"/>
  <c r="R28"/>
  <c r="S28"/>
  <c r="T28"/>
  <c r="P29"/>
  <c r="Q29"/>
  <c r="R29"/>
  <c r="S29"/>
  <c r="T29"/>
  <c r="P30"/>
  <c r="Q30"/>
  <c r="R30"/>
  <c r="S30"/>
  <c r="T30"/>
  <c r="P31"/>
  <c r="Q31"/>
  <c r="R31"/>
  <c r="S31"/>
  <c r="T31"/>
  <c r="P32"/>
  <c r="Q32"/>
  <c r="R32"/>
  <c r="S32"/>
  <c r="T32"/>
  <c r="P33"/>
  <c r="Q33"/>
  <c r="R33"/>
  <c r="S33"/>
  <c r="T33"/>
  <c r="P34"/>
  <c r="Q34"/>
  <c r="R34"/>
  <c r="S34"/>
  <c r="T34"/>
  <c r="P35"/>
  <c r="Q35"/>
  <c r="R35"/>
  <c r="S35"/>
  <c r="T35"/>
  <c r="P36"/>
  <c r="Q36"/>
  <c r="R36"/>
  <c r="S36"/>
  <c r="T36"/>
  <c r="P37"/>
  <c r="Q37"/>
  <c r="R37"/>
  <c r="S37"/>
  <c r="T37"/>
  <c r="P38"/>
  <c r="Q38"/>
  <c r="R38"/>
  <c r="S38"/>
  <c r="T38"/>
  <c r="P39"/>
  <c r="Q39"/>
  <c r="R39"/>
  <c r="S39"/>
  <c r="T39"/>
  <c r="P40"/>
  <c r="Q40"/>
  <c r="R40"/>
  <c r="S40"/>
  <c r="T40"/>
  <c r="P41"/>
  <c r="Q41"/>
  <c r="R41"/>
  <c r="S41"/>
  <c r="T41"/>
  <c r="P42"/>
  <c r="Q42"/>
  <c r="R42"/>
  <c r="S42"/>
  <c r="T42"/>
  <c r="Q43"/>
  <c r="R43"/>
  <c r="S43"/>
  <c r="T43"/>
  <c r="P44"/>
  <c r="Q44"/>
  <c r="R44"/>
  <c r="S44"/>
  <c r="T44"/>
  <c r="P45"/>
  <c r="Q45"/>
  <c r="R45"/>
  <c r="S45"/>
  <c r="T45"/>
  <c r="P46"/>
  <c r="Q46"/>
  <c r="R46"/>
  <c r="S46"/>
  <c r="T46"/>
  <c r="P47"/>
  <c r="Q47"/>
  <c r="R47"/>
  <c r="S47"/>
  <c r="T47"/>
  <c r="P48"/>
  <c r="Q48"/>
  <c r="R48"/>
  <c r="S48"/>
  <c r="T48"/>
  <c r="P49"/>
  <c r="Q49"/>
  <c r="R49"/>
  <c r="S49"/>
  <c r="T49"/>
  <c r="P50"/>
  <c r="Q50"/>
  <c r="R50"/>
  <c r="S50"/>
  <c r="T50"/>
  <c r="P51"/>
  <c r="Q51"/>
  <c r="R51"/>
  <c r="S51"/>
  <c r="T51"/>
  <c r="P52"/>
  <c r="Q52"/>
  <c r="R52"/>
  <c r="S52"/>
  <c r="T52"/>
  <c r="P53"/>
  <c r="Q53"/>
  <c r="R53"/>
  <c r="S53"/>
  <c r="T53"/>
  <c r="P54"/>
  <c r="Q54"/>
  <c r="R54"/>
  <c r="S54"/>
  <c r="T54"/>
  <c r="P55"/>
  <c r="Q55"/>
  <c r="R55"/>
  <c r="S55"/>
  <c r="T55"/>
  <c r="P56"/>
  <c r="Q56"/>
  <c r="R56"/>
  <c r="S56"/>
  <c r="T56"/>
  <c r="P57"/>
  <c r="Q57"/>
  <c r="R57"/>
  <c r="S57"/>
  <c r="T57"/>
  <c r="P58"/>
  <c r="Q58"/>
  <c r="R58"/>
  <c r="S58"/>
  <c r="T58"/>
  <c r="P59"/>
  <c r="Q59"/>
  <c r="R59"/>
  <c r="S59"/>
  <c r="T59"/>
  <c r="P60"/>
  <c r="Q60"/>
  <c r="R60"/>
  <c r="S60"/>
  <c r="T60"/>
  <c r="P61"/>
  <c r="Q61"/>
  <c r="R61"/>
  <c r="S61"/>
  <c r="T61"/>
  <c r="P62"/>
  <c r="Q62"/>
  <c r="R62"/>
  <c r="S62"/>
  <c r="T62"/>
  <c r="P63"/>
  <c r="Q63"/>
  <c r="R63"/>
  <c r="S63"/>
  <c r="T63"/>
  <c r="P64"/>
  <c r="Q64"/>
  <c r="R64"/>
  <c r="S64"/>
  <c r="T64"/>
  <c r="P65"/>
  <c r="Q65"/>
  <c r="R65"/>
  <c r="S65"/>
  <c r="T65"/>
  <c r="P66"/>
  <c r="Q66"/>
  <c r="R66"/>
  <c r="S66"/>
  <c r="T66"/>
  <c r="P67"/>
  <c r="Q67"/>
  <c r="R67"/>
  <c r="S67"/>
  <c r="T67"/>
  <c r="P68"/>
  <c r="Q68"/>
  <c r="R68"/>
  <c r="S68"/>
  <c r="T68"/>
  <c r="P69"/>
  <c r="Q69"/>
  <c r="R69"/>
  <c r="S69"/>
  <c r="T69"/>
  <c r="P70"/>
  <c r="Q70"/>
  <c r="R70"/>
  <c r="S70"/>
  <c r="T70"/>
  <c r="P71"/>
  <c r="Q71"/>
  <c r="R71"/>
  <c r="S71"/>
  <c r="T71"/>
  <c r="P72"/>
  <c r="Q72"/>
  <c r="R72"/>
  <c r="S72"/>
  <c r="T72"/>
  <c r="P73"/>
  <c r="Q73"/>
  <c r="R73"/>
  <c r="S73"/>
  <c r="T73"/>
  <c r="P74"/>
  <c r="Q74"/>
  <c r="R74"/>
  <c r="S74"/>
  <c r="T74"/>
  <c r="P75"/>
  <c r="Q75"/>
  <c r="R75"/>
  <c r="S75"/>
  <c r="T75"/>
  <c r="P76"/>
  <c r="Q76"/>
  <c r="R76"/>
  <c r="S76"/>
  <c r="T76"/>
  <c r="P77"/>
  <c r="Q77"/>
  <c r="R77"/>
  <c r="S77"/>
  <c r="T77"/>
  <c r="P78"/>
  <c r="Q78"/>
  <c r="R78"/>
  <c r="S78"/>
  <c r="T78"/>
  <c r="P79"/>
  <c r="Q79"/>
  <c r="R79"/>
  <c r="S79"/>
  <c r="T79"/>
  <c r="P80"/>
  <c r="Q80"/>
  <c r="R80"/>
  <c r="S80"/>
  <c r="T80"/>
  <c r="P81"/>
  <c r="Q81"/>
  <c r="R81"/>
  <c r="S81"/>
  <c r="T81"/>
  <c r="P82"/>
  <c r="Q82"/>
  <c r="R82"/>
  <c r="S82"/>
  <c r="T82"/>
  <c r="P83"/>
  <c r="Q83"/>
  <c r="R83"/>
  <c r="S83"/>
  <c r="T83"/>
  <c r="AL22"/>
  <c r="AM22"/>
  <c r="AN22"/>
  <c r="AL23"/>
  <c r="AM23"/>
  <c r="AN23"/>
  <c r="AL24"/>
  <c r="AM24"/>
  <c r="AN24"/>
  <c r="AL25"/>
  <c r="AM25"/>
  <c r="AN25"/>
  <c r="AL26"/>
  <c r="AM26"/>
  <c r="AN26"/>
  <c r="AL27"/>
  <c r="AM27"/>
  <c r="AN27"/>
  <c r="AL28"/>
  <c r="AM28"/>
  <c r="AN28"/>
  <c r="AL29"/>
  <c r="AM29"/>
  <c r="AN29"/>
  <c r="AL30"/>
  <c r="AM30"/>
  <c r="AN30"/>
  <c r="AL31"/>
  <c r="AM31"/>
  <c r="AN31"/>
  <c r="AL32"/>
  <c r="AM32"/>
  <c r="AN32"/>
  <c r="AL33"/>
  <c r="AM33"/>
  <c r="AN33"/>
  <c r="AL34"/>
  <c r="AM34"/>
  <c r="AN34"/>
  <c r="AL35"/>
  <c r="AM35"/>
  <c r="AN35"/>
  <c r="AL36"/>
  <c r="AM36"/>
  <c r="AN36"/>
  <c r="AL37"/>
  <c r="AM37"/>
  <c r="AN37"/>
  <c r="AL38"/>
  <c r="AM38"/>
  <c r="AN38"/>
  <c r="AL39"/>
  <c r="AM39"/>
  <c r="AN39"/>
  <c r="AL40"/>
  <c r="AM40"/>
  <c r="AN40"/>
  <c r="AL41"/>
  <c r="AM41"/>
  <c r="AN41"/>
  <c r="AL42"/>
  <c r="AM42"/>
  <c r="AN42"/>
  <c r="AM43"/>
  <c r="AN43"/>
  <c r="AL44"/>
  <c r="AM44"/>
  <c r="AN44"/>
  <c r="AL45"/>
  <c r="AM45"/>
  <c r="AN45"/>
  <c r="AL46"/>
  <c r="AM46"/>
  <c r="AN46"/>
  <c r="AL47"/>
  <c r="AM47"/>
  <c r="AN47"/>
  <c r="AL48"/>
  <c r="AM48"/>
  <c r="AN48"/>
  <c r="AL49"/>
  <c r="AM49"/>
  <c r="AN49"/>
  <c r="AL50"/>
  <c r="AM50"/>
  <c r="AN50"/>
  <c r="AL51"/>
  <c r="AM51"/>
  <c r="AN51"/>
  <c r="AL52"/>
  <c r="AM52"/>
  <c r="AN52"/>
  <c r="AL53"/>
  <c r="AM53"/>
  <c r="AN53"/>
  <c r="AL54"/>
  <c r="AM54"/>
  <c r="AN54"/>
  <c r="AL55"/>
  <c r="AM55"/>
  <c r="AN55"/>
  <c r="AL56"/>
  <c r="AM56"/>
  <c r="AN56"/>
  <c r="AL57"/>
  <c r="AM57"/>
  <c r="AN57"/>
  <c r="AL58"/>
  <c r="AM58"/>
  <c r="AN58"/>
  <c r="AL59"/>
  <c r="AM59"/>
  <c r="AN59"/>
  <c r="AL60"/>
  <c r="AM60"/>
  <c r="AN60"/>
  <c r="AL61"/>
  <c r="AM61"/>
  <c r="AN61"/>
  <c r="AL62"/>
  <c r="AM62"/>
  <c r="AN62"/>
  <c r="AL63"/>
  <c r="AM63"/>
  <c r="AN63"/>
  <c r="AL64"/>
  <c r="AM64"/>
  <c r="AN64"/>
  <c r="AL65"/>
  <c r="AM65"/>
  <c r="AN65"/>
  <c r="AL66"/>
  <c r="AM66"/>
  <c r="AN66"/>
  <c r="AL67"/>
  <c r="AM67"/>
  <c r="AN67"/>
  <c r="AL68"/>
  <c r="AM68"/>
  <c r="AN68"/>
  <c r="AL69"/>
  <c r="AM69"/>
  <c r="AN69"/>
  <c r="AL70"/>
  <c r="AM70"/>
  <c r="AN70"/>
  <c r="AL71"/>
  <c r="AM71"/>
  <c r="AN71"/>
  <c r="AL72"/>
  <c r="AM72"/>
  <c r="AN72"/>
  <c r="AL73"/>
  <c r="AM73"/>
  <c r="AN73"/>
  <c r="AL74"/>
  <c r="AM74"/>
  <c r="AN74"/>
  <c r="AL75"/>
  <c r="AM75"/>
  <c r="AN75"/>
  <c r="AL76"/>
  <c r="AM76"/>
  <c r="AN76"/>
  <c r="AL77"/>
  <c r="AM77"/>
  <c r="AN77"/>
  <c r="AL78"/>
  <c r="AM78"/>
  <c r="AN78"/>
  <c r="AL79"/>
  <c r="AM79"/>
  <c r="AN79"/>
  <c r="AL80"/>
  <c r="AM80"/>
  <c r="AN80"/>
  <c r="AL81"/>
  <c r="AM81"/>
  <c r="AN81"/>
  <c r="AL82"/>
  <c r="AM82"/>
  <c r="AN82"/>
  <c r="AL83"/>
  <c r="AM83"/>
  <c r="AN83"/>
  <c r="T3"/>
  <c r="S3"/>
  <c r="R3"/>
  <c r="Q3"/>
  <c r="P3"/>
  <c r="E4"/>
  <c r="E2"/>
  <c r="G5" s="1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22"/>
  <c r="G17" l="1"/>
  <c r="G15"/>
  <c r="G13"/>
  <c r="G18"/>
  <c r="G16"/>
  <c r="G14"/>
  <c r="G12"/>
  <c r="G11"/>
  <c r="G9"/>
  <c r="G10"/>
  <c r="G8"/>
  <c r="G7"/>
  <c r="G6"/>
  <c r="AK6"/>
  <c r="S6" s="1"/>
  <c r="AK7"/>
  <c r="S7" s="1"/>
  <c r="AK8"/>
  <c r="S8" s="1"/>
  <c r="AK9"/>
  <c r="S9" s="1"/>
  <c r="AK10"/>
  <c r="S10" s="1"/>
  <c r="AK11"/>
  <c r="S11" s="1"/>
  <c r="AK12"/>
  <c r="S12" s="1"/>
  <c r="AK13"/>
  <c r="S13" s="1"/>
  <c r="AK14"/>
  <c r="S14" s="1"/>
  <c r="AK15"/>
  <c r="S15" s="1"/>
  <c r="AK16"/>
  <c r="S16" s="1"/>
  <c r="AK17"/>
  <c r="S17" s="1"/>
  <c r="AK18"/>
  <c r="S18" s="1"/>
  <c r="AK19"/>
  <c r="S19" s="1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S84" s="1"/>
  <c r="S85" s="1"/>
  <c r="AK5"/>
  <c r="S5" s="1"/>
  <c r="AZ85" l="1"/>
  <c r="AR85" l="1"/>
  <c r="AJ6" l="1"/>
  <c r="T6" s="1"/>
  <c r="AJ7"/>
  <c r="T7" s="1"/>
  <c r="AJ8"/>
  <c r="T8" s="1"/>
  <c r="AJ9"/>
  <c r="T9" s="1"/>
  <c r="AJ10"/>
  <c r="T10" s="1"/>
  <c r="AJ11"/>
  <c r="T11" s="1"/>
  <c r="AJ12"/>
  <c r="T12" s="1"/>
  <c r="AJ13"/>
  <c r="T13" s="1"/>
  <c r="AJ14"/>
  <c r="T14" s="1"/>
  <c r="AJ15"/>
  <c r="T15" s="1"/>
  <c r="AJ16"/>
  <c r="T16" s="1"/>
  <c r="AJ17"/>
  <c r="T17" s="1"/>
  <c r="AJ18"/>
  <c r="T18" s="1"/>
  <c r="AJ19"/>
  <c r="T19" s="1"/>
  <c r="AJ20"/>
  <c r="T20" s="1"/>
  <c r="AJ21"/>
  <c r="T21" s="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T84" s="1"/>
  <c r="AF6" l="1"/>
  <c r="AG6"/>
  <c r="AH6"/>
  <c r="AI6"/>
  <c r="AF7"/>
  <c r="AG7"/>
  <c r="AH7"/>
  <c r="AI7"/>
  <c r="AF8"/>
  <c r="AG8"/>
  <c r="AH8"/>
  <c r="AI8"/>
  <c r="AF9"/>
  <c r="AG9"/>
  <c r="AH9"/>
  <c r="AI9"/>
  <c r="AF10"/>
  <c r="AG10"/>
  <c r="AH10"/>
  <c r="AI10"/>
  <c r="AF11"/>
  <c r="AG11"/>
  <c r="AH11"/>
  <c r="AI11"/>
  <c r="AF12"/>
  <c r="AG12"/>
  <c r="AH12"/>
  <c r="AI12"/>
  <c r="AF13"/>
  <c r="AG13"/>
  <c r="AH13"/>
  <c r="AI13"/>
  <c r="AF14"/>
  <c r="AG14"/>
  <c r="AH14"/>
  <c r="AI14"/>
  <c r="AF15"/>
  <c r="AG15"/>
  <c r="AH15"/>
  <c r="AI15"/>
  <c r="AF16"/>
  <c r="AG16"/>
  <c r="AH16"/>
  <c r="AI16"/>
  <c r="AF17"/>
  <c r="AG17"/>
  <c r="AH17"/>
  <c r="AI17"/>
  <c r="AF18"/>
  <c r="AG18"/>
  <c r="AH18"/>
  <c r="AI18"/>
  <c r="AF19"/>
  <c r="AG19"/>
  <c r="AH19"/>
  <c r="AI19"/>
  <c r="AF20"/>
  <c r="AG20"/>
  <c r="AH20"/>
  <c r="AI20"/>
  <c r="AF21"/>
  <c r="AG21"/>
  <c r="AH21"/>
  <c r="AI21"/>
  <c r="AF22"/>
  <c r="AG22"/>
  <c r="AH22"/>
  <c r="AI22"/>
  <c r="AF23"/>
  <c r="AG23"/>
  <c r="AH23"/>
  <c r="AI23"/>
  <c r="AF24"/>
  <c r="AG24"/>
  <c r="AH24"/>
  <c r="AI24"/>
  <c r="AF25"/>
  <c r="AG25"/>
  <c r="AH25"/>
  <c r="AI25"/>
  <c r="AF26"/>
  <c r="AG26"/>
  <c r="AH26"/>
  <c r="AI26"/>
  <c r="AF27"/>
  <c r="AG27"/>
  <c r="AH27"/>
  <c r="AI27"/>
  <c r="AF28"/>
  <c r="AG28"/>
  <c r="AH28"/>
  <c r="AI28"/>
  <c r="AF29"/>
  <c r="AG29"/>
  <c r="AH29"/>
  <c r="AI29"/>
  <c r="AF30"/>
  <c r="AG30"/>
  <c r="AH30"/>
  <c r="AI30"/>
  <c r="AF31"/>
  <c r="AG31"/>
  <c r="AH31"/>
  <c r="AI31"/>
  <c r="AF32"/>
  <c r="AG32"/>
  <c r="AH32"/>
  <c r="AI32"/>
  <c r="AF33"/>
  <c r="AG33"/>
  <c r="AH33"/>
  <c r="AI33"/>
  <c r="AF34"/>
  <c r="AG34"/>
  <c r="AH34"/>
  <c r="AI34"/>
  <c r="AF35"/>
  <c r="AG35"/>
  <c r="AH35"/>
  <c r="AI35"/>
  <c r="AF36"/>
  <c r="AG36"/>
  <c r="AH36"/>
  <c r="AI36"/>
  <c r="AF37"/>
  <c r="AG37"/>
  <c r="AH37"/>
  <c r="AI37"/>
  <c r="AF38"/>
  <c r="AG38"/>
  <c r="AH38"/>
  <c r="AI38"/>
  <c r="AF39"/>
  <c r="AG39"/>
  <c r="AH39"/>
  <c r="AI39"/>
  <c r="AF40"/>
  <c r="AG40"/>
  <c r="AH40"/>
  <c r="AI40"/>
  <c r="AF41"/>
  <c r="AG41"/>
  <c r="AH41"/>
  <c r="AI41"/>
  <c r="AF42"/>
  <c r="AG42"/>
  <c r="AH42"/>
  <c r="AI42"/>
  <c r="AF43"/>
  <c r="AG43"/>
  <c r="AH43"/>
  <c r="AI43"/>
  <c r="AF44"/>
  <c r="AG44"/>
  <c r="AH44"/>
  <c r="AI44"/>
  <c r="AF45"/>
  <c r="AG45"/>
  <c r="AH45"/>
  <c r="AI45"/>
  <c r="AF46"/>
  <c r="AG46"/>
  <c r="AH46"/>
  <c r="AI46"/>
  <c r="AF47"/>
  <c r="AG47"/>
  <c r="AH47"/>
  <c r="AI47"/>
  <c r="AF48"/>
  <c r="AG48"/>
  <c r="AH48"/>
  <c r="AI48"/>
  <c r="AF49"/>
  <c r="AG49"/>
  <c r="AH49"/>
  <c r="AI49"/>
  <c r="AF50"/>
  <c r="AG50"/>
  <c r="AH50"/>
  <c r="AI50"/>
  <c r="AF51"/>
  <c r="AG51"/>
  <c r="AH51"/>
  <c r="AI51"/>
  <c r="AF52"/>
  <c r="AG52"/>
  <c r="AH52"/>
  <c r="AI52"/>
  <c r="AF53"/>
  <c r="AG53"/>
  <c r="AH53"/>
  <c r="AI53"/>
  <c r="AF54"/>
  <c r="AG54"/>
  <c r="AH54"/>
  <c r="AI54"/>
  <c r="AF55"/>
  <c r="AG55"/>
  <c r="AH55"/>
  <c r="AI55"/>
  <c r="AF56"/>
  <c r="AG56"/>
  <c r="AH56"/>
  <c r="AI56"/>
  <c r="AF57"/>
  <c r="AG57"/>
  <c r="AH57"/>
  <c r="AI57"/>
  <c r="AF58"/>
  <c r="AG58"/>
  <c r="AH58"/>
  <c r="AI58"/>
  <c r="AF59"/>
  <c r="AG59"/>
  <c r="AH59"/>
  <c r="AI59"/>
  <c r="AF60"/>
  <c r="AG60"/>
  <c r="AH60"/>
  <c r="AI60"/>
  <c r="AF61"/>
  <c r="AG61"/>
  <c r="AH61"/>
  <c r="AI61"/>
  <c r="AF62"/>
  <c r="AG62"/>
  <c r="AH62"/>
  <c r="AI62"/>
  <c r="AF63"/>
  <c r="AG63"/>
  <c r="AH63"/>
  <c r="AI63"/>
  <c r="AF64"/>
  <c r="AG64"/>
  <c r="AH64"/>
  <c r="AI64"/>
  <c r="AF65"/>
  <c r="AG65"/>
  <c r="AH65"/>
  <c r="AI65"/>
  <c r="AF66"/>
  <c r="AG66"/>
  <c r="AH66"/>
  <c r="AI66"/>
  <c r="AF67"/>
  <c r="AG67"/>
  <c r="AH67"/>
  <c r="AI67"/>
  <c r="AF68"/>
  <c r="AG68"/>
  <c r="AH68"/>
  <c r="AI68"/>
  <c r="AF69"/>
  <c r="AG69"/>
  <c r="AH69"/>
  <c r="AI69"/>
  <c r="AF70"/>
  <c r="AG70"/>
  <c r="AH70"/>
  <c r="AI70"/>
  <c r="AF71"/>
  <c r="AG71"/>
  <c r="AH71"/>
  <c r="AI71"/>
  <c r="AF72"/>
  <c r="AG72"/>
  <c r="AH72"/>
  <c r="AI72"/>
  <c r="AF73"/>
  <c r="AG73"/>
  <c r="AH73"/>
  <c r="AI73"/>
  <c r="AF74"/>
  <c r="AG74"/>
  <c r="AH74"/>
  <c r="AI74"/>
  <c r="AF75"/>
  <c r="AG75"/>
  <c r="AH75"/>
  <c r="AI75"/>
  <c r="AF76"/>
  <c r="AG76"/>
  <c r="AH76"/>
  <c r="AI76"/>
  <c r="AF77"/>
  <c r="AG77"/>
  <c r="AH77"/>
  <c r="AI77"/>
  <c r="AF78"/>
  <c r="AG78"/>
  <c r="AH78"/>
  <c r="AI78"/>
  <c r="AF79"/>
  <c r="AG79"/>
  <c r="AH79"/>
  <c r="AI79"/>
  <c r="AF80"/>
  <c r="AG80"/>
  <c r="AH80"/>
  <c r="AI80"/>
  <c r="AF81"/>
  <c r="AG81"/>
  <c r="AH81"/>
  <c r="AI81"/>
  <c r="AF82"/>
  <c r="AG82"/>
  <c r="AH82"/>
  <c r="AI82"/>
  <c r="AF83"/>
  <c r="AG83"/>
  <c r="AH83"/>
  <c r="AI83"/>
  <c r="AF84"/>
  <c r="AG84"/>
  <c r="AH84"/>
  <c r="AI84"/>
  <c r="R84" s="1"/>
  <c r="AN84" s="1"/>
  <c r="AB6"/>
  <c r="AC6"/>
  <c r="AD6"/>
  <c r="AE6"/>
  <c r="AB7"/>
  <c r="AC7"/>
  <c r="AD7"/>
  <c r="AE7"/>
  <c r="AB8"/>
  <c r="AC8"/>
  <c r="AD8"/>
  <c r="AE8"/>
  <c r="AB9"/>
  <c r="AC9"/>
  <c r="AD9"/>
  <c r="AE9"/>
  <c r="AB10"/>
  <c r="AC10"/>
  <c r="AD10"/>
  <c r="AE10"/>
  <c r="AB11"/>
  <c r="AC11"/>
  <c r="AD11"/>
  <c r="AE11"/>
  <c r="AB12"/>
  <c r="AC12"/>
  <c r="AD12"/>
  <c r="AE12"/>
  <c r="AB13"/>
  <c r="AC13"/>
  <c r="AD13"/>
  <c r="AE13"/>
  <c r="AB14"/>
  <c r="AC14"/>
  <c r="AD14"/>
  <c r="AE14"/>
  <c r="AB15"/>
  <c r="AC15"/>
  <c r="AD15"/>
  <c r="AE15"/>
  <c r="AB16"/>
  <c r="AC16"/>
  <c r="AD16"/>
  <c r="AE16"/>
  <c r="AB17"/>
  <c r="AC17"/>
  <c r="AD17"/>
  <c r="AE17"/>
  <c r="AB18"/>
  <c r="AC18"/>
  <c r="AD18"/>
  <c r="AE18"/>
  <c r="AB19"/>
  <c r="AC19"/>
  <c r="AD19"/>
  <c r="AE19"/>
  <c r="AB20"/>
  <c r="AC20"/>
  <c r="AD20"/>
  <c r="AE20"/>
  <c r="Q20" s="1"/>
  <c r="AM20" s="1"/>
  <c r="AB21"/>
  <c r="AC21"/>
  <c r="AD21"/>
  <c r="AE21"/>
  <c r="Q21" s="1"/>
  <c r="AM21" s="1"/>
  <c r="AB22"/>
  <c r="AC22"/>
  <c r="AD22"/>
  <c r="AE22"/>
  <c r="AB23"/>
  <c r="AC23"/>
  <c r="AD23"/>
  <c r="AE23"/>
  <c r="AB24"/>
  <c r="AC24"/>
  <c r="AD24"/>
  <c r="AE24"/>
  <c r="AB25"/>
  <c r="AC25"/>
  <c r="AD25"/>
  <c r="AE25"/>
  <c r="AB26"/>
  <c r="AC26"/>
  <c r="AD26"/>
  <c r="AE26"/>
  <c r="AB27"/>
  <c r="AC27"/>
  <c r="AD27"/>
  <c r="AE27"/>
  <c r="AB28"/>
  <c r="AC28"/>
  <c r="AD28"/>
  <c r="AE28"/>
  <c r="AB29"/>
  <c r="AC29"/>
  <c r="AD29"/>
  <c r="AE29"/>
  <c r="AB30"/>
  <c r="AC30"/>
  <c r="AD30"/>
  <c r="AE30"/>
  <c r="AB31"/>
  <c r="AC31"/>
  <c r="AD31"/>
  <c r="AE31"/>
  <c r="AB32"/>
  <c r="AC32"/>
  <c r="AD32"/>
  <c r="AE32"/>
  <c r="AB33"/>
  <c r="AC33"/>
  <c r="AD33"/>
  <c r="AE33"/>
  <c r="AB34"/>
  <c r="AC34"/>
  <c r="AD34"/>
  <c r="AE34"/>
  <c r="AB35"/>
  <c r="AC35"/>
  <c r="AD35"/>
  <c r="AE35"/>
  <c r="AB36"/>
  <c r="AC36"/>
  <c r="AD36"/>
  <c r="AE36"/>
  <c r="AB37"/>
  <c r="AC37"/>
  <c r="AD37"/>
  <c r="AE37"/>
  <c r="AB38"/>
  <c r="AC38"/>
  <c r="AD38"/>
  <c r="AE38"/>
  <c r="AB39"/>
  <c r="AC39"/>
  <c r="AD39"/>
  <c r="AE39"/>
  <c r="AB40"/>
  <c r="AC40"/>
  <c r="AD40"/>
  <c r="AE40"/>
  <c r="AB41"/>
  <c r="AC41"/>
  <c r="AD41"/>
  <c r="AE41"/>
  <c r="AB42"/>
  <c r="AC42"/>
  <c r="AD42"/>
  <c r="AE42"/>
  <c r="AB43"/>
  <c r="AC43"/>
  <c r="AD43"/>
  <c r="AE43"/>
  <c r="AB44"/>
  <c r="AC44"/>
  <c r="AD44"/>
  <c r="AE44"/>
  <c r="AB45"/>
  <c r="AC45"/>
  <c r="AD45"/>
  <c r="AE45"/>
  <c r="AB46"/>
  <c r="AC46"/>
  <c r="AD46"/>
  <c r="AE46"/>
  <c r="AB47"/>
  <c r="AC47"/>
  <c r="AD47"/>
  <c r="AE47"/>
  <c r="AB48"/>
  <c r="AC48"/>
  <c r="AD48"/>
  <c r="AE48"/>
  <c r="AB49"/>
  <c r="AC49"/>
  <c r="AD49"/>
  <c r="AE49"/>
  <c r="AB50"/>
  <c r="AC50"/>
  <c r="AD50"/>
  <c r="AE50"/>
  <c r="AB51"/>
  <c r="AC51"/>
  <c r="AD51"/>
  <c r="AE51"/>
  <c r="AB52"/>
  <c r="AC52"/>
  <c r="AD52"/>
  <c r="AE52"/>
  <c r="AB53"/>
  <c r="AC53"/>
  <c r="AD53"/>
  <c r="AE53"/>
  <c r="AB54"/>
  <c r="AC54"/>
  <c r="AD54"/>
  <c r="AE54"/>
  <c r="AB55"/>
  <c r="AC55"/>
  <c r="AD55"/>
  <c r="AE55"/>
  <c r="AB56"/>
  <c r="AC56"/>
  <c r="AD56"/>
  <c r="AE56"/>
  <c r="AB57"/>
  <c r="AC57"/>
  <c r="AD57"/>
  <c r="AE57"/>
  <c r="AB58"/>
  <c r="AC58"/>
  <c r="AD58"/>
  <c r="AE58"/>
  <c r="AB59"/>
  <c r="AC59"/>
  <c r="AD59"/>
  <c r="AE59"/>
  <c r="AB60"/>
  <c r="AC60"/>
  <c r="AD60"/>
  <c r="AE60"/>
  <c r="AB61"/>
  <c r="AC61"/>
  <c r="AD61"/>
  <c r="AE61"/>
  <c r="AB62"/>
  <c r="AC62"/>
  <c r="AD62"/>
  <c r="AE62"/>
  <c r="AB63"/>
  <c r="AC63"/>
  <c r="AD63"/>
  <c r="AE63"/>
  <c r="AB64"/>
  <c r="AC64"/>
  <c r="AD64"/>
  <c r="AE64"/>
  <c r="AB65"/>
  <c r="AC65"/>
  <c r="AD65"/>
  <c r="AE65"/>
  <c r="AB66"/>
  <c r="AC66"/>
  <c r="AD66"/>
  <c r="AE66"/>
  <c r="AB67"/>
  <c r="AC67"/>
  <c r="AD67"/>
  <c r="AE67"/>
  <c r="AB68"/>
  <c r="AC68"/>
  <c r="AD68"/>
  <c r="AE68"/>
  <c r="AB69"/>
  <c r="AC69"/>
  <c r="AD69"/>
  <c r="AE69"/>
  <c r="AB70"/>
  <c r="AC70"/>
  <c r="AD70"/>
  <c r="AE70"/>
  <c r="AB71"/>
  <c r="AC71"/>
  <c r="AD71"/>
  <c r="AE71"/>
  <c r="AB72"/>
  <c r="AC72"/>
  <c r="AD72"/>
  <c r="AE72"/>
  <c r="AB73"/>
  <c r="AC73"/>
  <c r="AD73"/>
  <c r="AE73"/>
  <c r="AB74"/>
  <c r="AC74"/>
  <c r="AD74"/>
  <c r="AE74"/>
  <c r="AB75"/>
  <c r="AC75"/>
  <c r="AD75"/>
  <c r="AE75"/>
  <c r="AB76"/>
  <c r="AC76"/>
  <c r="AD76"/>
  <c r="AE76"/>
  <c r="AB77"/>
  <c r="AC77"/>
  <c r="AD77"/>
  <c r="AE77"/>
  <c r="AB78"/>
  <c r="AC78"/>
  <c r="AD78"/>
  <c r="AE78"/>
  <c r="AB79"/>
  <c r="AC79"/>
  <c r="AD79"/>
  <c r="AE79"/>
  <c r="AB80"/>
  <c r="AC80"/>
  <c r="AD80"/>
  <c r="AE80"/>
  <c r="AB81"/>
  <c r="AC81"/>
  <c r="AD81"/>
  <c r="AE81"/>
  <c r="AB82"/>
  <c r="AC82"/>
  <c r="AD82"/>
  <c r="AE82"/>
  <c r="AB83"/>
  <c r="AC83"/>
  <c r="AD83"/>
  <c r="AE83"/>
  <c r="AB84"/>
  <c r="AC84"/>
  <c r="AD84"/>
  <c r="AE84"/>
  <c r="Q84" s="1"/>
  <c r="AM84" s="1"/>
  <c r="X6"/>
  <c r="Y6"/>
  <c r="Z6"/>
  <c r="AA6"/>
  <c r="X7"/>
  <c r="Y7"/>
  <c r="Z7"/>
  <c r="AA7"/>
  <c r="X8"/>
  <c r="Y8"/>
  <c r="Z8"/>
  <c r="AA8"/>
  <c r="X9"/>
  <c r="Y9"/>
  <c r="Z9"/>
  <c r="AA9"/>
  <c r="X10"/>
  <c r="Y10"/>
  <c r="Z10"/>
  <c r="AA10"/>
  <c r="X11"/>
  <c r="Y11"/>
  <c r="Z11"/>
  <c r="AA11"/>
  <c r="X12"/>
  <c r="Y12"/>
  <c r="Z12"/>
  <c r="AA12"/>
  <c r="X13"/>
  <c r="Y13"/>
  <c r="Z13"/>
  <c r="AA13"/>
  <c r="X14"/>
  <c r="Y14"/>
  <c r="Z14"/>
  <c r="AA14"/>
  <c r="X15"/>
  <c r="Y15"/>
  <c r="Z15"/>
  <c r="AA15"/>
  <c r="X16"/>
  <c r="Y16"/>
  <c r="Z16"/>
  <c r="AA16"/>
  <c r="X17"/>
  <c r="Y17"/>
  <c r="Z17"/>
  <c r="AA17"/>
  <c r="X18"/>
  <c r="Y18"/>
  <c r="Z18"/>
  <c r="AA18"/>
  <c r="X19"/>
  <c r="Y19"/>
  <c r="Z19"/>
  <c r="AA19"/>
  <c r="X20"/>
  <c r="Y20"/>
  <c r="Z20"/>
  <c r="AA20"/>
  <c r="P20" s="1"/>
  <c r="AL20" s="1"/>
  <c r="X21"/>
  <c r="Y21"/>
  <c r="Z21"/>
  <c r="AA21"/>
  <c r="P21" s="1"/>
  <c r="AL21" s="1"/>
  <c r="X22"/>
  <c r="Y22"/>
  <c r="Z22"/>
  <c r="AA22"/>
  <c r="X23"/>
  <c r="Y23"/>
  <c r="Z23"/>
  <c r="AA23"/>
  <c r="X24"/>
  <c r="Y24"/>
  <c r="Z24"/>
  <c r="AA24"/>
  <c r="X25"/>
  <c r="Y25"/>
  <c r="Z25"/>
  <c r="AA25"/>
  <c r="X26"/>
  <c r="Y26"/>
  <c r="Z26"/>
  <c r="AA26"/>
  <c r="X27"/>
  <c r="Y27"/>
  <c r="Z27"/>
  <c r="AA27"/>
  <c r="X28"/>
  <c r="Y28"/>
  <c r="Z28"/>
  <c r="AA28"/>
  <c r="X29"/>
  <c r="Y29"/>
  <c r="Z29"/>
  <c r="AA29"/>
  <c r="X30"/>
  <c r="Y30"/>
  <c r="Z30"/>
  <c r="AA30"/>
  <c r="X31"/>
  <c r="Y31"/>
  <c r="Z31"/>
  <c r="AA31"/>
  <c r="X32"/>
  <c r="Y32"/>
  <c r="Z32"/>
  <c r="AA32"/>
  <c r="X33"/>
  <c r="Y33"/>
  <c r="Z33"/>
  <c r="AA33"/>
  <c r="X34"/>
  <c r="Y34"/>
  <c r="Z34"/>
  <c r="AA34"/>
  <c r="X35"/>
  <c r="Y35"/>
  <c r="Z35"/>
  <c r="AA35"/>
  <c r="X36"/>
  <c r="Y36"/>
  <c r="Z36"/>
  <c r="AA36"/>
  <c r="X37"/>
  <c r="Y37"/>
  <c r="Z37"/>
  <c r="AA37"/>
  <c r="X38"/>
  <c r="Y38"/>
  <c r="Z38"/>
  <c r="AA38"/>
  <c r="X39"/>
  <c r="Y39"/>
  <c r="Z39"/>
  <c r="AA39"/>
  <c r="X40"/>
  <c r="Y40"/>
  <c r="Z40"/>
  <c r="AA40"/>
  <c r="X41"/>
  <c r="Y41"/>
  <c r="Z41"/>
  <c r="AA41"/>
  <c r="X42"/>
  <c r="Y42"/>
  <c r="Z42"/>
  <c r="AA42"/>
  <c r="X43"/>
  <c r="Y43"/>
  <c r="Z43"/>
  <c r="AA43"/>
  <c r="P43" s="1"/>
  <c r="AL43" s="1"/>
  <c r="X44"/>
  <c r="Y44"/>
  <c r="Z44"/>
  <c r="AA44"/>
  <c r="X45"/>
  <c r="Y45"/>
  <c r="Z45"/>
  <c r="AA45"/>
  <c r="X46"/>
  <c r="Y46"/>
  <c r="Z46"/>
  <c r="AA46"/>
  <c r="X47"/>
  <c r="Y47"/>
  <c r="Z47"/>
  <c r="AA47"/>
  <c r="X48"/>
  <c r="Y48"/>
  <c r="Z48"/>
  <c r="AA48"/>
  <c r="X49"/>
  <c r="Y49"/>
  <c r="Z49"/>
  <c r="AA49"/>
  <c r="X50"/>
  <c r="Y50"/>
  <c r="Z50"/>
  <c r="AA50"/>
  <c r="X51"/>
  <c r="Y51"/>
  <c r="Z51"/>
  <c r="AA51"/>
  <c r="X52"/>
  <c r="Y52"/>
  <c r="Z52"/>
  <c r="AA52"/>
  <c r="X53"/>
  <c r="Y53"/>
  <c r="Z53"/>
  <c r="AA53"/>
  <c r="X54"/>
  <c r="Y54"/>
  <c r="Z54"/>
  <c r="AA54"/>
  <c r="X55"/>
  <c r="Y55"/>
  <c r="Z55"/>
  <c r="AA55"/>
  <c r="X56"/>
  <c r="Y56"/>
  <c r="Z56"/>
  <c r="AA56"/>
  <c r="X57"/>
  <c r="Y57"/>
  <c r="Z57"/>
  <c r="AA57"/>
  <c r="X58"/>
  <c r="Y58"/>
  <c r="Z58"/>
  <c r="AA58"/>
  <c r="X59"/>
  <c r="Y59"/>
  <c r="Z59"/>
  <c r="AA59"/>
  <c r="X60"/>
  <c r="Y60"/>
  <c r="Z60"/>
  <c r="AA60"/>
  <c r="X61"/>
  <c r="Y61"/>
  <c r="Z61"/>
  <c r="AA61"/>
  <c r="X62"/>
  <c r="Y62"/>
  <c r="Z62"/>
  <c r="AA62"/>
  <c r="X63"/>
  <c r="Y63"/>
  <c r="Z63"/>
  <c r="AA63"/>
  <c r="X64"/>
  <c r="Y64"/>
  <c r="Z64"/>
  <c r="AA64"/>
  <c r="X65"/>
  <c r="Y65"/>
  <c r="Z65"/>
  <c r="AA65"/>
  <c r="X66"/>
  <c r="Y66"/>
  <c r="Z66"/>
  <c r="AA66"/>
  <c r="X67"/>
  <c r="Y67"/>
  <c r="Z67"/>
  <c r="AA67"/>
  <c r="X68"/>
  <c r="Y68"/>
  <c r="Z68"/>
  <c r="AA68"/>
  <c r="X69"/>
  <c r="Y69"/>
  <c r="Z69"/>
  <c r="AA69"/>
  <c r="X70"/>
  <c r="Y70"/>
  <c r="Z70"/>
  <c r="AA70"/>
  <c r="X71"/>
  <c r="Y71"/>
  <c r="Z71"/>
  <c r="AA71"/>
  <c r="X72"/>
  <c r="Y72"/>
  <c r="Z72"/>
  <c r="AA72"/>
  <c r="X73"/>
  <c r="Y73"/>
  <c r="Z73"/>
  <c r="AA73"/>
  <c r="X74"/>
  <c r="Y74"/>
  <c r="Z74"/>
  <c r="AA74"/>
  <c r="X75"/>
  <c r="Y75"/>
  <c r="Z75"/>
  <c r="AA75"/>
  <c r="X76"/>
  <c r="Y76"/>
  <c r="Z76"/>
  <c r="AA76"/>
  <c r="X77"/>
  <c r="Y77"/>
  <c r="Z77"/>
  <c r="AA77"/>
  <c r="X78"/>
  <c r="Y78"/>
  <c r="Z78"/>
  <c r="AA78"/>
  <c r="X79"/>
  <c r="Y79"/>
  <c r="Z79"/>
  <c r="AA79"/>
  <c r="X80"/>
  <c r="Y80"/>
  <c r="Z80"/>
  <c r="AA80"/>
  <c r="X81"/>
  <c r="Y81"/>
  <c r="Z81"/>
  <c r="AA81"/>
  <c r="X82"/>
  <c r="Y82"/>
  <c r="Z82"/>
  <c r="AA82"/>
  <c r="X83"/>
  <c r="Y83"/>
  <c r="Z83"/>
  <c r="AA83"/>
  <c r="X84"/>
  <c r="Y84"/>
  <c r="Z84"/>
  <c r="AA84"/>
  <c r="P84" s="1"/>
  <c r="AL84" s="1"/>
  <c r="P11" l="1"/>
  <c r="Q11"/>
  <c r="R21"/>
  <c r="AN21" s="1"/>
  <c r="R12"/>
  <c r="R20"/>
  <c r="AN20" s="1"/>
  <c r="P19"/>
  <c r="AL19" s="1"/>
  <c r="P18"/>
  <c r="P17"/>
  <c r="AL17" s="1"/>
  <c r="P16"/>
  <c r="P15"/>
  <c r="AL15" s="1"/>
  <c r="P14"/>
  <c r="P13"/>
  <c r="AL13" s="1"/>
  <c r="P12"/>
  <c r="P10"/>
  <c r="P9"/>
  <c r="P8"/>
  <c r="P6"/>
  <c r="Q19"/>
  <c r="AM19" s="1"/>
  <c r="Q18"/>
  <c r="Q17"/>
  <c r="AM17" s="1"/>
  <c r="Q16"/>
  <c r="Q15"/>
  <c r="Q14"/>
  <c r="Q13"/>
  <c r="AM13" s="1"/>
  <c r="Q12"/>
  <c r="Q10"/>
  <c r="AM10" s="1"/>
  <c r="Q9"/>
  <c r="Q8"/>
  <c r="AM8" s="1"/>
  <c r="Q7"/>
  <c r="Q6"/>
  <c r="R19"/>
  <c r="R18"/>
  <c r="AN18" s="1"/>
  <c r="R17"/>
  <c r="R16"/>
  <c r="AN16" s="1"/>
  <c r="R15"/>
  <c r="R14"/>
  <c r="AN14" s="1"/>
  <c r="R13"/>
  <c r="R11"/>
  <c r="AN11" s="1"/>
  <c r="R10"/>
  <c r="R9"/>
  <c r="AN9" s="1"/>
  <c r="R8"/>
  <c r="R7"/>
  <c r="AN7" s="1"/>
  <c r="R6"/>
  <c r="AN6" s="1"/>
  <c r="P7"/>
  <c r="AL7" s="1"/>
  <c r="AL6"/>
  <c r="AP81"/>
  <c r="AO81"/>
  <c r="AP35"/>
  <c r="AO35"/>
  <c r="AP27"/>
  <c r="AO27"/>
  <c r="AO5"/>
  <c r="AP74"/>
  <c r="AO74"/>
  <c r="AP64"/>
  <c r="AO64"/>
  <c r="AP56"/>
  <c r="AO56"/>
  <c r="AP54"/>
  <c r="AO54"/>
  <c r="AP52"/>
  <c r="AO52"/>
  <c r="AP50"/>
  <c r="AO50"/>
  <c r="AP40"/>
  <c r="AO40"/>
  <c r="AP28"/>
  <c r="AO28"/>
  <c r="AP26"/>
  <c r="AO26"/>
  <c r="AP24"/>
  <c r="AO24"/>
  <c r="AP20"/>
  <c r="AO20"/>
  <c r="AP12"/>
  <c r="AO12"/>
  <c r="AP6"/>
  <c r="AO6"/>
  <c r="AP84"/>
  <c r="AO84"/>
  <c r="AP83"/>
  <c r="AO83"/>
  <c r="AP82"/>
  <c r="AO82"/>
  <c r="AP80"/>
  <c r="AO80"/>
  <c r="AP79"/>
  <c r="AO79"/>
  <c r="AP78"/>
  <c r="AO78"/>
  <c r="AP77"/>
  <c r="AO77"/>
  <c r="AP76"/>
  <c r="AO76"/>
  <c r="AP75"/>
  <c r="AO75"/>
  <c r="AP73"/>
  <c r="AO73"/>
  <c r="AP72"/>
  <c r="AO72"/>
  <c r="AP71"/>
  <c r="AO71"/>
  <c r="AP70"/>
  <c r="AO70"/>
  <c r="AP69"/>
  <c r="AO69"/>
  <c r="AP68"/>
  <c r="AO68"/>
  <c r="AP67"/>
  <c r="AO67"/>
  <c r="AP66"/>
  <c r="AO66"/>
  <c r="AP65"/>
  <c r="AO65"/>
  <c r="AP63"/>
  <c r="AO63"/>
  <c r="AP62"/>
  <c r="AO62"/>
  <c r="AP61"/>
  <c r="AO61"/>
  <c r="AP60"/>
  <c r="AO60"/>
  <c r="AP59"/>
  <c r="AO59"/>
  <c r="AP58"/>
  <c r="AO58"/>
  <c r="AP57"/>
  <c r="AO57"/>
  <c r="AP55"/>
  <c r="AO55"/>
  <c r="AP53"/>
  <c r="AO53"/>
  <c r="AP51"/>
  <c r="AO51"/>
  <c r="AP49"/>
  <c r="AO49"/>
  <c r="AP48"/>
  <c r="AO48"/>
  <c r="AP47"/>
  <c r="AO47"/>
  <c r="AP46"/>
  <c r="AO46"/>
  <c r="AP45"/>
  <c r="AO45"/>
  <c r="AP44"/>
  <c r="AO44"/>
  <c r="AP43"/>
  <c r="AO43"/>
  <c r="AP42"/>
  <c r="AO42"/>
  <c r="AP41"/>
  <c r="AO41"/>
  <c r="AP39"/>
  <c r="AO39"/>
  <c r="AP38"/>
  <c r="AO38"/>
  <c r="AP37"/>
  <c r="AO37"/>
  <c r="AP36"/>
  <c r="AO36"/>
  <c r="AP34"/>
  <c r="AO34"/>
  <c r="AP33"/>
  <c r="AO33"/>
  <c r="AP32"/>
  <c r="AO32"/>
  <c r="AP31"/>
  <c r="AO31"/>
  <c r="AP30"/>
  <c r="AO30"/>
  <c r="AP29"/>
  <c r="AO29"/>
  <c r="AP25"/>
  <c r="AO25"/>
  <c r="AP23"/>
  <c r="AO23"/>
  <c r="AP22"/>
  <c r="AO22"/>
  <c r="AP21"/>
  <c r="AO21"/>
  <c r="AP19"/>
  <c r="AO19"/>
  <c r="AP18"/>
  <c r="AO18"/>
  <c r="AP17"/>
  <c r="AO17"/>
  <c r="AP16"/>
  <c r="AO16"/>
  <c r="AP15"/>
  <c r="AO15"/>
  <c r="AP14"/>
  <c r="AO14"/>
  <c r="AP13"/>
  <c r="AO13"/>
  <c r="AP11"/>
  <c r="AO11"/>
  <c r="AP10"/>
  <c r="AO10"/>
  <c r="AP9"/>
  <c r="AO9"/>
  <c r="AP8"/>
  <c r="AO8"/>
  <c r="AO7"/>
  <c r="AM18"/>
  <c r="AM14"/>
  <c r="AM9"/>
  <c r="AM7"/>
  <c r="AM15"/>
  <c r="AM12"/>
  <c r="AM11"/>
  <c r="AL18"/>
  <c r="AL16"/>
  <c r="AL14"/>
  <c r="AL12"/>
  <c r="AL11"/>
  <c r="AL10"/>
  <c r="AL9"/>
  <c r="AL8"/>
  <c r="AM16"/>
  <c r="AM6"/>
  <c r="AN19"/>
  <c r="AN17"/>
  <c r="AN15"/>
  <c r="AN13"/>
  <c r="AN12"/>
  <c r="AN10"/>
  <c r="AN8"/>
  <c r="AR17" l="1"/>
  <c r="AR83"/>
  <c r="AR25"/>
  <c r="AR61"/>
  <c r="AR24"/>
  <c r="AR84"/>
  <c r="AR26"/>
  <c r="AR44"/>
  <c r="AR72"/>
  <c r="AR59"/>
  <c r="AR28"/>
  <c r="AR29"/>
  <c r="AR45"/>
  <c r="AR64"/>
  <c r="AR73"/>
  <c r="AR37"/>
  <c r="AR53"/>
  <c r="AR40"/>
  <c r="AR42"/>
  <c r="AR71"/>
  <c r="AR58"/>
  <c r="AR41"/>
  <c r="AR27"/>
  <c r="AR62"/>
  <c r="AR30"/>
  <c r="AR46"/>
  <c r="AR31"/>
  <c r="AR63"/>
  <c r="AR19"/>
  <c r="AR49"/>
  <c r="AR32"/>
  <c r="AR50"/>
  <c r="AR65"/>
  <c r="AR75"/>
  <c r="AR66"/>
  <c r="AR51"/>
  <c r="AR52"/>
  <c r="AR76"/>
  <c r="AR77"/>
  <c r="AR34"/>
  <c r="AR68"/>
  <c r="AR47"/>
  <c r="AR79"/>
  <c r="AR35"/>
  <c r="AR60"/>
  <c r="AR20"/>
  <c r="AR36"/>
  <c r="AR56"/>
  <c r="AR69"/>
  <c r="AR81"/>
  <c r="AR21"/>
  <c r="AR33"/>
  <c r="AR67"/>
  <c r="AR43"/>
  <c r="AR22"/>
  <c r="AR55"/>
  <c r="AR18"/>
  <c r="AR54"/>
  <c r="AR78"/>
  <c r="AR48"/>
  <c r="AR80"/>
  <c r="AR39"/>
  <c r="AR74"/>
  <c r="AR23"/>
  <c r="AR38"/>
  <c r="AR57"/>
  <c r="AR70"/>
  <c r="AR82"/>
  <c r="AR11"/>
  <c r="AR12"/>
  <c r="AR14"/>
  <c r="AR15"/>
  <c r="AR8"/>
  <c r="AR10"/>
  <c r="AR6"/>
  <c r="AR9"/>
  <c r="AR16"/>
  <c r="AR13"/>
  <c r="AP7"/>
  <c r="AT83" l="1"/>
  <c r="BG83"/>
  <c r="BF83"/>
  <c r="BE83"/>
  <c r="BH83"/>
  <c r="AT58"/>
  <c r="BF58"/>
  <c r="BG58"/>
  <c r="BE58"/>
  <c r="BH58"/>
  <c r="BG32"/>
  <c r="BF32"/>
  <c r="AT32"/>
  <c r="BH32"/>
  <c r="BE32"/>
  <c r="AT15"/>
  <c r="BE15"/>
  <c r="BH15"/>
  <c r="BG15"/>
  <c r="BF15"/>
  <c r="AT66"/>
  <c r="BF66"/>
  <c r="BG66"/>
  <c r="BE66"/>
  <c r="BH66"/>
  <c r="AT39"/>
  <c r="BG39"/>
  <c r="BF39"/>
  <c r="BE39"/>
  <c r="BH39"/>
  <c r="AT14"/>
  <c r="BF14"/>
  <c r="BG14"/>
  <c r="BH14"/>
  <c r="BE14"/>
  <c r="AT81"/>
  <c r="BG81"/>
  <c r="BF81"/>
  <c r="BE81"/>
  <c r="BH81"/>
  <c r="AT73"/>
  <c r="BE73"/>
  <c r="BH73"/>
  <c r="BG73"/>
  <c r="BF73"/>
  <c r="AT65"/>
  <c r="BF65"/>
  <c r="BG65"/>
  <c r="BE65"/>
  <c r="BH65"/>
  <c r="AT56"/>
  <c r="BF56"/>
  <c r="BG56"/>
  <c r="BE56"/>
  <c r="BH56"/>
  <c r="AT47"/>
  <c r="BG47"/>
  <c r="BF47"/>
  <c r="BH47"/>
  <c r="BE47"/>
  <c r="AT38"/>
  <c r="BH38"/>
  <c r="BG38"/>
  <c r="BF38"/>
  <c r="BE38"/>
  <c r="AT30"/>
  <c r="BH30"/>
  <c r="BG30"/>
  <c r="BE30"/>
  <c r="BF30"/>
  <c r="AT21"/>
  <c r="BF21"/>
  <c r="BH21"/>
  <c r="BG21"/>
  <c r="BE21"/>
  <c r="BG13"/>
  <c r="AT13"/>
  <c r="BF13"/>
  <c r="BH13"/>
  <c r="BE13"/>
  <c r="AT25"/>
  <c r="BF25"/>
  <c r="BE25"/>
  <c r="BH25"/>
  <c r="BG25"/>
  <c r="AT80"/>
  <c r="BE80"/>
  <c r="BH80"/>
  <c r="BF80"/>
  <c r="BG80"/>
  <c r="AT72"/>
  <c r="BG72"/>
  <c r="BF72"/>
  <c r="BH72"/>
  <c r="BE72"/>
  <c r="BH12"/>
  <c r="BG12"/>
  <c r="BF12"/>
  <c r="AT12"/>
  <c r="BE12"/>
  <c r="BG64"/>
  <c r="BH64"/>
  <c r="AT64"/>
  <c r="BF64"/>
  <c r="BE64"/>
  <c r="AT55"/>
  <c r="BG55"/>
  <c r="BH55"/>
  <c r="BF55"/>
  <c r="BE55"/>
  <c r="AT46"/>
  <c r="BH46"/>
  <c r="BG46"/>
  <c r="BE46"/>
  <c r="BF46"/>
  <c r="AT37"/>
  <c r="BH37"/>
  <c r="BG37"/>
  <c r="BF37"/>
  <c r="BE37"/>
  <c r="AT29"/>
  <c r="BH29"/>
  <c r="BG29"/>
  <c r="BE29"/>
  <c r="BF29"/>
  <c r="BG20"/>
  <c r="BH20"/>
  <c r="AT20"/>
  <c r="BF20"/>
  <c r="BE20"/>
  <c r="AT67"/>
  <c r="BF67"/>
  <c r="BG67"/>
  <c r="BE67"/>
  <c r="BH67"/>
  <c r="AT40"/>
  <c r="BG40"/>
  <c r="BF40"/>
  <c r="BE40"/>
  <c r="BH40"/>
  <c r="BF7"/>
  <c r="AT7"/>
  <c r="BE7"/>
  <c r="BG7"/>
  <c r="BH7"/>
  <c r="AT82"/>
  <c r="BG82"/>
  <c r="BF82"/>
  <c r="BE82"/>
  <c r="BH82"/>
  <c r="AT6"/>
  <c r="BG6"/>
  <c r="BF6"/>
  <c r="BE6"/>
  <c r="BH6"/>
  <c r="BF48"/>
  <c r="BE48"/>
  <c r="BH48"/>
  <c r="BG48"/>
  <c r="AT48"/>
  <c r="AT22"/>
  <c r="BF22"/>
  <c r="BE22"/>
  <c r="BG22"/>
  <c r="BH22"/>
  <c r="AT50"/>
  <c r="BE50"/>
  <c r="BF50"/>
  <c r="BH50"/>
  <c r="BG50"/>
  <c r="AT79"/>
  <c r="BF79"/>
  <c r="BE79"/>
  <c r="BG79"/>
  <c r="BH79"/>
  <c r="AT71"/>
  <c r="BH71"/>
  <c r="BG71"/>
  <c r="BE71"/>
  <c r="BF71"/>
  <c r="AT63"/>
  <c r="BH63"/>
  <c r="BE63"/>
  <c r="BG63"/>
  <c r="BF63"/>
  <c r="AT54"/>
  <c r="BH54"/>
  <c r="BE54"/>
  <c r="BG54"/>
  <c r="BF54"/>
  <c r="AT45"/>
  <c r="BH45"/>
  <c r="BG45"/>
  <c r="BE45"/>
  <c r="BF45"/>
  <c r="BE36"/>
  <c r="AT36"/>
  <c r="BH36"/>
  <c r="BF36"/>
  <c r="BG36"/>
  <c r="BE28"/>
  <c r="AT28"/>
  <c r="BH28"/>
  <c r="BG28"/>
  <c r="BF28"/>
  <c r="AT19"/>
  <c r="BH19"/>
  <c r="BF19"/>
  <c r="BE19"/>
  <c r="BG19"/>
  <c r="BE11"/>
  <c r="AT11"/>
  <c r="BH11"/>
  <c r="BG11"/>
  <c r="BF11"/>
  <c r="AT60"/>
  <c r="BF60"/>
  <c r="BG60"/>
  <c r="BE60"/>
  <c r="BH60"/>
  <c r="AT78"/>
  <c r="BF78"/>
  <c r="BE78"/>
  <c r="BH78"/>
  <c r="BG78"/>
  <c r="AT70"/>
  <c r="BH70"/>
  <c r="BG70"/>
  <c r="BF70"/>
  <c r="BE70"/>
  <c r="AT10"/>
  <c r="BE10"/>
  <c r="BH10"/>
  <c r="BG10"/>
  <c r="BF10"/>
  <c r="AT62"/>
  <c r="BE62"/>
  <c r="BF62"/>
  <c r="BH62"/>
  <c r="BG62"/>
  <c r="AT53"/>
  <c r="BH53"/>
  <c r="BE53"/>
  <c r="BG53"/>
  <c r="BF53"/>
  <c r="AT43"/>
  <c r="BF43"/>
  <c r="BE43"/>
  <c r="BH43"/>
  <c r="BG43"/>
  <c r="AT35"/>
  <c r="BF35"/>
  <c r="BE35"/>
  <c r="BG35"/>
  <c r="BH35"/>
  <c r="AT27"/>
  <c r="BF27"/>
  <c r="BE27"/>
  <c r="BH27"/>
  <c r="BG27"/>
  <c r="AT18"/>
  <c r="BH18"/>
  <c r="BE18"/>
  <c r="BG18"/>
  <c r="BF18"/>
  <c r="AT75"/>
  <c r="BE75"/>
  <c r="BH75"/>
  <c r="BG75"/>
  <c r="BF75"/>
  <c r="AT49"/>
  <c r="BE49"/>
  <c r="BF49"/>
  <c r="BH49"/>
  <c r="BG49"/>
  <c r="AT23"/>
  <c r="BE23"/>
  <c r="BG23"/>
  <c r="BF23"/>
  <c r="BH23"/>
  <c r="AT74"/>
  <c r="BE74"/>
  <c r="BH74"/>
  <c r="BF74"/>
  <c r="BG74"/>
  <c r="AT57"/>
  <c r="BF57"/>
  <c r="BG57"/>
  <c r="BE57"/>
  <c r="BH57"/>
  <c r="AT31"/>
  <c r="BG31"/>
  <c r="BF31"/>
  <c r="BH31"/>
  <c r="BE31"/>
  <c r="AT77"/>
  <c r="BG77"/>
  <c r="BF77"/>
  <c r="BE77"/>
  <c r="BH77"/>
  <c r="AT69"/>
  <c r="BH69"/>
  <c r="BG69"/>
  <c r="BE69"/>
  <c r="BF69"/>
  <c r="AT61"/>
  <c r="BE61"/>
  <c r="BF61"/>
  <c r="BH61"/>
  <c r="BG61"/>
  <c r="AT52"/>
  <c r="BE52"/>
  <c r="BF52"/>
  <c r="BH52"/>
  <c r="BG52"/>
  <c r="AT42"/>
  <c r="BF42"/>
  <c r="BE42"/>
  <c r="BH42"/>
  <c r="BG42"/>
  <c r="AT34"/>
  <c r="BF34"/>
  <c r="BE34"/>
  <c r="BG34"/>
  <c r="BH34"/>
  <c r="AT26"/>
  <c r="BF26"/>
  <c r="BE26"/>
  <c r="BH26"/>
  <c r="BG26"/>
  <c r="AT17"/>
  <c r="BH17"/>
  <c r="BF17"/>
  <c r="BG17"/>
  <c r="BE17"/>
  <c r="BE9"/>
  <c r="AT9"/>
  <c r="BH9"/>
  <c r="BG9"/>
  <c r="BF9"/>
  <c r="BE44"/>
  <c r="AT44"/>
  <c r="BH44"/>
  <c r="BG44"/>
  <c r="BF44"/>
  <c r="AT84"/>
  <c r="BG84"/>
  <c r="BF84"/>
  <c r="BE84"/>
  <c r="BH84"/>
  <c r="AT76"/>
  <c r="BE76"/>
  <c r="BH76"/>
  <c r="BF76"/>
  <c r="BG76"/>
  <c r="AT68"/>
  <c r="BF68"/>
  <c r="BG68"/>
  <c r="BE68"/>
  <c r="BH68"/>
  <c r="BF8"/>
  <c r="BE8"/>
  <c r="AT8"/>
  <c r="BG8"/>
  <c r="BH8"/>
  <c r="AT59"/>
  <c r="BF59"/>
  <c r="BG59"/>
  <c r="BE59"/>
  <c r="BH59"/>
  <c r="AT51"/>
  <c r="BE51"/>
  <c r="BF51"/>
  <c r="BH51"/>
  <c r="BG51"/>
  <c r="AT41"/>
  <c r="BF41"/>
  <c r="BE41"/>
  <c r="BH41"/>
  <c r="BG41"/>
  <c r="AT33"/>
  <c r="BF33"/>
  <c r="BE33"/>
  <c r="BG33"/>
  <c r="BH33"/>
  <c r="AT24"/>
  <c r="BG24"/>
  <c r="BF24"/>
  <c r="BE24"/>
  <c r="BH24"/>
  <c r="BE16"/>
  <c r="BF16"/>
  <c r="BG16"/>
  <c r="AT16"/>
  <c r="BH16"/>
  <c r="AQ56"/>
  <c r="AS56" s="1"/>
  <c r="AQ47"/>
  <c r="AS47" s="1"/>
  <c r="AQ38"/>
  <c r="AS38" s="1"/>
  <c r="AQ30"/>
  <c r="AS30" s="1"/>
  <c r="AQ72"/>
  <c r="AS72" s="1"/>
  <c r="AQ64"/>
  <c r="AS64" s="1"/>
  <c r="AQ55"/>
  <c r="AS55" s="1"/>
  <c r="AQ46"/>
  <c r="AS46" s="1"/>
  <c r="AQ29"/>
  <c r="AS29" s="1"/>
  <c r="AQ79"/>
  <c r="AS79" s="1"/>
  <c r="AQ71"/>
  <c r="AS71" s="1"/>
  <c r="AQ63"/>
  <c r="AS63" s="1"/>
  <c r="AQ54"/>
  <c r="AS54" s="1"/>
  <c r="AQ45"/>
  <c r="AS45" s="1"/>
  <c r="AQ19"/>
  <c r="AQ78"/>
  <c r="AS78" s="1"/>
  <c r="AQ70"/>
  <c r="AS70" s="1"/>
  <c r="AQ62"/>
  <c r="AS62" s="1"/>
  <c r="AQ53"/>
  <c r="AS53" s="1"/>
  <c r="AQ43"/>
  <c r="AS43" s="1"/>
  <c r="AQ35"/>
  <c r="AS35" s="1"/>
  <c r="AQ27"/>
  <c r="AS27" s="1"/>
  <c r="AQ77"/>
  <c r="AS77" s="1"/>
  <c r="AQ69"/>
  <c r="AS69" s="1"/>
  <c r="AQ61"/>
  <c r="AS61" s="1"/>
  <c r="AQ17"/>
  <c r="AS17" s="1"/>
  <c r="AQ59"/>
  <c r="AS59" s="1"/>
  <c r="AQ51"/>
  <c r="AS51" s="1"/>
  <c r="AQ24"/>
  <c r="AS24" s="1"/>
  <c r="AQ40"/>
  <c r="AS40" s="1"/>
  <c r="AQ32"/>
  <c r="AS32" s="1"/>
  <c r="AQ23"/>
  <c r="AS23" s="1"/>
  <c r="AQ6"/>
  <c r="AS6" s="1"/>
  <c r="AQ48"/>
  <c r="AS48" s="1"/>
  <c r="AQ39"/>
  <c r="AS39" s="1"/>
  <c r="AQ31"/>
  <c r="AS31" s="1"/>
  <c r="AQ22"/>
  <c r="AS22" s="1"/>
  <c r="AQ80"/>
  <c r="AS80" s="1"/>
  <c r="AQ37"/>
  <c r="AS37" s="1"/>
  <c r="AS19"/>
  <c r="AQ81"/>
  <c r="AS81" s="1"/>
  <c r="AQ25"/>
  <c r="AS25" s="1"/>
  <c r="AQ20"/>
  <c r="AS20" s="1"/>
  <c r="AQ50"/>
  <c r="AS50" s="1"/>
  <c r="AQ28"/>
  <c r="AS28" s="1"/>
  <c r="AQ26"/>
  <c r="AS26" s="1"/>
  <c r="AQ21"/>
  <c r="AS21" s="1"/>
  <c r="AQ65"/>
  <c r="AS65" s="1"/>
  <c r="AQ18"/>
  <c r="AS18" s="1"/>
  <c r="AQ42"/>
  <c r="AS42" s="1"/>
  <c r="AQ76"/>
  <c r="AS76" s="1"/>
  <c r="AQ33"/>
  <c r="AS33" s="1"/>
  <c r="AQ75"/>
  <c r="AS75" s="1"/>
  <c r="AQ58"/>
  <c r="AS58" s="1"/>
  <c r="AQ74"/>
  <c r="AS74" s="1"/>
  <c r="AQ36"/>
  <c r="AS36" s="1"/>
  <c r="AQ60"/>
  <c r="AS60" s="1"/>
  <c r="AQ52"/>
  <c r="AS52" s="1"/>
  <c r="AQ34"/>
  <c r="AS34" s="1"/>
  <c r="AQ44"/>
  <c r="AS44" s="1"/>
  <c r="AQ84"/>
  <c r="AS84" s="1"/>
  <c r="AQ68"/>
  <c r="AS68" s="1"/>
  <c r="AQ41"/>
  <c r="AS41" s="1"/>
  <c r="AQ73"/>
  <c r="AS73" s="1"/>
  <c r="AQ83"/>
  <c r="AS83" s="1"/>
  <c r="AQ67"/>
  <c r="AS67" s="1"/>
  <c r="AQ49"/>
  <c r="AS49" s="1"/>
  <c r="AQ82"/>
  <c r="AS82" s="1"/>
  <c r="AQ66"/>
  <c r="AS66" s="1"/>
  <c r="AQ57"/>
  <c r="AS57" s="1"/>
  <c r="AQ15"/>
  <c r="AS15" s="1"/>
  <c r="AQ8"/>
  <c r="AS8" s="1"/>
  <c r="AQ16"/>
  <c r="AS16" s="1"/>
  <c r="AQ13"/>
  <c r="AS13" s="1"/>
  <c r="AQ14"/>
  <c r="AS14" s="1"/>
  <c r="AQ11"/>
  <c r="AS11" s="1"/>
  <c r="AR7"/>
  <c r="AQ9"/>
  <c r="AS9" s="1"/>
  <c r="AQ7"/>
  <c r="AQ12"/>
  <c r="AS12" s="1"/>
  <c r="AQ10"/>
  <c r="AS10" s="1"/>
  <c r="AZ16" l="1"/>
  <c r="AV16"/>
  <c r="BA16" s="1"/>
  <c r="AW16"/>
  <c r="BB16" s="1"/>
  <c r="AY16"/>
  <c r="BD16" s="1"/>
  <c r="AX16"/>
  <c r="BC16" s="1"/>
  <c r="AZ24"/>
  <c r="AX24"/>
  <c r="BC24" s="1"/>
  <c r="AW24"/>
  <c r="BB24" s="1"/>
  <c r="AY24"/>
  <c r="BD24" s="1"/>
  <c r="AV24"/>
  <c r="BA24" s="1"/>
  <c r="AZ59"/>
  <c r="AW59"/>
  <c r="BB59" s="1"/>
  <c r="AX59"/>
  <c r="BC59" s="1"/>
  <c r="AV59"/>
  <c r="BA59" s="1"/>
  <c r="AY59"/>
  <c r="BD59" s="1"/>
  <c r="AZ84"/>
  <c r="AX84"/>
  <c r="BC84" s="1"/>
  <c r="AW84"/>
  <c r="BB84" s="1"/>
  <c r="AY84"/>
  <c r="BD84" s="1"/>
  <c r="AV84"/>
  <c r="BA84" s="1"/>
  <c r="AZ43"/>
  <c r="AW43"/>
  <c r="BB43" s="1"/>
  <c r="AV43"/>
  <c r="BA43" s="1"/>
  <c r="AX43"/>
  <c r="BC43" s="1"/>
  <c r="AY43"/>
  <c r="BD43" s="1"/>
  <c r="AZ60"/>
  <c r="AW60"/>
  <c r="BB60" s="1"/>
  <c r="AX60"/>
  <c r="BC60" s="1"/>
  <c r="AV60"/>
  <c r="AY60"/>
  <c r="BD60" s="1"/>
  <c r="AV11"/>
  <c r="BA11" s="1"/>
  <c r="AZ11"/>
  <c r="AY11"/>
  <c r="BD11" s="1"/>
  <c r="AW11"/>
  <c r="BB11" s="1"/>
  <c r="AX11"/>
  <c r="BC11" s="1"/>
  <c r="AZ82"/>
  <c r="AX82"/>
  <c r="BC82" s="1"/>
  <c r="AW82"/>
  <c r="BB82" s="1"/>
  <c r="AV82"/>
  <c r="BA82" s="1"/>
  <c r="AY82"/>
  <c r="BD82" s="1"/>
  <c r="AZ46"/>
  <c r="AY46"/>
  <c r="AX46"/>
  <c r="BC46" s="1"/>
  <c r="AW46"/>
  <c r="BB46" s="1"/>
  <c r="AV46"/>
  <c r="BA46" s="1"/>
  <c r="AV12"/>
  <c r="AY12"/>
  <c r="BD12" s="1"/>
  <c r="AW12"/>
  <c r="BB12" s="1"/>
  <c r="AZ12"/>
  <c r="AX12"/>
  <c r="BC12" s="1"/>
  <c r="AZ72"/>
  <c r="AY72"/>
  <c r="BD72" s="1"/>
  <c r="AX72"/>
  <c r="BC72" s="1"/>
  <c r="AW72"/>
  <c r="BB72" s="1"/>
  <c r="AV72"/>
  <c r="BA72" s="1"/>
  <c r="AV13"/>
  <c r="BA13" s="1"/>
  <c r="AW13"/>
  <c r="BB13" s="1"/>
  <c r="AY13"/>
  <c r="BD13" s="1"/>
  <c r="AZ13"/>
  <c r="AX13"/>
  <c r="BC13" s="1"/>
  <c r="AY39"/>
  <c r="BD39" s="1"/>
  <c r="AZ39"/>
  <c r="AX39"/>
  <c r="BC39" s="1"/>
  <c r="AV39"/>
  <c r="BA39" s="1"/>
  <c r="AW39"/>
  <c r="BB39" s="1"/>
  <c r="AX33"/>
  <c r="BC33" s="1"/>
  <c r="AY33"/>
  <c r="BD33" s="1"/>
  <c r="AW33"/>
  <c r="BB33" s="1"/>
  <c r="AZ33"/>
  <c r="AV33"/>
  <c r="BA33" s="1"/>
  <c r="AZ44"/>
  <c r="AW44"/>
  <c r="BB44" s="1"/>
  <c r="AV44"/>
  <c r="BA44" s="1"/>
  <c r="AX44"/>
  <c r="BC44" s="1"/>
  <c r="AY44"/>
  <c r="BD44" s="1"/>
  <c r="AZ26"/>
  <c r="AW26"/>
  <c r="BB26" s="1"/>
  <c r="AV26"/>
  <c r="BA26" s="1"/>
  <c r="AX26"/>
  <c r="BC26" s="1"/>
  <c r="AY26"/>
  <c r="BD26" s="1"/>
  <c r="AV61"/>
  <c r="BA61" s="1"/>
  <c r="AW61"/>
  <c r="BB61" s="1"/>
  <c r="AY61"/>
  <c r="BD61" s="1"/>
  <c r="AZ61"/>
  <c r="AX61"/>
  <c r="BC61" s="1"/>
  <c r="AY18"/>
  <c r="BD18" s="1"/>
  <c r="AX18"/>
  <c r="BC18" s="1"/>
  <c r="AZ18"/>
  <c r="AW18"/>
  <c r="BB18" s="1"/>
  <c r="AV18"/>
  <c r="BA18" s="1"/>
  <c r="AV53"/>
  <c r="BA53" s="1"/>
  <c r="AW53"/>
  <c r="BB53" s="1"/>
  <c r="AY53"/>
  <c r="BD53" s="1"/>
  <c r="AZ53"/>
  <c r="AX53"/>
  <c r="BC53" s="1"/>
  <c r="AZ78"/>
  <c r="AX78"/>
  <c r="BC78" s="1"/>
  <c r="AW78"/>
  <c r="BB78" s="1"/>
  <c r="AY78"/>
  <c r="AV78"/>
  <c r="BA78" s="1"/>
  <c r="BA60"/>
  <c r="AV45"/>
  <c r="AW45"/>
  <c r="BB45" s="1"/>
  <c r="AY45"/>
  <c r="BD45" s="1"/>
  <c r="AZ45"/>
  <c r="AX45"/>
  <c r="BC45" s="1"/>
  <c r="AZ79"/>
  <c r="AW79"/>
  <c r="BB79" s="1"/>
  <c r="AV79"/>
  <c r="BA79" s="1"/>
  <c r="AY79"/>
  <c r="BD79" s="1"/>
  <c r="AX79"/>
  <c r="BC79" s="1"/>
  <c r="AZ22"/>
  <c r="AW22"/>
  <c r="BB22" s="1"/>
  <c r="AY22"/>
  <c r="BD22" s="1"/>
  <c r="AX22"/>
  <c r="BC22" s="1"/>
  <c r="AV22"/>
  <c r="BA22" s="1"/>
  <c r="AZ55"/>
  <c r="AY55"/>
  <c r="BD55" s="1"/>
  <c r="AV55"/>
  <c r="BA55" s="1"/>
  <c r="AX55"/>
  <c r="BC55" s="1"/>
  <c r="AW55"/>
  <c r="BB55" s="1"/>
  <c r="AZ80"/>
  <c r="AW80"/>
  <c r="BB80" s="1"/>
  <c r="AV80"/>
  <c r="BA80" s="1"/>
  <c r="AY80"/>
  <c r="BD80" s="1"/>
  <c r="AX80"/>
  <c r="BC80" s="1"/>
  <c r="AZ47"/>
  <c r="AY47"/>
  <c r="AX47"/>
  <c r="BC47" s="1"/>
  <c r="AW47"/>
  <c r="BB47" s="1"/>
  <c r="AV47"/>
  <c r="BA47" s="1"/>
  <c r="AX81"/>
  <c r="BC81" s="1"/>
  <c r="AY81"/>
  <c r="BD81" s="1"/>
  <c r="AZ81"/>
  <c r="AW81"/>
  <c r="BB81" s="1"/>
  <c r="AV81"/>
  <c r="BA81" s="1"/>
  <c r="AZ66"/>
  <c r="AW66"/>
  <c r="BB66" s="1"/>
  <c r="AX66"/>
  <c r="BC66" s="1"/>
  <c r="AV66"/>
  <c r="BA66" s="1"/>
  <c r="AY66"/>
  <c r="BD66" s="1"/>
  <c r="AZ58"/>
  <c r="AW58"/>
  <c r="BB58" s="1"/>
  <c r="AX58"/>
  <c r="BC58" s="1"/>
  <c r="AV58"/>
  <c r="BA58" s="1"/>
  <c r="AY58"/>
  <c r="BD58" s="1"/>
  <c r="AX17"/>
  <c r="BC17" s="1"/>
  <c r="AY17"/>
  <c r="BD17" s="1"/>
  <c r="AW17"/>
  <c r="BB17" s="1"/>
  <c r="AZ17"/>
  <c r="AV17"/>
  <c r="BA17" s="1"/>
  <c r="AZ52"/>
  <c r="AV52"/>
  <c r="BA52" s="1"/>
  <c r="AW52"/>
  <c r="BB52" s="1"/>
  <c r="AY52"/>
  <c r="BD52" s="1"/>
  <c r="AX52"/>
  <c r="BC52" s="1"/>
  <c r="AZ74"/>
  <c r="AV74"/>
  <c r="BA74" s="1"/>
  <c r="AY74"/>
  <c r="BD74" s="1"/>
  <c r="AX74"/>
  <c r="BC74" s="1"/>
  <c r="AW74"/>
  <c r="BB74" s="1"/>
  <c r="AV75"/>
  <c r="BA75" s="1"/>
  <c r="AZ75"/>
  <c r="AY75"/>
  <c r="BD75" s="1"/>
  <c r="AX75"/>
  <c r="BC75" s="1"/>
  <c r="AW75"/>
  <c r="BB75" s="1"/>
  <c r="AZ70"/>
  <c r="AY70"/>
  <c r="BD70" s="1"/>
  <c r="AX70"/>
  <c r="BC70" s="1"/>
  <c r="AW70"/>
  <c r="BB70" s="1"/>
  <c r="AV70"/>
  <c r="BA70" s="1"/>
  <c r="AZ71"/>
  <c r="AY71"/>
  <c r="AX71"/>
  <c r="BC71" s="1"/>
  <c r="AW71"/>
  <c r="BB71" s="1"/>
  <c r="AV71"/>
  <c r="BA71" s="1"/>
  <c r="AX7"/>
  <c r="BC7" s="1"/>
  <c r="AW7"/>
  <c r="BB7" s="1"/>
  <c r="AZ7"/>
  <c r="AY7"/>
  <c r="BD7" s="1"/>
  <c r="AV7"/>
  <c r="BA7" s="1"/>
  <c r="AY64"/>
  <c r="BD64" s="1"/>
  <c r="AV64"/>
  <c r="BA64" s="1"/>
  <c r="AX64"/>
  <c r="BC64" s="1"/>
  <c r="AW64"/>
  <c r="BB64" s="1"/>
  <c r="AZ64"/>
  <c r="AZ38"/>
  <c r="AY38"/>
  <c r="BD38" s="1"/>
  <c r="AX38"/>
  <c r="BC38" s="1"/>
  <c r="AV38"/>
  <c r="BA38" s="1"/>
  <c r="AW38"/>
  <c r="BB38" s="1"/>
  <c r="AY73"/>
  <c r="BD73" s="1"/>
  <c r="AX73"/>
  <c r="BC73" s="1"/>
  <c r="AW73"/>
  <c r="BB73" s="1"/>
  <c r="AZ73"/>
  <c r="AV73"/>
  <c r="BA73" s="1"/>
  <c r="AX41"/>
  <c r="BC41" s="1"/>
  <c r="AY41"/>
  <c r="BD41" s="1"/>
  <c r="AW41"/>
  <c r="BB41" s="1"/>
  <c r="AZ41"/>
  <c r="AV41"/>
  <c r="BA41" s="1"/>
  <c r="AZ68"/>
  <c r="AW68"/>
  <c r="BB68" s="1"/>
  <c r="AX68"/>
  <c r="BC68" s="1"/>
  <c r="AV68"/>
  <c r="BA68" s="1"/>
  <c r="AY68"/>
  <c r="BD68" s="1"/>
  <c r="AX9"/>
  <c r="BC9" s="1"/>
  <c r="AY9"/>
  <c r="BD9" s="1"/>
  <c r="AW9"/>
  <c r="BB9" s="1"/>
  <c r="AZ9"/>
  <c r="AV9"/>
  <c r="BA9" s="1"/>
  <c r="AW34"/>
  <c r="BB34" s="1"/>
  <c r="AV34"/>
  <c r="BA34" s="1"/>
  <c r="AZ34"/>
  <c r="AY34"/>
  <c r="BD34" s="1"/>
  <c r="AX34"/>
  <c r="BC34" s="1"/>
  <c r="AW69"/>
  <c r="BB69" s="1"/>
  <c r="AV69"/>
  <c r="BA69" s="1"/>
  <c r="AX69"/>
  <c r="BC69" s="1"/>
  <c r="AY69"/>
  <c r="BD69" s="1"/>
  <c r="AZ69"/>
  <c r="AZ31"/>
  <c r="AY31"/>
  <c r="BD31" s="1"/>
  <c r="AX31"/>
  <c r="BC31" s="1"/>
  <c r="AW31"/>
  <c r="BB31" s="1"/>
  <c r="AV31"/>
  <c r="BA31" s="1"/>
  <c r="AW23"/>
  <c r="BB23" s="1"/>
  <c r="AZ23"/>
  <c r="AX23"/>
  <c r="BC23" s="1"/>
  <c r="AV23"/>
  <c r="BA23" s="1"/>
  <c r="AY23"/>
  <c r="BD23" s="1"/>
  <c r="AZ27"/>
  <c r="AW27"/>
  <c r="BB27" s="1"/>
  <c r="AV27"/>
  <c r="BA27" s="1"/>
  <c r="AX27"/>
  <c r="BC27" s="1"/>
  <c r="AY27"/>
  <c r="BD27" s="1"/>
  <c r="AZ62"/>
  <c r="AV62"/>
  <c r="BA62" s="1"/>
  <c r="AW62"/>
  <c r="BB62" s="1"/>
  <c r="AY62"/>
  <c r="BD62" s="1"/>
  <c r="AX62"/>
  <c r="BC62" s="1"/>
  <c r="BD78"/>
  <c r="AZ19"/>
  <c r="AY19"/>
  <c r="BD19" s="1"/>
  <c r="AV19"/>
  <c r="BA19" s="1"/>
  <c r="AW19"/>
  <c r="BB19" s="1"/>
  <c r="AX19"/>
  <c r="BC19" s="1"/>
  <c r="AW28"/>
  <c r="BB28" s="1"/>
  <c r="AZ28"/>
  <c r="AV28"/>
  <c r="BA28" s="1"/>
  <c r="AX28"/>
  <c r="BC28" s="1"/>
  <c r="AY28"/>
  <c r="BD28" s="1"/>
  <c r="BA45"/>
  <c r="AY54"/>
  <c r="BD54" s="1"/>
  <c r="AZ54"/>
  <c r="AV54"/>
  <c r="BA54" s="1"/>
  <c r="AX54"/>
  <c r="BC54" s="1"/>
  <c r="AW54"/>
  <c r="BB54" s="1"/>
  <c r="AZ48"/>
  <c r="AX48"/>
  <c r="BC48" s="1"/>
  <c r="AW48"/>
  <c r="BB48" s="1"/>
  <c r="AV48"/>
  <c r="BA48" s="1"/>
  <c r="AY48"/>
  <c r="BD48" s="1"/>
  <c r="AZ40"/>
  <c r="AX40"/>
  <c r="BC40" s="1"/>
  <c r="AW40"/>
  <c r="BB40" s="1"/>
  <c r="AY40"/>
  <c r="BD40" s="1"/>
  <c r="AV40"/>
  <c r="BA40" s="1"/>
  <c r="AV29"/>
  <c r="BA29" s="1"/>
  <c r="AW29"/>
  <c r="BB29" s="1"/>
  <c r="AY29"/>
  <c r="BD29" s="1"/>
  <c r="AZ29"/>
  <c r="AX29"/>
  <c r="BC29" s="1"/>
  <c r="AV21"/>
  <c r="BA21" s="1"/>
  <c r="AW21"/>
  <c r="BB21" s="1"/>
  <c r="AY21"/>
  <c r="BD21" s="1"/>
  <c r="AZ21"/>
  <c r="AX21"/>
  <c r="BC21" s="1"/>
  <c r="BD47"/>
  <c r="AZ56"/>
  <c r="AX56"/>
  <c r="BC56" s="1"/>
  <c r="AY56"/>
  <c r="BD56" s="1"/>
  <c r="AW56"/>
  <c r="BB56" s="1"/>
  <c r="AV56"/>
  <c r="BA56" s="1"/>
  <c r="AZ32"/>
  <c r="AX32"/>
  <c r="BC32" s="1"/>
  <c r="AW32"/>
  <c r="BB32" s="1"/>
  <c r="AV32"/>
  <c r="BA32" s="1"/>
  <c r="AY32"/>
  <c r="BD32" s="1"/>
  <c r="AZ83"/>
  <c r="AX83"/>
  <c r="BC83" s="1"/>
  <c r="AW83"/>
  <c r="BB83" s="1"/>
  <c r="AY83"/>
  <c r="BD83" s="1"/>
  <c r="AV83"/>
  <c r="BA83" s="1"/>
  <c r="AZ51"/>
  <c r="AV51"/>
  <c r="BA51" s="1"/>
  <c r="AW51"/>
  <c r="BB51" s="1"/>
  <c r="AY51"/>
  <c r="BD51" s="1"/>
  <c r="AX51"/>
  <c r="BC51" s="1"/>
  <c r="AW8"/>
  <c r="BB8" s="1"/>
  <c r="AZ8"/>
  <c r="AV8"/>
  <c r="BA8" s="1"/>
  <c r="AY8"/>
  <c r="BD8" s="1"/>
  <c r="AX8"/>
  <c r="BC8" s="1"/>
  <c r="AZ76"/>
  <c r="AV76"/>
  <c r="BA76" s="1"/>
  <c r="AY76"/>
  <c r="BD76" s="1"/>
  <c r="AX76"/>
  <c r="BC76" s="1"/>
  <c r="AW76"/>
  <c r="BB76" s="1"/>
  <c r="AZ42"/>
  <c r="AW42"/>
  <c r="BB42" s="1"/>
  <c r="AV42"/>
  <c r="BA42" s="1"/>
  <c r="AX42"/>
  <c r="BC42" s="1"/>
  <c r="AY42"/>
  <c r="BD42" s="1"/>
  <c r="AV77"/>
  <c r="BA77" s="1"/>
  <c r="AW77"/>
  <c r="BB77" s="1"/>
  <c r="AX77"/>
  <c r="BC77" s="1"/>
  <c r="AZ77"/>
  <c r="AY77"/>
  <c r="BD77" s="1"/>
  <c r="AY57"/>
  <c r="BD57" s="1"/>
  <c r="AW57"/>
  <c r="BB57" s="1"/>
  <c r="AX57"/>
  <c r="BC57" s="1"/>
  <c r="AZ57"/>
  <c r="AV57"/>
  <c r="BA57" s="1"/>
  <c r="AY49"/>
  <c r="BD49" s="1"/>
  <c r="AW49"/>
  <c r="BB49" s="1"/>
  <c r="AZ49"/>
  <c r="AX49"/>
  <c r="BC49" s="1"/>
  <c r="AV49"/>
  <c r="BA49" s="1"/>
  <c r="AZ35"/>
  <c r="AW35"/>
  <c r="BB35" s="1"/>
  <c r="AV35"/>
  <c r="BA35" s="1"/>
  <c r="AY35"/>
  <c r="BD35" s="1"/>
  <c r="AX35"/>
  <c r="BC35" s="1"/>
  <c r="AZ10"/>
  <c r="AV10"/>
  <c r="BA10" s="1"/>
  <c r="AY10"/>
  <c r="BD10" s="1"/>
  <c r="AW10"/>
  <c r="BB10" s="1"/>
  <c r="AX10"/>
  <c r="BC10" s="1"/>
  <c r="AZ36"/>
  <c r="AW36"/>
  <c r="BB36" s="1"/>
  <c r="AV36"/>
  <c r="BA36" s="1"/>
  <c r="AY36"/>
  <c r="BD36" s="1"/>
  <c r="AX36"/>
  <c r="BC36" s="1"/>
  <c r="AZ63"/>
  <c r="AV63"/>
  <c r="BA63" s="1"/>
  <c r="AW63"/>
  <c r="BB63" s="1"/>
  <c r="AY63"/>
  <c r="BD63" s="1"/>
  <c r="AX63"/>
  <c r="BC63" s="1"/>
  <c r="BD71"/>
  <c r="AZ50"/>
  <c r="AV50"/>
  <c r="BA50" s="1"/>
  <c r="AW50"/>
  <c r="BB50" s="1"/>
  <c r="AY50"/>
  <c r="BD50" s="1"/>
  <c r="AX50"/>
  <c r="BC50" s="1"/>
  <c r="AX6"/>
  <c r="BC6" s="1"/>
  <c r="AZ6"/>
  <c r="AW6"/>
  <c r="BB6" s="1"/>
  <c r="AY6"/>
  <c r="BD6" s="1"/>
  <c r="AV6"/>
  <c r="BA6" s="1"/>
  <c r="AZ67"/>
  <c r="AW67"/>
  <c r="BB67" s="1"/>
  <c r="AX67"/>
  <c r="BC67" s="1"/>
  <c r="AV67"/>
  <c r="BA67" s="1"/>
  <c r="AY67"/>
  <c r="BD67" s="1"/>
  <c r="AZ20"/>
  <c r="AY20"/>
  <c r="BD20" s="1"/>
  <c r="AX20"/>
  <c r="BC20" s="1"/>
  <c r="AW20"/>
  <c r="BB20" s="1"/>
  <c r="AV20"/>
  <c r="BA20" s="1"/>
  <c r="AV37"/>
  <c r="BA37" s="1"/>
  <c r="AW37"/>
  <c r="BB37" s="1"/>
  <c r="AY37"/>
  <c r="BD37" s="1"/>
  <c r="AZ37"/>
  <c r="AX37"/>
  <c r="BC37" s="1"/>
  <c r="BD46"/>
  <c r="BA12"/>
  <c r="AX25"/>
  <c r="BC25" s="1"/>
  <c r="AY25"/>
  <c r="BD25" s="1"/>
  <c r="AW25"/>
  <c r="BB25" s="1"/>
  <c r="AZ25"/>
  <c r="AV25"/>
  <c r="BA25" s="1"/>
  <c r="AZ30"/>
  <c r="AY30"/>
  <c r="BD30" s="1"/>
  <c r="AX30"/>
  <c r="BC30" s="1"/>
  <c r="AW30"/>
  <c r="BB30" s="1"/>
  <c r="AV30"/>
  <c r="BA30" s="1"/>
  <c r="AY65"/>
  <c r="BD65" s="1"/>
  <c r="AZ65"/>
  <c r="AW65"/>
  <c r="BB65" s="1"/>
  <c r="AX65"/>
  <c r="BC65" s="1"/>
  <c r="AV65"/>
  <c r="BA65" s="1"/>
  <c r="AZ14"/>
  <c r="AW14"/>
  <c r="BB14" s="1"/>
  <c r="AV14"/>
  <c r="BA14" s="1"/>
  <c r="AX14"/>
  <c r="BC14" s="1"/>
  <c r="AY14"/>
  <c r="BD14" s="1"/>
  <c r="AZ15"/>
  <c r="AW15"/>
  <c r="BB15" s="1"/>
  <c r="AY15"/>
  <c r="BD15" s="1"/>
  <c r="AX15"/>
  <c r="BC15" s="1"/>
  <c r="AV15"/>
  <c r="BA15" s="1"/>
  <c r="AS7"/>
  <c r="AJ5"/>
  <c r="T5" l="1"/>
  <c r="T85" s="1"/>
  <c r="AU13"/>
  <c r="AU15"/>
  <c r="AU6"/>
  <c r="O6" s="1"/>
  <c r="AU10"/>
  <c r="O10" s="1"/>
  <c r="AU17"/>
  <c r="AU18"/>
  <c r="AU8"/>
  <c r="O8" s="1"/>
  <c r="AU14"/>
  <c r="AU71"/>
  <c r="AU77"/>
  <c r="AU42"/>
  <c r="AU83"/>
  <c r="AU79"/>
  <c r="AU68"/>
  <c r="AU64"/>
  <c r="AU82"/>
  <c r="AU76"/>
  <c r="AU74"/>
  <c r="AU66"/>
  <c r="AU72"/>
  <c r="AU78"/>
  <c r="AU70"/>
  <c r="AU73"/>
  <c r="AU67"/>
  <c r="AU80"/>
  <c r="AU69"/>
  <c r="AU81"/>
  <c r="AU75"/>
  <c r="AU58"/>
  <c r="AU63"/>
  <c r="AU65"/>
  <c r="AU84"/>
  <c r="AU48"/>
  <c r="AU31"/>
  <c r="AU21"/>
  <c r="AU60"/>
  <c r="AU52"/>
  <c r="AU44"/>
  <c r="AU56"/>
  <c r="AU37"/>
  <c r="AU25"/>
  <c r="AU55"/>
  <c r="AU39"/>
  <c r="AU46"/>
  <c r="AU34"/>
  <c r="AU22"/>
  <c r="AU51"/>
  <c r="AU40"/>
  <c r="AU26"/>
  <c r="AU29"/>
  <c r="AU33"/>
  <c r="AU61"/>
  <c r="AU35"/>
  <c r="AU53"/>
  <c r="AU30"/>
  <c r="AU54"/>
  <c r="AU24"/>
  <c r="AU32"/>
  <c r="AU23"/>
  <c r="AU59"/>
  <c r="AU50"/>
  <c r="AU47"/>
  <c r="AU62"/>
  <c r="AU27"/>
  <c r="AU43"/>
  <c r="AU38"/>
  <c r="AU45"/>
  <c r="AU28"/>
  <c r="AU36"/>
  <c r="AU41"/>
  <c r="AU49"/>
  <c r="AU57"/>
  <c r="AU20"/>
  <c r="AU19"/>
  <c r="AU9"/>
  <c r="O9" s="1"/>
  <c r="AU12"/>
  <c r="AU7"/>
  <c r="O7" s="1"/>
  <c r="AU16"/>
  <c r="AU11"/>
  <c r="O11" s="1"/>
  <c r="AP5" l="1"/>
  <c r="X5"/>
  <c r="AH5"/>
  <c r="AF5"/>
  <c r="AG5"/>
  <c r="Z5"/>
  <c r="Y5"/>
  <c r="AD5"/>
  <c r="AB5"/>
  <c r="AC5"/>
  <c r="AA5"/>
  <c r="AI5"/>
  <c r="AE5"/>
  <c r="R5" l="1"/>
  <c r="R85" s="1"/>
  <c r="Q5"/>
  <c r="Q85" s="1"/>
  <c r="P5"/>
  <c r="P85" s="1"/>
  <c r="AM5"/>
  <c r="AN5" l="1"/>
  <c r="AL5"/>
  <c r="AR5"/>
  <c r="AT5" l="1"/>
  <c r="AZ5" s="1"/>
  <c r="BF5"/>
  <c r="BE5"/>
  <c r="AQ5"/>
  <c r="AS5" s="1"/>
  <c r="BG5"/>
  <c r="BH5"/>
  <c r="AW5"/>
  <c r="AX5" l="1"/>
  <c r="BC5" s="1"/>
  <c r="AY5"/>
  <c r="BD5" s="1"/>
  <c r="AV5"/>
  <c r="BA5" s="1"/>
  <c r="BB5"/>
  <c r="AU5" l="1"/>
  <c r="O5" s="1"/>
</calcChain>
</file>

<file path=xl/sharedStrings.xml><?xml version="1.0" encoding="utf-8"?>
<sst xmlns="http://schemas.openxmlformats.org/spreadsheetml/2006/main" count="127" uniqueCount="49">
  <si>
    <t>Course navette</t>
  </si>
  <si>
    <t>Push-ups</t>
  </si>
  <si>
    <t>½ redressement</t>
  </si>
  <si>
    <t>Age</t>
  </si>
  <si>
    <t>M</t>
  </si>
  <si>
    <t>F</t>
  </si>
  <si>
    <t>Bronze</t>
  </si>
  <si>
    <t>Le test de course navette de 20 m</t>
  </si>
  <si>
    <t>Sexe</t>
  </si>
  <si>
    <t>Argent</t>
  </si>
  <si>
    <t>Or</t>
  </si>
  <si>
    <t>Excellence</t>
  </si>
  <si>
    <t>Demi-redressement assis</t>
  </si>
  <si>
    <t>Pompes</t>
  </si>
  <si>
    <t>Élévation du tronc</t>
  </si>
  <si>
    <t>Flexion du tronc vers l’avant</t>
  </si>
  <si>
    <t>Étirement de la coiffe des rotateurs de l’épaule</t>
  </si>
  <si>
    <t xml:space="preserve">étirement </t>
  </si>
  <si>
    <t xml:space="preserve">Flexion </t>
  </si>
  <si>
    <t>Étirement</t>
  </si>
  <si>
    <t>Moins bon</t>
  </si>
  <si>
    <t>Échec course</t>
  </si>
  <si>
    <t>+ de 1 échec</t>
  </si>
  <si>
    <t>Participation</t>
  </si>
  <si>
    <t>Compte 4</t>
  </si>
  <si>
    <t>Compte 3</t>
  </si>
  <si>
    <t>Compte 2</t>
  </si>
  <si>
    <t>Compte 1</t>
  </si>
  <si>
    <t>Niveau obtenu</t>
  </si>
  <si>
    <t>Oui</t>
  </si>
  <si>
    <t>Non</t>
  </si>
  <si>
    <t>Compte 0</t>
  </si>
  <si>
    <t>Rank
Grade</t>
  </si>
  <si>
    <t>Last Name
Nom</t>
  </si>
  <si>
    <t>First Name
Prénom</t>
  </si>
  <si>
    <t>DOB
DDN</t>
  </si>
  <si>
    <t>Number of participants
Nombre de participants</t>
  </si>
  <si>
    <t>Cadet Fitness Assessment and Incentive Program (CFAIP)
Normes d'évaluation de la condition physique des cadets (NECPC)</t>
  </si>
  <si>
    <t>20m Shuttle Run Test
Test de course navette de 20 m</t>
  </si>
  <si>
    <t>Curl-Up
Demi Redressement assis</t>
  </si>
  <si>
    <t>Push-Up
Pompe</t>
  </si>
  <si>
    <t>Back Saver Sit and Reach (cm)
Flexion du tronc vers l'avant (cm)</t>
  </si>
  <si>
    <t>Shoulder Strecth
Étirement de la coiffe rotateurs de l'épaule</t>
  </si>
  <si>
    <t>Result
Résultat</t>
  </si>
  <si>
    <t>Gauche
Left</t>
  </si>
  <si>
    <t>Droite
Right</t>
  </si>
  <si>
    <r>
      <t xml:space="preserve">IMPORTANT: </t>
    </r>
    <r>
      <rPr>
        <b/>
        <sz val="10"/>
        <rFont val="Arial"/>
        <family val="2"/>
      </rPr>
      <t xml:space="preserve">
Date of assessment:
Date d'évaluation:</t>
    </r>
  </si>
  <si>
    <t xml:space="preserve">Result by test / Résultat par épreuve </t>
  </si>
  <si>
    <t>The lowest result is ignored for calculation of the qualification, but can not be lower than the result of the shuttle run
/
Le plus bas résultat est ignoré pour le calcule de la qualification, mais ne peut être inférieur au résultat de la course navette</t>
  </si>
</sst>
</file>

<file path=xl/styles.xml><?xml version="1.0" encoding="utf-8"?>
<styleSheet xmlns="http://schemas.openxmlformats.org/spreadsheetml/2006/main">
  <numFmts count="2">
    <numFmt numFmtId="164" formatCode="d\ mmmm\ yyyy"/>
    <numFmt numFmtId="165" formatCode="dd/mmm/yyyy"/>
  </numFmts>
  <fonts count="15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6"/>
      <color rgb="FF002060"/>
      <name val="Arial"/>
      <family val="2"/>
    </font>
    <font>
      <b/>
      <sz val="20"/>
      <color rgb="FF0000FF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0"/>
      <color indexed="48"/>
      <name val="Arial"/>
      <family val="2"/>
    </font>
    <font>
      <sz val="14"/>
      <name val="Arial"/>
      <family val="2"/>
    </font>
    <font>
      <sz val="13"/>
      <color indexed="10"/>
      <name val="Arial"/>
      <family val="2"/>
    </font>
    <font>
      <sz val="10"/>
      <color theme="1"/>
      <name val="Arial"/>
      <family val="2"/>
    </font>
    <font>
      <b/>
      <i/>
      <sz val="9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0" fontId="7" fillId="0" borderId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0" xfId="0" applyFont="1" applyAlignment="1" applyProtection="1">
      <alignment horizontal="center"/>
    </xf>
    <xf numFmtId="164" fontId="1" fillId="0" borderId="0" xfId="0" applyNumberFormat="1" applyFont="1" applyFill="1" applyBorder="1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3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0" borderId="5" xfId="0" applyFill="1" applyBorder="1" applyAlignment="1" applyProtection="1">
      <alignment horizontal="center" textRotation="90" wrapText="1"/>
    </xf>
    <xf numFmtId="0" fontId="0" fillId="0" borderId="13" xfId="0" applyBorder="1" applyAlignment="1" applyProtection="1">
      <alignment horizontal="center" wrapText="1"/>
    </xf>
    <xf numFmtId="0" fontId="0" fillId="0" borderId="13" xfId="0" applyBorder="1" applyAlignment="1" applyProtection="1">
      <alignment wrapText="1"/>
    </xf>
    <xf numFmtId="0" fontId="0" fillId="0" borderId="15" xfId="0" applyBorder="1" applyAlignment="1" applyProtection="1">
      <alignment horizontal="center" wrapText="1"/>
    </xf>
    <xf numFmtId="0" fontId="0" fillId="0" borderId="16" xfId="0" applyBorder="1" applyAlignment="1" applyProtection="1">
      <alignment horizontal="center" wrapText="1"/>
    </xf>
    <xf numFmtId="0" fontId="0" fillId="0" borderId="17" xfId="0" applyBorder="1" applyAlignment="1" applyProtection="1">
      <alignment horizontal="center" wrapText="1"/>
    </xf>
    <xf numFmtId="0" fontId="0" fillId="0" borderId="0" xfId="0" applyAlignment="1" applyProtection="1">
      <alignment horizontal="center" wrapText="1"/>
    </xf>
    <xf numFmtId="0" fontId="0" fillId="0" borderId="0" xfId="0" quotePrefix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1" fillId="2" borderId="0" xfId="0" applyFont="1" applyFill="1" applyAlignment="1" applyProtection="1">
      <alignment horizontal="center" vertical="center" wrapText="1"/>
    </xf>
    <xf numFmtId="0" fontId="1" fillId="3" borderId="0" xfId="0" applyFont="1" applyFill="1" applyAlignment="1" applyProtection="1">
      <alignment horizontal="center"/>
    </xf>
    <xf numFmtId="0" fontId="1" fillId="4" borderId="0" xfId="0" applyFont="1" applyFill="1" applyAlignment="1" applyProtection="1">
      <alignment horizontal="center"/>
    </xf>
    <xf numFmtId="0" fontId="1" fillId="5" borderId="0" xfId="0" applyFont="1" applyFill="1" applyAlignment="1" applyProtection="1">
      <alignment horizontal="center"/>
    </xf>
    <xf numFmtId="0" fontId="4" fillId="0" borderId="0" xfId="0" applyFont="1" applyAlignment="1" applyProtection="1"/>
    <xf numFmtId="0" fontId="0" fillId="0" borderId="0" xfId="0" applyFill="1" applyBorder="1" applyAlignment="1" applyProtection="1">
      <alignment horizontal="center" textRotation="90" wrapText="1"/>
    </xf>
    <xf numFmtId="0" fontId="0" fillId="0" borderId="0" xfId="0" applyBorder="1" applyAlignment="1" applyProtection="1">
      <alignment horizontal="center" wrapText="1"/>
    </xf>
    <xf numFmtId="0" fontId="0" fillId="0" borderId="8" xfId="0" applyBorder="1" applyAlignment="1" applyProtection="1">
      <alignment horizontal="center" wrapText="1"/>
    </xf>
    <xf numFmtId="0" fontId="0" fillId="0" borderId="7" xfId="0" applyBorder="1" applyAlignment="1" applyProtection="1">
      <alignment horizontal="center" wrapText="1"/>
    </xf>
    <xf numFmtId="0" fontId="0" fillId="0" borderId="14" xfId="0" applyBorder="1" applyAlignment="1" applyProtection="1">
      <alignment horizontal="center" wrapText="1"/>
    </xf>
    <xf numFmtId="0" fontId="0" fillId="0" borderId="14" xfId="0" applyBorder="1" applyAlignment="1" applyProtection="1">
      <alignment wrapText="1"/>
    </xf>
    <xf numFmtId="0" fontId="0" fillId="0" borderId="0" xfId="0" applyBorder="1" applyAlignment="1" applyProtection="1">
      <alignment wrapText="1"/>
    </xf>
    <xf numFmtId="0" fontId="1" fillId="0" borderId="25" xfId="0" applyFont="1" applyBorder="1" applyAlignment="1">
      <alignment horizontal="left" vertical="center" wrapText="1"/>
    </xf>
    <xf numFmtId="0" fontId="5" fillId="0" borderId="0" xfId="1"/>
    <xf numFmtId="0" fontId="5" fillId="0" borderId="0" xfId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>
      <alignment horizontal="center"/>
    </xf>
    <xf numFmtId="0" fontId="6" fillId="7" borderId="15" xfId="1" applyFont="1" applyFill="1" applyBorder="1" applyAlignment="1">
      <alignment horizontal="center" vertical="center" textRotation="90" wrapText="1"/>
    </xf>
    <xf numFmtId="0" fontId="6" fillId="7" borderId="16" xfId="1" applyFont="1" applyFill="1" applyBorder="1" applyAlignment="1">
      <alignment horizontal="center" vertical="center" textRotation="90" wrapText="1"/>
    </xf>
    <xf numFmtId="0" fontId="10" fillId="6" borderId="26" xfId="2" applyFont="1" applyFill="1" applyBorder="1" applyAlignment="1" applyProtection="1">
      <alignment horizontal="center" vertical="center"/>
    </xf>
    <xf numFmtId="0" fontId="6" fillId="8" borderId="29" xfId="1" applyFont="1" applyFill="1" applyBorder="1" applyAlignment="1">
      <alignment horizontal="center" vertical="center" wrapText="1"/>
    </xf>
    <xf numFmtId="0" fontId="1" fillId="10" borderId="15" xfId="0" applyFont="1" applyFill="1" applyBorder="1" applyAlignment="1" applyProtection="1">
      <alignment horizontal="center" vertical="center" wrapText="1"/>
    </xf>
    <xf numFmtId="0" fontId="1" fillId="10" borderId="16" xfId="0" applyFont="1" applyFill="1" applyBorder="1" applyAlignment="1" applyProtection="1">
      <alignment horizontal="center" vertical="center" wrapText="1"/>
    </xf>
    <xf numFmtId="0" fontId="1" fillId="10" borderId="17" xfId="0" applyFont="1" applyFill="1" applyBorder="1" applyAlignment="1" applyProtection="1">
      <alignment horizontal="center" vertical="center" wrapText="1"/>
    </xf>
    <xf numFmtId="0" fontId="13" fillId="0" borderId="18" xfId="0" applyFont="1" applyBorder="1" applyAlignment="1" applyProtection="1">
      <alignment horizontal="center"/>
    </xf>
    <xf numFmtId="0" fontId="13" fillId="0" borderId="21" xfId="0" applyFont="1" applyBorder="1" applyAlignment="1" applyProtection="1">
      <alignment horizontal="center"/>
    </xf>
    <xf numFmtId="0" fontId="13" fillId="0" borderId="21" xfId="0" applyFont="1" applyFill="1" applyBorder="1" applyAlignment="1" applyProtection="1">
      <alignment horizontal="center"/>
    </xf>
    <xf numFmtId="0" fontId="13" fillId="0" borderId="20" xfId="0" applyFont="1" applyFill="1" applyBorder="1" applyAlignment="1" applyProtection="1">
      <alignment horizontal="center"/>
    </xf>
    <xf numFmtId="0" fontId="13" fillId="0" borderId="30" xfId="0" applyFont="1" applyFill="1" applyBorder="1" applyAlignment="1" applyProtection="1">
      <alignment horizontal="center"/>
    </xf>
    <xf numFmtId="0" fontId="13" fillId="0" borderId="22" xfId="0" applyFont="1" applyFill="1" applyBorder="1" applyAlignment="1" applyProtection="1">
      <alignment horizontal="left"/>
      <protection locked="0"/>
    </xf>
    <xf numFmtId="0" fontId="13" fillId="0" borderId="23" xfId="0" applyFont="1" applyFill="1" applyBorder="1" applyAlignment="1" applyProtection="1">
      <alignment horizontal="left"/>
      <protection locked="0"/>
    </xf>
    <xf numFmtId="0" fontId="7" fillId="0" borderId="23" xfId="0" applyFont="1" applyFill="1" applyBorder="1" applyAlignment="1" applyProtection="1">
      <alignment horizontal="left"/>
      <protection locked="0"/>
    </xf>
    <xf numFmtId="0" fontId="7" fillId="0" borderId="23" xfId="0" applyFont="1" applyFill="1" applyBorder="1" applyAlignment="1" applyProtection="1">
      <alignment horizontal="center"/>
      <protection locked="0"/>
    </xf>
    <xf numFmtId="165" fontId="7" fillId="0" borderId="23" xfId="0" applyNumberFormat="1" applyFont="1" applyFill="1" applyBorder="1" applyAlignment="1" applyProtection="1">
      <alignment horizontal="center"/>
      <protection locked="0"/>
    </xf>
    <xf numFmtId="1" fontId="13" fillId="0" borderId="24" xfId="0" applyNumberFormat="1" applyFont="1" applyFill="1" applyBorder="1" applyAlignment="1">
      <alignment horizontal="center"/>
    </xf>
    <xf numFmtId="0" fontId="13" fillId="0" borderId="22" xfId="0" applyFont="1" applyFill="1" applyBorder="1" applyAlignment="1" applyProtection="1">
      <alignment horizontal="center"/>
      <protection locked="0"/>
    </xf>
    <xf numFmtId="0" fontId="13" fillId="0" borderId="23" xfId="0" applyFont="1" applyFill="1" applyBorder="1" applyAlignment="1" applyProtection="1">
      <alignment horizontal="center"/>
      <protection locked="0"/>
    </xf>
    <xf numFmtId="0" fontId="13" fillId="0" borderId="16" xfId="0" applyFont="1" applyFill="1" applyBorder="1" applyAlignment="1" applyProtection="1">
      <alignment horizontal="center"/>
      <protection locked="0"/>
    </xf>
    <xf numFmtId="0" fontId="13" fillId="0" borderId="17" xfId="0" applyFont="1" applyFill="1" applyBorder="1" applyAlignment="1" applyProtection="1">
      <alignment horizontal="center"/>
      <protection locked="0"/>
    </xf>
    <xf numFmtId="0" fontId="13" fillId="0" borderId="18" xfId="0" applyFont="1" applyFill="1" applyBorder="1" applyAlignment="1" applyProtection="1">
      <alignment horizontal="left"/>
      <protection locked="0"/>
    </xf>
    <xf numFmtId="0" fontId="13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165" fontId="7" fillId="0" borderId="1" xfId="0" applyNumberFormat="1" applyFont="1" applyFill="1" applyBorder="1" applyAlignment="1" applyProtection="1">
      <alignment horizontal="center"/>
      <protection locked="0"/>
    </xf>
    <xf numFmtId="1" fontId="13" fillId="0" borderId="19" xfId="0" applyNumberFormat="1" applyFont="1" applyFill="1" applyBorder="1" applyAlignment="1">
      <alignment horizontal="center"/>
    </xf>
    <xf numFmtId="0" fontId="13" fillId="0" borderId="18" xfId="0" applyFont="1" applyFill="1" applyBorder="1" applyAlignment="1" applyProtection="1">
      <alignment horizontal="center"/>
      <protection locked="0"/>
    </xf>
    <xf numFmtId="0" fontId="13" fillId="0" borderId="1" xfId="0" applyFont="1" applyFill="1" applyBorder="1" applyAlignment="1" applyProtection="1">
      <alignment horizontal="center"/>
      <protection locked="0"/>
    </xf>
    <xf numFmtId="0" fontId="13" fillId="0" borderId="19" xfId="0" applyFont="1" applyFill="1" applyBorder="1" applyAlignment="1" applyProtection="1">
      <alignment horizontal="center"/>
      <protection locked="0"/>
    </xf>
    <xf numFmtId="0" fontId="7" fillId="0" borderId="18" xfId="0" applyFont="1" applyFill="1" applyBorder="1" applyAlignment="1" applyProtection="1">
      <alignment horizontal="left"/>
      <protection locked="0"/>
    </xf>
    <xf numFmtId="14" fontId="7" fillId="0" borderId="1" xfId="0" applyNumberFormat="1" applyFon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0" fontId="13" fillId="0" borderId="18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8" xfId="0" applyFont="1" applyFill="1" applyBorder="1" applyAlignment="1" applyProtection="1">
      <alignment horizontal="left" vertical="center" wrapText="1"/>
      <protection locked="0"/>
    </xf>
    <xf numFmtId="0" fontId="7" fillId="0" borderId="18" xfId="0" applyFont="1" applyFill="1" applyBorder="1" applyAlignment="1" applyProtection="1">
      <alignment horizontal="center"/>
      <protection locked="0"/>
    </xf>
    <xf numFmtId="0" fontId="7" fillId="0" borderId="27" xfId="0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14" fontId="7" fillId="0" borderId="26" xfId="0" applyNumberFormat="1" applyFont="1" applyFill="1" applyBorder="1" applyAlignment="1" applyProtection="1">
      <alignment horizontal="center"/>
      <protection locked="0"/>
    </xf>
    <xf numFmtId="1" fontId="13" fillId="0" borderId="28" xfId="0" applyNumberFormat="1" applyFont="1" applyFill="1" applyBorder="1" applyAlignment="1">
      <alignment horizontal="center"/>
    </xf>
    <xf numFmtId="0" fontId="13" fillId="0" borderId="27" xfId="0" applyFont="1" applyFill="1" applyBorder="1" applyAlignment="1" applyProtection="1">
      <alignment horizontal="center"/>
      <protection locked="0"/>
    </xf>
    <xf numFmtId="0" fontId="13" fillId="0" borderId="26" xfId="0" applyFont="1" applyFill="1" applyBorder="1" applyAlignment="1" applyProtection="1">
      <alignment horizontal="center"/>
      <protection locked="0"/>
    </xf>
    <xf numFmtId="0" fontId="13" fillId="0" borderId="28" xfId="0" applyFont="1" applyFill="1" applyBorder="1" applyAlignment="1" applyProtection="1">
      <alignment horizontal="center"/>
      <protection locked="0"/>
    </xf>
    <xf numFmtId="0" fontId="14" fillId="0" borderId="31" xfId="0" applyFont="1" applyBorder="1" applyAlignment="1" applyProtection="1">
      <alignment horizontal="center" vertical="center" wrapText="1"/>
    </xf>
    <xf numFmtId="0" fontId="14" fillId="0" borderId="32" xfId="0" applyFont="1" applyBorder="1" applyAlignment="1" applyProtection="1">
      <alignment horizontal="center" vertical="center" wrapText="1"/>
    </xf>
    <xf numFmtId="0" fontId="14" fillId="0" borderId="33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wrapText="1"/>
    </xf>
    <xf numFmtId="0" fontId="0" fillId="0" borderId="6" xfId="0" applyBorder="1" applyAlignment="1" applyProtection="1">
      <alignment horizontal="center" wrapText="1"/>
    </xf>
    <xf numFmtId="0" fontId="0" fillId="0" borderId="4" xfId="0" applyBorder="1" applyAlignment="1" applyProtection="1">
      <alignment horizontal="center" wrapText="1"/>
    </xf>
    <xf numFmtId="0" fontId="6" fillId="8" borderId="17" xfId="1" applyFont="1" applyFill="1" applyBorder="1" applyAlignment="1">
      <alignment horizontal="center" vertical="center" textRotation="90" wrapText="1"/>
    </xf>
    <xf numFmtId="0" fontId="6" fillId="8" borderId="28" xfId="1" applyFont="1" applyFill="1" applyBorder="1" applyAlignment="1">
      <alignment horizontal="center" vertical="center" textRotation="90" wrapText="1"/>
    </xf>
    <xf numFmtId="0" fontId="11" fillId="9" borderId="4" xfId="1" applyFont="1" applyFill="1" applyBorder="1" applyAlignment="1">
      <alignment horizontal="center" vertical="center" wrapText="1"/>
    </xf>
    <xf numFmtId="0" fontId="11" fillId="9" borderId="5" xfId="1" applyFont="1" applyFill="1" applyBorder="1" applyAlignment="1">
      <alignment horizontal="center" vertical="center" wrapText="1"/>
    </xf>
    <xf numFmtId="0" fontId="11" fillId="9" borderId="6" xfId="1" applyFont="1" applyFill="1" applyBorder="1" applyAlignment="1">
      <alignment horizontal="center" vertical="center" wrapText="1"/>
    </xf>
    <xf numFmtId="0" fontId="6" fillId="8" borderId="12" xfId="1" applyFont="1" applyFill="1" applyBorder="1" applyAlignment="1">
      <alignment horizontal="center" vertical="center" wrapText="1"/>
    </xf>
    <xf numFmtId="0" fontId="6" fillId="8" borderId="2" xfId="1" applyFont="1" applyFill="1" applyBorder="1" applyAlignment="1">
      <alignment horizontal="center" vertical="center" wrapText="1"/>
    </xf>
    <xf numFmtId="0" fontId="6" fillId="7" borderId="16" xfId="1" applyFont="1" applyFill="1" applyBorder="1" applyAlignment="1">
      <alignment horizontal="center" vertical="center" textRotation="90" wrapText="1"/>
    </xf>
    <xf numFmtId="0" fontId="6" fillId="7" borderId="26" xfId="1" applyFont="1" applyFill="1" applyBorder="1" applyAlignment="1">
      <alignment horizontal="center" vertical="center" textRotation="90"/>
    </xf>
    <xf numFmtId="0" fontId="6" fillId="7" borderId="17" xfId="1" applyFont="1" applyFill="1" applyBorder="1" applyAlignment="1">
      <alignment horizontal="center" vertical="center" textRotation="90"/>
    </xf>
    <xf numFmtId="0" fontId="6" fillId="7" borderId="28" xfId="1" applyFont="1" applyFill="1" applyBorder="1" applyAlignment="1">
      <alignment horizontal="center" vertical="center" textRotation="90"/>
    </xf>
    <xf numFmtId="0" fontId="9" fillId="6" borderId="6" xfId="1" applyFont="1" applyFill="1" applyBorder="1" applyAlignment="1">
      <alignment horizontal="center" vertical="center" textRotation="90" wrapText="1"/>
    </xf>
    <xf numFmtId="0" fontId="9" fillId="6" borderId="3" xfId="1" applyFont="1" applyFill="1" applyBorder="1" applyAlignment="1">
      <alignment horizontal="center" vertical="center" textRotation="90" wrapText="1"/>
    </xf>
    <xf numFmtId="0" fontId="10" fillId="6" borderId="27" xfId="2" applyFont="1" applyFill="1" applyBorder="1" applyAlignment="1" applyProtection="1">
      <alignment horizontal="center" vertical="center" wrapText="1"/>
    </xf>
    <xf numFmtId="0" fontId="10" fillId="6" borderId="26" xfId="2" applyFont="1" applyFill="1" applyBorder="1" applyAlignment="1" applyProtection="1">
      <alignment horizontal="center" vertical="center"/>
    </xf>
    <xf numFmtId="14" fontId="12" fillId="6" borderId="4" xfId="1" applyNumberFormat="1" applyFont="1" applyFill="1" applyBorder="1" applyAlignment="1" applyProtection="1">
      <alignment horizontal="center" vertical="center"/>
      <protection locked="0"/>
    </xf>
    <xf numFmtId="14" fontId="12" fillId="6" borderId="6" xfId="1" applyNumberFormat="1" applyFont="1" applyFill="1" applyBorder="1" applyAlignment="1" applyProtection="1">
      <alignment horizontal="center" vertical="center"/>
      <protection locked="0"/>
    </xf>
    <xf numFmtId="0" fontId="8" fillId="6" borderId="4" xfId="1" applyFont="1" applyFill="1" applyBorder="1" applyAlignment="1" applyProtection="1">
      <alignment horizontal="center" vertical="center" wrapText="1"/>
    </xf>
    <xf numFmtId="0" fontId="8" fillId="6" borderId="5" xfId="1" applyFont="1" applyFill="1" applyBorder="1" applyAlignment="1" applyProtection="1">
      <alignment horizontal="center" vertical="center" wrapText="1"/>
    </xf>
    <xf numFmtId="0" fontId="6" fillId="8" borderId="34" xfId="1" applyFont="1" applyFill="1" applyBorder="1" applyAlignment="1">
      <alignment horizontal="center" vertical="center" textRotation="90" wrapText="1"/>
    </xf>
    <xf numFmtId="0" fontId="6" fillId="8" borderId="35" xfId="1" applyFont="1" applyFill="1" applyBorder="1" applyAlignment="1">
      <alignment horizontal="center" vertical="center" textRotation="90" wrapText="1"/>
    </xf>
    <xf numFmtId="0" fontId="6" fillId="8" borderId="16" xfId="1" applyFont="1" applyFill="1" applyBorder="1" applyAlignment="1">
      <alignment horizontal="center" vertical="center" textRotation="90" wrapText="1"/>
    </xf>
    <xf numFmtId="0" fontId="6" fillId="8" borderId="26" xfId="1" applyFont="1" applyFill="1" applyBorder="1" applyAlignment="1">
      <alignment horizontal="center" vertical="center" textRotation="90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Pourcentage 2" xfId="3"/>
    <cellStyle name="Pourcentage 3" xfId="4"/>
  </cellStyles>
  <dxfs count="6">
    <dxf>
      <font>
        <b/>
        <i val="0"/>
        <color rgb="FFFF0000"/>
      </font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206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H92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5" sqref="D5"/>
    </sheetView>
  </sheetViews>
  <sheetFormatPr baseColWidth="10" defaultColWidth="8.88671875" defaultRowHeight="15"/>
  <cols>
    <col min="1" max="1" width="3.33203125" style="19" customWidth="1"/>
    <col min="2" max="2" width="7.33203125" style="19" customWidth="1"/>
    <col min="3" max="3" width="17.109375" style="19" customWidth="1"/>
    <col min="4" max="4" width="14.6640625" style="19" customWidth="1"/>
    <col min="5" max="5" width="5.33203125" style="20" customWidth="1"/>
    <col min="6" max="6" width="11.77734375" style="20" bestFit="1" customWidth="1"/>
    <col min="7" max="7" width="5.109375" style="20" customWidth="1"/>
    <col min="8" max="10" width="6.6640625" style="20" customWidth="1"/>
    <col min="11" max="11" width="10.33203125" style="20" customWidth="1"/>
    <col min="12" max="12" width="9.6640625" style="20" customWidth="1"/>
    <col min="13" max="13" width="7.88671875" style="20" customWidth="1"/>
    <col min="14" max="14" width="10.6640625" style="20" customWidth="1"/>
    <col min="15" max="15" width="14.21875" style="20" bestFit="1" customWidth="1"/>
    <col min="16" max="16" width="18.44140625" style="17" customWidth="1"/>
    <col min="17" max="17" width="14.88671875" style="17" customWidth="1"/>
    <col min="18" max="18" width="15.6640625" style="17" customWidth="1"/>
    <col min="19" max="19" width="17.5546875" style="17" customWidth="1"/>
    <col min="20" max="20" width="17.33203125" style="17" customWidth="1"/>
    <col min="21" max="21" width="9.88671875" style="17" hidden="1" customWidth="1"/>
    <col min="22" max="25" width="9.88671875" style="21" hidden="1" customWidth="1"/>
    <col min="26" max="28" width="8.88671875" style="16" hidden="1" customWidth="1"/>
    <col min="29" max="29" width="9.33203125" style="16" hidden="1" customWidth="1"/>
    <col min="30" max="30" width="9" style="17" hidden="1" customWidth="1"/>
    <col min="31" max="32" width="8.88671875" style="17" hidden="1" customWidth="1"/>
    <col min="33" max="33" width="9.33203125" style="17" hidden="1" customWidth="1"/>
    <col min="34" max="35" width="8.88671875" style="17" hidden="1" customWidth="1"/>
    <col min="36" max="36" width="9.33203125" style="17" hidden="1" customWidth="1"/>
    <col min="37" max="37" width="10.5546875" style="17" hidden="1" customWidth="1"/>
    <col min="38" max="38" width="12.6640625" style="17" hidden="1" customWidth="1"/>
    <col min="39" max="39" width="9.33203125" style="16" hidden="1" customWidth="1"/>
    <col min="40" max="44" width="8.88671875" style="16" hidden="1" customWidth="1"/>
    <col min="45" max="45" width="11" style="16" hidden="1" customWidth="1"/>
    <col min="46" max="46" width="8.88671875" style="17" hidden="1" customWidth="1"/>
    <col min="47" max="60" width="8.88671875" style="16" hidden="1" customWidth="1"/>
    <col min="61" max="107" width="8.88671875" style="16" customWidth="1"/>
    <col min="108" max="16384" width="8.88671875" style="16"/>
  </cols>
  <sheetData>
    <row r="1" spans="1:60" ht="13.5" customHeight="1" thickBo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14"/>
      <c r="T1" s="14"/>
      <c r="U1" s="14"/>
      <c r="V1" s="14"/>
      <c r="W1" s="14"/>
      <c r="X1" s="15"/>
      <c r="Y1" s="15"/>
      <c r="AV1" s="40"/>
      <c r="AW1" s="40"/>
      <c r="AX1" s="40"/>
      <c r="AY1" s="40"/>
      <c r="AZ1" s="40"/>
      <c r="BA1" s="42"/>
      <c r="BB1" s="42"/>
      <c r="BC1" s="42"/>
      <c r="BD1" s="42"/>
      <c r="BE1" s="41"/>
      <c r="BF1" s="41"/>
      <c r="BG1" s="41"/>
      <c r="BH1" s="41"/>
    </row>
    <row r="2" spans="1:60" ht="70.5" customHeight="1" thickBot="1">
      <c r="A2" s="18"/>
      <c r="B2" s="128" t="s">
        <v>46</v>
      </c>
      <c r="C2" s="129"/>
      <c r="D2" s="129"/>
      <c r="E2" s="126">
        <f ca="1">TODAY()</f>
        <v>41576</v>
      </c>
      <c r="F2" s="127"/>
      <c r="G2" s="113" t="s">
        <v>37</v>
      </c>
      <c r="H2" s="114"/>
      <c r="I2" s="114"/>
      <c r="J2" s="114"/>
      <c r="K2" s="114"/>
      <c r="L2" s="114"/>
      <c r="M2" s="114"/>
      <c r="N2" s="114"/>
      <c r="O2" s="115"/>
      <c r="P2" s="105" t="s">
        <v>47</v>
      </c>
      <c r="Q2" s="106"/>
      <c r="R2" s="106"/>
      <c r="S2" s="106"/>
      <c r="T2" s="107"/>
      <c r="AV2" s="17" t="s">
        <v>11</v>
      </c>
      <c r="AW2" s="17" t="s">
        <v>10</v>
      </c>
      <c r="AX2" s="17" t="s">
        <v>9</v>
      </c>
      <c r="AY2" s="17" t="s">
        <v>6</v>
      </c>
      <c r="AZ2" s="17"/>
      <c r="BA2" s="17" t="s">
        <v>11</v>
      </c>
      <c r="BB2" s="17" t="s">
        <v>10</v>
      </c>
      <c r="BC2" s="17" t="s">
        <v>9</v>
      </c>
      <c r="BD2" s="17" t="s">
        <v>6</v>
      </c>
      <c r="BE2" s="17" t="s">
        <v>11</v>
      </c>
      <c r="BF2" s="17" t="s">
        <v>10</v>
      </c>
      <c r="BG2" s="17" t="s">
        <v>9</v>
      </c>
      <c r="BH2" s="17" t="s">
        <v>6</v>
      </c>
    </row>
    <row r="3" spans="1:60" s="30" customFormat="1" ht="77.25" customHeight="1" thickBot="1">
      <c r="A3" s="51"/>
      <c r="B3" s="56" t="s">
        <v>32</v>
      </c>
      <c r="C3" s="57" t="s">
        <v>33</v>
      </c>
      <c r="D3" s="57" t="s">
        <v>34</v>
      </c>
      <c r="E3" s="57" t="s">
        <v>8</v>
      </c>
      <c r="F3" s="118" t="s">
        <v>35</v>
      </c>
      <c r="G3" s="120" t="s">
        <v>3</v>
      </c>
      <c r="H3" s="130" t="s">
        <v>38</v>
      </c>
      <c r="I3" s="132" t="s">
        <v>39</v>
      </c>
      <c r="J3" s="111" t="s">
        <v>40</v>
      </c>
      <c r="K3" s="116" t="s">
        <v>42</v>
      </c>
      <c r="L3" s="117"/>
      <c r="M3" s="116" t="s">
        <v>41</v>
      </c>
      <c r="N3" s="117"/>
      <c r="O3" s="122" t="s">
        <v>43</v>
      </c>
      <c r="P3" s="60" t="str">
        <f>H3</f>
        <v>20m Shuttle Run Test
Test de course navette de 20 m</v>
      </c>
      <c r="Q3" s="61" t="str">
        <f>I3</f>
        <v>Curl-Up
Demi Redressement assis</v>
      </c>
      <c r="R3" s="61" t="str">
        <f>J3</f>
        <v>Push-Up
Pompe</v>
      </c>
      <c r="S3" s="61" t="str">
        <f>K3</f>
        <v>Shoulder Strecth
Étirement de la coiffe rotateurs de l'épaule</v>
      </c>
      <c r="T3" s="62" t="str">
        <f>M3</f>
        <v>Back Saver Sit and Reach (cm)
Flexion du tronc vers l'avant (cm)</v>
      </c>
      <c r="U3" s="22"/>
      <c r="V3" s="22"/>
      <c r="W3" s="22"/>
      <c r="X3" s="108" t="s">
        <v>7</v>
      </c>
      <c r="Y3" s="108"/>
      <c r="Z3" s="108"/>
      <c r="AA3" s="109"/>
      <c r="AB3" s="110" t="s">
        <v>12</v>
      </c>
      <c r="AC3" s="108"/>
      <c r="AD3" s="108"/>
      <c r="AE3" s="109"/>
      <c r="AF3" s="110" t="s">
        <v>13</v>
      </c>
      <c r="AG3" s="108"/>
      <c r="AH3" s="108"/>
      <c r="AI3" s="109"/>
      <c r="AJ3" s="23" t="s">
        <v>15</v>
      </c>
      <c r="AK3" s="24" t="s">
        <v>19</v>
      </c>
      <c r="AL3" s="25" t="s">
        <v>0</v>
      </c>
      <c r="AM3" s="26" t="s">
        <v>2</v>
      </c>
      <c r="AN3" s="26" t="s">
        <v>1</v>
      </c>
      <c r="AO3" s="26" t="s">
        <v>17</v>
      </c>
      <c r="AP3" s="27" t="s">
        <v>18</v>
      </c>
      <c r="AQ3" s="28" t="s">
        <v>21</v>
      </c>
      <c r="AR3" s="29" t="s">
        <v>22</v>
      </c>
      <c r="AS3" s="30" t="s">
        <v>23</v>
      </c>
      <c r="AT3" s="24" t="s">
        <v>20</v>
      </c>
      <c r="AU3" s="39" t="s">
        <v>28</v>
      </c>
      <c r="AV3" s="30" t="s">
        <v>24</v>
      </c>
      <c r="AW3" s="30" t="s">
        <v>25</v>
      </c>
      <c r="AX3" s="30" t="s">
        <v>26</v>
      </c>
      <c r="AY3" s="30" t="s">
        <v>27</v>
      </c>
      <c r="AZ3" s="30" t="s">
        <v>31</v>
      </c>
      <c r="BA3" s="28">
        <v>4</v>
      </c>
      <c r="BB3" s="28">
        <v>3</v>
      </c>
      <c r="BC3" s="28">
        <v>2</v>
      </c>
      <c r="BD3" s="28">
        <v>1</v>
      </c>
      <c r="BE3" s="28">
        <v>4</v>
      </c>
      <c r="BF3" s="28">
        <v>3</v>
      </c>
      <c r="BG3" s="28">
        <v>2</v>
      </c>
      <c r="BH3" s="28">
        <v>1</v>
      </c>
    </row>
    <row r="4" spans="1:60" s="30" customFormat="1" ht="43.5" customHeight="1" thickBot="1">
      <c r="A4" s="52"/>
      <c r="B4" s="124" t="s">
        <v>36</v>
      </c>
      <c r="C4" s="125"/>
      <c r="D4" s="125"/>
      <c r="E4" s="58">
        <f>SUBTOTAL(3,E5:E84)</f>
        <v>0</v>
      </c>
      <c r="F4" s="119"/>
      <c r="G4" s="121"/>
      <c r="H4" s="131"/>
      <c r="I4" s="133"/>
      <c r="J4" s="112"/>
      <c r="K4" s="59" t="s">
        <v>44</v>
      </c>
      <c r="L4" s="59" t="s">
        <v>45</v>
      </c>
      <c r="M4" s="59" t="s">
        <v>44</v>
      </c>
      <c r="N4" s="59" t="s">
        <v>45</v>
      </c>
      <c r="O4" s="123"/>
      <c r="P4" s="102" t="s">
        <v>48</v>
      </c>
      <c r="Q4" s="103"/>
      <c r="R4" s="103"/>
      <c r="S4" s="103"/>
      <c r="T4" s="104"/>
      <c r="U4" s="44"/>
      <c r="V4" s="44"/>
      <c r="W4" s="44"/>
      <c r="X4" s="45"/>
      <c r="Y4" s="45"/>
      <c r="Z4" s="45"/>
      <c r="AA4" s="46"/>
      <c r="AB4" s="47"/>
      <c r="AC4" s="45"/>
      <c r="AD4" s="45"/>
      <c r="AE4" s="46"/>
      <c r="AF4" s="47"/>
      <c r="AG4" s="45"/>
      <c r="AH4" s="45"/>
      <c r="AI4" s="46"/>
      <c r="AJ4" s="48"/>
      <c r="AK4" s="49"/>
      <c r="AL4" s="47"/>
      <c r="AM4" s="45"/>
      <c r="AN4" s="45"/>
      <c r="AO4" s="45"/>
      <c r="AP4" s="46"/>
      <c r="AQ4" s="28"/>
      <c r="AR4" s="29"/>
      <c r="AT4" s="50"/>
      <c r="AU4" s="39"/>
      <c r="BA4" s="28"/>
      <c r="BB4" s="28"/>
      <c r="BC4" s="28"/>
      <c r="BD4" s="28"/>
      <c r="BE4" s="28"/>
      <c r="BF4" s="28"/>
      <c r="BG4" s="28"/>
      <c r="BH4" s="28"/>
    </row>
    <row r="5" spans="1:60">
      <c r="A5" s="52">
        <v>1</v>
      </c>
      <c r="B5" s="68"/>
      <c r="C5" s="69"/>
      <c r="D5" s="70"/>
      <c r="E5" s="71"/>
      <c r="F5" s="72"/>
      <c r="G5" s="73" t="str">
        <f t="shared" ref="G5:G69" si="0">IF(F5="","",YEAR($E$2-F5)-1900)</f>
        <v/>
      </c>
      <c r="H5" s="74"/>
      <c r="I5" s="75"/>
      <c r="J5" s="75"/>
      <c r="K5" s="76"/>
      <c r="L5" s="76"/>
      <c r="M5" s="76"/>
      <c r="N5" s="77"/>
      <c r="O5" s="66" t="str">
        <f>IF(COUNTBLANK(H5:N5)&gt;0,"", IF(AS5=0,"Participation", AU5))</f>
        <v/>
      </c>
      <c r="P5" s="63" t="str">
        <f>IF(AA5=1,"Excellence", IF(Z5=1,"Or/Gold", IF(Y5=1,"Argent/Silver", IF(X5=1, "Bronze","NQ"))))</f>
        <v>NQ</v>
      </c>
      <c r="Q5" s="63" t="str">
        <f>IF(AE5=1,"Excellence", IF(AD5=1,"Or/Gold", IF(AC5=1,"Argent/Silver", IF(AB5=1, "Bronze","NQ"))))</f>
        <v>NQ</v>
      </c>
      <c r="R5" s="63" t="str">
        <f>IF(AI5=1,"Excellence", IF(AH5=1,"Or/Gold", IF(AG5=1,"Argent/Silver", IF(AF5=1, "Bronze","NQ"))))</f>
        <v>NQ</v>
      </c>
      <c r="S5" s="63" t="str">
        <f>IF(AK5=1,"Excellence","NQ")</f>
        <v>NQ</v>
      </c>
      <c r="T5" s="64" t="str">
        <f>IF(AJ5=1,"Excellence","NQ")</f>
        <v>NQ</v>
      </c>
      <c r="U5" s="31"/>
      <c r="V5" s="31"/>
      <c r="W5" s="31"/>
      <c r="X5" s="32">
        <f t="shared" ref="X5:X36" si="1">IF(E5="M",IF(AND(G5=12,H5&gt;=32),1,IF(AND(G5=13,H5&gt;=41),1,IF(AND(G5=14,H5&gt;=41),1,IF(AND(G5=15,H5&gt;=51),1,IF(AND(G5=16,H5&gt;=61),1,IF(AND(G5=17,H5&gt;=61),1,IF(AND(G5=18,H5&gt;=72),1,))))))),IF(AND(G5=12,H5&gt;=15),1,IF(AND(G5=13,H5&gt;=23),1,IF(AND(G5=14,H5&gt;=23),1,IF(AND(G5=15,H5&gt;=32),1,IF(AND(G5=16,H5&gt;=32),1,IF(AND(G5=17,H5&gt;=41),1,IF(AND(G5=18,H5&gt;=41),1,0))))))))</f>
        <v>0</v>
      </c>
      <c r="Y5" s="32">
        <f t="shared" ref="Y5:Y36" si="2">IF(E5="M",IF(AND(G5=12,H5&gt;=45),1,IF(AND(G5=13,H5&gt;=55),1,IF(AND(G5=14,H5&gt;=55),1,IF(AND(G5=15,H5&gt;=65),1,IF(AND(G5=16,H5&gt;=72),1,IF(AND(G5=17,H5&gt;=76),1,IF(AND(G5=18,H5&gt;=83),1,))))))),IF(AND(G5=12,H5&gt;=23),1,IF(AND(G5=13,H5&gt;=32),1,IF(AND(G5=14,H5&gt;=32),1,IF(AND(G5=15,H5&gt;=38),1,IF(AND(G5=16,H5&gt;=41),1,IF(AND(G5=17,H5&gt;=47),1,IF(AND(G5=18,H5&gt;=51),1,0))))))))</f>
        <v>0</v>
      </c>
      <c r="Z5" s="32">
        <f t="shared" ref="Z5:Z36" si="3">IF(E5="M",IF(AND(G5=12,H5&gt;=58),1,IF(AND(G5=13,H5&gt;=69),1,IF(AND(G5=14,H5&gt;=69),1,IF(AND(G5=15,H5&gt;=79),1,IF(AND(G5=16,H5&gt;=83),1,IF(AND(G5=17,H5&gt;=91),1,IF(AND(G5=18,H5&gt;=94),1,))))))),IF(AND(G5=12,H5&gt;=32),1,IF(AND(G5=13,H5&gt;=41),1,IF(AND(G5=14,H5&gt;=41),1,IF(AND(G5=15,H5&gt;=44),1,IF(AND(G5=16,H5&gt;=51),1,IF(AND(G5=17,H5&gt;=54),1,IF(AND(G5=18,H5&gt;=61),1,0))))))))</f>
        <v>0</v>
      </c>
      <c r="AA5" s="33">
        <f t="shared" ref="AA5:AA36" si="4">IF(E5="M",IF(AND(G5=12,H5&gt;=72),1,IF(AND(G5=13,H5&gt;=83),1,IF(AND(G5=14,H5&gt;=83),1,IF(AND(G5=15,H5&gt;=94),1,IF(AND(G5=16,H5&gt;=94),1,IF(AND(G5=17,H5&gt;=106),1,IF(AND(G5=18,H5&gt;=106),1,))))))),IF(AND(G5=12,H5&gt;=41),1,IF(AND(G5=13,H5&gt;=51),1,IF(AND(G5=14,H5&gt;=51),1,IF(AND(G5=15,H5&gt;=51),1,IF(AND(G5=16,H5&gt;=61),1,IF(AND(G5=17,H5&gt;=61),1,IF(AND(G5=18,H5&gt;=72),1,0))))))))</f>
        <v>0</v>
      </c>
      <c r="AB5" s="34">
        <f t="shared" ref="AB5:AB36" si="5">IF(E5="M",IF(AND(G5=12,I5&gt;=18),1,IF(AND(G5=13,I5&gt;=21),1,IF(AND(G5=14,I5&gt;=24),1,IF(AND(G5=15,I5&gt;=24),1,IF(AND(G5=16,I5&gt;=24),1,IF(AND(G5=17,I5&gt;=24),1,IF(AND(G5=18,I5&gt;=24),1,))))))),IF(AND(G5=12,I5&gt;=18),1,IF(AND(G5=13,I5&gt;=18),1,IF(AND(G5=14,I5&gt;=18),1,IF(AND(G5=15,I5&gt;=18),1,IF(AND(G5=16,I5&gt;=18),1,IF(AND(G5=17,I5&gt;=18),1,IF(AND(G5=18,I5&gt;=18),1,0))))))))</f>
        <v>0</v>
      </c>
      <c r="AC5" s="32">
        <f t="shared" ref="AC5:AC36" si="6">IF(E5="M",IF(AND(G5=12,I5&gt;=24),1,IF(AND(G5=13,I5&gt;=27),1,IF(AND(G5=14,I5&gt;=31),1,IF(AND(G5=15,I5&gt;=31),1,IF(AND(G5=16,I5&gt;=31),1,IF(AND(G5=17,I5&gt;=31),1,IF(AND(G5=18,I5&gt;=31),1,))))))),IF(AND(G5=12,I5&gt;=22),1,IF(AND(G5=13,I5&gt;=22),1,IF(AND(G5=14,I5&gt;=22),1,IF(AND(G5=15,I5&gt;=23),1,IF(AND(G5=16,I5&gt;=23),1,IF(AND(G5=17,I5&gt;=23),1,IF(AND(G5=18,I5&gt;=23),1,0))))))))</f>
        <v>0</v>
      </c>
      <c r="AD5" s="32">
        <f t="shared" ref="AD5:AD36" si="7">IF(E5="M",IF(AND(G5=12,I5&gt;=30),1,IF(AND(G5=13,I5&gt;=33),1,IF(AND(G5=14,I5&gt;=38),1,IF(AND(G5=15,I5&gt;=39),1,IF(AND(G5=16,I5&gt;=39),1,IF(AND(G5=17,I5&gt;=39),1,IF(AND(G5=18,I5&gt;=39),1,))))))),IF(AND(G5=12,I5&gt;=27),1,IF(AND(G5=13,I5&gt;=27),1,IF(AND(G5=14,I5&gt;=27),1,IF(AND(G5=15,I5&gt;=29),1,IF(AND(G5=16,I5&gt;=29),1,IF(AND(G5=17,I5&gt;=29),1,IF(AND(G5=18,I5&gt;=29),1,0))))))))</f>
        <v>0</v>
      </c>
      <c r="AE5" s="33">
        <f t="shared" ref="AE5:AE36" si="8">IF(E5="M",IF(AND(G5=12,I5&gt;=36),1,IF(AND(G5=13,I5&gt;=40),1,IF(AND(G5=14,I5&gt;=45),1,IF(AND(G5=15,I5&gt;=47),1,IF(AND(G5=16,I5&gt;=47),1,IF(AND(G5=17,I5&gt;=47),1,IF(AND(G5=18,I5&gt;=47),1,))))))),IF(AND(G5=12,I5&gt;=32),1,IF(AND(G5=13,I5&gt;=32),1,IF(AND(G5=14,I5&gt;=32),1,IF(AND(G5=15,I5&gt;=35),1,IF(AND(G5=16,I5&gt;=35),1,IF(AND(G5=17,I5&gt;=35),1,IF(AND(G5=18,I5&gt;=35),1,0))))))))</f>
        <v>0</v>
      </c>
      <c r="AF5" s="34">
        <f t="shared" ref="AF5:AF36" si="9">IF(E5="M",IF(AND(G5=12,J5&gt;=10),1,IF(AND(G5=13,J5&gt;=12),1,IF(AND(G5=14,J5&gt;=14),1,IF(AND(G5=15,J5&gt;=16),1,IF(AND(G5=16,J5&gt;=18),1,IF(AND(G5=17,J5&gt;=18),1,IF(AND(G5=18,J5&gt;=18),1,))))))),IF(AND(G5=12,J5&gt;=7),1,IF(AND(G5=13,J5&gt;=7),1,IF(AND(G5=14,J5&gt;=7),1,IF(AND(G5=15,J5&gt;=7),1,IF(AND(G5=16,J5&gt;=7),1,IF(AND(G5=17,J5&gt;=7),1,IF(AND(G5=18,J5&gt;=7),1,0))))))))</f>
        <v>0</v>
      </c>
      <c r="AG5" s="32">
        <f t="shared" ref="AG5:AG36" si="10">IF(E5="M",IF(AND(G5=12,J5&gt;=13),1,IF(AND(G5=13,J5&gt;=16),1,IF(AND(G5=14,J5&gt;=19),1,IF(AND(G5=15,J5&gt;=22),1,IF(AND(G5=16,J5&gt;=23),1,IF(AND(G5=17,J5&gt;=23),1,IF(AND(G5=18,J5&gt;=23),1,))))))),IF(AND(G5=12,J5&gt;=9),1,IF(AND(G5=13,J5&gt;=9),1,IF(AND(G5=14,J5&gt;=9),1,IF(AND(G5=15,J5&gt;=9),1,IF(AND(G5=16,J5&gt;=9),1,IF(AND(G5=17,J5&gt;=9),1,IF(AND(G5=18,J5&gt;=9),1,0))))))))</f>
        <v>0</v>
      </c>
      <c r="AH5" s="32">
        <f t="shared" ref="AH5:AH36" si="11">IF(E5="M",IF(AND(G5=12,J5&gt;=16),1,IF(AND(G5=13,J5&gt;=20),1,IF(AND(G5=14,J5&gt;=24),1,IF(AND(G5=15,J5&gt;=28),1,IF(AND(G5=16,J5&gt;=29),1,IF(AND(G5=17,J5&gt;=29),1,IF(AND(G5=18,J5&gt;=29),1,))))))),IF(AND(G5=12,J5&gt;=12),1,IF(AND(G5=13,J5&gt;=12),1,IF(AND(G5=14,J5&gt;=12),1,IF(AND(G5=15,J5&gt;=12),1,IF(AND(G5=16,J5&gt;=12),1,IF(AND(G5=17,J5&gt;=12),1,IF(AND(G5=18,J5&gt;=12),1,0))))))))</f>
        <v>0</v>
      </c>
      <c r="AI5" s="33">
        <f t="shared" ref="AI5:AI36" si="12">IF(E5="M",IF(AND(G5=12,J5&gt;=20),1,IF(AND(G5=13,J5&gt;=25),1,IF(AND(G5=14,J5&gt;=30),1,IF(AND(G5=15,J5&gt;=35),1,IF(AND(G5=16,J5&gt;=35),1,IF(AND(G5=17,J5&gt;=35),1,IF(AND(G5=18,J5&gt;=35),1,))))))),IF(AND(G5=12,J5&gt;=15),1,IF(AND(G5=13,J5&gt;=15),1,IF(AND(G5=14,J5&gt;=15),1,IF(AND(G5=15,J5&gt;=15),1,IF(AND(G5=16,J5&gt;=15),1,IF(AND(G5=17,J5&gt;=15),1,IF(AND(G5=18,J5&gt;=15),1,0))))))))</f>
        <v>0</v>
      </c>
      <c r="AJ5" s="35">
        <f t="shared" ref="AJ5:AJ36" si="13">IF($E5="M",IF(MIN($M5:$N5)&gt;=20,1,0),IF(AND($G5&gt;11,$G5&lt;15,MIN($M5:$N5)&gt;=25),1,IF(AND($G5&gt;=15,$G5&lt;19,MIN($M5:$N5)&gt;=30),1,0)))</f>
        <v>0</v>
      </c>
      <c r="AK5" s="35">
        <f t="shared" ref="AK5:AK36" si="14">IF(AND(K5=$F$91,L5=$F$91),1,0)</f>
        <v>0</v>
      </c>
      <c r="AL5" s="34">
        <f>IF(P5="Excellence",4,IF(P5="Or/Gold",3,IF(P5="Argent/Silver",2,IF(P5="Bronze",1,0))))</f>
        <v>0</v>
      </c>
      <c r="AM5" s="34">
        <f t="shared" ref="AM5:AN5" si="15">IF(Q5="Excellence",4,IF(Q5="Or/Gold",3,IF(Q5="Argent/Silver",2,IF(Q5="Bronze",1,0))))</f>
        <v>0</v>
      </c>
      <c r="AN5" s="34">
        <f t="shared" si="15"/>
        <v>0</v>
      </c>
      <c r="AO5" s="36">
        <f t="shared" ref="AO5:AO36" si="16">IF(S5="Excellence",4,0)</f>
        <v>0</v>
      </c>
      <c r="AP5" s="37">
        <f t="shared" ref="AP5:AP36" si="17">IF(T5="Excellence",4,0)</f>
        <v>0</v>
      </c>
      <c r="AQ5" s="17" t="b">
        <f>IF(AL5=0,TRUE,FALSE)</f>
        <v>1</v>
      </c>
      <c r="AR5" s="17" t="b">
        <f>IF(COUNTIF(AM5:AP5,0)&gt;1,TRUE,FALSE)</f>
        <v>1</v>
      </c>
      <c r="AS5" s="35">
        <f t="shared" ref="AS5:AS36" si="18">IF(AQ5,0,IF(AR5,0,1))</f>
        <v>0</v>
      </c>
      <c r="AT5" s="36">
        <f>MIN(AL5:AP5)</f>
        <v>0</v>
      </c>
      <c r="AU5" s="17" t="str">
        <f>IF(BD5&lt;&gt;"","Bronze",IF(BC5&lt;&gt;"","Argent/Silver",IF(BB5&lt;&gt;"","Or/Gold","Excellence")))</f>
        <v>Excellence</v>
      </c>
      <c r="AV5" s="17">
        <f t="shared" ref="AV5:AV36" si="19">IF($AT5=4,COUNTIF($AM5:$AP5,4)-1,COUNTIF($AM5:$AP5,4))</f>
        <v>0</v>
      </c>
      <c r="AW5" s="17">
        <f t="shared" ref="AW5:AW36" si="20">IF($AT5=3,COUNTIF($AM5:$AP5,3)-1,COUNTIF($AM5:$AP5,3))</f>
        <v>0</v>
      </c>
      <c r="AX5" s="17">
        <f t="shared" ref="AX5:AX36" si="21">IF($AT5=2,COUNTIF($AM5:$AP5,2)-1,COUNTIF($AM5:$AP5,2))</f>
        <v>0</v>
      </c>
      <c r="AY5" s="17">
        <f t="shared" ref="AY5:AY36" si="22">IF($AT5=1,COUNTIF($AM5:$AP5,1)-1,COUNTIF($AM5:$AP5,1))</f>
        <v>0</v>
      </c>
      <c r="AZ5" s="17">
        <f t="shared" ref="AZ5:AZ36" si="23">IF($AT5=0,COUNTIF($AM5:$AP5,0)-1,COUNTIF($AM5:$AP5,0))</f>
        <v>3</v>
      </c>
      <c r="BA5" s="17" t="str">
        <f>IF(AV5&lt;1,IF(BE5=0,"",BE5),IF(BE5&lt;&gt;0,AV5+BE5,AV5))</f>
        <v/>
      </c>
      <c r="BB5" s="17" t="str">
        <f>IF(AW5&lt;1,IF(BF5=0,"",BF5),IF(BF5&lt;&gt;0,AW5+BF5,AW5))</f>
        <v/>
      </c>
      <c r="BC5" s="17" t="str">
        <f>IF(AX5&lt;1,IF(BG5=0,"",BG5),IF(BG5&lt;&gt;0,AX5+BG5,AX5))</f>
        <v/>
      </c>
      <c r="BD5" s="17" t="str">
        <f>IF(AY5&lt;1,IF(BH5=0,"",BH5),IF(BH5&lt;&gt;0,AY5+BH5,AY5))</f>
        <v/>
      </c>
      <c r="BE5" s="17">
        <f>IF($AL5=4,1,0)</f>
        <v>0</v>
      </c>
      <c r="BF5" s="17">
        <f>IF($AL5=3,1,0)</f>
        <v>0</v>
      </c>
      <c r="BG5" s="17">
        <f>IF($AL5=2,1,0)</f>
        <v>0</v>
      </c>
      <c r="BH5" s="17">
        <f>IF($AL5=1,1,0)</f>
        <v>0</v>
      </c>
    </row>
    <row r="6" spans="1:60">
      <c r="A6" s="52">
        <v>2</v>
      </c>
      <c r="B6" s="78"/>
      <c r="C6" s="79"/>
      <c r="D6" s="80"/>
      <c r="E6" s="81"/>
      <c r="F6" s="82"/>
      <c r="G6" s="83" t="str">
        <f t="shared" si="0"/>
        <v/>
      </c>
      <c r="H6" s="84"/>
      <c r="I6" s="85"/>
      <c r="J6" s="85"/>
      <c r="K6" s="85"/>
      <c r="L6" s="85"/>
      <c r="M6" s="85"/>
      <c r="N6" s="86"/>
      <c r="O6" s="65" t="str">
        <f>IF(COUNTBLANK(H6:N6)&gt;0,"", IF(AS6=0,"Participation", AU6))</f>
        <v/>
      </c>
      <c r="P6" s="63" t="str">
        <f t="shared" ref="P6:P15" si="24">IF(AA6=1,"Excellence", IF(Z6=1,"Or/Gold", IF(Y6=1,"Argent/Silver", IF(X6=1, "Bronze","NQ"))))</f>
        <v>NQ</v>
      </c>
      <c r="Q6" s="63" t="str">
        <f t="shared" ref="Q6:Q15" si="25">IF(AE6=1,"Excellence", IF(AD6=1,"Or/Gold", IF(AC6=1,"Argent/Silver", IF(AB6=1, "Bronze","NQ"))))</f>
        <v>NQ</v>
      </c>
      <c r="R6" s="63" t="str">
        <f t="shared" ref="R6:R15" si="26">IF(AI6=1,"Excellence", IF(AH6=1,"Or/Gold", IF(AG6=1,"Argent/Silver", IF(AF6=1, "Bronze","NQ"))))</f>
        <v>NQ</v>
      </c>
      <c r="S6" s="63" t="str">
        <f t="shared" ref="S6:S15" si="27">IF(AK6=1,"Excellence","NQ")</f>
        <v>NQ</v>
      </c>
      <c r="T6" s="64" t="str">
        <f t="shared" ref="T6:T15" si="28">IF(AJ6=1,"Excellence","NQ")</f>
        <v>NQ</v>
      </c>
      <c r="U6" s="31"/>
      <c r="V6" s="31"/>
      <c r="W6" s="31"/>
      <c r="X6" s="32">
        <f t="shared" si="1"/>
        <v>0</v>
      </c>
      <c r="Y6" s="32">
        <f t="shared" si="2"/>
        <v>0</v>
      </c>
      <c r="Z6" s="32">
        <f t="shared" si="3"/>
        <v>0</v>
      </c>
      <c r="AA6" s="33">
        <f t="shared" si="4"/>
        <v>0</v>
      </c>
      <c r="AB6" s="34">
        <f t="shared" si="5"/>
        <v>0</v>
      </c>
      <c r="AC6" s="32">
        <f t="shared" si="6"/>
        <v>0</v>
      </c>
      <c r="AD6" s="32">
        <f t="shared" si="7"/>
        <v>0</v>
      </c>
      <c r="AE6" s="33">
        <f t="shared" si="8"/>
        <v>0</v>
      </c>
      <c r="AF6" s="34">
        <f t="shared" si="9"/>
        <v>0</v>
      </c>
      <c r="AG6" s="32">
        <f t="shared" si="10"/>
        <v>0</v>
      </c>
      <c r="AH6" s="32">
        <f t="shared" si="11"/>
        <v>0</v>
      </c>
      <c r="AI6" s="33">
        <f t="shared" si="12"/>
        <v>0</v>
      </c>
      <c r="AJ6" s="35">
        <f t="shared" si="13"/>
        <v>0</v>
      </c>
      <c r="AK6" s="35">
        <f t="shared" si="14"/>
        <v>0</v>
      </c>
      <c r="AL6" s="34">
        <f t="shared" ref="AL6:AL69" si="29">IF(P6="Excellence",4,IF(P6="Or/Gold",3,IF(P6="Argent/Silver",2,IF(P6="Bronze",1,0))))</f>
        <v>0</v>
      </c>
      <c r="AM6" s="34">
        <f t="shared" ref="AM6:AM69" si="30">IF(Q6="Excellence",4,IF(Q6="Or/Gold",3,IF(Q6="Argent/Silver",2,IF(Q6="Bronze",1,0))))</f>
        <v>0</v>
      </c>
      <c r="AN6" s="34">
        <f t="shared" ref="AN6:AN69" si="31">IF(R6="Excellence",4,IF(R6="Or/Gold",3,IF(R6="Argent/Silver",2,IF(R6="Bronze",1,0))))</f>
        <v>0</v>
      </c>
      <c r="AO6" s="36">
        <f t="shared" si="16"/>
        <v>0</v>
      </c>
      <c r="AP6" s="37">
        <f t="shared" si="17"/>
        <v>0</v>
      </c>
      <c r="AQ6" s="17" t="b">
        <f t="shared" ref="AQ6" si="32">IF(AL6=0,TRUE,FALSE)</f>
        <v>1</v>
      </c>
      <c r="AR6" s="17" t="b">
        <f t="shared" ref="AR6" si="33">IF(COUNTIF(AM6:AP6,0)&gt;1,TRUE,FALSE)</f>
        <v>1</v>
      </c>
      <c r="AS6" s="35">
        <f t="shared" si="18"/>
        <v>0</v>
      </c>
      <c r="AT6" s="36">
        <f t="shared" ref="AT6:AT69" si="34">MIN(AL6:AP6)</f>
        <v>0</v>
      </c>
      <c r="AU6" s="17" t="str">
        <f t="shared" ref="AU6:AU69" si="35">IF(BD6&lt;&gt;"","Bronze",IF(BC6&lt;&gt;"","Argent",IF(BB6&lt;&gt;"","Or","Excellence")))</f>
        <v>Excellence</v>
      </c>
      <c r="AV6" s="17">
        <f t="shared" si="19"/>
        <v>0</v>
      </c>
      <c r="AW6" s="17">
        <f t="shared" si="20"/>
        <v>0</v>
      </c>
      <c r="AX6" s="17">
        <f t="shared" si="21"/>
        <v>0</v>
      </c>
      <c r="AY6" s="17">
        <f t="shared" si="22"/>
        <v>0</v>
      </c>
      <c r="AZ6" s="17">
        <f t="shared" si="23"/>
        <v>3</v>
      </c>
      <c r="BA6" s="17" t="str">
        <f t="shared" ref="BA6:BA69" si="36">IF(AV6&lt;1,IF(BE6=0,"",BE6),IF(BE6&lt;&gt;0,AV6+BE6,AV6))</f>
        <v/>
      </c>
      <c r="BB6" s="17" t="str">
        <f t="shared" ref="BB6:BB69" si="37">IF(AW6&lt;1,IF(BF6=0,"",BF6),IF(BF6&lt;&gt;0,AW6+BF6,AW6))</f>
        <v/>
      </c>
      <c r="BC6" s="17" t="str">
        <f t="shared" ref="BC6:BC69" si="38">IF(AX6&lt;1,IF(BG6=0,"",BG6),IF(BG6&lt;&gt;0,AX6+BG6,AX6))</f>
        <v/>
      </c>
      <c r="BD6" s="17" t="str">
        <f t="shared" ref="BD6:BD69" si="39">IF(AY6&lt;1,IF(BH6=0,"",BH6),IF(BH6&lt;&gt;0,AY6+BH6,AY6))</f>
        <v/>
      </c>
      <c r="BE6" s="17">
        <f t="shared" ref="BE6:BE69" si="40">IF($AL6=4,1,0)</f>
        <v>0</v>
      </c>
      <c r="BF6" s="17">
        <f t="shared" ref="BF6:BF69" si="41">IF($AL6=3,1,0)</f>
        <v>0</v>
      </c>
      <c r="BG6" s="17">
        <f t="shared" ref="BG6:BG69" si="42">IF($AL6=2,1,0)</f>
        <v>0</v>
      </c>
      <c r="BH6" s="17">
        <f t="shared" ref="BH6:BH69" si="43">IF($AL6=1,1,0)</f>
        <v>0</v>
      </c>
    </row>
    <row r="7" spans="1:60">
      <c r="A7" s="53">
        <v>3</v>
      </c>
      <c r="B7" s="87"/>
      <c r="C7" s="80"/>
      <c r="D7" s="80"/>
      <c r="E7" s="81"/>
      <c r="F7" s="82"/>
      <c r="G7" s="83" t="str">
        <f t="shared" si="0"/>
        <v/>
      </c>
      <c r="H7" s="84"/>
      <c r="I7" s="85"/>
      <c r="J7" s="85"/>
      <c r="K7" s="85"/>
      <c r="L7" s="85"/>
      <c r="M7" s="85"/>
      <c r="N7" s="86"/>
      <c r="O7" s="65" t="str">
        <f t="shared" ref="O7:O70" si="44">IF(COUNTBLANK(H7:N7)&gt;0,"", IF(AS7=0,"Participation", AU7))</f>
        <v/>
      </c>
      <c r="P7" s="63" t="str">
        <f t="shared" si="24"/>
        <v>NQ</v>
      </c>
      <c r="Q7" s="63" t="str">
        <f t="shared" si="25"/>
        <v>NQ</v>
      </c>
      <c r="R7" s="63" t="str">
        <f t="shared" si="26"/>
        <v>NQ</v>
      </c>
      <c r="S7" s="63" t="str">
        <f t="shared" si="27"/>
        <v>NQ</v>
      </c>
      <c r="T7" s="64" t="str">
        <f t="shared" si="28"/>
        <v>NQ</v>
      </c>
      <c r="U7" s="31"/>
      <c r="V7" s="31"/>
      <c r="W7" s="31"/>
      <c r="X7" s="32">
        <f t="shared" si="1"/>
        <v>0</v>
      </c>
      <c r="Y7" s="32">
        <f t="shared" si="2"/>
        <v>0</v>
      </c>
      <c r="Z7" s="32">
        <f t="shared" si="3"/>
        <v>0</v>
      </c>
      <c r="AA7" s="33">
        <f t="shared" si="4"/>
        <v>0</v>
      </c>
      <c r="AB7" s="34">
        <f t="shared" si="5"/>
        <v>0</v>
      </c>
      <c r="AC7" s="32">
        <f t="shared" si="6"/>
        <v>0</v>
      </c>
      <c r="AD7" s="32">
        <f t="shared" si="7"/>
        <v>0</v>
      </c>
      <c r="AE7" s="33">
        <f t="shared" si="8"/>
        <v>0</v>
      </c>
      <c r="AF7" s="34">
        <f t="shared" si="9"/>
        <v>0</v>
      </c>
      <c r="AG7" s="32">
        <f t="shared" si="10"/>
        <v>0</v>
      </c>
      <c r="AH7" s="32">
        <f t="shared" si="11"/>
        <v>0</v>
      </c>
      <c r="AI7" s="33">
        <f t="shared" si="12"/>
        <v>0</v>
      </c>
      <c r="AJ7" s="35">
        <f t="shared" si="13"/>
        <v>0</v>
      </c>
      <c r="AK7" s="35">
        <f t="shared" si="14"/>
        <v>0</v>
      </c>
      <c r="AL7" s="34">
        <f t="shared" si="29"/>
        <v>0</v>
      </c>
      <c r="AM7" s="34">
        <f t="shared" si="30"/>
        <v>0</v>
      </c>
      <c r="AN7" s="34">
        <f t="shared" si="31"/>
        <v>0</v>
      </c>
      <c r="AO7" s="36">
        <f t="shared" si="16"/>
        <v>0</v>
      </c>
      <c r="AP7" s="37">
        <f t="shared" si="17"/>
        <v>0</v>
      </c>
      <c r="AQ7" s="17" t="b">
        <f t="shared" ref="AQ7:AQ16" si="45">IF(AL7=0,TRUE,FALSE)</f>
        <v>1</v>
      </c>
      <c r="AR7" s="17" t="b">
        <f t="shared" ref="AR7:AR16" si="46">IF(COUNTIF(AM7:AP7,0)&gt;1,TRUE,FALSE)</f>
        <v>1</v>
      </c>
      <c r="AS7" s="35">
        <f t="shared" si="18"/>
        <v>0</v>
      </c>
      <c r="AT7" s="36">
        <f t="shared" si="34"/>
        <v>0</v>
      </c>
      <c r="AU7" s="17" t="str">
        <f t="shared" si="35"/>
        <v>Excellence</v>
      </c>
      <c r="AV7" s="17">
        <f t="shared" si="19"/>
        <v>0</v>
      </c>
      <c r="AW7" s="17">
        <f t="shared" si="20"/>
        <v>0</v>
      </c>
      <c r="AX7" s="17">
        <f t="shared" si="21"/>
        <v>0</v>
      </c>
      <c r="AY7" s="17">
        <f t="shared" si="22"/>
        <v>0</v>
      </c>
      <c r="AZ7" s="17">
        <f t="shared" si="23"/>
        <v>3</v>
      </c>
      <c r="BA7" s="17" t="str">
        <f t="shared" si="36"/>
        <v/>
      </c>
      <c r="BB7" s="17" t="str">
        <f t="shared" si="37"/>
        <v/>
      </c>
      <c r="BC7" s="17" t="str">
        <f t="shared" si="38"/>
        <v/>
      </c>
      <c r="BD7" s="17" t="str">
        <f t="shared" si="39"/>
        <v/>
      </c>
      <c r="BE7" s="17">
        <f t="shared" si="40"/>
        <v>0</v>
      </c>
      <c r="BF7" s="17">
        <f t="shared" si="41"/>
        <v>0</v>
      </c>
      <c r="BG7" s="17">
        <f t="shared" si="42"/>
        <v>0</v>
      </c>
      <c r="BH7" s="17">
        <f t="shared" si="43"/>
        <v>0</v>
      </c>
    </row>
    <row r="8" spans="1:60">
      <c r="A8" s="53">
        <v>4</v>
      </c>
      <c r="B8" s="87"/>
      <c r="C8" s="80"/>
      <c r="D8" s="80"/>
      <c r="E8" s="81"/>
      <c r="F8" s="82"/>
      <c r="G8" s="83" t="str">
        <f t="shared" si="0"/>
        <v/>
      </c>
      <c r="H8" s="84"/>
      <c r="I8" s="85"/>
      <c r="J8" s="85"/>
      <c r="K8" s="85"/>
      <c r="L8" s="85"/>
      <c r="M8" s="85"/>
      <c r="N8" s="86"/>
      <c r="O8" s="65" t="str">
        <f t="shared" si="44"/>
        <v/>
      </c>
      <c r="P8" s="63" t="str">
        <f t="shared" si="24"/>
        <v>NQ</v>
      </c>
      <c r="Q8" s="63" t="str">
        <f t="shared" si="25"/>
        <v>NQ</v>
      </c>
      <c r="R8" s="63" t="str">
        <f t="shared" si="26"/>
        <v>NQ</v>
      </c>
      <c r="S8" s="63" t="str">
        <f t="shared" si="27"/>
        <v>NQ</v>
      </c>
      <c r="T8" s="64" t="str">
        <f t="shared" si="28"/>
        <v>NQ</v>
      </c>
      <c r="U8" s="31"/>
      <c r="V8" s="31"/>
      <c r="W8" s="31"/>
      <c r="X8" s="32">
        <f t="shared" si="1"/>
        <v>0</v>
      </c>
      <c r="Y8" s="32">
        <f t="shared" si="2"/>
        <v>0</v>
      </c>
      <c r="Z8" s="32">
        <f t="shared" si="3"/>
        <v>0</v>
      </c>
      <c r="AA8" s="33">
        <f t="shared" si="4"/>
        <v>0</v>
      </c>
      <c r="AB8" s="34">
        <f t="shared" si="5"/>
        <v>0</v>
      </c>
      <c r="AC8" s="32">
        <f t="shared" si="6"/>
        <v>0</v>
      </c>
      <c r="AD8" s="32">
        <f t="shared" si="7"/>
        <v>0</v>
      </c>
      <c r="AE8" s="33">
        <f t="shared" si="8"/>
        <v>0</v>
      </c>
      <c r="AF8" s="34">
        <f t="shared" si="9"/>
        <v>0</v>
      </c>
      <c r="AG8" s="32">
        <f t="shared" si="10"/>
        <v>0</v>
      </c>
      <c r="AH8" s="32">
        <f t="shared" si="11"/>
        <v>0</v>
      </c>
      <c r="AI8" s="33">
        <f t="shared" si="12"/>
        <v>0</v>
      </c>
      <c r="AJ8" s="35">
        <f t="shared" si="13"/>
        <v>0</v>
      </c>
      <c r="AK8" s="35">
        <f t="shared" si="14"/>
        <v>0</v>
      </c>
      <c r="AL8" s="34">
        <f t="shared" si="29"/>
        <v>0</v>
      </c>
      <c r="AM8" s="34">
        <f t="shared" si="30"/>
        <v>0</v>
      </c>
      <c r="AN8" s="34">
        <f t="shared" si="31"/>
        <v>0</v>
      </c>
      <c r="AO8" s="36">
        <f t="shared" si="16"/>
        <v>0</v>
      </c>
      <c r="AP8" s="37">
        <f t="shared" si="17"/>
        <v>0</v>
      </c>
      <c r="AQ8" s="17" t="b">
        <f t="shared" si="45"/>
        <v>1</v>
      </c>
      <c r="AR8" s="17" t="b">
        <f t="shared" si="46"/>
        <v>1</v>
      </c>
      <c r="AS8" s="35">
        <f t="shared" si="18"/>
        <v>0</v>
      </c>
      <c r="AT8" s="36">
        <f t="shared" si="34"/>
        <v>0</v>
      </c>
      <c r="AU8" s="17" t="str">
        <f t="shared" si="35"/>
        <v>Excellence</v>
      </c>
      <c r="AV8" s="17">
        <f t="shared" si="19"/>
        <v>0</v>
      </c>
      <c r="AW8" s="17">
        <f t="shared" si="20"/>
        <v>0</v>
      </c>
      <c r="AX8" s="17">
        <f t="shared" si="21"/>
        <v>0</v>
      </c>
      <c r="AY8" s="17">
        <f t="shared" si="22"/>
        <v>0</v>
      </c>
      <c r="AZ8" s="17">
        <f t="shared" si="23"/>
        <v>3</v>
      </c>
      <c r="BA8" s="17" t="str">
        <f t="shared" si="36"/>
        <v/>
      </c>
      <c r="BB8" s="17" t="str">
        <f t="shared" si="37"/>
        <v/>
      </c>
      <c r="BC8" s="17" t="str">
        <f t="shared" si="38"/>
        <v/>
      </c>
      <c r="BD8" s="17" t="str">
        <f t="shared" si="39"/>
        <v/>
      </c>
      <c r="BE8" s="17">
        <f t="shared" si="40"/>
        <v>0</v>
      </c>
      <c r="BF8" s="17">
        <f t="shared" si="41"/>
        <v>0</v>
      </c>
      <c r="BG8" s="17">
        <f t="shared" si="42"/>
        <v>0</v>
      </c>
      <c r="BH8" s="17">
        <f t="shared" si="43"/>
        <v>0</v>
      </c>
    </row>
    <row r="9" spans="1:60">
      <c r="A9" s="53">
        <v>5</v>
      </c>
      <c r="B9" s="87"/>
      <c r="C9" s="80"/>
      <c r="D9" s="80"/>
      <c r="E9" s="81"/>
      <c r="F9" s="82"/>
      <c r="G9" s="83" t="str">
        <f t="shared" si="0"/>
        <v/>
      </c>
      <c r="H9" s="84"/>
      <c r="I9" s="85"/>
      <c r="J9" s="85"/>
      <c r="K9" s="85"/>
      <c r="L9" s="85"/>
      <c r="M9" s="85"/>
      <c r="N9" s="86"/>
      <c r="O9" s="65" t="str">
        <f t="shared" si="44"/>
        <v/>
      </c>
      <c r="P9" s="63" t="str">
        <f t="shared" si="24"/>
        <v>NQ</v>
      </c>
      <c r="Q9" s="63" t="str">
        <f t="shared" si="25"/>
        <v>NQ</v>
      </c>
      <c r="R9" s="63" t="str">
        <f t="shared" si="26"/>
        <v>NQ</v>
      </c>
      <c r="S9" s="63" t="str">
        <f t="shared" si="27"/>
        <v>NQ</v>
      </c>
      <c r="T9" s="64" t="str">
        <f t="shared" si="28"/>
        <v>NQ</v>
      </c>
      <c r="U9" s="31"/>
      <c r="V9" s="31"/>
      <c r="W9" s="31"/>
      <c r="X9" s="32">
        <f t="shared" si="1"/>
        <v>0</v>
      </c>
      <c r="Y9" s="32">
        <f t="shared" si="2"/>
        <v>0</v>
      </c>
      <c r="Z9" s="32">
        <f t="shared" si="3"/>
        <v>0</v>
      </c>
      <c r="AA9" s="33">
        <f t="shared" si="4"/>
        <v>0</v>
      </c>
      <c r="AB9" s="34">
        <f t="shared" si="5"/>
        <v>0</v>
      </c>
      <c r="AC9" s="32">
        <f t="shared" si="6"/>
        <v>0</v>
      </c>
      <c r="AD9" s="32">
        <f t="shared" si="7"/>
        <v>0</v>
      </c>
      <c r="AE9" s="33">
        <f t="shared" si="8"/>
        <v>0</v>
      </c>
      <c r="AF9" s="34">
        <f t="shared" si="9"/>
        <v>0</v>
      </c>
      <c r="AG9" s="32">
        <f t="shared" si="10"/>
        <v>0</v>
      </c>
      <c r="AH9" s="32">
        <f t="shared" si="11"/>
        <v>0</v>
      </c>
      <c r="AI9" s="33">
        <f t="shared" si="12"/>
        <v>0</v>
      </c>
      <c r="AJ9" s="35">
        <f t="shared" si="13"/>
        <v>0</v>
      </c>
      <c r="AK9" s="35">
        <f t="shared" si="14"/>
        <v>0</v>
      </c>
      <c r="AL9" s="34">
        <f t="shared" si="29"/>
        <v>0</v>
      </c>
      <c r="AM9" s="34">
        <f t="shared" si="30"/>
        <v>0</v>
      </c>
      <c r="AN9" s="34">
        <f t="shared" si="31"/>
        <v>0</v>
      </c>
      <c r="AO9" s="36">
        <f t="shared" si="16"/>
        <v>0</v>
      </c>
      <c r="AP9" s="37">
        <f t="shared" si="17"/>
        <v>0</v>
      </c>
      <c r="AQ9" s="17" t="b">
        <f t="shared" si="45"/>
        <v>1</v>
      </c>
      <c r="AR9" s="17" t="b">
        <f t="shared" si="46"/>
        <v>1</v>
      </c>
      <c r="AS9" s="35">
        <f t="shared" si="18"/>
        <v>0</v>
      </c>
      <c r="AT9" s="36">
        <f t="shared" si="34"/>
        <v>0</v>
      </c>
      <c r="AU9" s="17" t="str">
        <f t="shared" si="35"/>
        <v>Excellence</v>
      </c>
      <c r="AV9" s="17">
        <f t="shared" si="19"/>
        <v>0</v>
      </c>
      <c r="AW9" s="17">
        <f t="shared" si="20"/>
        <v>0</v>
      </c>
      <c r="AX9" s="17">
        <f t="shared" si="21"/>
        <v>0</v>
      </c>
      <c r="AY9" s="17">
        <f t="shared" si="22"/>
        <v>0</v>
      </c>
      <c r="AZ9" s="17">
        <f t="shared" si="23"/>
        <v>3</v>
      </c>
      <c r="BA9" s="17" t="str">
        <f t="shared" si="36"/>
        <v/>
      </c>
      <c r="BB9" s="17" t="str">
        <f t="shared" si="37"/>
        <v/>
      </c>
      <c r="BC9" s="17" t="str">
        <f t="shared" si="38"/>
        <v/>
      </c>
      <c r="BD9" s="17" t="str">
        <f t="shared" si="39"/>
        <v/>
      </c>
      <c r="BE9" s="17">
        <f t="shared" si="40"/>
        <v>0</v>
      </c>
      <c r="BF9" s="17">
        <f t="shared" si="41"/>
        <v>0</v>
      </c>
      <c r="BG9" s="17">
        <f t="shared" si="42"/>
        <v>0</v>
      </c>
      <c r="BH9" s="17">
        <f t="shared" si="43"/>
        <v>0</v>
      </c>
    </row>
    <row r="10" spans="1:60">
      <c r="A10" s="53">
        <v>6</v>
      </c>
      <c r="B10" s="87"/>
      <c r="C10" s="80"/>
      <c r="D10" s="80"/>
      <c r="E10" s="81"/>
      <c r="F10" s="82"/>
      <c r="G10" s="83" t="str">
        <f t="shared" si="0"/>
        <v/>
      </c>
      <c r="H10" s="84"/>
      <c r="I10" s="85"/>
      <c r="J10" s="85"/>
      <c r="K10" s="85"/>
      <c r="L10" s="85"/>
      <c r="M10" s="85"/>
      <c r="N10" s="86"/>
      <c r="O10" s="65" t="str">
        <f t="shared" si="44"/>
        <v/>
      </c>
      <c r="P10" s="63" t="str">
        <f t="shared" si="24"/>
        <v>NQ</v>
      </c>
      <c r="Q10" s="63" t="str">
        <f t="shared" si="25"/>
        <v>NQ</v>
      </c>
      <c r="R10" s="63" t="str">
        <f t="shared" si="26"/>
        <v>NQ</v>
      </c>
      <c r="S10" s="63" t="str">
        <f t="shared" si="27"/>
        <v>NQ</v>
      </c>
      <c r="T10" s="64" t="str">
        <f t="shared" si="28"/>
        <v>NQ</v>
      </c>
      <c r="U10" s="31"/>
      <c r="V10" s="31"/>
      <c r="W10" s="31"/>
      <c r="X10" s="32">
        <f t="shared" si="1"/>
        <v>0</v>
      </c>
      <c r="Y10" s="32">
        <f t="shared" si="2"/>
        <v>0</v>
      </c>
      <c r="Z10" s="32">
        <f t="shared" si="3"/>
        <v>0</v>
      </c>
      <c r="AA10" s="33">
        <f t="shared" si="4"/>
        <v>0</v>
      </c>
      <c r="AB10" s="34">
        <f t="shared" si="5"/>
        <v>0</v>
      </c>
      <c r="AC10" s="32">
        <f t="shared" si="6"/>
        <v>0</v>
      </c>
      <c r="AD10" s="32">
        <f t="shared" si="7"/>
        <v>0</v>
      </c>
      <c r="AE10" s="33">
        <f t="shared" si="8"/>
        <v>0</v>
      </c>
      <c r="AF10" s="34">
        <f t="shared" si="9"/>
        <v>0</v>
      </c>
      <c r="AG10" s="32">
        <f t="shared" si="10"/>
        <v>0</v>
      </c>
      <c r="AH10" s="32">
        <f t="shared" si="11"/>
        <v>0</v>
      </c>
      <c r="AI10" s="33">
        <f t="shared" si="12"/>
        <v>0</v>
      </c>
      <c r="AJ10" s="35">
        <f t="shared" si="13"/>
        <v>0</v>
      </c>
      <c r="AK10" s="35">
        <f t="shared" si="14"/>
        <v>0</v>
      </c>
      <c r="AL10" s="34">
        <f t="shared" si="29"/>
        <v>0</v>
      </c>
      <c r="AM10" s="34">
        <f t="shared" si="30"/>
        <v>0</v>
      </c>
      <c r="AN10" s="34">
        <f t="shared" si="31"/>
        <v>0</v>
      </c>
      <c r="AO10" s="36">
        <f t="shared" si="16"/>
        <v>0</v>
      </c>
      <c r="AP10" s="37">
        <f t="shared" si="17"/>
        <v>0</v>
      </c>
      <c r="AQ10" s="17" t="b">
        <f t="shared" si="45"/>
        <v>1</v>
      </c>
      <c r="AR10" s="17" t="b">
        <f t="shared" si="46"/>
        <v>1</v>
      </c>
      <c r="AS10" s="35">
        <f t="shared" si="18"/>
        <v>0</v>
      </c>
      <c r="AT10" s="36">
        <f t="shared" si="34"/>
        <v>0</v>
      </c>
      <c r="AU10" s="17" t="str">
        <f t="shared" si="35"/>
        <v>Excellence</v>
      </c>
      <c r="AV10" s="17">
        <f t="shared" si="19"/>
        <v>0</v>
      </c>
      <c r="AW10" s="17">
        <f t="shared" si="20"/>
        <v>0</v>
      </c>
      <c r="AX10" s="17">
        <f t="shared" si="21"/>
        <v>0</v>
      </c>
      <c r="AY10" s="17">
        <f t="shared" si="22"/>
        <v>0</v>
      </c>
      <c r="AZ10" s="17">
        <f t="shared" si="23"/>
        <v>3</v>
      </c>
      <c r="BA10" s="17" t="str">
        <f t="shared" si="36"/>
        <v/>
      </c>
      <c r="BB10" s="17" t="str">
        <f t="shared" si="37"/>
        <v/>
      </c>
      <c r="BC10" s="17" t="str">
        <f t="shared" si="38"/>
        <v/>
      </c>
      <c r="BD10" s="17" t="str">
        <f t="shared" si="39"/>
        <v/>
      </c>
      <c r="BE10" s="17">
        <f t="shared" si="40"/>
        <v>0</v>
      </c>
      <c r="BF10" s="17">
        <f t="shared" si="41"/>
        <v>0</v>
      </c>
      <c r="BG10" s="17">
        <f t="shared" si="42"/>
        <v>0</v>
      </c>
      <c r="BH10" s="17">
        <f t="shared" si="43"/>
        <v>0</v>
      </c>
    </row>
    <row r="11" spans="1:60">
      <c r="A11" s="53">
        <v>7</v>
      </c>
      <c r="B11" s="87"/>
      <c r="C11" s="80"/>
      <c r="D11" s="80"/>
      <c r="E11" s="81"/>
      <c r="F11" s="82"/>
      <c r="G11" s="83" t="str">
        <f t="shared" si="0"/>
        <v/>
      </c>
      <c r="H11" s="84"/>
      <c r="I11" s="85"/>
      <c r="J11" s="85"/>
      <c r="K11" s="85"/>
      <c r="L11" s="85"/>
      <c r="M11" s="85"/>
      <c r="N11" s="86"/>
      <c r="O11" s="65" t="str">
        <f t="shared" si="44"/>
        <v/>
      </c>
      <c r="P11" s="63" t="str">
        <f t="shared" si="24"/>
        <v>NQ</v>
      </c>
      <c r="Q11" s="63" t="str">
        <f t="shared" si="25"/>
        <v>NQ</v>
      </c>
      <c r="R11" s="63" t="str">
        <f t="shared" si="26"/>
        <v>NQ</v>
      </c>
      <c r="S11" s="63" t="str">
        <f t="shared" si="27"/>
        <v>NQ</v>
      </c>
      <c r="T11" s="64" t="str">
        <f t="shared" si="28"/>
        <v>NQ</v>
      </c>
      <c r="U11" s="31"/>
      <c r="V11" s="31"/>
      <c r="W11" s="31"/>
      <c r="X11" s="32">
        <f t="shared" si="1"/>
        <v>0</v>
      </c>
      <c r="Y11" s="32">
        <f t="shared" si="2"/>
        <v>0</v>
      </c>
      <c r="Z11" s="32">
        <f t="shared" si="3"/>
        <v>0</v>
      </c>
      <c r="AA11" s="33">
        <f t="shared" si="4"/>
        <v>0</v>
      </c>
      <c r="AB11" s="34">
        <f t="shared" si="5"/>
        <v>0</v>
      </c>
      <c r="AC11" s="32">
        <f t="shared" si="6"/>
        <v>0</v>
      </c>
      <c r="AD11" s="32">
        <f t="shared" si="7"/>
        <v>0</v>
      </c>
      <c r="AE11" s="33">
        <f t="shared" si="8"/>
        <v>0</v>
      </c>
      <c r="AF11" s="34">
        <f t="shared" si="9"/>
        <v>0</v>
      </c>
      <c r="AG11" s="32">
        <f t="shared" si="10"/>
        <v>0</v>
      </c>
      <c r="AH11" s="32">
        <f t="shared" si="11"/>
        <v>0</v>
      </c>
      <c r="AI11" s="33">
        <f t="shared" si="12"/>
        <v>0</v>
      </c>
      <c r="AJ11" s="35">
        <f t="shared" si="13"/>
        <v>0</v>
      </c>
      <c r="AK11" s="35">
        <f t="shared" si="14"/>
        <v>0</v>
      </c>
      <c r="AL11" s="34">
        <f t="shared" si="29"/>
        <v>0</v>
      </c>
      <c r="AM11" s="34">
        <f t="shared" si="30"/>
        <v>0</v>
      </c>
      <c r="AN11" s="34">
        <f t="shared" si="31"/>
        <v>0</v>
      </c>
      <c r="AO11" s="36">
        <f t="shared" si="16"/>
        <v>0</v>
      </c>
      <c r="AP11" s="37">
        <f t="shared" si="17"/>
        <v>0</v>
      </c>
      <c r="AQ11" s="17" t="b">
        <f t="shared" si="45"/>
        <v>1</v>
      </c>
      <c r="AR11" s="17" t="b">
        <f t="shared" si="46"/>
        <v>1</v>
      </c>
      <c r="AS11" s="35">
        <f t="shared" si="18"/>
        <v>0</v>
      </c>
      <c r="AT11" s="36">
        <f t="shared" si="34"/>
        <v>0</v>
      </c>
      <c r="AU11" s="17" t="str">
        <f t="shared" si="35"/>
        <v>Excellence</v>
      </c>
      <c r="AV11" s="17">
        <f t="shared" si="19"/>
        <v>0</v>
      </c>
      <c r="AW11" s="17">
        <f t="shared" si="20"/>
        <v>0</v>
      </c>
      <c r="AX11" s="17">
        <f t="shared" si="21"/>
        <v>0</v>
      </c>
      <c r="AY11" s="17">
        <f t="shared" si="22"/>
        <v>0</v>
      </c>
      <c r="AZ11" s="17">
        <f t="shared" si="23"/>
        <v>3</v>
      </c>
      <c r="BA11" s="17" t="str">
        <f t="shared" si="36"/>
        <v/>
      </c>
      <c r="BB11" s="17" t="str">
        <f t="shared" si="37"/>
        <v/>
      </c>
      <c r="BC11" s="17" t="str">
        <f t="shared" si="38"/>
        <v/>
      </c>
      <c r="BD11" s="17" t="str">
        <f t="shared" si="39"/>
        <v/>
      </c>
      <c r="BE11" s="17">
        <f t="shared" si="40"/>
        <v>0</v>
      </c>
      <c r="BF11" s="17">
        <f t="shared" si="41"/>
        <v>0</v>
      </c>
      <c r="BG11" s="17">
        <f t="shared" si="42"/>
        <v>0</v>
      </c>
      <c r="BH11" s="17">
        <f t="shared" si="43"/>
        <v>0</v>
      </c>
    </row>
    <row r="12" spans="1:60">
      <c r="A12" s="53">
        <v>8</v>
      </c>
      <c r="B12" s="87"/>
      <c r="C12" s="80"/>
      <c r="D12" s="80"/>
      <c r="E12" s="81"/>
      <c r="F12" s="82"/>
      <c r="G12" s="83" t="str">
        <f t="shared" si="0"/>
        <v/>
      </c>
      <c r="H12" s="84"/>
      <c r="I12" s="85"/>
      <c r="J12" s="85"/>
      <c r="K12" s="85"/>
      <c r="L12" s="85"/>
      <c r="M12" s="85"/>
      <c r="N12" s="86"/>
      <c r="O12" s="65" t="str">
        <f t="shared" si="44"/>
        <v/>
      </c>
      <c r="P12" s="63" t="str">
        <f t="shared" si="24"/>
        <v>NQ</v>
      </c>
      <c r="Q12" s="63" t="str">
        <f t="shared" si="25"/>
        <v>NQ</v>
      </c>
      <c r="R12" s="63" t="str">
        <f t="shared" si="26"/>
        <v>NQ</v>
      </c>
      <c r="S12" s="63" t="str">
        <f t="shared" si="27"/>
        <v>NQ</v>
      </c>
      <c r="T12" s="64" t="str">
        <f t="shared" si="28"/>
        <v>NQ</v>
      </c>
      <c r="U12" s="31"/>
      <c r="V12" s="31"/>
      <c r="W12" s="31"/>
      <c r="X12" s="32">
        <f t="shared" si="1"/>
        <v>0</v>
      </c>
      <c r="Y12" s="32">
        <f t="shared" si="2"/>
        <v>0</v>
      </c>
      <c r="Z12" s="32">
        <f t="shared" si="3"/>
        <v>0</v>
      </c>
      <c r="AA12" s="33">
        <f t="shared" si="4"/>
        <v>0</v>
      </c>
      <c r="AB12" s="34">
        <f t="shared" si="5"/>
        <v>0</v>
      </c>
      <c r="AC12" s="32">
        <f t="shared" si="6"/>
        <v>0</v>
      </c>
      <c r="AD12" s="32">
        <f t="shared" si="7"/>
        <v>0</v>
      </c>
      <c r="AE12" s="33">
        <f t="shared" si="8"/>
        <v>0</v>
      </c>
      <c r="AF12" s="34">
        <f t="shared" si="9"/>
        <v>0</v>
      </c>
      <c r="AG12" s="32">
        <f t="shared" si="10"/>
        <v>0</v>
      </c>
      <c r="AH12" s="32">
        <f t="shared" si="11"/>
        <v>0</v>
      </c>
      <c r="AI12" s="33">
        <f t="shared" si="12"/>
        <v>0</v>
      </c>
      <c r="AJ12" s="35">
        <f t="shared" si="13"/>
        <v>0</v>
      </c>
      <c r="AK12" s="35">
        <f t="shared" si="14"/>
        <v>0</v>
      </c>
      <c r="AL12" s="34">
        <f t="shared" si="29"/>
        <v>0</v>
      </c>
      <c r="AM12" s="34">
        <f t="shared" si="30"/>
        <v>0</v>
      </c>
      <c r="AN12" s="34">
        <f t="shared" si="31"/>
        <v>0</v>
      </c>
      <c r="AO12" s="36">
        <f t="shared" si="16"/>
        <v>0</v>
      </c>
      <c r="AP12" s="37">
        <f t="shared" si="17"/>
        <v>0</v>
      </c>
      <c r="AQ12" s="17" t="b">
        <f t="shared" si="45"/>
        <v>1</v>
      </c>
      <c r="AR12" s="17" t="b">
        <f t="shared" si="46"/>
        <v>1</v>
      </c>
      <c r="AS12" s="35">
        <f t="shared" si="18"/>
        <v>0</v>
      </c>
      <c r="AT12" s="36">
        <f t="shared" si="34"/>
        <v>0</v>
      </c>
      <c r="AU12" s="17" t="str">
        <f t="shared" si="35"/>
        <v>Excellence</v>
      </c>
      <c r="AV12" s="17">
        <f t="shared" si="19"/>
        <v>0</v>
      </c>
      <c r="AW12" s="17">
        <f t="shared" si="20"/>
        <v>0</v>
      </c>
      <c r="AX12" s="17">
        <f t="shared" si="21"/>
        <v>0</v>
      </c>
      <c r="AY12" s="17">
        <f t="shared" si="22"/>
        <v>0</v>
      </c>
      <c r="AZ12" s="17">
        <f t="shared" si="23"/>
        <v>3</v>
      </c>
      <c r="BA12" s="17" t="str">
        <f t="shared" si="36"/>
        <v/>
      </c>
      <c r="BB12" s="17" t="str">
        <f t="shared" si="37"/>
        <v/>
      </c>
      <c r="BC12" s="17" t="str">
        <f t="shared" si="38"/>
        <v/>
      </c>
      <c r="BD12" s="17" t="str">
        <f t="shared" si="39"/>
        <v/>
      </c>
      <c r="BE12" s="17">
        <f t="shared" si="40"/>
        <v>0</v>
      </c>
      <c r="BF12" s="17">
        <f t="shared" si="41"/>
        <v>0</v>
      </c>
      <c r="BG12" s="17">
        <f t="shared" si="42"/>
        <v>0</v>
      </c>
      <c r="BH12" s="17">
        <f t="shared" si="43"/>
        <v>0</v>
      </c>
    </row>
    <row r="13" spans="1:60">
      <c r="A13" s="53">
        <v>9</v>
      </c>
      <c r="B13" s="78"/>
      <c r="C13" s="79"/>
      <c r="D13" s="80"/>
      <c r="E13" s="81"/>
      <c r="F13" s="82"/>
      <c r="G13" s="83" t="str">
        <f t="shared" si="0"/>
        <v/>
      </c>
      <c r="H13" s="84"/>
      <c r="I13" s="85"/>
      <c r="J13" s="85"/>
      <c r="K13" s="85"/>
      <c r="L13" s="85"/>
      <c r="M13" s="85"/>
      <c r="N13" s="85"/>
      <c r="O13" s="65" t="str">
        <f t="shared" si="44"/>
        <v/>
      </c>
      <c r="P13" s="63" t="str">
        <f t="shared" si="24"/>
        <v>NQ</v>
      </c>
      <c r="Q13" s="63" t="str">
        <f t="shared" si="25"/>
        <v>NQ</v>
      </c>
      <c r="R13" s="63" t="str">
        <f t="shared" si="26"/>
        <v>NQ</v>
      </c>
      <c r="S13" s="63" t="str">
        <f t="shared" si="27"/>
        <v>NQ</v>
      </c>
      <c r="T13" s="64" t="str">
        <f t="shared" si="28"/>
        <v>NQ</v>
      </c>
      <c r="U13" s="31"/>
      <c r="V13" s="31"/>
      <c r="W13" s="31"/>
      <c r="X13" s="32">
        <f t="shared" si="1"/>
        <v>0</v>
      </c>
      <c r="Y13" s="32">
        <f t="shared" si="2"/>
        <v>0</v>
      </c>
      <c r="Z13" s="32">
        <f t="shared" si="3"/>
        <v>0</v>
      </c>
      <c r="AA13" s="33">
        <f t="shared" si="4"/>
        <v>0</v>
      </c>
      <c r="AB13" s="34">
        <f t="shared" si="5"/>
        <v>0</v>
      </c>
      <c r="AC13" s="32">
        <f t="shared" si="6"/>
        <v>0</v>
      </c>
      <c r="AD13" s="32">
        <f t="shared" si="7"/>
        <v>0</v>
      </c>
      <c r="AE13" s="33">
        <f t="shared" si="8"/>
        <v>0</v>
      </c>
      <c r="AF13" s="34">
        <f t="shared" si="9"/>
        <v>0</v>
      </c>
      <c r="AG13" s="32">
        <f t="shared" si="10"/>
        <v>0</v>
      </c>
      <c r="AH13" s="32">
        <f t="shared" si="11"/>
        <v>0</v>
      </c>
      <c r="AI13" s="33">
        <f t="shared" si="12"/>
        <v>0</v>
      </c>
      <c r="AJ13" s="35">
        <f t="shared" si="13"/>
        <v>0</v>
      </c>
      <c r="AK13" s="35">
        <f t="shared" si="14"/>
        <v>0</v>
      </c>
      <c r="AL13" s="34">
        <f t="shared" si="29"/>
        <v>0</v>
      </c>
      <c r="AM13" s="34">
        <f t="shared" si="30"/>
        <v>0</v>
      </c>
      <c r="AN13" s="34">
        <f t="shared" si="31"/>
        <v>0</v>
      </c>
      <c r="AO13" s="36">
        <f t="shared" si="16"/>
        <v>0</v>
      </c>
      <c r="AP13" s="37">
        <f t="shared" si="17"/>
        <v>0</v>
      </c>
      <c r="AQ13" s="17" t="b">
        <f t="shared" si="45"/>
        <v>1</v>
      </c>
      <c r="AR13" s="17" t="b">
        <f t="shared" si="46"/>
        <v>1</v>
      </c>
      <c r="AS13" s="35">
        <f t="shared" si="18"/>
        <v>0</v>
      </c>
      <c r="AT13" s="36">
        <f t="shared" si="34"/>
        <v>0</v>
      </c>
      <c r="AU13" s="17" t="str">
        <f t="shared" si="35"/>
        <v>Excellence</v>
      </c>
      <c r="AV13" s="17">
        <f t="shared" si="19"/>
        <v>0</v>
      </c>
      <c r="AW13" s="17">
        <f t="shared" si="20"/>
        <v>0</v>
      </c>
      <c r="AX13" s="17">
        <f t="shared" si="21"/>
        <v>0</v>
      </c>
      <c r="AY13" s="17">
        <f t="shared" si="22"/>
        <v>0</v>
      </c>
      <c r="AZ13" s="17">
        <f t="shared" si="23"/>
        <v>3</v>
      </c>
      <c r="BA13" s="17" t="str">
        <f t="shared" si="36"/>
        <v/>
      </c>
      <c r="BB13" s="17" t="str">
        <f t="shared" si="37"/>
        <v/>
      </c>
      <c r="BC13" s="17" t="str">
        <f t="shared" si="38"/>
        <v/>
      </c>
      <c r="BD13" s="17" t="str">
        <f t="shared" si="39"/>
        <v/>
      </c>
      <c r="BE13" s="17">
        <f t="shared" si="40"/>
        <v>0</v>
      </c>
      <c r="BF13" s="17">
        <f t="shared" si="41"/>
        <v>0</v>
      </c>
      <c r="BG13" s="17">
        <f t="shared" si="42"/>
        <v>0</v>
      </c>
      <c r="BH13" s="17">
        <f t="shared" si="43"/>
        <v>0</v>
      </c>
    </row>
    <row r="14" spans="1:60">
      <c r="A14" s="53">
        <v>10</v>
      </c>
      <c r="B14" s="78"/>
      <c r="C14" s="79"/>
      <c r="D14" s="80"/>
      <c r="E14" s="81"/>
      <c r="F14" s="82"/>
      <c r="G14" s="83" t="str">
        <f t="shared" si="0"/>
        <v/>
      </c>
      <c r="H14" s="84"/>
      <c r="I14" s="85"/>
      <c r="J14" s="85"/>
      <c r="K14" s="85"/>
      <c r="L14" s="85"/>
      <c r="M14" s="85"/>
      <c r="N14" s="85"/>
      <c r="O14" s="65" t="str">
        <f t="shared" si="44"/>
        <v/>
      </c>
      <c r="P14" s="63" t="str">
        <f t="shared" si="24"/>
        <v>NQ</v>
      </c>
      <c r="Q14" s="63" t="str">
        <f t="shared" si="25"/>
        <v>NQ</v>
      </c>
      <c r="R14" s="63" t="str">
        <f t="shared" si="26"/>
        <v>NQ</v>
      </c>
      <c r="S14" s="63" t="str">
        <f t="shared" si="27"/>
        <v>NQ</v>
      </c>
      <c r="T14" s="64" t="str">
        <f t="shared" si="28"/>
        <v>NQ</v>
      </c>
      <c r="U14" s="31"/>
      <c r="V14" s="31"/>
      <c r="W14" s="31"/>
      <c r="X14" s="32">
        <f t="shared" si="1"/>
        <v>0</v>
      </c>
      <c r="Y14" s="32">
        <f t="shared" si="2"/>
        <v>0</v>
      </c>
      <c r="Z14" s="32">
        <f t="shared" si="3"/>
        <v>0</v>
      </c>
      <c r="AA14" s="33">
        <f t="shared" si="4"/>
        <v>0</v>
      </c>
      <c r="AB14" s="34">
        <f t="shared" si="5"/>
        <v>0</v>
      </c>
      <c r="AC14" s="32">
        <f t="shared" si="6"/>
        <v>0</v>
      </c>
      <c r="AD14" s="32">
        <f t="shared" si="7"/>
        <v>0</v>
      </c>
      <c r="AE14" s="33">
        <f t="shared" si="8"/>
        <v>0</v>
      </c>
      <c r="AF14" s="34">
        <f t="shared" si="9"/>
        <v>0</v>
      </c>
      <c r="AG14" s="32">
        <f t="shared" si="10"/>
        <v>0</v>
      </c>
      <c r="AH14" s="32">
        <f t="shared" si="11"/>
        <v>0</v>
      </c>
      <c r="AI14" s="33">
        <f t="shared" si="12"/>
        <v>0</v>
      </c>
      <c r="AJ14" s="35">
        <f t="shared" si="13"/>
        <v>0</v>
      </c>
      <c r="AK14" s="35">
        <f t="shared" si="14"/>
        <v>0</v>
      </c>
      <c r="AL14" s="34">
        <f t="shared" si="29"/>
        <v>0</v>
      </c>
      <c r="AM14" s="34">
        <f t="shared" si="30"/>
        <v>0</v>
      </c>
      <c r="AN14" s="34">
        <f t="shared" si="31"/>
        <v>0</v>
      </c>
      <c r="AO14" s="36">
        <f t="shared" si="16"/>
        <v>0</v>
      </c>
      <c r="AP14" s="37">
        <f t="shared" si="17"/>
        <v>0</v>
      </c>
      <c r="AQ14" s="17" t="b">
        <f t="shared" si="45"/>
        <v>1</v>
      </c>
      <c r="AR14" s="17" t="b">
        <f t="shared" si="46"/>
        <v>1</v>
      </c>
      <c r="AS14" s="35">
        <f t="shared" si="18"/>
        <v>0</v>
      </c>
      <c r="AT14" s="36">
        <f t="shared" si="34"/>
        <v>0</v>
      </c>
      <c r="AU14" s="17" t="str">
        <f t="shared" si="35"/>
        <v>Excellence</v>
      </c>
      <c r="AV14" s="17">
        <f t="shared" si="19"/>
        <v>0</v>
      </c>
      <c r="AW14" s="17">
        <f t="shared" si="20"/>
        <v>0</v>
      </c>
      <c r="AX14" s="17">
        <f t="shared" si="21"/>
        <v>0</v>
      </c>
      <c r="AY14" s="17">
        <f t="shared" si="22"/>
        <v>0</v>
      </c>
      <c r="AZ14" s="17">
        <f t="shared" si="23"/>
        <v>3</v>
      </c>
      <c r="BA14" s="17" t="str">
        <f t="shared" si="36"/>
        <v/>
      </c>
      <c r="BB14" s="17" t="str">
        <f t="shared" si="37"/>
        <v/>
      </c>
      <c r="BC14" s="17" t="str">
        <f t="shared" si="38"/>
        <v/>
      </c>
      <c r="BD14" s="17" t="str">
        <f t="shared" si="39"/>
        <v/>
      </c>
      <c r="BE14" s="17">
        <f t="shared" si="40"/>
        <v>0</v>
      </c>
      <c r="BF14" s="17">
        <f t="shared" si="41"/>
        <v>0</v>
      </c>
      <c r="BG14" s="17">
        <f t="shared" si="42"/>
        <v>0</v>
      </c>
      <c r="BH14" s="17">
        <f t="shared" si="43"/>
        <v>0</v>
      </c>
    </row>
    <row r="15" spans="1:60">
      <c r="A15" s="53">
        <v>11</v>
      </c>
      <c r="B15" s="87"/>
      <c r="C15" s="80"/>
      <c r="D15" s="80"/>
      <c r="E15" s="81"/>
      <c r="F15" s="82"/>
      <c r="G15" s="83" t="str">
        <f t="shared" si="0"/>
        <v/>
      </c>
      <c r="H15" s="84"/>
      <c r="I15" s="85"/>
      <c r="J15" s="85"/>
      <c r="K15" s="85"/>
      <c r="L15" s="85"/>
      <c r="M15" s="85"/>
      <c r="N15" s="85"/>
      <c r="O15" s="65" t="str">
        <f t="shared" si="44"/>
        <v/>
      </c>
      <c r="P15" s="63" t="str">
        <f t="shared" si="24"/>
        <v>NQ</v>
      </c>
      <c r="Q15" s="63" t="str">
        <f t="shared" si="25"/>
        <v>NQ</v>
      </c>
      <c r="R15" s="63" t="str">
        <f t="shared" si="26"/>
        <v>NQ</v>
      </c>
      <c r="S15" s="63" t="str">
        <f t="shared" si="27"/>
        <v>NQ</v>
      </c>
      <c r="T15" s="64" t="str">
        <f t="shared" si="28"/>
        <v>NQ</v>
      </c>
      <c r="U15" s="31"/>
      <c r="V15" s="31"/>
      <c r="W15" s="31"/>
      <c r="X15" s="32">
        <f t="shared" si="1"/>
        <v>0</v>
      </c>
      <c r="Y15" s="32">
        <f t="shared" si="2"/>
        <v>0</v>
      </c>
      <c r="Z15" s="32">
        <f t="shared" si="3"/>
        <v>0</v>
      </c>
      <c r="AA15" s="33">
        <f t="shared" si="4"/>
        <v>0</v>
      </c>
      <c r="AB15" s="34">
        <f t="shared" si="5"/>
        <v>0</v>
      </c>
      <c r="AC15" s="32">
        <f t="shared" si="6"/>
        <v>0</v>
      </c>
      <c r="AD15" s="32">
        <f t="shared" si="7"/>
        <v>0</v>
      </c>
      <c r="AE15" s="33">
        <f t="shared" si="8"/>
        <v>0</v>
      </c>
      <c r="AF15" s="34">
        <f t="shared" si="9"/>
        <v>0</v>
      </c>
      <c r="AG15" s="32">
        <f t="shared" si="10"/>
        <v>0</v>
      </c>
      <c r="AH15" s="32">
        <f t="shared" si="11"/>
        <v>0</v>
      </c>
      <c r="AI15" s="33">
        <f t="shared" si="12"/>
        <v>0</v>
      </c>
      <c r="AJ15" s="35">
        <f t="shared" si="13"/>
        <v>0</v>
      </c>
      <c r="AK15" s="35">
        <f t="shared" si="14"/>
        <v>0</v>
      </c>
      <c r="AL15" s="34">
        <f t="shared" si="29"/>
        <v>0</v>
      </c>
      <c r="AM15" s="34">
        <f t="shared" si="30"/>
        <v>0</v>
      </c>
      <c r="AN15" s="34">
        <f t="shared" si="31"/>
        <v>0</v>
      </c>
      <c r="AO15" s="36">
        <f t="shared" si="16"/>
        <v>0</v>
      </c>
      <c r="AP15" s="37">
        <f t="shared" si="17"/>
        <v>0</v>
      </c>
      <c r="AQ15" s="17" t="b">
        <f t="shared" si="45"/>
        <v>1</v>
      </c>
      <c r="AR15" s="17" t="b">
        <f t="shared" si="46"/>
        <v>1</v>
      </c>
      <c r="AS15" s="35">
        <f t="shared" si="18"/>
        <v>0</v>
      </c>
      <c r="AT15" s="36">
        <f t="shared" si="34"/>
        <v>0</v>
      </c>
      <c r="AU15" s="17" t="str">
        <f t="shared" si="35"/>
        <v>Excellence</v>
      </c>
      <c r="AV15" s="17">
        <f t="shared" si="19"/>
        <v>0</v>
      </c>
      <c r="AW15" s="17">
        <f t="shared" si="20"/>
        <v>0</v>
      </c>
      <c r="AX15" s="17">
        <f t="shared" si="21"/>
        <v>0</v>
      </c>
      <c r="AY15" s="17">
        <f t="shared" si="22"/>
        <v>0</v>
      </c>
      <c r="AZ15" s="17">
        <f t="shared" si="23"/>
        <v>3</v>
      </c>
      <c r="BA15" s="17" t="str">
        <f t="shared" si="36"/>
        <v/>
      </c>
      <c r="BB15" s="17" t="str">
        <f t="shared" si="37"/>
        <v/>
      </c>
      <c r="BC15" s="17" t="str">
        <f t="shared" si="38"/>
        <v/>
      </c>
      <c r="BD15" s="17" t="str">
        <f t="shared" si="39"/>
        <v/>
      </c>
      <c r="BE15" s="17">
        <f t="shared" si="40"/>
        <v>0</v>
      </c>
      <c r="BF15" s="17">
        <f t="shared" si="41"/>
        <v>0</v>
      </c>
      <c r="BG15" s="17">
        <f t="shared" si="42"/>
        <v>0</v>
      </c>
      <c r="BH15" s="17">
        <f t="shared" si="43"/>
        <v>0</v>
      </c>
    </row>
    <row r="16" spans="1:60">
      <c r="A16" s="53">
        <v>12</v>
      </c>
      <c r="B16" s="87"/>
      <c r="C16" s="80"/>
      <c r="D16" s="80"/>
      <c r="E16" s="81"/>
      <c r="F16" s="82"/>
      <c r="G16" s="83" t="str">
        <f t="shared" si="0"/>
        <v/>
      </c>
      <c r="H16" s="84"/>
      <c r="I16" s="85"/>
      <c r="J16" s="85"/>
      <c r="K16" s="85"/>
      <c r="L16" s="85"/>
      <c r="M16" s="85"/>
      <c r="N16" s="85"/>
      <c r="O16" s="65" t="str">
        <f t="shared" si="44"/>
        <v/>
      </c>
      <c r="P16" s="63" t="str">
        <f t="shared" ref="P16:P79" si="47">IF(AA16=1,"Excellence", IF(Z16=1,"Or/Gold", IF(Y16=1,"Argent/Silver", IF(X16=1, "Bronze","NQ"))))</f>
        <v>NQ</v>
      </c>
      <c r="Q16" s="63" t="str">
        <f t="shared" ref="Q16:Q79" si="48">IF(AE16=1,"Excellence", IF(AD16=1,"Or/Gold", IF(AC16=1,"Argent/Silver", IF(AB16=1, "Bronze","NQ"))))</f>
        <v>NQ</v>
      </c>
      <c r="R16" s="63" t="str">
        <f t="shared" ref="R16:R79" si="49">IF(AI16=1,"Excellence", IF(AH16=1,"Or/Gold", IF(AG16=1,"Argent/Silver", IF(AF16=1, "Bronze","NQ"))))</f>
        <v>NQ</v>
      </c>
      <c r="S16" s="63" t="str">
        <f t="shared" ref="S16:S79" si="50">IF(AK16=1,"Excellence","NQ")</f>
        <v>NQ</v>
      </c>
      <c r="T16" s="64" t="str">
        <f t="shared" ref="T16:T79" si="51">IF(AJ16=1,"Excellence","NQ")</f>
        <v>NQ</v>
      </c>
      <c r="U16" s="31"/>
      <c r="V16" s="31"/>
      <c r="W16" s="31"/>
      <c r="X16" s="32">
        <f t="shared" si="1"/>
        <v>0</v>
      </c>
      <c r="Y16" s="32">
        <f t="shared" si="2"/>
        <v>0</v>
      </c>
      <c r="Z16" s="32">
        <f t="shared" si="3"/>
        <v>0</v>
      </c>
      <c r="AA16" s="33">
        <f t="shared" si="4"/>
        <v>0</v>
      </c>
      <c r="AB16" s="34">
        <f t="shared" si="5"/>
        <v>0</v>
      </c>
      <c r="AC16" s="32">
        <f t="shared" si="6"/>
        <v>0</v>
      </c>
      <c r="AD16" s="32">
        <f t="shared" si="7"/>
        <v>0</v>
      </c>
      <c r="AE16" s="33">
        <f t="shared" si="8"/>
        <v>0</v>
      </c>
      <c r="AF16" s="34">
        <f t="shared" si="9"/>
        <v>0</v>
      </c>
      <c r="AG16" s="32">
        <f t="shared" si="10"/>
        <v>0</v>
      </c>
      <c r="AH16" s="32">
        <f t="shared" si="11"/>
        <v>0</v>
      </c>
      <c r="AI16" s="33">
        <f t="shared" si="12"/>
        <v>0</v>
      </c>
      <c r="AJ16" s="35">
        <f t="shared" si="13"/>
        <v>0</v>
      </c>
      <c r="AK16" s="35">
        <f t="shared" si="14"/>
        <v>0</v>
      </c>
      <c r="AL16" s="34">
        <f t="shared" si="29"/>
        <v>0</v>
      </c>
      <c r="AM16" s="34">
        <f t="shared" si="30"/>
        <v>0</v>
      </c>
      <c r="AN16" s="34">
        <f t="shared" si="31"/>
        <v>0</v>
      </c>
      <c r="AO16" s="36">
        <f t="shared" si="16"/>
        <v>0</v>
      </c>
      <c r="AP16" s="37">
        <f t="shared" si="17"/>
        <v>0</v>
      </c>
      <c r="AQ16" s="17" t="b">
        <f t="shared" si="45"/>
        <v>1</v>
      </c>
      <c r="AR16" s="17" t="b">
        <f t="shared" si="46"/>
        <v>1</v>
      </c>
      <c r="AS16" s="35">
        <f t="shared" si="18"/>
        <v>0</v>
      </c>
      <c r="AT16" s="36">
        <f t="shared" si="34"/>
        <v>0</v>
      </c>
      <c r="AU16" s="17" t="str">
        <f t="shared" si="35"/>
        <v>Excellence</v>
      </c>
      <c r="AV16" s="17">
        <f t="shared" si="19"/>
        <v>0</v>
      </c>
      <c r="AW16" s="17">
        <f t="shared" si="20"/>
        <v>0</v>
      </c>
      <c r="AX16" s="17">
        <f t="shared" si="21"/>
        <v>0</v>
      </c>
      <c r="AY16" s="17">
        <f t="shared" si="22"/>
        <v>0</v>
      </c>
      <c r="AZ16" s="17">
        <f t="shared" si="23"/>
        <v>3</v>
      </c>
      <c r="BA16" s="17" t="str">
        <f t="shared" si="36"/>
        <v/>
      </c>
      <c r="BB16" s="17" t="str">
        <f t="shared" si="37"/>
        <v/>
      </c>
      <c r="BC16" s="17" t="str">
        <f t="shared" si="38"/>
        <v/>
      </c>
      <c r="BD16" s="17" t="str">
        <f t="shared" si="39"/>
        <v/>
      </c>
      <c r="BE16" s="17">
        <f t="shared" si="40"/>
        <v>0</v>
      </c>
      <c r="BF16" s="17">
        <f t="shared" si="41"/>
        <v>0</v>
      </c>
      <c r="BG16" s="17">
        <f t="shared" si="42"/>
        <v>0</v>
      </c>
      <c r="BH16" s="17">
        <f t="shared" si="43"/>
        <v>0</v>
      </c>
    </row>
    <row r="17" spans="1:60">
      <c r="A17" s="53">
        <v>13</v>
      </c>
      <c r="B17" s="87"/>
      <c r="C17" s="80"/>
      <c r="D17" s="80"/>
      <c r="E17" s="81"/>
      <c r="F17" s="82"/>
      <c r="G17" s="83" t="str">
        <f t="shared" si="0"/>
        <v/>
      </c>
      <c r="H17" s="84"/>
      <c r="I17" s="85"/>
      <c r="J17" s="85"/>
      <c r="K17" s="85"/>
      <c r="L17" s="85"/>
      <c r="M17" s="85"/>
      <c r="N17" s="85"/>
      <c r="O17" s="65" t="str">
        <f t="shared" si="44"/>
        <v/>
      </c>
      <c r="P17" s="63" t="str">
        <f t="shared" si="47"/>
        <v>NQ</v>
      </c>
      <c r="Q17" s="63" t="str">
        <f t="shared" si="48"/>
        <v>NQ</v>
      </c>
      <c r="R17" s="63" t="str">
        <f t="shared" si="49"/>
        <v>NQ</v>
      </c>
      <c r="S17" s="63" t="str">
        <f t="shared" si="50"/>
        <v>NQ</v>
      </c>
      <c r="T17" s="64" t="str">
        <f t="shared" si="51"/>
        <v>NQ</v>
      </c>
      <c r="U17" s="31"/>
      <c r="V17" s="31"/>
      <c r="W17" s="31"/>
      <c r="X17" s="32">
        <f t="shared" si="1"/>
        <v>0</v>
      </c>
      <c r="Y17" s="32">
        <f t="shared" si="2"/>
        <v>0</v>
      </c>
      <c r="Z17" s="32">
        <f t="shared" si="3"/>
        <v>0</v>
      </c>
      <c r="AA17" s="33">
        <f t="shared" si="4"/>
        <v>0</v>
      </c>
      <c r="AB17" s="34">
        <f t="shared" si="5"/>
        <v>0</v>
      </c>
      <c r="AC17" s="32">
        <f t="shared" si="6"/>
        <v>0</v>
      </c>
      <c r="AD17" s="32">
        <f t="shared" si="7"/>
        <v>0</v>
      </c>
      <c r="AE17" s="33">
        <f t="shared" si="8"/>
        <v>0</v>
      </c>
      <c r="AF17" s="34">
        <f t="shared" si="9"/>
        <v>0</v>
      </c>
      <c r="AG17" s="32">
        <f t="shared" si="10"/>
        <v>0</v>
      </c>
      <c r="AH17" s="32">
        <f t="shared" si="11"/>
        <v>0</v>
      </c>
      <c r="AI17" s="33">
        <f t="shared" si="12"/>
        <v>0</v>
      </c>
      <c r="AJ17" s="35">
        <f t="shared" si="13"/>
        <v>0</v>
      </c>
      <c r="AK17" s="35">
        <f t="shared" si="14"/>
        <v>0</v>
      </c>
      <c r="AL17" s="34">
        <f t="shared" si="29"/>
        <v>0</v>
      </c>
      <c r="AM17" s="34">
        <f t="shared" si="30"/>
        <v>0</v>
      </c>
      <c r="AN17" s="34">
        <f t="shared" si="31"/>
        <v>0</v>
      </c>
      <c r="AO17" s="36">
        <f t="shared" si="16"/>
        <v>0</v>
      </c>
      <c r="AP17" s="37">
        <f t="shared" si="17"/>
        <v>0</v>
      </c>
      <c r="AQ17" s="17" t="b">
        <f t="shared" ref="AQ17:AQ80" si="52">IF(AL17=0,TRUE,FALSE)</f>
        <v>1</v>
      </c>
      <c r="AR17" s="17" t="b">
        <f t="shared" ref="AR17:AR80" si="53">IF(COUNTIF(AM17:AP17,0)&gt;1,TRUE,FALSE)</f>
        <v>1</v>
      </c>
      <c r="AS17" s="35">
        <f t="shared" si="18"/>
        <v>0</v>
      </c>
      <c r="AT17" s="36">
        <f t="shared" si="34"/>
        <v>0</v>
      </c>
      <c r="AU17" s="17" t="str">
        <f t="shared" si="35"/>
        <v>Excellence</v>
      </c>
      <c r="AV17" s="17">
        <f t="shared" si="19"/>
        <v>0</v>
      </c>
      <c r="AW17" s="17">
        <f t="shared" si="20"/>
        <v>0</v>
      </c>
      <c r="AX17" s="17">
        <f t="shared" si="21"/>
        <v>0</v>
      </c>
      <c r="AY17" s="17">
        <f t="shared" si="22"/>
        <v>0</v>
      </c>
      <c r="AZ17" s="17">
        <f t="shared" si="23"/>
        <v>3</v>
      </c>
      <c r="BA17" s="17" t="str">
        <f t="shared" si="36"/>
        <v/>
      </c>
      <c r="BB17" s="17" t="str">
        <f t="shared" si="37"/>
        <v/>
      </c>
      <c r="BC17" s="17" t="str">
        <f t="shared" si="38"/>
        <v/>
      </c>
      <c r="BD17" s="17" t="str">
        <f t="shared" si="39"/>
        <v/>
      </c>
      <c r="BE17" s="17">
        <f t="shared" si="40"/>
        <v>0</v>
      </c>
      <c r="BF17" s="17">
        <f t="shared" si="41"/>
        <v>0</v>
      </c>
      <c r="BG17" s="17">
        <f t="shared" si="42"/>
        <v>0</v>
      </c>
      <c r="BH17" s="17">
        <f t="shared" si="43"/>
        <v>0</v>
      </c>
    </row>
    <row r="18" spans="1:60">
      <c r="A18" s="53">
        <v>14</v>
      </c>
      <c r="B18" s="87"/>
      <c r="C18" s="80"/>
      <c r="D18" s="80"/>
      <c r="E18" s="81"/>
      <c r="F18" s="82"/>
      <c r="G18" s="83" t="str">
        <f t="shared" si="0"/>
        <v/>
      </c>
      <c r="H18" s="84"/>
      <c r="I18" s="85"/>
      <c r="J18" s="85"/>
      <c r="K18" s="85"/>
      <c r="L18" s="85"/>
      <c r="M18" s="85"/>
      <c r="N18" s="85"/>
      <c r="O18" s="65" t="str">
        <f t="shared" si="44"/>
        <v/>
      </c>
      <c r="P18" s="63" t="str">
        <f t="shared" si="47"/>
        <v>NQ</v>
      </c>
      <c r="Q18" s="63" t="str">
        <f t="shared" si="48"/>
        <v>NQ</v>
      </c>
      <c r="R18" s="63" t="str">
        <f t="shared" si="49"/>
        <v>NQ</v>
      </c>
      <c r="S18" s="63" t="str">
        <f t="shared" si="50"/>
        <v>NQ</v>
      </c>
      <c r="T18" s="64" t="str">
        <f t="shared" si="51"/>
        <v>NQ</v>
      </c>
      <c r="U18" s="31"/>
      <c r="V18" s="31"/>
      <c r="W18" s="31"/>
      <c r="X18" s="32">
        <f t="shared" si="1"/>
        <v>0</v>
      </c>
      <c r="Y18" s="32">
        <f t="shared" si="2"/>
        <v>0</v>
      </c>
      <c r="Z18" s="32">
        <f t="shared" si="3"/>
        <v>0</v>
      </c>
      <c r="AA18" s="33">
        <f t="shared" si="4"/>
        <v>0</v>
      </c>
      <c r="AB18" s="34">
        <f t="shared" si="5"/>
        <v>0</v>
      </c>
      <c r="AC18" s="32">
        <f t="shared" si="6"/>
        <v>0</v>
      </c>
      <c r="AD18" s="32">
        <f t="shared" si="7"/>
        <v>0</v>
      </c>
      <c r="AE18" s="33">
        <f t="shared" si="8"/>
        <v>0</v>
      </c>
      <c r="AF18" s="34">
        <f t="shared" si="9"/>
        <v>0</v>
      </c>
      <c r="AG18" s="32">
        <f t="shared" si="10"/>
        <v>0</v>
      </c>
      <c r="AH18" s="32">
        <f t="shared" si="11"/>
        <v>0</v>
      </c>
      <c r="AI18" s="33">
        <f t="shared" si="12"/>
        <v>0</v>
      </c>
      <c r="AJ18" s="35">
        <f t="shared" si="13"/>
        <v>0</v>
      </c>
      <c r="AK18" s="35">
        <f t="shared" si="14"/>
        <v>0</v>
      </c>
      <c r="AL18" s="34">
        <f t="shared" si="29"/>
        <v>0</v>
      </c>
      <c r="AM18" s="34">
        <f t="shared" si="30"/>
        <v>0</v>
      </c>
      <c r="AN18" s="34">
        <f t="shared" si="31"/>
        <v>0</v>
      </c>
      <c r="AO18" s="36">
        <f t="shared" si="16"/>
        <v>0</v>
      </c>
      <c r="AP18" s="37">
        <f t="shared" si="17"/>
        <v>0</v>
      </c>
      <c r="AQ18" s="17" t="b">
        <f t="shared" si="52"/>
        <v>1</v>
      </c>
      <c r="AR18" s="17" t="b">
        <f t="shared" si="53"/>
        <v>1</v>
      </c>
      <c r="AS18" s="35">
        <f t="shared" si="18"/>
        <v>0</v>
      </c>
      <c r="AT18" s="36">
        <f t="shared" si="34"/>
        <v>0</v>
      </c>
      <c r="AU18" s="17" t="str">
        <f t="shared" si="35"/>
        <v>Excellence</v>
      </c>
      <c r="AV18" s="17">
        <f t="shared" si="19"/>
        <v>0</v>
      </c>
      <c r="AW18" s="17">
        <f t="shared" si="20"/>
        <v>0</v>
      </c>
      <c r="AX18" s="17">
        <f t="shared" si="21"/>
        <v>0</v>
      </c>
      <c r="AY18" s="17">
        <f t="shared" si="22"/>
        <v>0</v>
      </c>
      <c r="AZ18" s="17">
        <f t="shared" si="23"/>
        <v>3</v>
      </c>
      <c r="BA18" s="17" t="str">
        <f t="shared" si="36"/>
        <v/>
      </c>
      <c r="BB18" s="17" t="str">
        <f t="shared" si="37"/>
        <v/>
      </c>
      <c r="BC18" s="17" t="str">
        <f t="shared" si="38"/>
        <v/>
      </c>
      <c r="BD18" s="17" t="str">
        <f t="shared" si="39"/>
        <v/>
      </c>
      <c r="BE18" s="17">
        <f t="shared" si="40"/>
        <v>0</v>
      </c>
      <c r="BF18" s="17">
        <f t="shared" si="41"/>
        <v>0</v>
      </c>
      <c r="BG18" s="17">
        <f t="shared" si="42"/>
        <v>0</v>
      </c>
      <c r="BH18" s="17">
        <f t="shared" si="43"/>
        <v>0</v>
      </c>
    </row>
    <row r="19" spans="1:60">
      <c r="A19" s="53">
        <v>15</v>
      </c>
      <c r="B19" s="87"/>
      <c r="C19" s="80"/>
      <c r="D19" s="80"/>
      <c r="E19" s="81"/>
      <c r="F19" s="82"/>
      <c r="G19" s="83" t="str">
        <f t="shared" si="0"/>
        <v/>
      </c>
      <c r="H19" s="84"/>
      <c r="I19" s="85"/>
      <c r="J19" s="85"/>
      <c r="K19" s="85"/>
      <c r="L19" s="85"/>
      <c r="M19" s="85"/>
      <c r="N19" s="85"/>
      <c r="O19" s="65" t="str">
        <f t="shared" si="44"/>
        <v/>
      </c>
      <c r="P19" s="63" t="str">
        <f t="shared" si="47"/>
        <v>NQ</v>
      </c>
      <c r="Q19" s="63" t="str">
        <f t="shared" si="48"/>
        <v>NQ</v>
      </c>
      <c r="R19" s="63" t="str">
        <f t="shared" si="49"/>
        <v>NQ</v>
      </c>
      <c r="S19" s="63" t="str">
        <f t="shared" si="50"/>
        <v>NQ</v>
      </c>
      <c r="T19" s="64" t="str">
        <f t="shared" si="51"/>
        <v>NQ</v>
      </c>
      <c r="U19" s="31"/>
      <c r="V19" s="31"/>
      <c r="W19" s="31"/>
      <c r="X19" s="32">
        <f t="shared" si="1"/>
        <v>0</v>
      </c>
      <c r="Y19" s="32">
        <f t="shared" si="2"/>
        <v>0</v>
      </c>
      <c r="Z19" s="32">
        <f t="shared" si="3"/>
        <v>0</v>
      </c>
      <c r="AA19" s="33">
        <f t="shared" si="4"/>
        <v>0</v>
      </c>
      <c r="AB19" s="34">
        <f t="shared" si="5"/>
        <v>0</v>
      </c>
      <c r="AC19" s="32">
        <f t="shared" si="6"/>
        <v>0</v>
      </c>
      <c r="AD19" s="32">
        <f t="shared" si="7"/>
        <v>0</v>
      </c>
      <c r="AE19" s="33">
        <f t="shared" si="8"/>
        <v>0</v>
      </c>
      <c r="AF19" s="34">
        <f t="shared" si="9"/>
        <v>0</v>
      </c>
      <c r="AG19" s="32">
        <f t="shared" si="10"/>
        <v>0</v>
      </c>
      <c r="AH19" s="32">
        <f t="shared" si="11"/>
        <v>0</v>
      </c>
      <c r="AI19" s="33">
        <f t="shared" si="12"/>
        <v>0</v>
      </c>
      <c r="AJ19" s="35">
        <f t="shared" si="13"/>
        <v>0</v>
      </c>
      <c r="AK19" s="35">
        <f t="shared" si="14"/>
        <v>0</v>
      </c>
      <c r="AL19" s="34">
        <f t="shared" si="29"/>
        <v>0</v>
      </c>
      <c r="AM19" s="34">
        <f t="shared" si="30"/>
        <v>0</v>
      </c>
      <c r="AN19" s="34">
        <f t="shared" si="31"/>
        <v>0</v>
      </c>
      <c r="AO19" s="36">
        <f t="shared" si="16"/>
        <v>0</v>
      </c>
      <c r="AP19" s="37">
        <f t="shared" si="17"/>
        <v>0</v>
      </c>
      <c r="AQ19" s="17" t="b">
        <f t="shared" si="52"/>
        <v>1</v>
      </c>
      <c r="AR19" s="17" t="b">
        <f t="shared" si="53"/>
        <v>1</v>
      </c>
      <c r="AS19" s="35">
        <f t="shared" si="18"/>
        <v>0</v>
      </c>
      <c r="AT19" s="36">
        <f t="shared" si="34"/>
        <v>0</v>
      </c>
      <c r="AU19" s="17" t="str">
        <f t="shared" si="35"/>
        <v>Excellence</v>
      </c>
      <c r="AV19" s="17">
        <f t="shared" si="19"/>
        <v>0</v>
      </c>
      <c r="AW19" s="17">
        <f t="shared" si="20"/>
        <v>0</v>
      </c>
      <c r="AX19" s="17">
        <f t="shared" si="21"/>
        <v>0</v>
      </c>
      <c r="AY19" s="17">
        <f t="shared" si="22"/>
        <v>0</v>
      </c>
      <c r="AZ19" s="17">
        <f t="shared" si="23"/>
        <v>3</v>
      </c>
      <c r="BA19" s="17" t="str">
        <f t="shared" si="36"/>
        <v/>
      </c>
      <c r="BB19" s="17" t="str">
        <f t="shared" si="37"/>
        <v/>
      </c>
      <c r="BC19" s="17" t="str">
        <f t="shared" si="38"/>
        <v/>
      </c>
      <c r="BD19" s="17" t="str">
        <f t="shared" si="39"/>
        <v/>
      </c>
      <c r="BE19" s="17">
        <f t="shared" si="40"/>
        <v>0</v>
      </c>
      <c r="BF19" s="17">
        <f t="shared" si="41"/>
        <v>0</v>
      </c>
      <c r="BG19" s="17">
        <f t="shared" si="42"/>
        <v>0</v>
      </c>
      <c r="BH19" s="17">
        <f t="shared" si="43"/>
        <v>0</v>
      </c>
    </row>
    <row r="20" spans="1:60">
      <c r="A20" s="53">
        <v>16</v>
      </c>
      <c r="B20" s="87"/>
      <c r="C20" s="80"/>
      <c r="D20" s="80"/>
      <c r="E20" s="81"/>
      <c r="F20" s="82"/>
      <c r="G20" s="83" t="str">
        <f t="shared" si="0"/>
        <v/>
      </c>
      <c r="H20" s="84"/>
      <c r="I20" s="85"/>
      <c r="J20" s="85"/>
      <c r="K20" s="85"/>
      <c r="L20" s="85"/>
      <c r="M20" s="85"/>
      <c r="N20" s="85"/>
      <c r="O20" s="65" t="str">
        <f t="shared" si="44"/>
        <v/>
      </c>
      <c r="P20" s="63" t="str">
        <f t="shared" si="47"/>
        <v>NQ</v>
      </c>
      <c r="Q20" s="63" t="str">
        <f t="shared" si="48"/>
        <v>NQ</v>
      </c>
      <c r="R20" s="63" t="str">
        <f t="shared" si="49"/>
        <v>NQ</v>
      </c>
      <c r="S20" s="63" t="str">
        <f t="shared" si="50"/>
        <v>NQ</v>
      </c>
      <c r="T20" s="64" t="str">
        <f t="shared" si="51"/>
        <v>NQ</v>
      </c>
      <c r="U20" s="31"/>
      <c r="V20" s="31"/>
      <c r="W20" s="31"/>
      <c r="X20" s="32">
        <f t="shared" si="1"/>
        <v>0</v>
      </c>
      <c r="Y20" s="32">
        <f t="shared" si="2"/>
        <v>0</v>
      </c>
      <c r="Z20" s="32">
        <f t="shared" si="3"/>
        <v>0</v>
      </c>
      <c r="AA20" s="33">
        <f t="shared" si="4"/>
        <v>0</v>
      </c>
      <c r="AB20" s="34">
        <f t="shared" si="5"/>
        <v>0</v>
      </c>
      <c r="AC20" s="32">
        <f t="shared" si="6"/>
        <v>0</v>
      </c>
      <c r="AD20" s="32">
        <f t="shared" si="7"/>
        <v>0</v>
      </c>
      <c r="AE20" s="33">
        <f t="shared" si="8"/>
        <v>0</v>
      </c>
      <c r="AF20" s="34">
        <f t="shared" si="9"/>
        <v>0</v>
      </c>
      <c r="AG20" s="32">
        <f t="shared" si="10"/>
        <v>0</v>
      </c>
      <c r="AH20" s="32">
        <f t="shared" si="11"/>
        <v>0</v>
      </c>
      <c r="AI20" s="33">
        <f t="shared" si="12"/>
        <v>0</v>
      </c>
      <c r="AJ20" s="35">
        <f t="shared" si="13"/>
        <v>0</v>
      </c>
      <c r="AK20" s="35">
        <f t="shared" si="14"/>
        <v>0</v>
      </c>
      <c r="AL20" s="34">
        <f t="shared" si="29"/>
        <v>0</v>
      </c>
      <c r="AM20" s="34">
        <f t="shared" si="30"/>
        <v>0</v>
      </c>
      <c r="AN20" s="34">
        <f t="shared" si="31"/>
        <v>0</v>
      </c>
      <c r="AO20" s="36">
        <f t="shared" si="16"/>
        <v>0</v>
      </c>
      <c r="AP20" s="37">
        <f t="shared" si="17"/>
        <v>0</v>
      </c>
      <c r="AQ20" s="17" t="b">
        <f t="shared" si="52"/>
        <v>1</v>
      </c>
      <c r="AR20" s="17" t="b">
        <f t="shared" si="53"/>
        <v>1</v>
      </c>
      <c r="AS20" s="35">
        <f t="shared" si="18"/>
        <v>0</v>
      </c>
      <c r="AT20" s="36">
        <f t="shared" si="34"/>
        <v>0</v>
      </c>
      <c r="AU20" s="17" t="str">
        <f t="shared" si="35"/>
        <v>Excellence</v>
      </c>
      <c r="AV20" s="17">
        <f t="shared" si="19"/>
        <v>0</v>
      </c>
      <c r="AW20" s="17">
        <f t="shared" si="20"/>
        <v>0</v>
      </c>
      <c r="AX20" s="17">
        <f t="shared" si="21"/>
        <v>0</v>
      </c>
      <c r="AY20" s="17">
        <f t="shared" si="22"/>
        <v>0</v>
      </c>
      <c r="AZ20" s="17">
        <f t="shared" si="23"/>
        <v>3</v>
      </c>
      <c r="BA20" s="17" t="str">
        <f t="shared" si="36"/>
        <v/>
      </c>
      <c r="BB20" s="17" t="str">
        <f t="shared" si="37"/>
        <v/>
      </c>
      <c r="BC20" s="17" t="str">
        <f t="shared" si="38"/>
        <v/>
      </c>
      <c r="BD20" s="17" t="str">
        <f t="shared" si="39"/>
        <v/>
      </c>
      <c r="BE20" s="17">
        <f t="shared" si="40"/>
        <v>0</v>
      </c>
      <c r="BF20" s="17">
        <f t="shared" si="41"/>
        <v>0</v>
      </c>
      <c r="BG20" s="17">
        <f t="shared" si="42"/>
        <v>0</v>
      </c>
      <c r="BH20" s="17">
        <f t="shared" si="43"/>
        <v>0</v>
      </c>
    </row>
    <row r="21" spans="1:60">
      <c r="A21" s="53">
        <v>17</v>
      </c>
      <c r="B21" s="87"/>
      <c r="C21" s="80"/>
      <c r="D21" s="80"/>
      <c r="E21" s="81"/>
      <c r="F21" s="88"/>
      <c r="G21" s="83" t="str">
        <f t="shared" si="0"/>
        <v/>
      </c>
      <c r="H21" s="84"/>
      <c r="I21" s="85"/>
      <c r="J21" s="85"/>
      <c r="K21" s="85"/>
      <c r="L21" s="85"/>
      <c r="M21" s="85"/>
      <c r="N21" s="86"/>
      <c r="O21" s="65" t="str">
        <f t="shared" si="44"/>
        <v/>
      </c>
      <c r="P21" s="63" t="str">
        <f t="shared" si="47"/>
        <v>NQ</v>
      </c>
      <c r="Q21" s="63" t="str">
        <f t="shared" si="48"/>
        <v>NQ</v>
      </c>
      <c r="R21" s="63" t="str">
        <f t="shared" si="49"/>
        <v>NQ</v>
      </c>
      <c r="S21" s="63" t="str">
        <f t="shared" si="50"/>
        <v>NQ</v>
      </c>
      <c r="T21" s="64" t="str">
        <f t="shared" si="51"/>
        <v>NQ</v>
      </c>
      <c r="U21" s="31"/>
      <c r="V21" s="31"/>
      <c r="W21" s="31"/>
      <c r="X21" s="32">
        <f t="shared" si="1"/>
        <v>0</v>
      </c>
      <c r="Y21" s="32">
        <f t="shared" si="2"/>
        <v>0</v>
      </c>
      <c r="Z21" s="32">
        <f t="shared" si="3"/>
        <v>0</v>
      </c>
      <c r="AA21" s="33">
        <f t="shared" si="4"/>
        <v>0</v>
      </c>
      <c r="AB21" s="34">
        <f t="shared" si="5"/>
        <v>0</v>
      </c>
      <c r="AC21" s="32">
        <f t="shared" si="6"/>
        <v>0</v>
      </c>
      <c r="AD21" s="32">
        <f t="shared" si="7"/>
        <v>0</v>
      </c>
      <c r="AE21" s="33">
        <f t="shared" si="8"/>
        <v>0</v>
      </c>
      <c r="AF21" s="34">
        <f t="shared" si="9"/>
        <v>0</v>
      </c>
      <c r="AG21" s="32">
        <f t="shared" si="10"/>
        <v>0</v>
      </c>
      <c r="AH21" s="32">
        <f t="shared" si="11"/>
        <v>0</v>
      </c>
      <c r="AI21" s="33">
        <f t="shared" si="12"/>
        <v>0</v>
      </c>
      <c r="AJ21" s="35">
        <f t="shared" si="13"/>
        <v>0</v>
      </c>
      <c r="AK21" s="35">
        <f t="shared" si="14"/>
        <v>0</v>
      </c>
      <c r="AL21" s="34">
        <f t="shared" si="29"/>
        <v>0</v>
      </c>
      <c r="AM21" s="34">
        <f t="shared" si="30"/>
        <v>0</v>
      </c>
      <c r="AN21" s="34">
        <f t="shared" si="31"/>
        <v>0</v>
      </c>
      <c r="AO21" s="36">
        <f t="shared" si="16"/>
        <v>0</v>
      </c>
      <c r="AP21" s="37">
        <f t="shared" si="17"/>
        <v>0</v>
      </c>
      <c r="AQ21" s="17" t="b">
        <f t="shared" si="52"/>
        <v>1</v>
      </c>
      <c r="AR21" s="17" t="b">
        <f t="shared" si="53"/>
        <v>1</v>
      </c>
      <c r="AS21" s="35">
        <f t="shared" si="18"/>
        <v>0</v>
      </c>
      <c r="AT21" s="36">
        <f t="shared" si="34"/>
        <v>0</v>
      </c>
      <c r="AU21" s="17" t="str">
        <f t="shared" si="35"/>
        <v>Excellence</v>
      </c>
      <c r="AV21" s="17">
        <f t="shared" si="19"/>
        <v>0</v>
      </c>
      <c r="AW21" s="17">
        <f t="shared" si="20"/>
        <v>0</v>
      </c>
      <c r="AX21" s="17">
        <f t="shared" si="21"/>
        <v>0</v>
      </c>
      <c r="AY21" s="17">
        <f t="shared" si="22"/>
        <v>0</v>
      </c>
      <c r="AZ21" s="17">
        <f t="shared" si="23"/>
        <v>3</v>
      </c>
      <c r="BA21" s="17" t="str">
        <f t="shared" si="36"/>
        <v/>
      </c>
      <c r="BB21" s="17" t="str">
        <f t="shared" si="37"/>
        <v/>
      </c>
      <c r="BC21" s="17" t="str">
        <f t="shared" si="38"/>
        <v/>
      </c>
      <c r="BD21" s="17" t="str">
        <f t="shared" si="39"/>
        <v/>
      </c>
      <c r="BE21" s="17">
        <f t="shared" si="40"/>
        <v>0</v>
      </c>
      <c r="BF21" s="17">
        <f t="shared" si="41"/>
        <v>0</v>
      </c>
      <c r="BG21" s="17">
        <f t="shared" si="42"/>
        <v>0</v>
      </c>
      <c r="BH21" s="17">
        <f t="shared" si="43"/>
        <v>0</v>
      </c>
    </row>
    <row r="22" spans="1:60">
      <c r="A22" s="53">
        <v>18</v>
      </c>
      <c r="B22" s="87"/>
      <c r="C22" s="80"/>
      <c r="D22" s="80"/>
      <c r="E22" s="81"/>
      <c r="F22" s="88"/>
      <c r="G22" s="83" t="str">
        <f t="shared" si="0"/>
        <v/>
      </c>
      <c r="H22" s="84"/>
      <c r="I22" s="85"/>
      <c r="J22" s="85"/>
      <c r="K22" s="85"/>
      <c r="L22" s="85"/>
      <c r="M22" s="85"/>
      <c r="N22" s="86"/>
      <c r="O22" s="65" t="str">
        <f t="shared" si="44"/>
        <v/>
      </c>
      <c r="P22" s="63" t="str">
        <f t="shared" si="47"/>
        <v>NQ</v>
      </c>
      <c r="Q22" s="63" t="str">
        <f t="shared" si="48"/>
        <v>NQ</v>
      </c>
      <c r="R22" s="63" t="str">
        <f t="shared" si="49"/>
        <v>NQ</v>
      </c>
      <c r="S22" s="63" t="str">
        <f t="shared" si="50"/>
        <v>NQ</v>
      </c>
      <c r="T22" s="64" t="str">
        <f t="shared" si="51"/>
        <v>NQ</v>
      </c>
      <c r="U22" s="31"/>
      <c r="V22" s="31"/>
      <c r="W22" s="31"/>
      <c r="X22" s="32">
        <f t="shared" si="1"/>
        <v>0</v>
      </c>
      <c r="Y22" s="32">
        <f t="shared" si="2"/>
        <v>0</v>
      </c>
      <c r="Z22" s="32">
        <f t="shared" si="3"/>
        <v>0</v>
      </c>
      <c r="AA22" s="33">
        <f t="shared" si="4"/>
        <v>0</v>
      </c>
      <c r="AB22" s="34">
        <f t="shared" si="5"/>
        <v>0</v>
      </c>
      <c r="AC22" s="32">
        <f t="shared" si="6"/>
        <v>0</v>
      </c>
      <c r="AD22" s="32">
        <f t="shared" si="7"/>
        <v>0</v>
      </c>
      <c r="AE22" s="33">
        <f t="shared" si="8"/>
        <v>0</v>
      </c>
      <c r="AF22" s="34">
        <f t="shared" si="9"/>
        <v>0</v>
      </c>
      <c r="AG22" s="32">
        <f t="shared" si="10"/>
        <v>0</v>
      </c>
      <c r="AH22" s="32">
        <f t="shared" si="11"/>
        <v>0</v>
      </c>
      <c r="AI22" s="33">
        <f t="shared" si="12"/>
        <v>0</v>
      </c>
      <c r="AJ22" s="35">
        <f t="shared" si="13"/>
        <v>0</v>
      </c>
      <c r="AK22" s="35">
        <f t="shared" si="14"/>
        <v>0</v>
      </c>
      <c r="AL22" s="34">
        <f t="shared" si="29"/>
        <v>0</v>
      </c>
      <c r="AM22" s="34">
        <f t="shared" si="30"/>
        <v>0</v>
      </c>
      <c r="AN22" s="34">
        <f t="shared" si="31"/>
        <v>0</v>
      </c>
      <c r="AO22" s="36">
        <f t="shared" si="16"/>
        <v>0</v>
      </c>
      <c r="AP22" s="37">
        <f t="shared" si="17"/>
        <v>0</v>
      </c>
      <c r="AQ22" s="17" t="b">
        <f t="shared" si="52"/>
        <v>1</v>
      </c>
      <c r="AR22" s="17" t="b">
        <f t="shared" si="53"/>
        <v>1</v>
      </c>
      <c r="AS22" s="35">
        <f t="shared" si="18"/>
        <v>0</v>
      </c>
      <c r="AT22" s="36">
        <f t="shared" si="34"/>
        <v>0</v>
      </c>
      <c r="AU22" s="17" t="str">
        <f t="shared" si="35"/>
        <v>Excellence</v>
      </c>
      <c r="AV22" s="17">
        <f t="shared" si="19"/>
        <v>0</v>
      </c>
      <c r="AW22" s="17">
        <f t="shared" si="20"/>
        <v>0</v>
      </c>
      <c r="AX22" s="17">
        <f t="shared" si="21"/>
        <v>0</v>
      </c>
      <c r="AY22" s="17">
        <f t="shared" si="22"/>
        <v>0</v>
      </c>
      <c r="AZ22" s="17">
        <f t="shared" si="23"/>
        <v>3</v>
      </c>
      <c r="BA22" s="17" t="str">
        <f t="shared" si="36"/>
        <v/>
      </c>
      <c r="BB22" s="17" t="str">
        <f t="shared" si="37"/>
        <v/>
      </c>
      <c r="BC22" s="17" t="str">
        <f t="shared" si="38"/>
        <v/>
      </c>
      <c r="BD22" s="17" t="str">
        <f t="shared" si="39"/>
        <v/>
      </c>
      <c r="BE22" s="17">
        <f t="shared" si="40"/>
        <v>0</v>
      </c>
      <c r="BF22" s="17">
        <f t="shared" si="41"/>
        <v>0</v>
      </c>
      <c r="BG22" s="17">
        <f t="shared" si="42"/>
        <v>0</v>
      </c>
      <c r="BH22" s="17">
        <f t="shared" si="43"/>
        <v>0</v>
      </c>
    </row>
    <row r="23" spans="1:60">
      <c r="A23" s="53">
        <v>19</v>
      </c>
      <c r="B23" s="87"/>
      <c r="C23" s="80"/>
      <c r="D23" s="80"/>
      <c r="E23" s="81"/>
      <c r="F23" s="88"/>
      <c r="G23" s="83" t="str">
        <f t="shared" si="0"/>
        <v/>
      </c>
      <c r="H23" s="84"/>
      <c r="I23" s="85"/>
      <c r="J23" s="85"/>
      <c r="K23" s="85"/>
      <c r="L23" s="85"/>
      <c r="M23" s="85"/>
      <c r="N23" s="86"/>
      <c r="O23" s="65" t="str">
        <f t="shared" si="44"/>
        <v/>
      </c>
      <c r="P23" s="63" t="str">
        <f t="shared" si="47"/>
        <v>NQ</v>
      </c>
      <c r="Q23" s="63" t="str">
        <f t="shared" si="48"/>
        <v>NQ</v>
      </c>
      <c r="R23" s="63" t="str">
        <f t="shared" si="49"/>
        <v>NQ</v>
      </c>
      <c r="S23" s="63" t="str">
        <f t="shared" si="50"/>
        <v>NQ</v>
      </c>
      <c r="T23" s="64" t="str">
        <f t="shared" si="51"/>
        <v>NQ</v>
      </c>
      <c r="U23" s="31"/>
      <c r="V23" s="31"/>
      <c r="W23" s="31"/>
      <c r="X23" s="32">
        <f t="shared" si="1"/>
        <v>0</v>
      </c>
      <c r="Y23" s="32">
        <f t="shared" si="2"/>
        <v>0</v>
      </c>
      <c r="Z23" s="32">
        <f t="shared" si="3"/>
        <v>0</v>
      </c>
      <c r="AA23" s="33">
        <f t="shared" si="4"/>
        <v>0</v>
      </c>
      <c r="AB23" s="34">
        <f t="shared" si="5"/>
        <v>0</v>
      </c>
      <c r="AC23" s="32">
        <f t="shared" si="6"/>
        <v>0</v>
      </c>
      <c r="AD23" s="32">
        <f t="shared" si="7"/>
        <v>0</v>
      </c>
      <c r="AE23" s="33">
        <f t="shared" si="8"/>
        <v>0</v>
      </c>
      <c r="AF23" s="34">
        <f t="shared" si="9"/>
        <v>0</v>
      </c>
      <c r="AG23" s="32">
        <f t="shared" si="10"/>
        <v>0</v>
      </c>
      <c r="AH23" s="32">
        <f t="shared" si="11"/>
        <v>0</v>
      </c>
      <c r="AI23" s="33">
        <f t="shared" si="12"/>
        <v>0</v>
      </c>
      <c r="AJ23" s="35">
        <f t="shared" si="13"/>
        <v>0</v>
      </c>
      <c r="AK23" s="35">
        <f t="shared" si="14"/>
        <v>0</v>
      </c>
      <c r="AL23" s="34">
        <f t="shared" si="29"/>
        <v>0</v>
      </c>
      <c r="AM23" s="34">
        <f t="shared" si="30"/>
        <v>0</v>
      </c>
      <c r="AN23" s="34">
        <f t="shared" si="31"/>
        <v>0</v>
      </c>
      <c r="AO23" s="36">
        <f t="shared" si="16"/>
        <v>0</v>
      </c>
      <c r="AP23" s="37">
        <f t="shared" si="17"/>
        <v>0</v>
      </c>
      <c r="AQ23" s="17" t="b">
        <f t="shared" si="52"/>
        <v>1</v>
      </c>
      <c r="AR23" s="17" t="b">
        <f t="shared" si="53"/>
        <v>1</v>
      </c>
      <c r="AS23" s="35">
        <f t="shared" si="18"/>
        <v>0</v>
      </c>
      <c r="AT23" s="36">
        <f t="shared" si="34"/>
        <v>0</v>
      </c>
      <c r="AU23" s="17" t="str">
        <f t="shared" si="35"/>
        <v>Excellence</v>
      </c>
      <c r="AV23" s="17">
        <f t="shared" si="19"/>
        <v>0</v>
      </c>
      <c r="AW23" s="17">
        <f t="shared" si="20"/>
        <v>0</v>
      </c>
      <c r="AX23" s="17">
        <f t="shared" si="21"/>
        <v>0</v>
      </c>
      <c r="AY23" s="17">
        <f t="shared" si="22"/>
        <v>0</v>
      </c>
      <c r="AZ23" s="17">
        <f t="shared" si="23"/>
        <v>3</v>
      </c>
      <c r="BA23" s="17" t="str">
        <f t="shared" si="36"/>
        <v/>
      </c>
      <c r="BB23" s="17" t="str">
        <f t="shared" si="37"/>
        <v/>
      </c>
      <c r="BC23" s="17" t="str">
        <f t="shared" si="38"/>
        <v/>
      </c>
      <c r="BD23" s="17" t="str">
        <f t="shared" si="39"/>
        <v/>
      </c>
      <c r="BE23" s="17">
        <f t="shared" si="40"/>
        <v>0</v>
      </c>
      <c r="BF23" s="17">
        <f t="shared" si="41"/>
        <v>0</v>
      </c>
      <c r="BG23" s="17">
        <f t="shared" si="42"/>
        <v>0</v>
      </c>
      <c r="BH23" s="17">
        <f t="shared" si="43"/>
        <v>0</v>
      </c>
    </row>
    <row r="24" spans="1:60">
      <c r="A24" s="53">
        <v>20</v>
      </c>
      <c r="B24" s="78"/>
      <c r="C24" s="79"/>
      <c r="D24" s="80"/>
      <c r="E24" s="81"/>
      <c r="F24" s="88"/>
      <c r="G24" s="83" t="str">
        <f t="shared" si="0"/>
        <v/>
      </c>
      <c r="H24" s="84"/>
      <c r="I24" s="85"/>
      <c r="J24" s="85"/>
      <c r="K24" s="85"/>
      <c r="L24" s="85"/>
      <c r="M24" s="85"/>
      <c r="N24" s="86"/>
      <c r="O24" s="65" t="str">
        <f t="shared" si="44"/>
        <v/>
      </c>
      <c r="P24" s="63" t="str">
        <f t="shared" si="47"/>
        <v>NQ</v>
      </c>
      <c r="Q24" s="63" t="str">
        <f t="shared" si="48"/>
        <v>NQ</v>
      </c>
      <c r="R24" s="63" t="str">
        <f t="shared" si="49"/>
        <v>NQ</v>
      </c>
      <c r="S24" s="63" t="str">
        <f t="shared" si="50"/>
        <v>NQ</v>
      </c>
      <c r="T24" s="64" t="str">
        <f t="shared" si="51"/>
        <v>NQ</v>
      </c>
      <c r="U24" s="31"/>
      <c r="V24" s="31"/>
      <c r="W24" s="31"/>
      <c r="X24" s="32">
        <f t="shared" si="1"/>
        <v>0</v>
      </c>
      <c r="Y24" s="32">
        <f t="shared" si="2"/>
        <v>0</v>
      </c>
      <c r="Z24" s="32">
        <f t="shared" si="3"/>
        <v>0</v>
      </c>
      <c r="AA24" s="33">
        <f t="shared" si="4"/>
        <v>0</v>
      </c>
      <c r="AB24" s="34">
        <f t="shared" si="5"/>
        <v>0</v>
      </c>
      <c r="AC24" s="32">
        <f t="shared" si="6"/>
        <v>0</v>
      </c>
      <c r="AD24" s="32">
        <f t="shared" si="7"/>
        <v>0</v>
      </c>
      <c r="AE24" s="33">
        <f t="shared" si="8"/>
        <v>0</v>
      </c>
      <c r="AF24" s="34">
        <f t="shared" si="9"/>
        <v>0</v>
      </c>
      <c r="AG24" s="32">
        <f t="shared" si="10"/>
        <v>0</v>
      </c>
      <c r="AH24" s="32">
        <f t="shared" si="11"/>
        <v>0</v>
      </c>
      <c r="AI24" s="33">
        <f t="shared" si="12"/>
        <v>0</v>
      </c>
      <c r="AJ24" s="35">
        <f t="shared" si="13"/>
        <v>0</v>
      </c>
      <c r="AK24" s="35">
        <f t="shared" si="14"/>
        <v>0</v>
      </c>
      <c r="AL24" s="34">
        <f t="shared" si="29"/>
        <v>0</v>
      </c>
      <c r="AM24" s="34">
        <f t="shared" si="30"/>
        <v>0</v>
      </c>
      <c r="AN24" s="34">
        <f t="shared" si="31"/>
        <v>0</v>
      </c>
      <c r="AO24" s="36">
        <f t="shared" si="16"/>
        <v>0</v>
      </c>
      <c r="AP24" s="37">
        <f t="shared" si="17"/>
        <v>0</v>
      </c>
      <c r="AQ24" s="17" t="b">
        <f t="shared" si="52"/>
        <v>1</v>
      </c>
      <c r="AR24" s="17" t="b">
        <f t="shared" si="53"/>
        <v>1</v>
      </c>
      <c r="AS24" s="35">
        <f t="shared" si="18"/>
        <v>0</v>
      </c>
      <c r="AT24" s="36">
        <f t="shared" si="34"/>
        <v>0</v>
      </c>
      <c r="AU24" s="17" t="str">
        <f t="shared" si="35"/>
        <v>Excellence</v>
      </c>
      <c r="AV24" s="17">
        <f t="shared" si="19"/>
        <v>0</v>
      </c>
      <c r="AW24" s="17">
        <f t="shared" si="20"/>
        <v>0</v>
      </c>
      <c r="AX24" s="17">
        <f t="shared" si="21"/>
        <v>0</v>
      </c>
      <c r="AY24" s="17">
        <f t="shared" si="22"/>
        <v>0</v>
      </c>
      <c r="AZ24" s="17">
        <f t="shared" si="23"/>
        <v>3</v>
      </c>
      <c r="BA24" s="17" t="str">
        <f t="shared" si="36"/>
        <v/>
      </c>
      <c r="BB24" s="17" t="str">
        <f t="shared" si="37"/>
        <v/>
      </c>
      <c r="BC24" s="17" t="str">
        <f t="shared" si="38"/>
        <v/>
      </c>
      <c r="BD24" s="17" t="str">
        <f t="shared" si="39"/>
        <v/>
      </c>
      <c r="BE24" s="17">
        <f t="shared" si="40"/>
        <v>0</v>
      </c>
      <c r="BF24" s="17">
        <f t="shared" si="41"/>
        <v>0</v>
      </c>
      <c r="BG24" s="17">
        <f t="shared" si="42"/>
        <v>0</v>
      </c>
      <c r="BH24" s="17">
        <f t="shared" si="43"/>
        <v>0</v>
      </c>
    </row>
    <row r="25" spans="1:60">
      <c r="A25" s="53">
        <v>21</v>
      </c>
      <c r="B25" s="87"/>
      <c r="C25" s="80"/>
      <c r="D25" s="80"/>
      <c r="E25" s="81"/>
      <c r="F25" s="88"/>
      <c r="G25" s="83" t="str">
        <f t="shared" si="0"/>
        <v/>
      </c>
      <c r="H25" s="84"/>
      <c r="I25" s="85"/>
      <c r="J25" s="85"/>
      <c r="K25" s="85"/>
      <c r="L25" s="85"/>
      <c r="M25" s="85"/>
      <c r="N25" s="86"/>
      <c r="O25" s="65" t="str">
        <f t="shared" si="44"/>
        <v/>
      </c>
      <c r="P25" s="63" t="str">
        <f t="shared" si="47"/>
        <v>NQ</v>
      </c>
      <c r="Q25" s="63" t="str">
        <f t="shared" si="48"/>
        <v>NQ</v>
      </c>
      <c r="R25" s="63" t="str">
        <f t="shared" si="49"/>
        <v>NQ</v>
      </c>
      <c r="S25" s="63" t="str">
        <f t="shared" si="50"/>
        <v>NQ</v>
      </c>
      <c r="T25" s="64" t="str">
        <f t="shared" si="51"/>
        <v>NQ</v>
      </c>
      <c r="U25" s="31"/>
      <c r="V25" s="31"/>
      <c r="W25" s="31"/>
      <c r="X25" s="32">
        <f t="shared" si="1"/>
        <v>0</v>
      </c>
      <c r="Y25" s="32">
        <f t="shared" si="2"/>
        <v>0</v>
      </c>
      <c r="Z25" s="32">
        <f t="shared" si="3"/>
        <v>0</v>
      </c>
      <c r="AA25" s="33">
        <f t="shared" si="4"/>
        <v>0</v>
      </c>
      <c r="AB25" s="34">
        <f t="shared" si="5"/>
        <v>0</v>
      </c>
      <c r="AC25" s="32">
        <f t="shared" si="6"/>
        <v>0</v>
      </c>
      <c r="AD25" s="32">
        <f t="shared" si="7"/>
        <v>0</v>
      </c>
      <c r="AE25" s="33">
        <f t="shared" si="8"/>
        <v>0</v>
      </c>
      <c r="AF25" s="34">
        <f t="shared" si="9"/>
        <v>0</v>
      </c>
      <c r="AG25" s="32">
        <f t="shared" si="10"/>
        <v>0</v>
      </c>
      <c r="AH25" s="32">
        <f t="shared" si="11"/>
        <v>0</v>
      </c>
      <c r="AI25" s="33">
        <f t="shared" si="12"/>
        <v>0</v>
      </c>
      <c r="AJ25" s="35">
        <f t="shared" si="13"/>
        <v>0</v>
      </c>
      <c r="AK25" s="35">
        <f t="shared" si="14"/>
        <v>0</v>
      </c>
      <c r="AL25" s="34">
        <f t="shared" si="29"/>
        <v>0</v>
      </c>
      <c r="AM25" s="34">
        <f t="shared" si="30"/>
        <v>0</v>
      </c>
      <c r="AN25" s="34">
        <f t="shared" si="31"/>
        <v>0</v>
      </c>
      <c r="AO25" s="36">
        <f t="shared" si="16"/>
        <v>0</v>
      </c>
      <c r="AP25" s="37">
        <f t="shared" si="17"/>
        <v>0</v>
      </c>
      <c r="AQ25" s="17" t="b">
        <f t="shared" si="52"/>
        <v>1</v>
      </c>
      <c r="AR25" s="17" t="b">
        <f t="shared" si="53"/>
        <v>1</v>
      </c>
      <c r="AS25" s="35">
        <f t="shared" si="18"/>
        <v>0</v>
      </c>
      <c r="AT25" s="36">
        <f t="shared" si="34"/>
        <v>0</v>
      </c>
      <c r="AU25" s="17" t="str">
        <f t="shared" si="35"/>
        <v>Excellence</v>
      </c>
      <c r="AV25" s="17">
        <f t="shared" si="19"/>
        <v>0</v>
      </c>
      <c r="AW25" s="17">
        <f t="shared" si="20"/>
        <v>0</v>
      </c>
      <c r="AX25" s="17">
        <f t="shared" si="21"/>
        <v>0</v>
      </c>
      <c r="AY25" s="17">
        <f t="shared" si="22"/>
        <v>0</v>
      </c>
      <c r="AZ25" s="17">
        <f t="shared" si="23"/>
        <v>3</v>
      </c>
      <c r="BA25" s="17" t="str">
        <f t="shared" si="36"/>
        <v/>
      </c>
      <c r="BB25" s="17" t="str">
        <f t="shared" si="37"/>
        <v/>
      </c>
      <c r="BC25" s="17" t="str">
        <f t="shared" si="38"/>
        <v/>
      </c>
      <c r="BD25" s="17" t="str">
        <f t="shared" si="39"/>
        <v/>
      </c>
      <c r="BE25" s="17">
        <f t="shared" si="40"/>
        <v>0</v>
      </c>
      <c r="BF25" s="17">
        <f t="shared" si="41"/>
        <v>0</v>
      </c>
      <c r="BG25" s="17">
        <f t="shared" si="42"/>
        <v>0</v>
      </c>
      <c r="BH25" s="17">
        <f t="shared" si="43"/>
        <v>0</v>
      </c>
    </row>
    <row r="26" spans="1:60">
      <c r="A26" s="53">
        <v>22</v>
      </c>
      <c r="B26" s="87"/>
      <c r="C26" s="80"/>
      <c r="D26" s="80"/>
      <c r="E26" s="81"/>
      <c r="F26" s="88"/>
      <c r="G26" s="83" t="str">
        <f t="shared" si="0"/>
        <v/>
      </c>
      <c r="H26" s="84"/>
      <c r="I26" s="85"/>
      <c r="J26" s="85"/>
      <c r="K26" s="85"/>
      <c r="L26" s="85"/>
      <c r="M26" s="85"/>
      <c r="N26" s="86"/>
      <c r="O26" s="65" t="str">
        <f t="shared" si="44"/>
        <v/>
      </c>
      <c r="P26" s="63" t="str">
        <f t="shared" si="47"/>
        <v>NQ</v>
      </c>
      <c r="Q26" s="63" t="str">
        <f t="shared" si="48"/>
        <v>NQ</v>
      </c>
      <c r="R26" s="63" t="str">
        <f t="shared" si="49"/>
        <v>NQ</v>
      </c>
      <c r="S26" s="63" t="str">
        <f t="shared" si="50"/>
        <v>NQ</v>
      </c>
      <c r="T26" s="64" t="str">
        <f t="shared" si="51"/>
        <v>NQ</v>
      </c>
      <c r="U26" s="31"/>
      <c r="V26" s="31"/>
      <c r="W26" s="31"/>
      <c r="X26" s="32">
        <f t="shared" si="1"/>
        <v>0</v>
      </c>
      <c r="Y26" s="32">
        <f t="shared" si="2"/>
        <v>0</v>
      </c>
      <c r="Z26" s="32">
        <f t="shared" si="3"/>
        <v>0</v>
      </c>
      <c r="AA26" s="33">
        <f t="shared" si="4"/>
        <v>0</v>
      </c>
      <c r="AB26" s="34">
        <f t="shared" si="5"/>
        <v>0</v>
      </c>
      <c r="AC26" s="32">
        <f t="shared" si="6"/>
        <v>0</v>
      </c>
      <c r="AD26" s="32">
        <f t="shared" si="7"/>
        <v>0</v>
      </c>
      <c r="AE26" s="33">
        <f t="shared" si="8"/>
        <v>0</v>
      </c>
      <c r="AF26" s="34">
        <f t="shared" si="9"/>
        <v>0</v>
      </c>
      <c r="AG26" s="32">
        <f t="shared" si="10"/>
        <v>0</v>
      </c>
      <c r="AH26" s="32">
        <f t="shared" si="11"/>
        <v>0</v>
      </c>
      <c r="AI26" s="33">
        <f t="shared" si="12"/>
        <v>0</v>
      </c>
      <c r="AJ26" s="35">
        <f t="shared" si="13"/>
        <v>0</v>
      </c>
      <c r="AK26" s="35">
        <f t="shared" si="14"/>
        <v>0</v>
      </c>
      <c r="AL26" s="34">
        <f t="shared" si="29"/>
        <v>0</v>
      </c>
      <c r="AM26" s="34">
        <f t="shared" si="30"/>
        <v>0</v>
      </c>
      <c r="AN26" s="34">
        <f t="shared" si="31"/>
        <v>0</v>
      </c>
      <c r="AO26" s="36">
        <f t="shared" si="16"/>
        <v>0</v>
      </c>
      <c r="AP26" s="37">
        <f t="shared" si="17"/>
        <v>0</v>
      </c>
      <c r="AQ26" s="17" t="b">
        <f t="shared" si="52"/>
        <v>1</v>
      </c>
      <c r="AR26" s="17" t="b">
        <f t="shared" si="53"/>
        <v>1</v>
      </c>
      <c r="AS26" s="35">
        <f t="shared" si="18"/>
        <v>0</v>
      </c>
      <c r="AT26" s="36">
        <f t="shared" si="34"/>
        <v>0</v>
      </c>
      <c r="AU26" s="17" t="str">
        <f t="shared" si="35"/>
        <v>Excellence</v>
      </c>
      <c r="AV26" s="17">
        <f t="shared" si="19"/>
        <v>0</v>
      </c>
      <c r="AW26" s="17">
        <f t="shared" si="20"/>
        <v>0</v>
      </c>
      <c r="AX26" s="17">
        <f t="shared" si="21"/>
        <v>0</v>
      </c>
      <c r="AY26" s="17">
        <f t="shared" si="22"/>
        <v>0</v>
      </c>
      <c r="AZ26" s="17">
        <f t="shared" si="23"/>
        <v>3</v>
      </c>
      <c r="BA26" s="17" t="str">
        <f t="shared" si="36"/>
        <v/>
      </c>
      <c r="BB26" s="17" t="str">
        <f t="shared" si="37"/>
        <v/>
      </c>
      <c r="BC26" s="17" t="str">
        <f t="shared" si="38"/>
        <v/>
      </c>
      <c r="BD26" s="17" t="str">
        <f t="shared" si="39"/>
        <v/>
      </c>
      <c r="BE26" s="17">
        <f t="shared" si="40"/>
        <v>0</v>
      </c>
      <c r="BF26" s="17">
        <f t="shared" si="41"/>
        <v>0</v>
      </c>
      <c r="BG26" s="17">
        <f t="shared" si="42"/>
        <v>0</v>
      </c>
      <c r="BH26" s="17">
        <f t="shared" si="43"/>
        <v>0</v>
      </c>
    </row>
    <row r="27" spans="1:60">
      <c r="A27" s="53">
        <v>23</v>
      </c>
      <c r="B27" s="87"/>
      <c r="C27" s="80"/>
      <c r="D27" s="89"/>
      <c r="E27" s="81"/>
      <c r="F27" s="88"/>
      <c r="G27" s="83" t="str">
        <f t="shared" si="0"/>
        <v/>
      </c>
      <c r="H27" s="90"/>
      <c r="I27" s="91"/>
      <c r="J27" s="85"/>
      <c r="K27" s="85"/>
      <c r="L27" s="85"/>
      <c r="M27" s="85"/>
      <c r="N27" s="86"/>
      <c r="O27" s="65" t="str">
        <f t="shared" si="44"/>
        <v/>
      </c>
      <c r="P27" s="63" t="str">
        <f t="shared" si="47"/>
        <v>NQ</v>
      </c>
      <c r="Q27" s="63" t="str">
        <f t="shared" si="48"/>
        <v>NQ</v>
      </c>
      <c r="R27" s="63" t="str">
        <f t="shared" si="49"/>
        <v>NQ</v>
      </c>
      <c r="S27" s="63" t="str">
        <f t="shared" si="50"/>
        <v>NQ</v>
      </c>
      <c r="T27" s="64" t="str">
        <f t="shared" si="51"/>
        <v>NQ</v>
      </c>
      <c r="U27" s="31"/>
      <c r="V27" s="31"/>
      <c r="W27" s="31"/>
      <c r="X27" s="32">
        <f t="shared" si="1"/>
        <v>0</v>
      </c>
      <c r="Y27" s="32">
        <f t="shared" si="2"/>
        <v>0</v>
      </c>
      <c r="Z27" s="32">
        <f t="shared" si="3"/>
        <v>0</v>
      </c>
      <c r="AA27" s="33">
        <f t="shared" si="4"/>
        <v>0</v>
      </c>
      <c r="AB27" s="34">
        <f t="shared" si="5"/>
        <v>0</v>
      </c>
      <c r="AC27" s="32">
        <f t="shared" si="6"/>
        <v>0</v>
      </c>
      <c r="AD27" s="32">
        <f t="shared" si="7"/>
        <v>0</v>
      </c>
      <c r="AE27" s="33">
        <f t="shared" si="8"/>
        <v>0</v>
      </c>
      <c r="AF27" s="34">
        <f t="shared" si="9"/>
        <v>0</v>
      </c>
      <c r="AG27" s="32">
        <f t="shared" si="10"/>
        <v>0</v>
      </c>
      <c r="AH27" s="32">
        <f t="shared" si="11"/>
        <v>0</v>
      </c>
      <c r="AI27" s="33">
        <f t="shared" si="12"/>
        <v>0</v>
      </c>
      <c r="AJ27" s="35">
        <f t="shared" si="13"/>
        <v>0</v>
      </c>
      <c r="AK27" s="35">
        <f t="shared" si="14"/>
        <v>0</v>
      </c>
      <c r="AL27" s="34">
        <f t="shared" si="29"/>
        <v>0</v>
      </c>
      <c r="AM27" s="34">
        <f t="shared" si="30"/>
        <v>0</v>
      </c>
      <c r="AN27" s="34">
        <f t="shared" si="31"/>
        <v>0</v>
      </c>
      <c r="AO27" s="36">
        <f t="shared" si="16"/>
        <v>0</v>
      </c>
      <c r="AP27" s="37">
        <f t="shared" si="17"/>
        <v>0</v>
      </c>
      <c r="AQ27" s="17" t="b">
        <f t="shared" si="52"/>
        <v>1</v>
      </c>
      <c r="AR27" s="17" t="b">
        <f t="shared" si="53"/>
        <v>1</v>
      </c>
      <c r="AS27" s="35">
        <f t="shared" si="18"/>
        <v>0</v>
      </c>
      <c r="AT27" s="36">
        <f t="shared" si="34"/>
        <v>0</v>
      </c>
      <c r="AU27" s="17" t="str">
        <f t="shared" si="35"/>
        <v>Excellence</v>
      </c>
      <c r="AV27" s="17">
        <f t="shared" si="19"/>
        <v>0</v>
      </c>
      <c r="AW27" s="17">
        <f t="shared" si="20"/>
        <v>0</v>
      </c>
      <c r="AX27" s="17">
        <f t="shared" si="21"/>
        <v>0</v>
      </c>
      <c r="AY27" s="17">
        <f t="shared" si="22"/>
        <v>0</v>
      </c>
      <c r="AZ27" s="17">
        <f t="shared" si="23"/>
        <v>3</v>
      </c>
      <c r="BA27" s="17" t="str">
        <f t="shared" si="36"/>
        <v/>
      </c>
      <c r="BB27" s="17" t="str">
        <f t="shared" si="37"/>
        <v/>
      </c>
      <c r="BC27" s="17" t="str">
        <f t="shared" si="38"/>
        <v/>
      </c>
      <c r="BD27" s="17" t="str">
        <f t="shared" si="39"/>
        <v/>
      </c>
      <c r="BE27" s="17">
        <f t="shared" si="40"/>
        <v>0</v>
      </c>
      <c r="BF27" s="17">
        <f t="shared" si="41"/>
        <v>0</v>
      </c>
      <c r="BG27" s="17">
        <f t="shared" si="42"/>
        <v>0</v>
      </c>
      <c r="BH27" s="17">
        <f t="shared" si="43"/>
        <v>0</v>
      </c>
    </row>
    <row r="28" spans="1:60">
      <c r="A28" s="53">
        <v>24</v>
      </c>
      <c r="B28" s="87"/>
      <c r="C28" s="80"/>
      <c r="D28" s="80"/>
      <c r="E28" s="81"/>
      <c r="F28" s="88"/>
      <c r="G28" s="83" t="str">
        <f t="shared" si="0"/>
        <v/>
      </c>
      <c r="H28" s="84"/>
      <c r="I28" s="85"/>
      <c r="J28" s="85"/>
      <c r="K28" s="85"/>
      <c r="L28" s="85"/>
      <c r="M28" s="85"/>
      <c r="N28" s="86"/>
      <c r="O28" s="65" t="str">
        <f t="shared" si="44"/>
        <v/>
      </c>
      <c r="P28" s="63" t="str">
        <f t="shared" si="47"/>
        <v>NQ</v>
      </c>
      <c r="Q28" s="63" t="str">
        <f t="shared" si="48"/>
        <v>NQ</v>
      </c>
      <c r="R28" s="63" t="str">
        <f t="shared" si="49"/>
        <v>NQ</v>
      </c>
      <c r="S28" s="63" t="str">
        <f t="shared" si="50"/>
        <v>NQ</v>
      </c>
      <c r="T28" s="64" t="str">
        <f t="shared" si="51"/>
        <v>NQ</v>
      </c>
      <c r="U28" s="31"/>
      <c r="V28" s="31"/>
      <c r="W28" s="31"/>
      <c r="X28" s="32">
        <f t="shared" si="1"/>
        <v>0</v>
      </c>
      <c r="Y28" s="32">
        <f t="shared" si="2"/>
        <v>0</v>
      </c>
      <c r="Z28" s="32">
        <f t="shared" si="3"/>
        <v>0</v>
      </c>
      <c r="AA28" s="33">
        <f t="shared" si="4"/>
        <v>0</v>
      </c>
      <c r="AB28" s="34">
        <f t="shared" si="5"/>
        <v>0</v>
      </c>
      <c r="AC28" s="32">
        <f t="shared" si="6"/>
        <v>0</v>
      </c>
      <c r="AD28" s="32">
        <f t="shared" si="7"/>
        <v>0</v>
      </c>
      <c r="AE28" s="33">
        <f t="shared" si="8"/>
        <v>0</v>
      </c>
      <c r="AF28" s="34">
        <f t="shared" si="9"/>
        <v>0</v>
      </c>
      <c r="AG28" s="32">
        <f t="shared" si="10"/>
        <v>0</v>
      </c>
      <c r="AH28" s="32">
        <f t="shared" si="11"/>
        <v>0</v>
      </c>
      <c r="AI28" s="33">
        <f t="shared" si="12"/>
        <v>0</v>
      </c>
      <c r="AJ28" s="35">
        <f t="shared" si="13"/>
        <v>0</v>
      </c>
      <c r="AK28" s="35">
        <f t="shared" si="14"/>
        <v>0</v>
      </c>
      <c r="AL28" s="34">
        <f t="shared" si="29"/>
        <v>0</v>
      </c>
      <c r="AM28" s="34">
        <f t="shared" si="30"/>
        <v>0</v>
      </c>
      <c r="AN28" s="34">
        <f t="shared" si="31"/>
        <v>0</v>
      </c>
      <c r="AO28" s="36">
        <f t="shared" si="16"/>
        <v>0</v>
      </c>
      <c r="AP28" s="37">
        <f t="shared" si="17"/>
        <v>0</v>
      </c>
      <c r="AQ28" s="17" t="b">
        <f t="shared" si="52"/>
        <v>1</v>
      </c>
      <c r="AR28" s="17" t="b">
        <f t="shared" si="53"/>
        <v>1</v>
      </c>
      <c r="AS28" s="35">
        <f t="shared" si="18"/>
        <v>0</v>
      </c>
      <c r="AT28" s="36">
        <f t="shared" si="34"/>
        <v>0</v>
      </c>
      <c r="AU28" s="17" t="str">
        <f t="shared" si="35"/>
        <v>Excellence</v>
      </c>
      <c r="AV28" s="17">
        <f t="shared" si="19"/>
        <v>0</v>
      </c>
      <c r="AW28" s="17">
        <f t="shared" si="20"/>
        <v>0</v>
      </c>
      <c r="AX28" s="17">
        <f t="shared" si="21"/>
        <v>0</v>
      </c>
      <c r="AY28" s="17">
        <f t="shared" si="22"/>
        <v>0</v>
      </c>
      <c r="AZ28" s="17">
        <f t="shared" si="23"/>
        <v>3</v>
      </c>
      <c r="BA28" s="17" t="str">
        <f t="shared" si="36"/>
        <v/>
      </c>
      <c r="BB28" s="17" t="str">
        <f t="shared" si="37"/>
        <v/>
      </c>
      <c r="BC28" s="17" t="str">
        <f t="shared" si="38"/>
        <v/>
      </c>
      <c r="BD28" s="17" t="str">
        <f t="shared" si="39"/>
        <v/>
      </c>
      <c r="BE28" s="17">
        <f t="shared" si="40"/>
        <v>0</v>
      </c>
      <c r="BF28" s="17">
        <f t="shared" si="41"/>
        <v>0</v>
      </c>
      <c r="BG28" s="17">
        <f t="shared" si="42"/>
        <v>0</v>
      </c>
      <c r="BH28" s="17">
        <f t="shared" si="43"/>
        <v>0</v>
      </c>
    </row>
    <row r="29" spans="1:60">
      <c r="A29" s="53">
        <v>25</v>
      </c>
      <c r="B29" s="92"/>
      <c r="C29" s="89"/>
      <c r="D29" s="89"/>
      <c r="E29" s="81"/>
      <c r="F29" s="88"/>
      <c r="G29" s="83" t="str">
        <f t="shared" si="0"/>
        <v/>
      </c>
      <c r="H29" s="90"/>
      <c r="I29" s="91"/>
      <c r="J29" s="85"/>
      <c r="K29" s="85"/>
      <c r="L29" s="85"/>
      <c r="M29" s="85"/>
      <c r="N29" s="86"/>
      <c r="O29" s="65" t="str">
        <f t="shared" si="44"/>
        <v/>
      </c>
      <c r="P29" s="63" t="str">
        <f t="shared" si="47"/>
        <v>NQ</v>
      </c>
      <c r="Q29" s="63" t="str">
        <f t="shared" si="48"/>
        <v>NQ</v>
      </c>
      <c r="R29" s="63" t="str">
        <f t="shared" si="49"/>
        <v>NQ</v>
      </c>
      <c r="S29" s="63" t="str">
        <f t="shared" si="50"/>
        <v>NQ</v>
      </c>
      <c r="T29" s="64" t="str">
        <f t="shared" si="51"/>
        <v>NQ</v>
      </c>
      <c r="U29" s="31"/>
      <c r="V29" s="31"/>
      <c r="W29" s="31"/>
      <c r="X29" s="32">
        <f t="shared" si="1"/>
        <v>0</v>
      </c>
      <c r="Y29" s="32">
        <f t="shared" si="2"/>
        <v>0</v>
      </c>
      <c r="Z29" s="32">
        <f t="shared" si="3"/>
        <v>0</v>
      </c>
      <c r="AA29" s="33">
        <f t="shared" si="4"/>
        <v>0</v>
      </c>
      <c r="AB29" s="34">
        <f t="shared" si="5"/>
        <v>0</v>
      </c>
      <c r="AC29" s="32">
        <f t="shared" si="6"/>
        <v>0</v>
      </c>
      <c r="AD29" s="32">
        <f t="shared" si="7"/>
        <v>0</v>
      </c>
      <c r="AE29" s="33">
        <f t="shared" si="8"/>
        <v>0</v>
      </c>
      <c r="AF29" s="34">
        <f t="shared" si="9"/>
        <v>0</v>
      </c>
      <c r="AG29" s="32">
        <f t="shared" si="10"/>
        <v>0</v>
      </c>
      <c r="AH29" s="32">
        <f t="shared" si="11"/>
        <v>0</v>
      </c>
      <c r="AI29" s="33">
        <f t="shared" si="12"/>
        <v>0</v>
      </c>
      <c r="AJ29" s="35">
        <f t="shared" si="13"/>
        <v>0</v>
      </c>
      <c r="AK29" s="35">
        <f t="shared" si="14"/>
        <v>0</v>
      </c>
      <c r="AL29" s="34">
        <f t="shared" si="29"/>
        <v>0</v>
      </c>
      <c r="AM29" s="34">
        <f t="shared" si="30"/>
        <v>0</v>
      </c>
      <c r="AN29" s="34">
        <f t="shared" si="31"/>
        <v>0</v>
      </c>
      <c r="AO29" s="36">
        <f t="shared" si="16"/>
        <v>0</v>
      </c>
      <c r="AP29" s="37">
        <f t="shared" si="17"/>
        <v>0</v>
      </c>
      <c r="AQ29" s="17" t="b">
        <f t="shared" si="52"/>
        <v>1</v>
      </c>
      <c r="AR29" s="17" t="b">
        <f t="shared" si="53"/>
        <v>1</v>
      </c>
      <c r="AS29" s="35">
        <f t="shared" si="18"/>
        <v>0</v>
      </c>
      <c r="AT29" s="36">
        <f t="shared" si="34"/>
        <v>0</v>
      </c>
      <c r="AU29" s="17" t="str">
        <f t="shared" si="35"/>
        <v>Excellence</v>
      </c>
      <c r="AV29" s="17">
        <f t="shared" si="19"/>
        <v>0</v>
      </c>
      <c r="AW29" s="17">
        <f t="shared" si="20"/>
        <v>0</v>
      </c>
      <c r="AX29" s="17">
        <f t="shared" si="21"/>
        <v>0</v>
      </c>
      <c r="AY29" s="17">
        <f t="shared" si="22"/>
        <v>0</v>
      </c>
      <c r="AZ29" s="17">
        <f t="shared" si="23"/>
        <v>3</v>
      </c>
      <c r="BA29" s="17" t="str">
        <f t="shared" si="36"/>
        <v/>
      </c>
      <c r="BB29" s="17" t="str">
        <f t="shared" si="37"/>
        <v/>
      </c>
      <c r="BC29" s="17" t="str">
        <f t="shared" si="38"/>
        <v/>
      </c>
      <c r="BD29" s="17" t="str">
        <f t="shared" si="39"/>
        <v/>
      </c>
      <c r="BE29" s="17">
        <f t="shared" si="40"/>
        <v>0</v>
      </c>
      <c r="BF29" s="17">
        <f t="shared" si="41"/>
        <v>0</v>
      </c>
      <c r="BG29" s="17">
        <f t="shared" si="42"/>
        <v>0</v>
      </c>
      <c r="BH29" s="17">
        <f t="shared" si="43"/>
        <v>0</v>
      </c>
    </row>
    <row r="30" spans="1:60">
      <c r="A30" s="53">
        <v>26</v>
      </c>
      <c r="B30" s="87"/>
      <c r="C30" s="80"/>
      <c r="D30" s="80"/>
      <c r="E30" s="81"/>
      <c r="F30" s="88"/>
      <c r="G30" s="83" t="str">
        <f t="shared" si="0"/>
        <v/>
      </c>
      <c r="H30" s="84"/>
      <c r="I30" s="85"/>
      <c r="J30" s="85"/>
      <c r="K30" s="85"/>
      <c r="L30" s="85"/>
      <c r="M30" s="85"/>
      <c r="N30" s="86"/>
      <c r="O30" s="65" t="str">
        <f t="shared" si="44"/>
        <v/>
      </c>
      <c r="P30" s="63" t="str">
        <f t="shared" si="47"/>
        <v>NQ</v>
      </c>
      <c r="Q30" s="63" t="str">
        <f t="shared" si="48"/>
        <v>NQ</v>
      </c>
      <c r="R30" s="63" t="str">
        <f t="shared" si="49"/>
        <v>NQ</v>
      </c>
      <c r="S30" s="63" t="str">
        <f t="shared" si="50"/>
        <v>NQ</v>
      </c>
      <c r="T30" s="64" t="str">
        <f t="shared" si="51"/>
        <v>NQ</v>
      </c>
      <c r="U30" s="31"/>
      <c r="V30" s="31"/>
      <c r="W30" s="31"/>
      <c r="X30" s="32">
        <f t="shared" si="1"/>
        <v>0</v>
      </c>
      <c r="Y30" s="32">
        <f t="shared" si="2"/>
        <v>0</v>
      </c>
      <c r="Z30" s="32">
        <f t="shared" si="3"/>
        <v>0</v>
      </c>
      <c r="AA30" s="33">
        <f t="shared" si="4"/>
        <v>0</v>
      </c>
      <c r="AB30" s="34">
        <f t="shared" si="5"/>
        <v>0</v>
      </c>
      <c r="AC30" s="32">
        <f t="shared" si="6"/>
        <v>0</v>
      </c>
      <c r="AD30" s="32">
        <f t="shared" si="7"/>
        <v>0</v>
      </c>
      <c r="AE30" s="33">
        <f t="shared" si="8"/>
        <v>0</v>
      </c>
      <c r="AF30" s="34">
        <f t="shared" si="9"/>
        <v>0</v>
      </c>
      <c r="AG30" s="32">
        <f t="shared" si="10"/>
        <v>0</v>
      </c>
      <c r="AH30" s="32">
        <f t="shared" si="11"/>
        <v>0</v>
      </c>
      <c r="AI30" s="33">
        <f t="shared" si="12"/>
        <v>0</v>
      </c>
      <c r="AJ30" s="35">
        <f t="shared" si="13"/>
        <v>0</v>
      </c>
      <c r="AK30" s="35">
        <f t="shared" si="14"/>
        <v>0</v>
      </c>
      <c r="AL30" s="34">
        <f t="shared" si="29"/>
        <v>0</v>
      </c>
      <c r="AM30" s="34">
        <f t="shared" si="30"/>
        <v>0</v>
      </c>
      <c r="AN30" s="34">
        <f t="shared" si="31"/>
        <v>0</v>
      </c>
      <c r="AO30" s="36">
        <f t="shared" si="16"/>
        <v>0</v>
      </c>
      <c r="AP30" s="37">
        <f t="shared" si="17"/>
        <v>0</v>
      </c>
      <c r="AQ30" s="17" t="b">
        <f t="shared" si="52"/>
        <v>1</v>
      </c>
      <c r="AR30" s="17" t="b">
        <f t="shared" si="53"/>
        <v>1</v>
      </c>
      <c r="AS30" s="35">
        <f t="shared" si="18"/>
        <v>0</v>
      </c>
      <c r="AT30" s="36">
        <f t="shared" si="34"/>
        <v>0</v>
      </c>
      <c r="AU30" s="17" t="str">
        <f t="shared" si="35"/>
        <v>Excellence</v>
      </c>
      <c r="AV30" s="17">
        <f t="shared" si="19"/>
        <v>0</v>
      </c>
      <c r="AW30" s="17">
        <f t="shared" si="20"/>
        <v>0</v>
      </c>
      <c r="AX30" s="17">
        <f t="shared" si="21"/>
        <v>0</v>
      </c>
      <c r="AY30" s="17">
        <f t="shared" si="22"/>
        <v>0</v>
      </c>
      <c r="AZ30" s="17">
        <f t="shared" si="23"/>
        <v>3</v>
      </c>
      <c r="BA30" s="17" t="str">
        <f t="shared" si="36"/>
        <v/>
      </c>
      <c r="BB30" s="17" t="str">
        <f t="shared" si="37"/>
        <v/>
      </c>
      <c r="BC30" s="17" t="str">
        <f t="shared" si="38"/>
        <v/>
      </c>
      <c r="BD30" s="17" t="str">
        <f t="shared" si="39"/>
        <v/>
      </c>
      <c r="BE30" s="17">
        <f t="shared" si="40"/>
        <v>0</v>
      </c>
      <c r="BF30" s="17">
        <f t="shared" si="41"/>
        <v>0</v>
      </c>
      <c r="BG30" s="17">
        <f t="shared" si="42"/>
        <v>0</v>
      </c>
      <c r="BH30" s="17">
        <f t="shared" si="43"/>
        <v>0</v>
      </c>
    </row>
    <row r="31" spans="1:60">
      <c r="A31" s="53">
        <v>27</v>
      </c>
      <c r="B31" s="92"/>
      <c r="C31" s="89"/>
      <c r="D31" s="89"/>
      <c r="E31" s="81"/>
      <c r="F31" s="88"/>
      <c r="G31" s="83" t="str">
        <f t="shared" si="0"/>
        <v/>
      </c>
      <c r="H31" s="90"/>
      <c r="I31" s="91"/>
      <c r="J31" s="85"/>
      <c r="K31" s="85"/>
      <c r="L31" s="85"/>
      <c r="M31" s="85"/>
      <c r="N31" s="86"/>
      <c r="O31" s="65" t="str">
        <f t="shared" si="44"/>
        <v/>
      </c>
      <c r="P31" s="63" t="str">
        <f t="shared" si="47"/>
        <v>NQ</v>
      </c>
      <c r="Q31" s="63" t="str">
        <f t="shared" si="48"/>
        <v>NQ</v>
      </c>
      <c r="R31" s="63" t="str">
        <f t="shared" si="49"/>
        <v>NQ</v>
      </c>
      <c r="S31" s="63" t="str">
        <f t="shared" si="50"/>
        <v>NQ</v>
      </c>
      <c r="T31" s="64" t="str">
        <f t="shared" si="51"/>
        <v>NQ</v>
      </c>
      <c r="U31" s="31"/>
      <c r="V31" s="31"/>
      <c r="W31" s="31"/>
      <c r="X31" s="32">
        <f t="shared" si="1"/>
        <v>0</v>
      </c>
      <c r="Y31" s="32">
        <f t="shared" si="2"/>
        <v>0</v>
      </c>
      <c r="Z31" s="32">
        <f t="shared" si="3"/>
        <v>0</v>
      </c>
      <c r="AA31" s="33">
        <f t="shared" si="4"/>
        <v>0</v>
      </c>
      <c r="AB31" s="34">
        <f t="shared" si="5"/>
        <v>0</v>
      </c>
      <c r="AC31" s="32">
        <f t="shared" si="6"/>
        <v>0</v>
      </c>
      <c r="AD31" s="32">
        <f t="shared" si="7"/>
        <v>0</v>
      </c>
      <c r="AE31" s="33">
        <f t="shared" si="8"/>
        <v>0</v>
      </c>
      <c r="AF31" s="34">
        <f t="shared" si="9"/>
        <v>0</v>
      </c>
      <c r="AG31" s="32">
        <f t="shared" si="10"/>
        <v>0</v>
      </c>
      <c r="AH31" s="32">
        <f t="shared" si="11"/>
        <v>0</v>
      </c>
      <c r="AI31" s="33">
        <f t="shared" si="12"/>
        <v>0</v>
      </c>
      <c r="AJ31" s="35">
        <f t="shared" si="13"/>
        <v>0</v>
      </c>
      <c r="AK31" s="35">
        <f t="shared" si="14"/>
        <v>0</v>
      </c>
      <c r="AL31" s="34">
        <f t="shared" si="29"/>
        <v>0</v>
      </c>
      <c r="AM31" s="34">
        <f t="shared" si="30"/>
        <v>0</v>
      </c>
      <c r="AN31" s="34">
        <f t="shared" si="31"/>
        <v>0</v>
      </c>
      <c r="AO31" s="36">
        <f t="shared" si="16"/>
        <v>0</v>
      </c>
      <c r="AP31" s="37">
        <f t="shared" si="17"/>
        <v>0</v>
      </c>
      <c r="AQ31" s="17" t="b">
        <f t="shared" si="52"/>
        <v>1</v>
      </c>
      <c r="AR31" s="17" t="b">
        <f t="shared" si="53"/>
        <v>1</v>
      </c>
      <c r="AS31" s="35">
        <f t="shared" si="18"/>
        <v>0</v>
      </c>
      <c r="AT31" s="36">
        <f t="shared" si="34"/>
        <v>0</v>
      </c>
      <c r="AU31" s="17" t="str">
        <f t="shared" si="35"/>
        <v>Excellence</v>
      </c>
      <c r="AV31" s="17">
        <f t="shared" si="19"/>
        <v>0</v>
      </c>
      <c r="AW31" s="17">
        <f t="shared" si="20"/>
        <v>0</v>
      </c>
      <c r="AX31" s="17">
        <f t="shared" si="21"/>
        <v>0</v>
      </c>
      <c r="AY31" s="17">
        <f t="shared" si="22"/>
        <v>0</v>
      </c>
      <c r="AZ31" s="17">
        <f t="shared" si="23"/>
        <v>3</v>
      </c>
      <c r="BA31" s="17" t="str">
        <f t="shared" si="36"/>
        <v/>
      </c>
      <c r="BB31" s="17" t="str">
        <f t="shared" si="37"/>
        <v/>
      </c>
      <c r="BC31" s="17" t="str">
        <f t="shared" si="38"/>
        <v/>
      </c>
      <c r="BD31" s="17" t="str">
        <f t="shared" si="39"/>
        <v/>
      </c>
      <c r="BE31" s="17">
        <f t="shared" si="40"/>
        <v>0</v>
      </c>
      <c r="BF31" s="17">
        <f t="shared" si="41"/>
        <v>0</v>
      </c>
      <c r="BG31" s="17">
        <f t="shared" si="42"/>
        <v>0</v>
      </c>
      <c r="BH31" s="17">
        <f t="shared" si="43"/>
        <v>0</v>
      </c>
    </row>
    <row r="32" spans="1:60">
      <c r="A32" s="53">
        <v>28</v>
      </c>
      <c r="B32" s="87"/>
      <c r="C32" s="80"/>
      <c r="D32" s="80"/>
      <c r="E32" s="81"/>
      <c r="F32" s="88"/>
      <c r="G32" s="83" t="str">
        <f t="shared" si="0"/>
        <v/>
      </c>
      <c r="H32" s="84"/>
      <c r="I32" s="85"/>
      <c r="J32" s="85"/>
      <c r="K32" s="85"/>
      <c r="L32" s="85"/>
      <c r="M32" s="85"/>
      <c r="N32" s="86"/>
      <c r="O32" s="65" t="str">
        <f t="shared" si="44"/>
        <v/>
      </c>
      <c r="P32" s="63" t="str">
        <f t="shared" si="47"/>
        <v>NQ</v>
      </c>
      <c r="Q32" s="63" t="str">
        <f t="shared" si="48"/>
        <v>NQ</v>
      </c>
      <c r="R32" s="63" t="str">
        <f t="shared" si="49"/>
        <v>NQ</v>
      </c>
      <c r="S32" s="63" t="str">
        <f t="shared" si="50"/>
        <v>NQ</v>
      </c>
      <c r="T32" s="64" t="str">
        <f t="shared" si="51"/>
        <v>NQ</v>
      </c>
      <c r="U32" s="31"/>
      <c r="V32" s="31"/>
      <c r="W32" s="31"/>
      <c r="X32" s="32">
        <f t="shared" si="1"/>
        <v>0</v>
      </c>
      <c r="Y32" s="32">
        <f t="shared" si="2"/>
        <v>0</v>
      </c>
      <c r="Z32" s="32">
        <f t="shared" si="3"/>
        <v>0</v>
      </c>
      <c r="AA32" s="33">
        <f t="shared" si="4"/>
        <v>0</v>
      </c>
      <c r="AB32" s="34">
        <f t="shared" si="5"/>
        <v>0</v>
      </c>
      <c r="AC32" s="32">
        <f t="shared" si="6"/>
        <v>0</v>
      </c>
      <c r="AD32" s="32">
        <f t="shared" si="7"/>
        <v>0</v>
      </c>
      <c r="AE32" s="33">
        <f t="shared" si="8"/>
        <v>0</v>
      </c>
      <c r="AF32" s="34">
        <f t="shared" si="9"/>
        <v>0</v>
      </c>
      <c r="AG32" s="32">
        <f t="shared" si="10"/>
        <v>0</v>
      </c>
      <c r="AH32" s="32">
        <f t="shared" si="11"/>
        <v>0</v>
      </c>
      <c r="AI32" s="33">
        <f t="shared" si="12"/>
        <v>0</v>
      </c>
      <c r="AJ32" s="35">
        <f t="shared" si="13"/>
        <v>0</v>
      </c>
      <c r="AK32" s="35">
        <f t="shared" si="14"/>
        <v>0</v>
      </c>
      <c r="AL32" s="34">
        <f t="shared" si="29"/>
        <v>0</v>
      </c>
      <c r="AM32" s="34">
        <f t="shared" si="30"/>
        <v>0</v>
      </c>
      <c r="AN32" s="34">
        <f t="shared" si="31"/>
        <v>0</v>
      </c>
      <c r="AO32" s="36">
        <f t="shared" si="16"/>
        <v>0</v>
      </c>
      <c r="AP32" s="37">
        <f t="shared" si="17"/>
        <v>0</v>
      </c>
      <c r="AQ32" s="17" t="b">
        <f t="shared" si="52"/>
        <v>1</v>
      </c>
      <c r="AR32" s="17" t="b">
        <f t="shared" si="53"/>
        <v>1</v>
      </c>
      <c r="AS32" s="35">
        <f t="shared" si="18"/>
        <v>0</v>
      </c>
      <c r="AT32" s="36">
        <f t="shared" si="34"/>
        <v>0</v>
      </c>
      <c r="AU32" s="17" t="str">
        <f t="shared" si="35"/>
        <v>Excellence</v>
      </c>
      <c r="AV32" s="17">
        <f t="shared" si="19"/>
        <v>0</v>
      </c>
      <c r="AW32" s="17">
        <f t="shared" si="20"/>
        <v>0</v>
      </c>
      <c r="AX32" s="17">
        <f t="shared" si="21"/>
        <v>0</v>
      </c>
      <c r="AY32" s="17">
        <f t="shared" si="22"/>
        <v>0</v>
      </c>
      <c r="AZ32" s="17">
        <f t="shared" si="23"/>
        <v>3</v>
      </c>
      <c r="BA32" s="17" t="str">
        <f t="shared" si="36"/>
        <v/>
      </c>
      <c r="BB32" s="17" t="str">
        <f t="shared" si="37"/>
        <v/>
      </c>
      <c r="BC32" s="17" t="str">
        <f t="shared" si="38"/>
        <v/>
      </c>
      <c r="BD32" s="17" t="str">
        <f t="shared" si="39"/>
        <v/>
      </c>
      <c r="BE32" s="17">
        <f t="shared" si="40"/>
        <v>0</v>
      </c>
      <c r="BF32" s="17">
        <f t="shared" si="41"/>
        <v>0</v>
      </c>
      <c r="BG32" s="17">
        <f t="shared" si="42"/>
        <v>0</v>
      </c>
      <c r="BH32" s="17">
        <f t="shared" si="43"/>
        <v>0</v>
      </c>
    </row>
    <row r="33" spans="1:60">
      <c r="A33" s="53">
        <v>29</v>
      </c>
      <c r="B33" s="87"/>
      <c r="C33" s="80"/>
      <c r="D33" s="80"/>
      <c r="E33" s="81"/>
      <c r="F33" s="88"/>
      <c r="G33" s="83" t="str">
        <f t="shared" si="0"/>
        <v/>
      </c>
      <c r="H33" s="93"/>
      <c r="I33" s="85"/>
      <c r="J33" s="85"/>
      <c r="K33" s="85"/>
      <c r="L33" s="85"/>
      <c r="M33" s="85"/>
      <c r="N33" s="86"/>
      <c r="O33" s="65" t="str">
        <f t="shared" si="44"/>
        <v/>
      </c>
      <c r="P33" s="63" t="str">
        <f t="shared" si="47"/>
        <v>NQ</v>
      </c>
      <c r="Q33" s="63" t="str">
        <f t="shared" si="48"/>
        <v>NQ</v>
      </c>
      <c r="R33" s="63" t="str">
        <f t="shared" si="49"/>
        <v>NQ</v>
      </c>
      <c r="S33" s="63" t="str">
        <f t="shared" si="50"/>
        <v>NQ</v>
      </c>
      <c r="T33" s="64" t="str">
        <f t="shared" si="51"/>
        <v>NQ</v>
      </c>
      <c r="U33" s="31"/>
      <c r="V33" s="31"/>
      <c r="W33" s="31"/>
      <c r="X33" s="32">
        <f t="shared" si="1"/>
        <v>0</v>
      </c>
      <c r="Y33" s="32">
        <f t="shared" si="2"/>
        <v>0</v>
      </c>
      <c r="Z33" s="32">
        <f t="shared" si="3"/>
        <v>0</v>
      </c>
      <c r="AA33" s="33">
        <f t="shared" si="4"/>
        <v>0</v>
      </c>
      <c r="AB33" s="34">
        <f t="shared" si="5"/>
        <v>0</v>
      </c>
      <c r="AC33" s="32">
        <f t="shared" si="6"/>
        <v>0</v>
      </c>
      <c r="AD33" s="32">
        <f t="shared" si="7"/>
        <v>0</v>
      </c>
      <c r="AE33" s="33">
        <f t="shared" si="8"/>
        <v>0</v>
      </c>
      <c r="AF33" s="34">
        <f t="shared" si="9"/>
        <v>0</v>
      </c>
      <c r="AG33" s="32">
        <f t="shared" si="10"/>
        <v>0</v>
      </c>
      <c r="AH33" s="32">
        <f t="shared" si="11"/>
        <v>0</v>
      </c>
      <c r="AI33" s="33">
        <f t="shared" si="12"/>
        <v>0</v>
      </c>
      <c r="AJ33" s="35">
        <f t="shared" si="13"/>
        <v>0</v>
      </c>
      <c r="AK33" s="35">
        <f t="shared" si="14"/>
        <v>0</v>
      </c>
      <c r="AL33" s="34">
        <f t="shared" si="29"/>
        <v>0</v>
      </c>
      <c r="AM33" s="34">
        <f t="shared" si="30"/>
        <v>0</v>
      </c>
      <c r="AN33" s="34">
        <f t="shared" si="31"/>
        <v>0</v>
      </c>
      <c r="AO33" s="36">
        <f t="shared" si="16"/>
        <v>0</v>
      </c>
      <c r="AP33" s="37">
        <f t="shared" si="17"/>
        <v>0</v>
      </c>
      <c r="AQ33" s="17" t="b">
        <f t="shared" si="52"/>
        <v>1</v>
      </c>
      <c r="AR33" s="17" t="b">
        <f t="shared" si="53"/>
        <v>1</v>
      </c>
      <c r="AS33" s="35">
        <f t="shared" si="18"/>
        <v>0</v>
      </c>
      <c r="AT33" s="36">
        <f t="shared" si="34"/>
        <v>0</v>
      </c>
      <c r="AU33" s="17" t="str">
        <f t="shared" si="35"/>
        <v>Excellence</v>
      </c>
      <c r="AV33" s="17">
        <f t="shared" si="19"/>
        <v>0</v>
      </c>
      <c r="AW33" s="17">
        <f t="shared" si="20"/>
        <v>0</v>
      </c>
      <c r="AX33" s="17">
        <f t="shared" si="21"/>
        <v>0</v>
      </c>
      <c r="AY33" s="17">
        <f t="shared" si="22"/>
        <v>0</v>
      </c>
      <c r="AZ33" s="17">
        <f t="shared" si="23"/>
        <v>3</v>
      </c>
      <c r="BA33" s="17" t="str">
        <f t="shared" si="36"/>
        <v/>
      </c>
      <c r="BB33" s="17" t="str">
        <f t="shared" si="37"/>
        <v/>
      </c>
      <c r="BC33" s="17" t="str">
        <f t="shared" si="38"/>
        <v/>
      </c>
      <c r="BD33" s="17" t="str">
        <f t="shared" si="39"/>
        <v/>
      </c>
      <c r="BE33" s="17">
        <f t="shared" si="40"/>
        <v>0</v>
      </c>
      <c r="BF33" s="17">
        <f t="shared" si="41"/>
        <v>0</v>
      </c>
      <c r="BG33" s="17">
        <f t="shared" si="42"/>
        <v>0</v>
      </c>
      <c r="BH33" s="17">
        <f t="shared" si="43"/>
        <v>0</v>
      </c>
    </row>
    <row r="34" spans="1:60">
      <c r="A34" s="53">
        <v>30</v>
      </c>
      <c r="B34" s="87"/>
      <c r="C34" s="80"/>
      <c r="D34" s="80"/>
      <c r="E34" s="81"/>
      <c r="F34" s="88"/>
      <c r="G34" s="83" t="str">
        <f t="shared" si="0"/>
        <v/>
      </c>
      <c r="H34" s="84"/>
      <c r="I34" s="85"/>
      <c r="J34" s="85"/>
      <c r="K34" s="85"/>
      <c r="L34" s="85"/>
      <c r="M34" s="85"/>
      <c r="N34" s="86"/>
      <c r="O34" s="65" t="str">
        <f t="shared" si="44"/>
        <v/>
      </c>
      <c r="P34" s="63" t="str">
        <f t="shared" si="47"/>
        <v>NQ</v>
      </c>
      <c r="Q34" s="63" t="str">
        <f t="shared" si="48"/>
        <v>NQ</v>
      </c>
      <c r="R34" s="63" t="str">
        <f t="shared" si="49"/>
        <v>NQ</v>
      </c>
      <c r="S34" s="63" t="str">
        <f t="shared" si="50"/>
        <v>NQ</v>
      </c>
      <c r="T34" s="64" t="str">
        <f t="shared" si="51"/>
        <v>NQ</v>
      </c>
      <c r="U34" s="31"/>
      <c r="V34" s="31"/>
      <c r="W34" s="31"/>
      <c r="X34" s="32">
        <f t="shared" si="1"/>
        <v>0</v>
      </c>
      <c r="Y34" s="32">
        <f t="shared" si="2"/>
        <v>0</v>
      </c>
      <c r="Z34" s="32">
        <f t="shared" si="3"/>
        <v>0</v>
      </c>
      <c r="AA34" s="33">
        <f t="shared" si="4"/>
        <v>0</v>
      </c>
      <c r="AB34" s="34">
        <f t="shared" si="5"/>
        <v>0</v>
      </c>
      <c r="AC34" s="32">
        <f t="shared" si="6"/>
        <v>0</v>
      </c>
      <c r="AD34" s="32">
        <f t="shared" si="7"/>
        <v>0</v>
      </c>
      <c r="AE34" s="33">
        <f t="shared" si="8"/>
        <v>0</v>
      </c>
      <c r="AF34" s="34">
        <f t="shared" si="9"/>
        <v>0</v>
      </c>
      <c r="AG34" s="32">
        <f t="shared" si="10"/>
        <v>0</v>
      </c>
      <c r="AH34" s="32">
        <f t="shared" si="11"/>
        <v>0</v>
      </c>
      <c r="AI34" s="33">
        <f t="shared" si="12"/>
        <v>0</v>
      </c>
      <c r="AJ34" s="35">
        <f t="shared" si="13"/>
        <v>0</v>
      </c>
      <c r="AK34" s="35">
        <f t="shared" si="14"/>
        <v>0</v>
      </c>
      <c r="AL34" s="34">
        <f t="shared" si="29"/>
        <v>0</v>
      </c>
      <c r="AM34" s="34">
        <f t="shared" si="30"/>
        <v>0</v>
      </c>
      <c r="AN34" s="34">
        <f t="shared" si="31"/>
        <v>0</v>
      </c>
      <c r="AO34" s="36">
        <f t="shared" si="16"/>
        <v>0</v>
      </c>
      <c r="AP34" s="37">
        <f t="shared" si="17"/>
        <v>0</v>
      </c>
      <c r="AQ34" s="17" t="b">
        <f t="shared" si="52"/>
        <v>1</v>
      </c>
      <c r="AR34" s="17" t="b">
        <f t="shared" si="53"/>
        <v>1</v>
      </c>
      <c r="AS34" s="35">
        <f t="shared" si="18"/>
        <v>0</v>
      </c>
      <c r="AT34" s="36">
        <f t="shared" si="34"/>
        <v>0</v>
      </c>
      <c r="AU34" s="17" t="str">
        <f t="shared" si="35"/>
        <v>Excellence</v>
      </c>
      <c r="AV34" s="17">
        <f t="shared" si="19"/>
        <v>0</v>
      </c>
      <c r="AW34" s="17">
        <f t="shared" si="20"/>
        <v>0</v>
      </c>
      <c r="AX34" s="17">
        <f t="shared" si="21"/>
        <v>0</v>
      </c>
      <c r="AY34" s="17">
        <f t="shared" si="22"/>
        <v>0</v>
      </c>
      <c r="AZ34" s="17">
        <f t="shared" si="23"/>
        <v>3</v>
      </c>
      <c r="BA34" s="17" t="str">
        <f t="shared" si="36"/>
        <v/>
      </c>
      <c r="BB34" s="17" t="str">
        <f t="shared" si="37"/>
        <v/>
      </c>
      <c r="BC34" s="17" t="str">
        <f t="shared" si="38"/>
        <v/>
      </c>
      <c r="BD34" s="17" t="str">
        <f t="shared" si="39"/>
        <v/>
      </c>
      <c r="BE34" s="17">
        <f t="shared" si="40"/>
        <v>0</v>
      </c>
      <c r="BF34" s="17">
        <f t="shared" si="41"/>
        <v>0</v>
      </c>
      <c r="BG34" s="17">
        <f t="shared" si="42"/>
        <v>0</v>
      </c>
      <c r="BH34" s="17">
        <f t="shared" si="43"/>
        <v>0</v>
      </c>
    </row>
    <row r="35" spans="1:60">
      <c r="A35" s="53">
        <v>31</v>
      </c>
      <c r="B35" s="87"/>
      <c r="C35" s="80"/>
      <c r="D35" s="89"/>
      <c r="E35" s="81"/>
      <c r="F35" s="88"/>
      <c r="G35" s="83" t="str">
        <f t="shared" si="0"/>
        <v/>
      </c>
      <c r="H35" s="90"/>
      <c r="I35" s="91"/>
      <c r="J35" s="85"/>
      <c r="K35" s="85"/>
      <c r="L35" s="85"/>
      <c r="M35" s="85"/>
      <c r="N35" s="86"/>
      <c r="O35" s="65" t="str">
        <f t="shared" si="44"/>
        <v/>
      </c>
      <c r="P35" s="63" t="str">
        <f t="shared" si="47"/>
        <v>NQ</v>
      </c>
      <c r="Q35" s="63" t="str">
        <f t="shared" si="48"/>
        <v>NQ</v>
      </c>
      <c r="R35" s="63" t="str">
        <f t="shared" si="49"/>
        <v>NQ</v>
      </c>
      <c r="S35" s="63" t="str">
        <f t="shared" si="50"/>
        <v>NQ</v>
      </c>
      <c r="T35" s="64" t="str">
        <f t="shared" si="51"/>
        <v>NQ</v>
      </c>
      <c r="U35" s="31"/>
      <c r="V35" s="31"/>
      <c r="W35" s="31"/>
      <c r="X35" s="32">
        <f t="shared" si="1"/>
        <v>0</v>
      </c>
      <c r="Y35" s="32">
        <f t="shared" si="2"/>
        <v>0</v>
      </c>
      <c r="Z35" s="32">
        <f t="shared" si="3"/>
        <v>0</v>
      </c>
      <c r="AA35" s="33">
        <f t="shared" si="4"/>
        <v>0</v>
      </c>
      <c r="AB35" s="34">
        <f t="shared" si="5"/>
        <v>0</v>
      </c>
      <c r="AC35" s="32">
        <f t="shared" si="6"/>
        <v>0</v>
      </c>
      <c r="AD35" s="32">
        <f t="shared" si="7"/>
        <v>0</v>
      </c>
      <c r="AE35" s="33">
        <f t="shared" si="8"/>
        <v>0</v>
      </c>
      <c r="AF35" s="34">
        <f t="shared" si="9"/>
        <v>0</v>
      </c>
      <c r="AG35" s="32">
        <f t="shared" si="10"/>
        <v>0</v>
      </c>
      <c r="AH35" s="32">
        <f t="shared" si="11"/>
        <v>0</v>
      </c>
      <c r="AI35" s="33">
        <f t="shared" si="12"/>
        <v>0</v>
      </c>
      <c r="AJ35" s="35">
        <f t="shared" si="13"/>
        <v>0</v>
      </c>
      <c r="AK35" s="35">
        <f t="shared" si="14"/>
        <v>0</v>
      </c>
      <c r="AL35" s="34">
        <f t="shared" si="29"/>
        <v>0</v>
      </c>
      <c r="AM35" s="34">
        <f t="shared" si="30"/>
        <v>0</v>
      </c>
      <c r="AN35" s="34">
        <f t="shared" si="31"/>
        <v>0</v>
      </c>
      <c r="AO35" s="36">
        <f t="shared" si="16"/>
        <v>0</v>
      </c>
      <c r="AP35" s="37">
        <f t="shared" si="17"/>
        <v>0</v>
      </c>
      <c r="AQ35" s="17" t="b">
        <f t="shared" si="52"/>
        <v>1</v>
      </c>
      <c r="AR35" s="17" t="b">
        <f t="shared" si="53"/>
        <v>1</v>
      </c>
      <c r="AS35" s="35">
        <f t="shared" si="18"/>
        <v>0</v>
      </c>
      <c r="AT35" s="36">
        <f t="shared" si="34"/>
        <v>0</v>
      </c>
      <c r="AU35" s="17" t="str">
        <f t="shared" si="35"/>
        <v>Excellence</v>
      </c>
      <c r="AV35" s="17">
        <f t="shared" si="19"/>
        <v>0</v>
      </c>
      <c r="AW35" s="17">
        <f t="shared" si="20"/>
        <v>0</v>
      </c>
      <c r="AX35" s="17">
        <f t="shared" si="21"/>
        <v>0</v>
      </c>
      <c r="AY35" s="17">
        <f t="shared" si="22"/>
        <v>0</v>
      </c>
      <c r="AZ35" s="17">
        <f t="shared" si="23"/>
        <v>3</v>
      </c>
      <c r="BA35" s="17" t="str">
        <f t="shared" si="36"/>
        <v/>
      </c>
      <c r="BB35" s="17" t="str">
        <f t="shared" si="37"/>
        <v/>
      </c>
      <c r="BC35" s="17" t="str">
        <f t="shared" si="38"/>
        <v/>
      </c>
      <c r="BD35" s="17" t="str">
        <f t="shared" si="39"/>
        <v/>
      </c>
      <c r="BE35" s="17">
        <f t="shared" si="40"/>
        <v>0</v>
      </c>
      <c r="BF35" s="17">
        <f t="shared" si="41"/>
        <v>0</v>
      </c>
      <c r="BG35" s="17">
        <f t="shared" si="42"/>
        <v>0</v>
      </c>
      <c r="BH35" s="17">
        <f t="shared" si="43"/>
        <v>0</v>
      </c>
    </row>
    <row r="36" spans="1:60">
      <c r="A36" s="53">
        <v>32</v>
      </c>
      <c r="B36" s="87"/>
      <c r="C36" s="80"/>
      <c r="D36" s="80"/>
      <c r="E36" s="81"/>
      <c r="F36" s="88"/>
      <c r="G36" s="83" t="str">
        <f t="shared" si="0"/>
        <v/>
      </c>
      <c r="H36" s="84"/>
      <c r="I36" s="81"/>
      <c r="J36" s="85"/>
      <c r="K36" s="85"/>
      <c r="L36" s="85"/>
      <c r="M36" s="85"/>
      <c r="N36" s="86"/>
      <c r="O36" s="65" t="str">
        <f t="shared" si="44"/>
        <v/>
      </c>
      <c r="P36" s="63" t="str">
        <f t="shared" si="47"/>
        <v>NQ</v>
      </c>
      <c r="Q36" s="63" t="str">
        <f t="shared" si="48"/>
        <v>NQ</v>
      </c>
      <c r="R36" s="63" t="str">
        <f t="shared" si="49"/>
        <v>NQ</v>
      </c>
      <c r="S36" s="63" t="str">
        <f t="shared" si="50"/>
        <v>NQ</v>
      </c>
      <c r="T36" s="64" t="str">
        <f t="shared" si="51"/>
        <v>NQ</v>
      </c>
      <c r="U36" s="31"/>
      <c r="V36" s="31"/>
      <c r="W36" s="31"/>
      <c r="X36" s="32">
        <f t="shared" si="1"/>
        <v>0</v>
      </c>
      <c r="Y36" s="32">
        <f t="shared" si="2"/>
        <v>0</v>
      </c>
      <c r="Z36" s="32">
        <f t="shared" si="3"/>
        <v>0</v>
      </c>
      <c r="AA36" s="33">
        <f t="shared" si="4"/>
        <v>0</v>
      </c>
      <c r="AB36" s="34">
        <f t="shared" si="5"/>
        <v>0</v>
      </c>
      <c r="AC36" s="32">
        <f t="shared" si="6"/>
        <v>0</v>
      </c>
      <c r="AD36" s="32">
        <f t="shared" si="7"/>
        <v>0</v>
      </c>
      <c r="AE36" s="33">
        <f t="shared" si="8"/>
        <v>0</v>
      </c>
      <c r="AF36" s="34">
        <f t="shared" si="9"/>
        <v>0</v>
      </c>
      <c r="AG36" s="32">
        <f t="shared" si="10"/>
        <v>0</v>
      </c>
      <c r="AH36" s="32">
        <f t="shared" si="11"/>
        <v>0</v>
      </c>
      <c r="AI36" s="33">
        <f t="shared" si="12"/>
        <v>0</v>
      </c>
      <c r="AJ36" s="35">
        <f t="shared" si="13"/>
        <v>0</v>
      </c>
      <c r="AK36" s="35">
        <f t="shared" si="14"/>
        <v>0</v>
      </c>
      <c r="AL36" s="34">
        <f t="shared" si="29"/>
        <v>0</v>
      </c>
      <c r="AM36" s="34">
        <f t="shared" si="30"/>
        <v>0</v>
      </c>
      <c r="AN36" s="34">
        <f t="shared" si="31"/>
        <v>0</v>
      </c>
      <c r="AO36" s="36">
        <f t="shared" si="16"/>
        <v>0</v>
      </c>
      <c r="AP36" s="37">
        <f t="shared" si="17"/>
        <v>0</v>
      </c>
      <c r="AQ36" s="17" t="b">
        <f t="shared" si="52"/>
        <v>1</v>
      </c>
      <c r="AR36" s="17" t="b">
        <f t="shared" si="53"/>
        <v>1</v>
      </c>
      <c r="AS36" s="35">
        <f t="shared" si="18"/>
        <v>0</v>
      </c>
      <c r="AT36" s="36">
        <f t="shared" si="34"/>
        <v>0</v>
      </c>
      <c r="AU36" s="17" t="str">
        <f t="shared" si="35"/>
        <v>Excellence</v>
      </c>
      <c r="AV36" s="17">
        <f t="shared" si="19"/>
        <v>0</v>
      </c>
      <c r="AW36" s="17">
        <f t="shared" si="20"/>
        <v>0</v>
      </c>
      <c r="AX36" s="17">
        <f t="shared" si="21"/>
        <v>0</v>
      </c>
      <c r="AY36" s="17">
        <f t="shared" si="22"/>
        <v>0</v>
      </c>
      <c r="AZ36" s="17">
        <f t="shared" si="23"/>
        <v>3</v>
      </c>
      <c r="BA36" s="17" t="str">
        <f t="shared" si="36"/>
        <v/>
      </c>
      <c r="BB36" s="17" t="str">
        <f t="shared" si="37"/>
        <v/>
      </c>
      <c r="BC36" s="17" t="str">
        <f t="shared" si="38"/>
        <v/>
      </c>
      <c r="BD36" s="17" t="str">
        <f t="shared" si="39"/>
        <v/>
      </c>
      <c r="BE36" s="17">
        <f t="shared" si="40"/>
        <v>0</v>
      </c>
      <c r="BF36" s="17">
        <f t="shared" si="41"/>
        <v>0</v>
      </c>
      <c r="BG36" s="17">
        <f t="shared" si="42"/>
        <v>0</v>
      </c>
      <c r="BH36" s="17">
        <f t="shared" si="43"/>
        <v>0</v>
      </c>
    </row>
    <row r="37" spans="1:60">
      <c r="A37" s="53">
        <v>33</v>
      </c>
      <c r="B37" s="87"/>
      <c r="C37" s="80"/>
      <c r="D37" s="80"/>
      <c r="E37" s="81"/>
      <c r="F37" s="88"/>
      <c r="G37" s="83" t="str">
        <f t="shared" si="0"/>
        <v/>
      </c>
      <c r="H37" s="84"/>
      <c r="I37" s="85"/>
      <c r="J37" s="85"/>
      <c r="K37" s="85"/>
      <c r="L37" s="85"/>
      <c r="M37" s="85"/>
      <c r="N37" s="86"/>
      <c r="O37" s="65" t="str">
        <f t="shared" si="44"/>
        <v/>
      </c>
      <c r="P37" s="63" t="str">
        <f t="shared" si="47"/>
        <v>NQ</v>
      </c>
      <c r="Q37" s="63" t="str">
        <f t="shared" si="48"/>
        <v>NQ</v>
      </c>
      <c r="R37" s="63" t="str">
        <f t="shared" si="49"/>
        <v>NQ</v>
      </c>
      <c r="S37" s="63" t="str">
        <f t="shared" si="50"/>
        <v>NQ</v>
      </c>
      <c r="T37" s="64" t="str">
        <f t="shared" si="51"/>
        <v>NQ</v>
      </c>
      <c r="U37" s="31"/>
      <c r="V37" s="31"/>
      <c r="W37" s="31"/>
      <c r="X37" s="32">
        <f t="shared" ref="X37:X68" si="54">IF(E37="M",IF(AND(G37=12,H37&gt;=32),1,IF(AND(G37=13,H37&gt;=41),1,IF(AND(G37=14,H37&gt;=41),1,IF(AND(G37=15,H37&gt;=51),1,IF(AND(G37=16,H37&gt;=61),1,IF(AND(G37=17,H37&gt;=61),1,IF(AND(G37=18,H37&gt;=72),1,))))))),IF(AND(G37=12,H37&gt;=15),1,IF(AND(G37=13,H37&gt;=23),1,IF(AND(G37=14,H37&gt;=23),1,IF(AND(G37=15,H37&gt;=32),1,IF(AND(G37=16,H37&gt;=32),1,IF(AND(G37=17,H37&gt;=41),1,IF(AND(G37=18,H37&gt;=41),1,0))))))))</f>
        <v>0</v>
      </c>
      <c r="Y37" s="32">
        <f t="shared" ref="Y37:Y68" si="55">IF(E37="M",IF(AND(G37=12,H37&gt;=45),1,IF(AND(G37=13,H37&gt;=55),1,IF(AND(G37=14,H37&gt;=55),1,IF(AND(G37=15,H37&gt;=65),1,IF(AND(G37=16,H37&gt;=72),1,IF(AND(G37=17,H37&gt;=76),1,IF(AND(G37=18,H37&gt;=83),1,))))))),IF(AND(G37=12,H37&gt;=23),1,IF(AND(G37=13,H37&gt;=32),1,IF(AND(G37=14,H37&gt;=32),1,IF(AND(G37=15,H37&gt;=38),1,IF(AND(G37=16,H37&gt;=41),1,IF(AND(G37=17,H37&gt;=47),1,IF(AND(G37=18,H37&gt;=51),1,0))))))))</f>
        <v>0</v>
      </c>
      <c r="Z37" s="32">
        <f t="shared" ref="Z37:Z68" si="56">IF(E37="M",IF(AND(G37=12,H37&gt;=58),1,IF(AND(G37=13,H37&gt;=69),1,IF(AND(G37=14,H37&gt;=69),1,IF(AND(G37=15,H37&gt;=79),1,IF(AND(G37=16,H37&gt;=83),1,IF(AND(G37=17,H37&gt;=91),1,IF(AND(G37=18,H37&gt;=94),1,))))))),IF(AND(G37=12,H37&gt;=32),1,IF(AND(G37=13,H37&gt;=41),1,IF(AND(G37=14,H37&gt;=41),1,IF(AND(G37=15,H37&gt;=44),1,IF(AND(G37=16,H37&gt;=51),1,IF(AND(G37=17,H37&gt;=54),1,IF(AND(G37=18,H37&gt;=61),1,0))))))))</f>
        <v>0</v>
      </c>
      <c r="AA37" s="33">
        <f t="shared" ref="AA37:AA68" si="57">IF(E37="M",IF(AND(G37=12,H37&gt;=72),1,IF(AND(G37=13,H37&gt;=83),1,IF(AND(G37=14,H37&gt;=83),1,IF(AND(G37=15,H37&gt;=94),1,IF(AND(G37=16,H37&gt;=94),1,IF(AND(G37=17,H37&gt;=106),1,IF(AND(G37=18,H37&gt;=106),1,))))))),IF(AND(G37=12,H37&gt;=41),1,IF(AND(G37=13,H37&gt;=51),1,IF(AND(G37=14,H37&gt;=51),1,IF(AND(G37=15,H37&gt;=51),1,IF(AND(G37=16,H37&gt;=61),1,IF(AND(G37=17,H37&gt;=61),1,IF(AND(G37=18,H37&gt;=72),1,0))))))))</f>
        <v>0</v>
      </c>
      <c r="AB37" s="34">
        <f t="shared" ref="AB37:AB68" si="58">IF(E37="M",IF(AND(G37=12,I37&gt;=18),1,IF(AND(G37=13,I37&gt;=21),1,IF(AND(G37=14,I37&gt;=24),1,IF(AND(G37=15,I37&gt;=24),1,IF(AND(G37=16,I37&gt;=24),1,IF(AND(G37=17,I37&gt;=24),1,IF(AND(G37=18,I37&gt;=24),1,))))))),IF(AND(G37=12,I37&gt;=18),1,IF(AND(G37=13,I37&gt;=18),1,IF(AND(G37=14,I37&gt;=18),1,IF(AND(G37=15,I37&gt;=18),1,IF(AND(G37=16,I37&gt;=18),1,IF(AND(G37=17,I37&gt;=18),1,IF(AND(G37=18,I37&gt;=18),1,0))))))))</f>
        <v>0</v>
      </c>
      <c r="AC37" s="32">
        <f t="shared" ref="AC37:AC68" si="59">IF(E37="M",IF(AND(G37=12,I37&gt;=24),1,IF(AND(G37=13,I37&gt;=27),1,IF(AND(G37=14,I37&gt;=31),1,IF(AND(G37=15,I37&gt;=31),1,IF(AND(G37=16,I37&gt;=31),1,IF(AND(G37=17,I37&gt;=31),1,IF(AND(G37=18,I37&gt;=31),1,))))))),IF(AND(G37=12,I37&gt;=22),1,IF(AND(G37=13,I37&gt;=22),1,IF(AND(G37=14,I37&gt;=22),1,IF(AND(G37=15,I37&gt;=23),1,IF(AND(G37=16,I37&gt;=23),1,IF(AND(G37=17,I37&gt;=23),1,IF(AND(G37=18,I37&gt;=23),1,0))))))))</f>
        <v>0</v>
      </c>
      <c r="AD37" s="32">
        <f t="shared" ref="AD37:AD68" si="60">IF(E37="M",IF(AND(G37=12,I37&gt;=30),1,IF(AND(G37=13,I37&gt;=33),1,IF(AND(G37=14,I37&gt;=38),1,IF(AND(G37=15,I37&gt;=39),1,IF(AND(G37=16,I37&gt;=39),1,IF(AND(G37=17,I37&gt;=39),1,IF(AND(G37=18,I37&gt;=39),1,))))))),IF(AND(G37=12,I37&gt;=27),1,IF(AND(G37=13,I37&gt;=27),1,IF(AND(G37=14,I37&gt;=27),1,IF(AND(G37=15,I37&gt;=29),1,IF(AND(G37=16,I37&gt;=29),1,IF(AND(G37=17,I37&gt;=29),1,IF(AND(G37=18,I37&gt;=29),1,0))))))))</f>
        <v>0</v>
      </c>
      <c r="AE37" s="33">
        <f t="shared" ref="AE37:AE68" si="61">IF(E37="M",IF(AND(G37=12,I37&gt;=36),1,IF(AND(G37=13,I37&gt;=40),1,IF(AND(G37=14,I37&gt;=45),1,IF(AND(G37=15,I37&gt;=47),1,IF(AND(G37=16,I37&gt;=47),1,IF(AND(G37=17,I37&gt;=47),1,IF(AND(G37=18,I37&gt;=47),1,))))))),IF(AND(G37=12,I37&gt;=32),1,IF(AND(G37=13,I37&gt;=32),1,IF(AND(G37=14,I37&gt;=32),1,IF(AND(G37=15,I37&gt;=35),1,IF(AND(G37=16,I37&gt;=35),1,IF(AND(G37=17,I37&gt;=35),1,IF(AND(G37=18,I37&gt;=35),1,0))))))))</f>
        <v>0</v>
      </c>
      <c r="AF37" s="34">
        <f t="shared" ref="AF37:AF68" si="62">IF(E37="M",IF(AND(G37=12,J37&gt;=10),1,IF(AND(G37=13,J37&gt;=12),1,IF(AND(G37=14,J37&gt;=14),1,IF(AND(G37=15,J37&gt;=16),1,IF(AND(G37=16,J37&gt;=18),1,IF(AND(G37=17,J37&gt;=18),1,IF(AND(G37=18,J37&gt;=18),1,))))))),IF(AND(G37=12,J37&gt;=7),1,IF(AND(G37=13,J37&gt;=7),1,IF(AND(G37=14,J37&gt;=7),1,IF(AND(G37=15,J37&gt;=7),1,IF(AND(G37=16,J37&gt;=7),1,IF(AND(G37=17,J37&gt;=7),1,IF(AND(G37=18,J37&gt;=7),1,0))))))))</f>
        <v>0</v>
      </c>
      <c r="AG37" s="32">
        <f t="shared" ref="AG37:AG68" si="63">IF(E37="M",IF(AND(G37=12,J37&gt;=13),1,IF(AND(G37=13,J37&gt;=16),1,IF(AND(G37=14,J37&gt;=19),1,IF(AND(G37=15,J37&gt;=22),1,IF(AND(G37=16,J37&gt;=23),1,IF(AND(G37=17,J37&gt;=23),1,IF(AND(G37=18,J37&gt;=23),1,))))))),IF(AND(G37=12,J37&gt;=9),1,IF(AND(G37=13,J37&gt;=9),1,IF(AND(G37=14,J37&gt;=9),1,IF(AND(G37=15,J37&gt;=9),1,IF(AND(G37=16,J37&gt;=9),1,IF(AND(G37=17,J37&gt;=9),1,IF(AND(G37=18,J37&gt;=9),1,0))))))))</f>
        <v>0</v>
      </c>
      <c r="AH37" s="32">
        <f t="shared" ref="AH37:AH68" si="64">IF(E37="M",IF(AND(G37=12,J37&gt;=16),1,IF(AND(G37=13,J37&gt;=20),1,IF(AND(G37=14,J37&gt;=24),1,IF(AND(G37=15,J37&gt;=28),1,IF(AND(G37=16,J37&gt;=29),1,IF(AND(G37=17,J37&gt;=29),1,IF(AND(G37=18,J37&gt;=29),1,))))))),IF(AND(G37=12,J37&gt;=12),1,IF(AND(G37=13,J37&gt;=12),1,IF(AND(G37=14,J37&gt;=12),1,IF(AND(G37=15,J37&gt;=12),1,IF(AND(G37=16,J37&gt;=12),1,IF(AND(G37=17,J37&gt;=12),1,IF(AND(G37=18,J37&gt;=12),1,0))))))))</f>
        <v>0</v>
      </c>
      <c r="AI37" s="33">
        <f t="shared" ref="AI37:AI68" si="65">IF(E37="M",IF(AND(G37=12,J37&gt;=20),1,IF(AND(G37=13,J37&gt;=25),1,IF(AND(G37=14,J37&gt;=30),1,IF(AND(G37=15,J37&gt;=35),1,IF(AND(G37=16,J37&gt;=35),1,IF(AND(G37=17,J37&gt;=35),1,IF(AND(G37=18,J37&gt;=35),1,))))))),IF(AND(G37=12,J37&gt;=15),1,IF(AND(G37=13,J37&gt;=15),1,IF(AND(G37=14,J37&gt;=15),1,IF(AND(G37=15,J37&gt;=15),1,IF(AND(G37=16,J37&gt;=15),1,IF(AND(G37=17,J37&gt;=15),1,IF(AND(G37=18,J37&gt;=15),1,0))))))))</f>
        <v>0</v>
      </c>
      <c r="AJ37" s="35">
        <f t="shared" ref="AJ37:AJ68" si="66">IF($E37="M",IF(MIN($M37:$N37)&gt;=20,1,0),IF(AND($G37&gt;11,$G37&lt;15,MIN($M37:$N37)&gt;=25),1,IF(AND($G37&gt;=15,$G37&lt;19,MIN($M37:$N37)&gt;=30),1,0)))</f>
        <v>0</v>
      </c>
      <c r="AK37" s="35">
        <f t="shared" ref="AK37:AK68" si="67">IF(AND(K37=$F$91,L37=$F$91),1,0)</f>
        <v>0</v>
      </c>
      <c r="AL37" s="34">
        <f t="shared" si="29"/>
        <v>0</v>
      </c>
      <c r="AM37" s="34">
        <f t="shared" si="30"/>
        <v>0</v>
      </c>
      <c r="AN37" s="34">
        <f t="shared" si="31"/>
        <v>0</v>
      </c>
      <c r="AO37" s="36">
        <f t="shared" ref="AO37:AO68" si="68">IF(S37="Excellence",4,0)</f>
        <v>0</v>
      </c>
      <c r="AP37" s="37">
        <f t="shared" ref="AP37:AP68" si="69">IF(T37="Excellence",4,0)</f>
        <v>0</v>
      </c>
      <c r="AQ37" s="17" t="b">
        <f t="shared" si="52"/>
        <v>1</v>
      </c>
      <c r="AR37" s="17" t="b">
        <f t="shared" si="53"/>
        <v>1</v>
      </c>
      <c r="AS37" s="35">
        <f t="shared" ref="AS37:AS68" si="70">IF(AQ37,0,IF(AR37,0,1))</f>
        <v>0</v>
      </c>
      <c r="AT37" s="36">
        <f t="shared" si="34"/>
        <v>0</v>
      </c>
      <c r="AU37" s="17" t="str">
        <f t="shared" si="35"/>
        <v>Excellence</v>
      </c>
      <c r="AV37" s="17">
        <f t="shared" ref="AV37:AV68" si="71">IF($AT37=4,COUNTIF($AM37:$AP37,4)-1,COUNTIF($AM37:$AP37,4))</f>
        <v>0</v>
      </c>
      <c r="AW37" s="17">
        <f t="shared" ref="AW37:AW68" si="72">IF($AT37=3,COUNTIF($AM37:$AP37,3)-1,COUNTIF($AM37:$AP37,3))</f>
        <v>0</v>
      </c>
      <c r="AX37" s="17">
        <f t="shared" ref="AX37:AX68" si="73">IF($AT37=2,COUNTIF($AM37:$AP37,2)-1,COUNTIF($AM37:$AP37,2))</f>
        <v>0</v>
      </c>
      <c r="AY37" s="17">
        <f t="shared" ref="AY37:AY68" si="74">IF($AT37=1,COUNTIF($AM37:$AP37,1)-1,COUNTIF($AM37:$AP37,1))</f>
        <v>0</v>
      </c>
      <c r="AZ37" s="17">
        <f t="shared" ref="AZ37:AZ68" si="75">IF($AT37=0,COUNTIF($AM37:$AP37,0)-1,COUNTIF($AM37:$AP37,0))</f>
        <v>3</v>
      </c>
      <c r="BA37" s="17" t="str">
        <f t="shared" si="36"/>
        <v/>
      </c>
      <c r="BB37" s="17" t="str">
        <f t="shared" si="37"/>
        <v/>
      </c>
      <c r="BC37" s="17" t="str">
        <f t="shared" si="38"/>
        <v/>
      </c>
      <c r="BD37" s="17" t="str">
        <f t="shared" si="39"/>
        <v/>
      </c>
      <c r="BE37" s="17">
        <f t="shared" si="40"/>
        <v>0</v>
      </c>
      <c r="BF37" s="17">
        <f t="shared" si="41"/>
        <v>0</v>
      </c>
      <c r="BG37" s="17">
        <f t="shared" si="42"/>
        <v>0</v>
      </c>
      <c r="BH37" s="17">
        <f t="shared" si="43"/>
        <v>0</v>
      </c>
    </row>
    <row r="38" spans="1:60">
      <c r="A38" s="53">
        <v>34</v>
      </c>
      <c r="B38" s="92"/>
      <c r="C38" s="89"/>
      <c r="D38" s="89"/>
      <c r="E38" s="81"/>
      <c r="F38" s="88"/>
      <c r="G38" s="83" t="str">
        <f t="shared" si="0"/>
        <v/>
      </c>
      <c r="H38" s="90"/>
      <c r="I38" s="91"/>
      <c r="J38" s="85"/>
      <c r="K38" s="85"/>
      <c r="L38" s="85"/>
      <c r="M38" s="85"/>
      <c r="N38" s="86"/>
      <c r="O38" s="65" t="str">
        <f t="shared" si="44"/>
        <v/>
      </c>
      <c r="P38" s="63" t="str">
        <f t="shared" si="47"/>
        <v>NQ</v>
      </c>
      <c r="Q38" s="63" t="str">
        <f t="shared" si="48"/>
        <v>NQ</v>
      </c>
      <c r="R38" s="63" t="str">
        <f t="shared" si="49"/>
        <v>NQ</v>
      </c>
      <c r="S38" s="63" t="str">
        <f t="shared" si="50"/>
        <v>NQ</v>
      </c>
      <c r="T38" s="64" t="str">
        <f t="shared" si="51"/>
        <v>NQ</v>
      </c>
      <c r="U38" s="31"/>
      <c r="V38" s="31"/>
      <c r="W38" s="31"/>
      <c r="X38" s="32">
        <f t="shared" si="54"/>
        <v>0</v>
      </c>
      <c r="Y38" s="32">
        <f t="shared" si="55"/>
        <v>0</v>
      </c>
      <c r="Z38" s="32">
        <f t="shared" si="56"/>
        <v>0</v>
      </c>
      <c r="AA38" s="33">
        <f t="shared" si="57"/>
        <v>0</v>
      </c>
      <c r="AB38" s="34">
        <f t="shared" si="58"/>
        <v>0</v>
      </c>
      <c r="AC38" s="32">
        <f t="shared" si="59"/>
        <v>0</v>
      </c>
      <c r="AD38" s="32">
        <f t="shared" si="60"/>
        <v>0</v>
      </c>
      <c r="AE38" s="33">
        <f t="shared" si="61"/>
        <v>0</v>
      </c>
      <c r="AF38" s="34">
        <f t="shared" si="62"/>
        <v>0</v>
      </c>
      <c r="AG38" s="32">
        <f t="shared" si="63"/>
        <v>0</v>
      </c>
      <c r="AH38" s="32">
        <f t="shared" si="64"/>
        <v>0</v>
      </c>
      <c r="AI38" s="33">
        <f t="shared" si="65"/>
        <v>0</v>
      </c>
      <c r="AJ38" s="35">
        <f t="shared" si="66"/>
        <v>0</v>
      </c>
      <c r="AK38" s="35">
        <f t="shared" si="67"/>
        <v>0</v>
      </c>
      <c r="AL38" s="34">
        <f t="shared" si="29"/>
        <v>0</v>
      </c>
      <c r="AM38" s="34">
        <f t="shared" si="30"/>
        <v>0</v>
      </c>
      <c r="AN38" s="34">
        <f t="shared" si="31"/>
        <v>0</v>
      </c>
      <c r="AO38" s="36">
        <f t="shared" si="68"/>
        <v>0</v>
      </c>
      <c r="AP38" s="37">
        <f t="shared" si="69"/>
        <v>0</v>
      </c>
      <c r="AQ38" s="17" t="b">
        <f t="shared" si="52"/>
        <v>1</v>
      </c>
      <c r="AR38" s="17" t="b">
        <f t="shared" si="53"/>
        <v>1</v>
      </c>
      <c r="AS38" s="35">
        <f t="shared" si="70"/>
        <v>0</v>
      </c>
      <c r="AT38" s="36">
        <f t="shared" si="34"/>
        <v>0</v>
      </c>
      <c r="AU38" s="17" t="str">
        <f t="shared" si="35"/>
        <v>Excellence</v>
      </c>
      <c r="AV38" s="17">
        <f t="shared" si="71"/>
        <v>0</v>
      </c>
      <c r="AW38" s="17">
        <f t="shared" si="72"/>
        <v>0</v>
      </c>
      <c r="AX38" s="17">
        <f t="shared" si="73"/>
        <v>0</v>
      </c>
      <c r="AY38" s="17">
        <f t="shared" si="74"/>
        <v>0</v>
      </c>
      <c r="AZ38" s="17">
        <f t="shared" si="75"/>
        <v>3</v>
      </c>
      <c r="BA38" s="17" t="str">
        <f t="shared" si="36"/>
        <v/>
      </c>
      <c r="BB38" s="17" t="str">
        <f t="shared" si="37"/>
        <v/>
      </c>
      <c r="BC38" s="17" t="str">
        <f t="shared" si="38"/>
        <v/>
      </c>
      <c r="BD38" s="17" t="str">
        <f t="shared" si="39"/>
        <v/>
      </c>
      <c r="BE38" s="17">
        <f t="shared" si="40"/>
        <v>0</v>
      </c>
      <c r="BF38" s="17">
        <f t="shared" si="41"/>
        <v>0</v>
      </c>
      <c r="BG38" s="17">
        <f t="shared" si="42"/>
        <v>0</v>
      </c>
      <c r="BH38" s="17">
        <f t="shared" si="43"/>
        <v>0</v>
      </c>
    </row>
    <row r="39" spans="1:60">
      <c r="A39" s="53">
        <v>35</v>
      </c>
      <c r="B39" s="87"/>
      <c r="C39" s="80"/>
      <c r="D39" s="80"/>
      <c r="E39" s="81"/>
      <c r="F39" s="88"/>
      <c r="G39" s="83" t="str">
        <f t="shared" si="0"/>
        <v/>
      </c>
      <c r="H39" s="84"/>
      <c r="I39" s="85"/>
      <c r="J39" s="85"/>
      <c r="K39" s="85"/>
      <c r="L39" s="85"/>
      <c r="M39" s="85"/>
      <c r="N39" s="86"/>
      <c r="O39" s="65" t="str">
        <f t="shared" si="44"/>
        <v/>
      </c>
      <c r="P39" s="63" t="str">
        <f t="shared" si="47"/>
        <v>NQ</v>
      </c>
      <c r="Q39" s="63" t="str">
        <f t="shared" si="48"/>
        <v>NQ</v>
      </c>
      <c r="R39" s="63" t="str">
        <f t="shared" si="49"/>
        <v>NQ</v>
      </c>
      <c r="S39" s="63" t="str">
        <f t="shared" si="50"/>
        <v>NQ</v>
      </c>
      <c r="T39" s="64" t="str">
        <f t="shared" si="51"/>
        <v>NQ</v>
      </c>
      <c r="U39" s="31"/>
      <c r="V39" s="31"/>
      <c r="W39" s="31"/>
      <c r="X39" s="32">
        <f t="shared" si="54"/>
        <v>0</v>
      </c>
      <c r="Y39" s="32">
        <f t="shared" si="55"/>
        <v>0</v>
      </c>
      <c r="Z39" s="32">
        <f t="shared" si="56"/>
        <v>0</v>
      </c>
      <c r="AA39" s="33">
        <f t="shared" si="57"/>
        <v>0</v>
      </c>
      <c r="AB39" s="34">
        <f t="shared" si="58"/>
        <v>0</v>
      </c>
      <c r="AC39" s="32">
        <f t="shared" si="59"/>
        <v>0</v>
      </c>
      <c r="AD39" s="32">
        <f t="shared" si="60"/>
        <v>0</v>
      </c>
      <c r="AE39" s="33">
        <f t="shared" si="61"/>
        <v>0</v>
      </c>
      <c r="AF39" s="34">
        <f t="shared" si="62"/>
        <v>0</v>
      </c>
      <c r="AG39" s="32">
        <f t="shared" si="63"/>
        <v>0</v>
      </c>
      <c r="AH39" s="32">
        <f t="shared" si="64"/>
        <v>0</v>
      </c>
      <c r="AI39" s="33">
        <f t="shared" si="65"/>
        <v>0</v>
      </c>
      <c r="AJ39" s="35">
        <f t="shared" si="66"/>
        <v>0</v>
      </c>
      <c r="AK39" s="35">
        <f t="shared" si="67"/>
        <v>0</v>
      </c>
      <c r="AL39" s="34">
        <f t="shared" si="29"/>
        <v>0</v>
      </c>
      <c r="AM39" s="34">
        <f t="shared" si="30"/>
        <v>0</v>
      </c>
      <c r="AN39" s="34">
        <f t="shared" si="31"/>
        <v>0</v>
      </c>
      <c r="AO39" s="36">
        <f t="shared" si="68"/>
        <v>0</v>
      </c>
      <c r="AP39" s="37">
        <f t="shared" si="69"/>
        <v>0</v>
      </c>
      <c r="AQ39" s="17" t="b">
        <f t="shared" si="52"/>
        <v>1</v>
      </c>
      <c r="AR39" s="17" t="b">
        <f t="shared" si="53"/>
        <v>1</v>
      </c>
      <c r="AS39" s="35">
        <f t="shared" si="70"/>
        <v>0</v>
      </c>
      <c r="AT39" s="36">
        <f t="shared" si="34"/>
        <v>0</v>
      </c>
      <c r="AU39" s="17" t="str">
        <f t="shared" si="35"/>
        <v>Excellence</v>
      </c>
      <c r="AV39" s="17">
        <f t="shared" si="71"/>
        <v>0</v>
      </c>
      <c r="AW39" s="17">
        <f t="shared" si="72"/>
        <v>0</v>
      </c>
      <c r="AX39" s="17">
        <f t="shared" si="73"/>
        <v>0</v>
      </c>
      <c r="AY39" s="17">
        <f t="shared" si="74"/>
        <v>0</v>
      </c>
      <c r="AZ39" s="17">
        <f t="shared" si="75"/>
        <v>3</v>
      </c>
      <c r="BA39" s="17" t="str">
        <f t="shared" si="36"/>
        <v/>
      </c>
      <c r="BB39" s="17" t="str">
        <f t="shared" si="37"/>
        <v/>
      </c>
      <c r="BC39" s="17" t="str">
        <f t="shared" si="38"/>
        <v/>
      </c>
      <c r="BD39" s="17" t="str">
        <f t="shared" si="39"/>
        <v/>
      </c>
      <c r="BE39" s="17">
        <f t="shared" si="40"/>
        <v>0</v>
      </c>
      <c r="BF39" s="17">
        <f t="shared" si="41"/>
        <v>0</v>
      </c>
      <c r="BG39" s="17">
        <f t="shared" si="42"/>
        <v>0</v>
      </c>
      <c r="BH39" s="17">
        <f t="shared" si="43"/>
        <v>0</v>
      </c>
    </row>
    <row r="40" spans="1:60">
      <c r="A40" s="53">
        <v>36</v>
      </c>
      <c r="B40" s="87"/>
      <c r="C40" s="80"/>
      <c r="D40" s="80"/>
      <c r="E40" s="81"/>
      <c r="F40" s="88"/>
      <c r="G40" s="83" t="str">
        <f t="shared" si="0"/>
        <v/>
      </c>
      <c r="H40" s="84"/>
      <c r="I40" s="85"/>
      <c r="J40" s="85"/>
      <c r="K40" s="85"/>
      <c r="L40" s="85"/>
      <c r="M40" s="85"/>
      <c r="N40" s="86"/>
      <c r="O40" s="65" t="str">
        <f t="shared" si="44"/>
        <v/>
      </c>
      <c r="P40" s="63" t="str">
        <f t="shared" si="47"/>
        <v>NQ</v>
      </c>
      <c r="Q40" s="63" t="str">
        <f t="shared" si="48"/>
        <v>NQ</v>
      </c>
      <c r="R40" s="63" t="str">
        <f t="shared" si="49"/>
        <v>NQ</v>
      </c>
      <c r="S40" s="63" t="str">
        <f t="shared" si="50"/>
        <v>NQ</v>
      </c>
      <c r="T40" s="64" t="str">
        <f t="shared" si="51"/>
        <v>NQ</v>
      </c>
      <c r="U40" s="31"/>
      <c r="V40" s="31"/>
      <c r="W40" s="31"/>
      <c r="X40" s="32">
        <f t="shared" si="54"/>
        <v>0</v>
      </c>
      <c r="Y40" s="32">
        <f t="shared" si="55"/>
        <v>0</v>
      </c>
      <c r="Z40" s="32">
        <f t="shared" si="56"/>
        <v>0</v>
      </c>
      <c r="AA40" s="33">
        <f t="shared" si="57"/>
        <v>0</v>
      </c>
      <c r="AB40" s="34">
        <f t="shared" si="58"/>
        <v>0</v>
      </c>
      <c r="AC40" s="32">
        <f t="shared" si="59"/>
        <v>0</v>
      </c>
      <c r="AD40" s="32">
        <f t="shared" si="60"/>
        <v>0</v>
      </c>
      <c r="AE40" s="33">
        <f t="shared" si="61"/>
        <v>0</v>
      </c>
      <c r="AF40" s="34">
        <f t="shared" si="62"/>
        <v>0</v>
      </c>
      <c r="AG40" s="32">
        <f t="shared" si="63"/>
        <v>0</v>
      </c>
      <c r="AH40" s="32">
        <f t="shared" si="64"/>
        <v>0</v>
      </c>
      <c r="AI40" s="33">
        <f t="shared" si="65"/>
        <v>0</v>
      </c>
      <c r="AJ40" s="35">
        <f t="shared" si="66"/>
        <v>0</v>
      </c>
      <c r="AK40" s="35">
        <f t="shared" si="67"/>
        <v>0</v>
      </c>
      <c r="AL40" s="34">
        <f t="shared" si="29"/>
        <v>0</v>
      </c>
      <c r="AM40" s="34">
        <f t="shared" si="30"/>
        <v>0</v>
      </c>
      <c r="AN40" s="34">
        <f t="shared" si="31"/>
        <v>0</v>
      </c>
      <c r="AO40" s="36">
        <f t="shared" si="68"/>
        <v>0</v>
      </c>
      <c r="AP40" s="37">
        <f t="shared" si="69"/>
        <v>0</v>
      </c>
      <c r="AQ40" s="17" t="b">
        <f t="shared" si="52"/>
        <v>1</v>
      </c>
      <c r="AR40" s="17" t="b">
        <f t="shared" si="53"/>
        <v>1</v>
      </c>
      <c r="AS40" s="35">
        <f t="shared" si="70"/>
        <v>0</v>
      </c>
      <c r="AT40" s="36">
        <f t="shared" si="34"/>
        <v>0</v>
      </c>
      <c r="AU40" s="17" t="str">
        <f t="shared" si="35"/>
        <v>Excellence</v>
      </c>
      <c r="AV40" s="17">
        <f t="shared" si="71"/>
        <v>0</v>
      </c>
      <c r="AW40" s="17">
        <f t="shared" si="72"/>
        <v>0</v>
      </c>
      <c r="AX40" s="17">
        <f t="shared" si="73"/>
        <v>0</v>
      </c>
      <c r="AY40" s="17">
        <f t="shared" si="74"/>
        <v>0</v>
      </c>
      <c r="AZ40" s="17">
        <f t="shared" si="75"/>
        <v>3</v>
      </c>
      <c r="BA40" s="17" t="str">
        <f t="shared" si="36"/>
        <v/>
      </c>
      <c r="BB40" s="17" t="str">
        <f t="shared" si="37"/>
        <v/>
      </c>
      <c r="BC40" s="17" t="str">
        <f t="shared" si="38"/>
        <v/>
      </c>
      <c r="BD40" s="17" t="str">
        <f t="shared" si="39"/>
        <v/>
      </c>
      <c r="BE40" s="17">
        <f t="shared" si="40"/>
        <v>0</v>
      </c>
      <c r="BF40" s="17">
        <f t="shared" si="41"/>
        <v>0</v>
      </c>
      <c r="BG40" s="17">
        <f t="shared" si="42"/>
        <v>0</v>
      </c>
      <c r="BH40" s="17">
        <f t="shared" si="43"/>
        <v>0</v>
      </c>
    </row>
    <row r="41" spans="1:60">
      <c r="A41" s="53">
        <v>37</v>
      </c>
      <c r="B41" s="87"/>
      <c r="C41" s="80"/>
      <c r="D41" s="80"/>
      <c r="E41" s="81"/>
      <c r="F41" s="88"/>
      <c r="G41" s="83" t="str">
        <f t="shared" si="0"/>
        <v/>
      </c>
      <c r="H41" s="84"/>
      <c r="I41" s="85"/>
      <c r="J41" s="85"/>
      <c r="K41" s="85"/>
      <c r="L41" s="85"/>
      <c r="M41" s="85"/>
      <c r="N41" s="86"/>
      <c r="O41" s="65" t="str">
        <f t="shared" si="44"/>
        <v/>
      </c>
      <c r="P41" s="63" t="str">
        <f t="shared" si="47"/>
        <v>NQ</v>
      </c>
      <c r="Q41" s="63" t="str">
        <f t="shared" si="48"/>
        <v>NQ</v>
      </c>
      <c r="R41" s="63" t="str">
        <f t="shared" si="49"/>
        <v>NQ</v>
      </c>
      <c r="S41" s="63" t="str">
        <f t="shared" si="50"/>
        <v>NQ</v>
      </c>
      <c r="T41" s="64" t="str">
        <f t="shared" si="51"/>
        <v>NQ</v>
      </c>
      <c r="U41" s="31"/>
      <c r="V41" s="31"/>
      <c r="W41" s="31"/>
      <c r="X41" s="32">
        <f t="shared" si="54"/>
        <v>0</v>
      </c>
      <c r="Y41" s="32">
        <f t="shared" si="55"/>
        <v>0</v>
      </c>
      <c r="Z41" s="32">
        <f t="shared" si="56"/>
        <v>0</v>
      </c>
      <c r="AA41" s="33">
        <f t="shared" si="57"/>
        <v>0</v>
      </c>
      <c r="AB41" s="34">
        <f t="shared" si="58"/>
        <v>0</v>
      </c>
      <c r="AC41" s="32">
        <f t="shared" si="59"/>
        <v>0</v>
      </c>
      <c r="AD41" s="32">
        <f t="shared" si="60"/>
        <v>0</v>
      </c>
      <c r="AE41" s="33">
        <f t="shared" si="61"/>
        <v>0</v>
      </c>
      <c r="AF41" s="34">
        <f t="shared" si="62"/>
        <v>0</v>
      </c>
      <c r="AG41" s="32">
        <f t="shared" si="63"/>
        <v>0</v>
      </c>
      <c r="AH41" s="32">
        <f t="shared" si="64"/>
        <v>0</v>
      </c>
      <c r="AI41" s="33">
        <f t="shared" si="65"/>
        <v>0</v>
      </c>
      <c r="AJ41" s="35">
        <f t="shared" si="66"/>
        <v>0</v>
      </c>
      <c r="AK41" s="35">
        <f t="shared" si="67"/>
        <v>0</v>
      </c>
      <c r="AL41" s="34">
        <f t="shared" si="29"/>
        <v>0</v>
      </c>
      <c r="AM41" s="34">
        <f t="shared" si="30"/>
        <v>0</v>
      </c>
      <c r="AN41" s="34">
        <f t="shared" si="31"/>
        <v>0</v>
      </c>
      <c r="AO41" s="36">
        <f t="shared" si="68"/>
        <v>0</v>
      </c>
      <c r="AP41" s="37">
        <f t="shared" si="69"/>
        <v>0</v>
      </c>
      <c r="AQ41" s="17" t="b">
        <f t="shared" si="52"/>
        <v>1</v>
      </c>
      <c r="AR41" s="17" t="b">
        <f t="shared" si="53"/>
        <v>1</v>
      </c>
      <c r="AS41" s="35">
        <f t="shared" si="70"/>
        <v>0</v>
      </c>
      <c r="AT41" s="36">
        <f t="shared" si="34"/>
        <v>0</v>
      </c>
      <c r="AU41" s="17" t="str">
        <f t="shared" si="35"/>
        <v>Excellence</v>
      </c>
      <c r="AV41" s="17">
        <f t="shared" si="71"/>
        <v>0</v>
      </c>
      <c r="AW41" s="17">
        <f t="shared" si="72"/>
        <v>0</v>
      </c>
      <c r="AX41" s="17">
        <f t="shared" si="73"/>
        <v>0</v>
      </c>
      <c r="AY41" s="17">
        <f t="shared" si="74"/>
        <v>0</v>
      </c>
      <c r="AZ41" s="17">
        <f t="shared" si="75"/>
        <v>3</v>
      </c>
      <c r="BA41" s="17" t="str">
        <f t="shared" si="36"/>
        <v/>
      </c>
      <c r="BB41" s="17" t="str">
        <f t="shared" si="37"/>
        <v/>
      </c>
      <c r="BC41" s="17" t="str">
        <f t="shared" si="38"/>
        <v/>
      </c>
      <c r="BD41" s="17" t="str">
        <f t="shared" si="39"/>
        <v/>
      </c>
      <c r="BE41" s="17">
        <f t="shared" si="40"/>
        <v>0</v>
      </c>
      <c r="BF41" s="17">
        <f t="shared" si="41"/>
        <v>0</v>
      </c>
      <c r="BG41" s="17">
        <f t="shared" si="42"/>
        <v>0</v>
      </c>
      <c r="BH41" s="17">
        <f t="shared" si="43"/>
        <v>0</v>
      </c>
    </row>
    <row r="42" spans="1:60">
      <c r="A42" s="53">
        <v>38</v>
      </c>
      <c r="B42" s="87"/>
      <c r="C42" s="80"/>
      <c r="D42" s="80"/>
      <c r="E42" s="81"/>
      <c r="F42" s="88"/>
      <c r="G42" s="83" t="str">
        <f t="shared" si="0"/>
        <v/>
      </c>
      <c r="H42" s="84"/>
      <c r="I42" s="85"/>
      <c r="J42" s="85"/>
      <c r="K42" s="85"/>
      <c r="L42" s="85"/>
      <c r="M42" s="85"/>
      <c r="N42" s="86"/>
      <c r="O42" s="65" t="str">
        <f t="shared" si="44"/>
        <v/>
      </c>
      <c r="P42" s="63" t="str">
        <f t="shared" si="47"/>
        <v>NQ</v>
      </c>
      <c r="Q42" s="63" t="str">
        <f t="shared" si="48"/>
        <v>NQ</v>
      </c>
      <c r="R42" s="63" t="str">
        <f t="shared" si="49"/>
        <v>NQ</v>
      </c>
      <c r="S42" s="63" t="str">
        <f t="shared" si="50"/>
        <v>NQ</v>
      </c>
      <c r="T42" s="64" t="str">
        <f t="shared" si="51"/>
        <v>NQ</v>
      </c>
      <c r="U42" s="31"/>
      <c r="V42" s="31"/>
      <c r="W42" s="31"/>
      <c r="X42" s="32">
        <f t="shared" si="54"/>
        <v>0</v>
      </c>
      <c r="Y42" s="32">
        <f t="shared" si="55"/>
        <v>0</v>
      </c>
      <c r="Z42" s="32">
        <f t="shared" si="56"/>
        <v>0</v>
      </c>
      <c r="AA42" s="33">
        <f t="shared" si="57"/>
        <v>0</v>
      </c>
      <c r="AB42" s="34">
        <f t="shared" si="58"/>
        <v>0</v>
      </c>
      <c r="AC42" s="32">
        <f t="shared" si="59"/>
        <v>0</v>
      </c>
      <c r="AD42" s="32">
        <f t="shared" si="60"/>
        <v>0</v>
      </c>
      <c r="AE42" s="33">
        <f t="shared" si="61"/>
        <v>0</v>
      </c>
      <c r="AF42" s="34">
        <f t="shared" si="62"/>
        <v>0</v>
      </c>
      <c r="AG42" s="32">
        <f t="shared" si="63"/>
        <v>0</v>
      </c>
      <c r="AH42" s="32">
        <f t="shared" si="64"/>
        <v>0</v>
      </c>
      <c r="AI42" s="33">
        <f t="shared" si="65"/>
        <v>0</v>
      </c>
      <c r="AJ42" s="35">
        <f t="shared" si="66"/>
        <v>0</v>
      </c>
      <c r="AK42" s="35">
        <f t="shared" si="67"/>
        <v>0</v>
      </c>
      <c r="AL42" s="34">
        <f t="shared" si="29"/>
        <v>0</v>
      </c>
      <c r="AM42" s="34">
        <f t="shared" si="30"/>
        <v>0</v>
      </c>
      <c r="AN42" s="34">
        <f t="shared" si="31"/>
        <v>0</v>
      </c>
      <c r="AO42" s="36">
        <f t="shared" si="68"/>
        <v>0</v>
      </c>
      <c r="AP42" s="37">
        <f t="shared" si="69"/>
        <v>0</v>
      </c>
      <c r="AQ42" s="17" t="b">
        <f t="shared" si="52"/>
        <v>1</v>
      </c>
      <c r="AR42" s="17" t="b">
        <f t="shared" si="53"/>
        <v>1</v>
      </c>
      <c r="AS42" s="35">
        <f t="shared" si="70"/>
        <v>0</v>
      </c>
      <c r="AT42" s="36">
        <f t="shared" si="34"/>
        <v>0</v>
      </c>
      <c r="AU42" s="17" t="str">
        <f t="shared" si="35"/>
        <v>Excellence</v>
      </c>
      <c r="AV42" s="17">
        <f t="shared" si="71"/>
        <v>0</v>
      </c>
      <c r="AW42" s="17">
        <f t="shared" si="72"/>
        <v>0</v>
      </c>
      <c r="AX42" s="17">
        <f t="shared" si="73"/>
        <v>0</v>
      </c>
      <c r="AY42" s="17">
        <f t="shared" si="74"/>
        <v>0</v>
      </c>
      <c r="AZ42" s="17">
        <f t="shared" si="75"/>
        <v>3</v>
      </c>
      <c r="BA42" s="17" t="str">
        <f t="shared" si="36"/>
        <v/>
      </c>
      <c r="BB42" s="17" t="str">
        <f t="shared" si="37"/>
        <v/>
      </c>
      <c r="BC42" s="17" t="str">
        <f t="shared" si="38"/>
        <v/>
      </c>
      <c r="BD42" s="17" t="str">
        <f t="shared" si="39"/>
        <v/>
      </c>
      <c r="BE42" s="17">
        <f t="shared" si="40"/>
        <v>0</v>
      </c>
      <c r="BF42" s="17">
        <f t="shared" si="41"/>
        <v>0</v>
      </c>
      <c r="BG42" s="17">
        <f t="shared" si="42"/>
        <v>0</v>
      </c>
      <c r="BH42" s="17">
        <f t="shared" si="43"/>
        <v>0</v>
      </c>
    </row>
    <row r="43" spans="1:60">
      <c r="A43" s="53">
        <v>39</v>
      </c>
      <c r="B43" s="87"/>
      <c r="C43" s="80"/>
      <c r="D43" s="80"/>
      <c r="E43" s="81"/>
      <c r="F43" s="88"/>
      <c r="G43" s="83" t="str">
        <f t="shared" si="0"/>
        <v/>
      </c>
      <c r="H43" s="84"/>
      <c r="I43" s="85"/>
      <c r="J43" s="85"/>
      <c r="K43" s="85"/>
      <c r="L43" s="85"/>
      <c r="M43" s="85"/>
      <c r="N43" s="86"/>
      <c r="O43" s="65" t="str">
        <f t="shared" si="44"/>
        <v/>
      </c>
      <c r="P43" s="63" t="str">
        <f t="shared" si="47"/>
        <v>NQ</v>
      </c>
      <c r="Q43" s="63" t="str">
        <f t="shared" si="48"/>
        <v>NQ</v>
      </c>
      <c r="R43" s="63" t="str">
        <f t="shared" si="49"/>
        <v>NQ</v>
      </c>
      <c r="S43" s="63" t="str">
        <f t="shared" si="50"/>
        <v>NQ</v>
      </c>
      <c r="T43" s="64" t="str">
        <f t="shared" si="51"/>
        <v>NQ</v>
      </c>
      <c r="U43" s="31"/>
      <c r="V43" s="31"/>
      <c r="W43" s="31"/>
      <c r="X43" s="32">
        <f t="shared" si="54"/>
        <v>0</v>
      </c>
      <c r="Y43" s="32">
        <f t="shared" si="55"/>
        <v>0</v>
      </c>
      <c r="Z43" s="32">
        <f t="shared" si="56"/>
        <v>0</v>
      </c>
      <c r="AA43" s="33">
        <f t="shared" si="57"/>
        <v>0</v>
      </c>
      <c r="AB43" s="34">
        <f t="shared" si="58"/>
        <v>0</v>
      </c>
      <c r="AC43" s="32">
        <f t="shared" si="59"/>
        <v>0</v>
      </c>
      <c r="AD43" s="32">
        <f t="shared" si="60"/>
        <v>0</v>
      </c>
      <c r="AE43" s="33">
        <f t="shared" si="61"/>
        <v>0</v>
      </c>
      <c r="AF43" s="34">
        <f t="shared" si="62"/>
        <v>0</v>
      </c>
      <c r="AG43" s="32">
        <f t="shared" si="63"/>
        <v>0</v>
      </c>
      <c r="AH43" s="32">
        <f t="shared" si="64"/>
        <v>0</v>
      </c>
      <c r="AI43" s="33">
        <f t="shared" si="65"/>
        <v>0</v>
      </c>
      <c r="AJ43" s="35">
        <f t="shared" si="66"/>
        <v>0</v>
      </c>
      <c r="AK43" s="35">
        <f t="shared" si="67"/>
        <v>0</v>
      </c>
      <c r="AL43" s="34">
        <f t="shared" si="29"/>
        <v>0</v>
      </c>
      <c r="AM43" s="34">
        <f t="shared" si="30"/>
        <v>0</v>
      </c>
      <c r="AN43" s="34">
        <f t="shared" si="31"/>
        <v>0</v>
      </c>
      <c r="AO43" s="36">
        <f t="shared" si="68"/>
        <v>0</v>
      </c>
      <c r="AP43" s="37">
        <f t="shared" si="69"/>
        <v>0</v>
      </c>
      <c r="AQ43" s="17" t="b">
        <f t="shared" si="52"/>
        <v>1</v>
      </c>
      <c r="AR43" s="17" t="b">
        <f t="shared" si="53"/>
        <v>1</v>
      </c>
      <c r="AS43" s="35">
        <f t="shared" si="70"/>
        <v>0</v>
      </c>
      <c r="AT43" s="36">
        <f t="shared" si="34"/>
        <v>0</v>
      </c>
      <c r="AU43" s="17" t="str">
        <f t="shared" si="35"/>
        <v>Excellence</v>
      </c>
      <c r="AV43" s="17">
        <f t="shared" si="71"/>
        <v>0</v>
      </c>
      <c r="AW43" s="17">
        <f t="shared" si="72"/>
        <v>0</v>
      </c>
      <c r="AX43" s="17">
        <f t="shared" si="73"/>
        <v>0</v>
      </c>
      <c r="AY43" s="17">
        <f t="shared" si="74"/>
        <v>0</v>
      </c>
      <c r="AZ43" s="17">
        <f t="shared" si="75"/>
        <v>3</v>
      </c>
      <c r="BA43" s="17" t="str">
        <f t="shared" si="36"/>
        <v/>
      </c>
      <c r="BB43" s="17" t="str">
        <f t="shared" si="37"/>
        <v/>
      </c>
      <c r="BC43" s="17" t="str">
        <f t="shared" si="38"/>
        <v/>
      </c>
      <c r="BD43" s="17" t="str">
        <f t="shared" si="39"/>
        <v/>
      </c>
      <c r="BE43" s="17">
        <f t="shared" si="40"/>
        <v>0</v>
      </c>
      <c r="BF43" s="17">
        <f t="shared" si="41"/>
        <v>0</v>
      </c>
      <c r="BG43" s="17">
        <f t="shared" si="42"/>
        <v>0</v>
      </c>
      <c r="BH43" s="17">
        <f t="shared" si="43"/>
        <v>0</v>
      </c>
    </row>
    <row r="44" spans="1:60">
      <c r="A44" s="53">
        <v>40</v>
      </c>
      <c r="B44" s="78"/>
      <c r="C44" s="79"/>
      <c r="D44" s="80"/>
      <c r="E44" s="81"/>
      <c r="F44" s="88"/>
      <c r="G44" s="83" t="str">
        <f t="shared" si="0"/>
        <v/>
      </c>
      <c r="H44" s="84"/>
      <c r="I44" s="85"/>
      <c r="J44" s="85"/>
      <c r="K44" s="85"/>
      <c r="L44" s="85"/>
      <c r="M44" s="85"/>
      <c r="N44" s="86"/>
      <c r="O44" s="65" t="str">
        <f t="shared" si="44"/>
        <v/>
      </c>
      <c r="P44" s="63" t="str">
        <f t="shared" si="47"/>
        <v>NQ</v>
      </c>
      <c r="Q44" s="63" t="str">
        <f t="shared" si="48"/>
        <v>NQ</v>
      </c>
      <c r="R44" s="63" t="str">
        <f t="shared" si="49"/>
        <v>NQ</v>
      </c>
      <c r="S44" s="63" t="str">
        <f t="shared" si="50"/>
        <v>NQ</v>
      </c>
      <c r="T44" s="64" t="str">
        <f t="shared" si="51"/>
        <v>NQ</v>
      </c>
      <c r="U44" s="31"/>
      <c r="V44" s="31"/>
      <c r="W44" s="31"/>
      <c r="X44" s="32">
        <f t="shared" si="54"/>
        <v>0</v>
      </c>
      <c r="Y44" s="32">
        <f t="shared" si="55"/>
        <v>0</v>
      </c>
      <c r="Z44" s="32">
        <f t="shared" si="56"/>
        <v>0</v>
      </c>
      <c r="AA44" s="33">
        <f t="shared" si="57"/>
        <v>0</v>
      </c>
      <c r="AB44" s="34">
        <f t="shared" si="58"/>
        <v>0</v>
      </c>
      <c r="AC44" s="32">
        <f t="shared" si="59"/>
        <v>0</v>
      </c>
      <c r="AD44" s="32">
        <f t="shared" si="60"/>
        <v>0</v>
      </c>
      <c r="AE44" s="33">
        <f t="shared" si="61"/>
        <v>0</v>
      </c>
      <c r="AF44" s="34">
        <f t="shared" si="62"/>
        <v>0</v>
      </c>
      <c r="AG44" s="32">
        <f t="shared" si="63"/>
        <v>0</v>
      </c>
      <c r="AH44" s="32">
        <f t="shared" si="64"/>
        <v>0</v>
      </c>
      <c r="AI44" s="33">
        <f t="shared" si="65"/>
        <v>0</v>
      </c>
      <c r="AJ44" s="35">
        <f t="shared" si="66"/>
        <v>0</v>
      </c>
      <c r="AK44" s="35">
        <f t="shared" si="67"/>
        <v>0</v>
      </c>
      <c r="AL44" s="34">
        <f t="shared" si="29"/>
        <v>0</v>
      </c>
      <c r="AM44" s="34">
        <f t="shared" si="30"/>
        <v>0</v>
      </c>
      <c r="AN44" s="34">
        <f t="shared" si="31"/>
        <v>0</v>
      </c>
      <c r="AO44" s="36">
        <f t="shared" si="68"/>
        <v>0</v>
      </c>
      <c r="AP44" s="37">
        <f t="shared" si="69"/>
        <v>0</v>
      </c>
      <c r="AQ44" s="17" t="b">
        <f t="shared" si="52"/>
        <v>1</v>
      </c>
      <c r="AR44" s="17" t="b">
        <f t="shared" si="53"/>
        <v>1</v>
      </c>
      <c r="AS44" s="35">
        <f t="shared" si="70"/>
        <v>0</v>
      </c>
      <c r="AT44" s="36">
        <f t="shared" si="34"/>
        <v>0</v>
      </c>
      <c r="AU44" s="17" t="str">
        <f t="shared" si="35"/>
        <v>Excellence</v>
      </c>
      <c r="AV44" s="17">
        <f t="shared" si="71"/>
        <v>0</v>
      </c>
      <c r="AW44" s="17">
        <f t="shared" si="72"/>
        <v>0</v>
      </c>
      <c r="AX44" s="17">
        <f t="shared" si="73"/>
        <v>0</v>
      </c>
      <c r="AY44" s="17">
        <f t="shared" si="74"/>
        <v>0</v>
      </c>
      <c r="AZ44" s="17">
        <f t="shared" si="75"/>
        <v>3</v>
      </c>
      <c r="BA44" s="17" t="str">
        <f t="shared" si="36"/>
        <v/>
      </c>
      <c r="BB44" s="17" t="str">
        <f t="shared" si="37"/>
        <v/>
      </c>
      <c r="BC44" s="17" t="str">
        <f t="shared" si="38"/>
        <v/>
      </c>
      <c r="BD44" s="17" t="str">
        <f t="shared" si="39"/>
        <v/>
      </c>
      <c r="BE44" s="17">
        <f t="shared" si="40"/>
        <v>0</v>
      </c>
      <c r="BF44" s="17">
        <f t="shared" si="41"/>
        <v>0</v>
      </c>
      <c r="BG44" s="17">
        <f t="shared" si="42"/>
        <v>0</v>
      </c>
      <c r="BH44" s="17">
        <f t="shared" si="43"/>
        <v>0</v>
      </c>
    </row>
    <row r="45" spans="1:60">
      <c r="A45" s="53">
        <v>41</v>
      </c>
      <c r="B45" s="87"/>
      <c r="C45" s="80"/>
      <c r="D45" s="80"/>
      <c r="E45" s="81"/>
      <c r="F45" s="88"/>
      <c r="G45" s="83" t="str">
        <f t="shared" si="0"/>
        <v/>
      </c>
      <c r="H45" s="84"/>
      <c r="I45" s="85"/>
      <c r="J45" s="85"/>
      <c r="K45" s="85"/>
      <c r="L45" s="85"/>
      <c r="M45" s="85"/>
      <c r="N45" s="86"/>
      <c r="O45" s="65" t="str">
        <f t="shared" si="44"/>
        <v/>
      </c>
      <c r="P45" s="63" t="str">
        <f t="shared" si="47"/>
        <v>NQ</v>
      </c>
      <c r="Q45" s="63" t="str">
        <f t="shared" si="48"/>
        <v>NQ</v>
      </c>
      <c r="R45" s="63" t="str">
        <f t="shared" si="49"/>
        <v>NQ</v>
      </c>
      <c r="S45" s="63" t="str">
        <f t="shared" si="50"/>
        <v>NQ</v>
      </c>
      <c r="T45" s="64" t="str">
        <f t="shared" si="51"/>
        <v>NQ</v>
      </c>
      <c r="U45" s="31"/>
      <c r="V45" s="31"/>
      <c r="W45" s="31"/>
      <c r="X45" s="32">
        <f t="shared" si="54"/>
        <v>0</v>
      </c>
      <c r="Y45" s="32">
        <f t="shared" si="55"/>
        <v>0</v>
      </c>
      <c r="Z45" s="32">
        <f t="shared" si="56"/>
        <v>0</v>
      </c>
      <c r="AA45" s="33">
        <f t="shared" si="57"/>
        <v>0</v>
      </c>
      <c r="AB45" s="34">
        <f t="shared" si="58"/>
        <v>0</v>
      </c>
      <c r="AC45" s="32">
        <f t="shared" si="59"/>
        <v>0</v>
      </c>
      <c r="AD45" s="32">
        <f t="shared" si="60"/>
        <v>0</v>
      </c>
      <c r="AE45" s="33">
        <f t="shared" si="61"/>
        <v>0</v>
      </c>
      <c r="AF45" s="34">
        <f t="shared" si="62"/>
        <v>0</v>
      </c>
      <c r="AG45" s="32">
        <f t="shared" si="63"/>
        <v>0</v>
      </c>
      <c r="AH45" s="32">
        <f t="shared" si="64"/>
        <v>0</v>
      </c>
      <c r="AI45" s="33">
        <f t="shared" si="65"/>
        <v>0</v>
      </c>
      <c r="AJ45" s="35">
        <f t="shared" si="66"/>
        <v>0</v>
      </c>
      <c r="AK45" s="35">
        <f t="shared" si="67"/>
        <v>0</v>
      </c>
      <c r="AL45" s="34">
        <f t="shared" si="29"/>
        <v>0</v>
      </c>
      <c r="AM45" s="34">
        <f t="shared" si="30"/>
        <v>0</v>
      </c>
      <c r="AN45" s="34">
        <f t="shared" si="31"/>
        <v>0</v>
      </c>
      <c r="AO45" s="36">
        <f t="shared" si="68"/>
        <v>0</v>
      </c>
      <c r="AP45" s="37">
        <f t="shared" si="69"/>
        <v>0</v>
      </c>
      <c r="AQ45" s="17" t="b">
        <f t="shared" si="52"/>
        <v>1</v>
      </c>
      <c r="AR45" s="17" t="b">
        <f t="shared" si="53"/>
        <v>1</v>
      </c>
      <c r="AS45" s="35">
        <f t="shared" si="70"/>
        <v>0</v>
      </c>
      <c r="AT45" s="36">
        <f t="shared" si="34"/>
        <v>0</v>
      </c>
      <c r="AU45" s="17" t="str">
        <f t="shared" si="35"/>
        <v>Excellence</v>
      </c>
      <c r="AV45" s="17">
        <f t="shared" si="71"/>
        <v>0</v>
      </c>
      <c r="AW45" s="17">
        <f t="shared" si="72"/>
        <v>0</v>
      </c>
      <c r="AX45" s="17">
        <f t="shared" si="73"/>
        <v>0</v>
      </c>
      <c r="AY45" s="17">
        <f t="shared" si="74"/>
        <v>0</v>
      </c>
      <c r="AZ45" s="17">
        <f t="shared" si="75"/>
        <v>3</v>
      </c>
      <c r="BA45" s="17" t="str">
        <f t="shared" si="36"/>
        <v/>
      </c>
      <c r="BB45" s="17" t="str">
        <f t="shared" si="37"/>
        <v/>
      </c>
      <c r="BC45" s="17" t="str">
        <f t="shared" si="38"/>
        <v/>
      </c>
      <c r="BD45" s="17" t="str">
        <f t="shared" si="39"/>
        <v/>
      </c>
      <c r="BE45" s="17">
        <f t="shared" si="40"/>
        <v>0</v>
      </c>
      <c r="BF45" s="17">
        <f t="shared" si="41"/>
        <v>0</v>
      </c>
      <c r="BG45" s="17">
        <f t="shared" si="42"/>
        <v>0</v>
      </c>
      <c r="BH45" s="17">
        <f t="shared" si="43"/>
        <v>0</v>
      </c>
    </row>
    <row r="46" spans="1:60">
      <c r="A46" s="53">
        <v>42</v>
      </c>
      <c r="B46" s="87"/>
      <c r="C46" s="80"/>
      <c r="D46" s="80"/>
      <c r="E46" s="81"/>
      <c r="F46" s="88"/>
      <c r="G46" s="83" t="str">
        <f t="shared" si="0"/>
        <v/>
      </c>
      <c r="H46" s="84"/>
      <c r="I46" s="85"/>
      <c r="J46" s="85"/>
      <c r="K46" s="85"/>
      <c r="L46" s="85"/>
      <c r="M46" s="85"/>
      <c r="N46" s="86"/>
      <c r="O46" s="65" t="str">
        <f t="shared" si="44"/>
        <v/>
      </c>
      <c r="P46" s="63" t="str">
        <f t="shared" si="47"/>
        <v>NQ</v>
      </c>
      <c r="Q46" s="63" t="str">
        <f t="shared" si="48"/>
        <v>NQ</v>
      </c>
      <c r="R46" s="63" t="str">
        <f t="shared" si="49"/>
        <v>NQ</v>
      </c>
      <c r="S46" s="63" t="str">
        <f t="shared" si="50"/>
        <v>NQ</v>
      </c>
      <c r="T46" s="64" t="str">
        <f t="shared" si="51"/>
        <v>NQ</v>
      </c>
      <c r="U46" s="31"/>
      <c r="V46" s="31"/>
      <c r="W46" s="31"/>
      <c r="X46" s="32">
        <f t="shared" si="54"/>
        <v>0</v>
      </c>
      <c r="Y46" s="32">
        <f t="shared" si="55"/>
        <v>0</v>
      </c>
      <c r="Z46" s="32">
        <f t="shared" si="56"/>
        <v>0</v>
      </c>
      <c r="AA46" s="33">
        <f t="shared" si="57"/>
        <v>0</v>
      </c>
      <c r="AB46" s="34">
        <f t="shared" si="58"/>
        <v>0</v>
      </c>
      <c r="AC46" s="32">
        <f t="shared" si="59"/>
        <v>0</v>
      </c>
      <c r="AD46" s="32">
        <f t="shared" si="60"/>
        <v>0</v>
      </c>
      <c r="AE46" s="33">
        <f t="shared" si="61"/>
        <v>0</v>
      </c>
      <c r="AF46" s="34">
        <f t="shared" si="62"/>
        <v>0</v>
      </c>
      <c r="AG46" s="32">
        <f t="shared" si="63"/>
        <v>0</v>
      </c>
      <c r="AH46" s="32">
        <f t="shared" si="64"/>
        <v>0</v>
      </c>
      <c r="AI46" s="33">
        <f t="shared" si="65"/>
        <v>0</v>
      </c>
      <c r="AJ46" s="35">
        <f t="shared" si="66"/>
        <v>0</v>
      </c>
      <c r="AK46" s="35">
        <f t="shared" si="67"/>
        <v>0</v>
      </c>
      <c r="AL46" s="34">
        <f t="shared" si="29"/>
        <v>0</v>
      </c>
      <c r="AM46" s="34">
        <f t="shared" si="30"/>
        <v>0</v>
      </c>
      <c r="AN46" s="34">
        <f t="shared" si="31"/>
        <v>0</v>
      </c>
      <c r="AO46" s="36">
        <f t="shared" si="68"/>
        <v>0</v>
      </c>
      <c r="AP46" s="37">
        <f t="shared" si="69"/>
        <v>0</v>
      </c>
      <c r="AQ46" s="17" t="b">
        <f t="shared" si="52"/>
        <v>1</v>
      </c>
      <c r="AR46" s="17" t="b">
        <f t="shared" si="53"/>
        <v>1</v>
      </c>
      <c r="AS46" s="35">
        <f t="shared" si="70"/>
        <v>0</v>
      </c>
      <c r="AT46" s="36">
        <f t="shared" si="34"/>
        <v>0</v>
      </c>
      <c r="AU46" s="17" t="str">
        <f t="shared" si="35"/>
        <v>Excellence</v>
      </c>
      <c r="AV46" s="17">
        <f t="shared" si="71"/>
        <v>0</v>
      </c>
      <c r="AW46" s="17">
        <f t="shared" si="72"/>
        <v>0</v>
      </c>
      <c r="AX46" s="17">
        <f t="shared" si="73"/>
        <v>0</v>
      </c>
      <c r="AY46" s="17">
        <f t="shared" si="74"/>
        <v>0</v>
      </c>
      <c r="AZ46" s="17">
        <f t="shared" si="75"/>
        <v>3</v>
      </c>
      <c r="BA46" s="17" t="str">
        <f t="shared" si="36"/>
        <v/>
      </c>
      <c r="BB46" s="17" t="str">
        <f t="shared" si="37"/>
        <v/>
      </c>
      <c r="BC46" s="17" t="str">
        <f t="shared" si="38"/>
        <v/>
      </c>
      <c r="BD46" s="17" t="str">
        <f t="shared" si="39"/>
        <v/>
      </c>
      <c r="BE46" s="17">
        <f t="shared" si="40"/>
        <v>0</v>
      </c>
      <c r="BF46" s="17">
        <f t="shared" si="41"/>
        <v>0</v>
      </c>
      <c r="BG46" s="17">
        <f t="shared" si="42"/>
        <v>0</v>
      </c>
      <c r="BH46" s="17">
        <f t="shared" si="43"/>
        <v>0</v>
      </c>
    </row>
    <row r="47" spans="1:60">
      <c r="A47" s="53">
        <v>43</v>
      </c>
      <c r="B47" s="87"/>
      <c r="C47" s="80"/>
      <c r="D47" s="80"/>
      <c r="E47" s="81"/>
      <c r="F47" s="88"/>
      <c r="G47" s="83" t="str">
        <f t="shared" si="0"/>
        <v/>
      </c>
      <c r="H47" s="84"/>
      <c r="I47" s="85"/>
      <c r="J47" s="85"/>
      <c r="K47" s="85"/>
      <c r="L47" s="85"/>
      <c r="M47" s="85"/>
      <c r="N47" s="86"/>
      <c r="O47" s="65" t="str">
        <f t="shared" si="44"/>
        <v/>
      </c>
      <c r="P47" s="63" t="str">
        <f t="shared" si="47"/>
        <v>NQ</v>
      </c>
      <c r="Q47" s="63" t="str">
        <f t="shared" si="48"/>
        <v>NQ</v>
      </c>
      <c r="R47" s="63" t="str">
        <f t="shared" si="49"/>
        <v>NQ</v>
      </c>
      <c r="S47" s="63" t="str">
        <f t="shared" si="50"/>
        <v>NQ</v>
      </c>
      <c r="T47" s="64" t="str">
        <f t="shared" si="51"/>
        <v>NQ</v>
      </c>
      <c r="U47" s="31"/>
      <c r="V47" s="31"/>
      <c r="W47" s="31"/>
      <c r="X47" s="32">
        <f t="shared" si="54"/>
        <v>0</v>
      </c>
      <c r="Y47" s="32">
        <f t="shared" si="55"/>
        <v>0</v>
      </c>
      <c r="Z47" s="32">
        <f t="shared" si="56"/>
        <v>0</v>
      </c>
      <c r="AA47" s="33">
        <f t="shared" si="57"/>
        <v>0</v>
      </c>
      <c r="AB47" s="34">
        <f t="shared" si="58"/>
        <v>0</v>
      </c>
      <c r="AC47" s="32">
        <f t="shared" si="59"/>
        <v>0</v>
      </c>
      <c r="AD47" s="32">
        <f t="shared" si="60"/>
        <v>0</v>
      </c>
      <c r="AE47" s="33">
        <f t="shared" si="61"/>
        <v>0</v>
      </c>
      <c r="AF47" s="34">
        <f t="shared" si="62"/>
        <v>0</v>
      </c>
      <c r="AG47" s="32">
        <f t="shared" si="63"/>
        <v>0</v>
      </c>
      <c r="AH47" s="32">
        <f t="shared" si="64"/>
        <v>0</v>
      </c>
      <c r="AI47" s="33">
        <f t="shared" si="65"/>
        <v>0</v>
      </c>
      <c r="AJ47" s="35">
        <f t="shared" si="66"/>
        <v>0</v>
      </c>
      <c r="AK47" s="35">
        <f t="shared" si="67"/>
        <v>0</v>
      </c>
      <c r="AL47" s="34">
        <f t="shared" si="29"/>
        <v>0</v>
      </c>
      <c r="AM47" s="34">
        <f t="shared" si="30"/>
        <v>0</v>
      </c>
      <c r="AN47" s="34">
        <f t="shared" si="31"/>
        <v>0</v>
      </c>
      <c r="AO47" s="36">
        <f t="shared" si="68"/>
        <v>0</v>
      </c>
      <c r="AP47" s="37">
        <f t="shared" si="69"/>
        <v>0</v>
      </c>
      <c r="AQ47" s="17" t="b">
        <f t="shared" si="52"/>
        <v>1</v>
      </c>
      <c r="AR47" s="17" t="b">
        <f t="shared" si="53"/>
        <v>1</v>
      </c>
      <c r="AS47" s="35">
        <f t="shared" si="70"/>
        <v>0</v>
      </c>
      <c r="AT47" s="36">
        <f t="shared" si="34"/>
        <v>0</v>
      </c>
      <c r="AU47" s="17" t="str">
        <f t="shared" si="35"/>
        <v>Excellence</v>
      </c>
      <c r="AV47" s="17">
        <f t="shared" si="71"/>
        <v>0</v>
      </c>
      <c r="AW47" s="17">
        <f t="shared" si="72"/>
        <v>0</v>
      </c>
      <c r="AX47" s="17">
        <f t="shared" si="73"/>
        <v>0</v>
      </c>
      <c r="AY47" s="17">
        <f t="shared" si="74"/>
        <v>0</v>
      </c>
      <c r="AZ47" s="17">
        <f t="shared" si="75"/>
        <v>3</v>
      </c>
      <c r="BA47" s="17" t="str">
        <f t="shared" si="36"/>
        <v/>
      </c>
      <c r="BB47" s="17" t="str">
        <f t="shared" si="37"/>
        <v/>
      </c>
      <c r="BC47" s="17" t="str">
        <f t="shared" si="38"/>
        <v/>
      </c>
      <c r="BD47" s="17" t="str">
        <f t="shared" si="39"/>
        <v/>
      </c>
      <c r="BE47" s="17">
        <f t="shared" si="40"/>
        <v>0</v>
      </c>
      <c r="BF47" s="17">
        <f t="shared" si="41"/>
        <v>0</v>
      </c>
      <c r="BG47" s="17">
        <f t="shared" si="42"/>
        <v>0</v>
      </c>
      <c r="BH47" s="17">
        <f t="shared" si="43"/>
        <v>0</v>
      </c>
    </row>
    <row r="48" spans="1:60">
      <c r="A48" s="53">
        <v>44</v>
      </c>
      <c r="B48" s="78"/>
      <c r="C48" s="79"/>
      <c r="D48" s="80"/>
      <c r="E48" s="81"/>
      <c r="F48" s="88"/>
      <c r="G48" s="83" t="str">
        <f t="shared" si="0"/>
        <v/>
      </c>
      <c r="H48" s="84"/>
      <c r="I48" s="85"/>
      <c r="J48" s="85"/>
      <c r="K48" s="85"/>
      <c r="L48" s="85"/>
      <c r="M48" s="85"/>
      <c r="N48" s="86"/>
      <c r="O48" s="65" t="str">
        <f t="shared" si="44"/>
        <v/>
      </c>
      <c r="P48" s="63" t="str">
        <f t="shared" si="47"/>
        <v>NQ</v>
      </c>
      <c r="Q48" s="63" t="str">
        <f t="shared" si="48"/>
        <v>NQ</v>
      </c>
      <c r="R48" s="63" t="str">
        <f t="shared" si="49"/>
        <v>NQ</v>
      </c>
      <c r="S48" s="63" t="str">
        <f t="shared" si="50"/>
        <v>NQ</v>
      </c>
      <c r="T48" s="64" t="str">
        <f t="shared" si="51"/>
        <v>NQ</v>
      </c>
      <c r="U48" s="31"/>
      <c r="V48" s="31"/>
      <c r="W48" s="31"/>
      <c r="X48" s="32">
        <f t="shared" si="54"/>
        <v>0</v>
      </c>
      <c r="Y48" s="32">
        <f t="shared" si="55"/>
        <v>0</v>
      </c>
      <c r="Z48" s="32">
        <f t="shared" si="56"/>
        <v>0</v>
      </c>
      <c r="AA48" s="33">
        <f t="shared" si="57"/>
        <v>0</v>
      </c>
      <c r="AB48" s="34">
        <f t="shared" si="58"/>
        <v>0</v>
      </c>
      <c r="AC48" s="32">
        <f t="shared" si="59"/>
        <v>0</v>
      </c>
      <c r="AD48" s="32">
        <f t="shared" si="60"/>
        <v>0</v>
      </c>
      <c r="AE48" s="33">
        <f t="shared" si="61"/>
        <v>0</v>
      </c>
      <c r="AF48" s="34">
        <f t="shared" si="62"/>
        <v>0</v>
      </c>
      <c r="AG48" s="32">
        <f t="shared" si="63"/>
        <v>0</v>
      </c>
      <c r="AH48" s="32">
        <f t="shared" si="64"/>
        <v>0</v>
      </c>
      <c r="AI48" s="33">
        <f t="shared" si="65"/>
        <v>0</v>
      </c>
      <c r="AJ48" s="35">
        <f t="shared" si="66"/>
        <v>0</v>
      </c>
      <c r="AK48" s="35">
        <f t="shared" si="67"/>
        <v>0</v>
      </c>
      <c r="AL48" s="34">
        <f t="shared" si="29"/>
        <v>0</v>
      </c>
      <c r="AM48" s="34">
        <f t="shared" si="30"/>
        <v>0</v>
      </c>
      <c r="AN48" s="34">
        <f t="shared" si="31"/>
        <v>0</v>
      </c>
      <c r="AO48" s="36">
        <f t="shared" si="68"/>
        <v>0</v>
      </c>
      <c r="AP48" s="37">
        <f t="shared" si="69"/>
        <v>0</v>
      </c>
      <c r="AQ48" s="17" t="b">
        <f t="shared" si="52"/>
        <v>1</v>
      </c>
      <c r="AR48" s="17" t="b">
        <f t="shared" si="53"/>
        <v>1</v>
      </c>
      <c r="AS48" s="35">
        <f t="shared" si="70"/>
        <v>0</v>
      </c>
      <c r="AT48" s="36">
        <f t="shared" si="34"/>
        <v>0</v>
      </c>
      <c r="AU48" s="17" t="str">
        <f t="shared" si="35"/>
        <v>Excellence</v>
      </c>
      <c r="AV48" s="17">
        <f t="shared" si="71"/>
        <v>0</v>
      </c>
      <c r="AW48" s="17">
        <f t="shared" si="72"/>
        <v>0</v>
      </c>
      <c r="AX48" s="17">
        <f t="shared" si="73"/>
        <v>0</v>
      </c>
      <c r="AY48" s="17">
        <f t="shared" si="74"/>
        <v>0</v>
      </c>
      <c r="AZ48" s="17">
        <f t="shared" si="75"/>
        <v>3</v>
      </c>
      <c r="BA48" s="17" t="str">
        <f t="shared" si="36"/>
        <v/>
      </c>
      <c r="BB48" s="17" t="str">
        <f t="shared" si="37"/>
        <v/>
      </c>
      <c r="BC48" s="17" t="str">
        <f t="shared" si="38"/>
        <v/>
      </c>
      <c r="BD48" s="17" t="str">
        <f t="shared" si="39"/>
        <v/>
      </c>
      <c r="BE48" s="17">
        <f t="shared" si="40"/>
        <v>0</v>
      </c>
      <c r="BF48" s="17">
        <f t="shared" si="41"/>
        <v>0</v>
      </c>
      <c r="BG48" s="17">
        <f t="shared" si="42"/>
        <v>0</v>
      </c>
      <c r="BH48" s="17">
        <f t="shared" si="43"/>
        <v>0</v>
      </c>
    </row>
    <row r="49" spans="1:60">
      <c r="A49" s="53">
        <v>45</v>
      </c>
      <c r="B49" s="87"/>
      <c r="C49" s="80"/>
      <c r="D49" s="80"/>
      <c r="E49" s="81"/>
      <c r="F49" s="88"/>
      <c r="G49" s="83" t="str">
        <f t="shared" si="0"/>
        <v/>
      </c>
      <c r="H49" s="84"/>
      <c r="I49" s="85"/>
      <c r="J49" s="85"/>
      <c r="K49" s="85"/>
      <c r="L49" s="85"/>
      <c r="M49" s="85"/>
      <c r="N49" s="86"/>
      <c r="O49" s="65" t="str">
        <f t="shared" si="44"/>
        <v/>
      </c>
      <c r="P49" s="63" t="str">
        <f t="shared" si="47"/>
        <v>NQ</v>
      </c>
      <c r="Q49" s="63" t="str">
        <f t="shared" si="48"/>
        <v>NQ</v>
      </c>
      <c r="R49" s="63" t="str">
        <f t="shared" si="49"/>
        <v>NQ</v>
      </c>
      <c r="S49" s="63" t="str">
        <f t="shared" si="50"/>
        <v>NQ</v>
      </c>
      <c r="T49" s="64" t="str">
        <f t="shared" si="51"/>
        <v>NQ</v>
      </c>
      <c r="U49" s="31"/>
      <c r="V49" s="31"/>
      <c r="W49" s="31"/>
      <c r="X49" s="32">
        <f t="shared" si="54"/>
        <v>0</v>
      </c>
      <c r="Y49" s="32">
        <f t="shared" si="55"/>
        <v>0</v>
      </c>
      <c r="Z49" s="32">
        <f t="shared" si="56"/>
        <v>0</v>
      </c>
      <c r="AA49" s="33">
        <f t="shared" si="57"/>
        <v>0</v>
      </c>
      <c r="AB49" s="34">
        <f t="shared" si="58"/>
        <v>0</v>
      </c>
      <c r="AC49" s="32">
        <f t="shared" si="59"/>
        <v>0</v>
      </c>
      <c r="AD49" s="32">
        <f t="shared" si="60"/>
        <v>0</v>
      </c>
      <c r="AE49" s="33">
        <f t="shared" si="61"/>
        <v>0</v>
      </c>
      <c r="AF49" s="34">
        <f t="shared" si="62"/>
        <v>0</v>
      </c>
      <c r="AG49" s="32">
        <f t="shared" si="63"/>
        <v>0</v>
      </c>
      <c r="AH49" s="32">
        <f t="shared" si="64"/>
        <v>0</v>
      </c>
      <c r="AI49" s="33">
        <f t="shared" si="65"/>
        <v>0</v>
      </c>
      <c r="AJ49" s="35">
        <f t="shared" si="66"/>
        <v>0</v>
      </c>
      <c r="AK49" s="35">
        <f t="shared" si="67"/>
        <v>0</v>
      </c>
      <c r="AL49" s="34">
        <f t="shared" si="29"/>
        <v>0</v>
      </c>
      <c r="AM49" s="34">
        <f t="shared" si="30"/>
        <v>0</v>
      </c>
      <c r="AN49" s="34">
        <f t="shared" si="31"/>
        <v>0</v>
      </c>
      <c r="AO49" s="36">
        <f t="shared" si="68"/>
        <v>0</v>
      </c>
      <c r="AP49" s="37">
        <f t="shared" si="69"/>
        <v>0</v>
      </c>
      <c r="AQ49" s="17" t="b">
        <f t="shared" si="52"/>
        <v>1</v>
      </c>
      <c r="AR49" s="17" t="b">
        <f t="shared" si="53"/>
        <v>1</v>
      </c>
      <c r="AS49" s="35">
        <f t="shared" si="70"/>
        <v>0</v>
      </c>
      <c r="AT49" s="36">
        <f t="shared" si="34"/>
        <v>0</v>
      </c>
      <c r="AU49" s="17" t="str">
        <f t="shared" si="35"/>
        <v>Excellence</v>
      </c>
      <c r="AV49" s="17">
        <f t="shared" si="71"/>
        <v>0</v>
      </c>
      <c r="AW49" s="17">
        <f t="shared" si="72"/>
        <v>0</v>
      </c>
      <c r="AX49" s="17">
        <f t="shared" si="73"/>
        <v>0</v>
      </c>
      <c r="AY49" s="17">
        <f t="shared" si="74"/>
        <v>0</v>
      </c>
      <c r="AZ49" s="17">
        <f t="shared" si="75"/>
        <v>3</v>
      </c>
      <c r="BA49" s="17" t="str">
        <f t="shared" si="36"/>
        <v/>
      </c>
      <c r="BB49" s="17" t="str">
        <f t="shared" si="37"/>
        <v/>
      </c>
      <c r="BC49" s="17" t="str">
        <f t="shared" si="38"/>
        <v/>
      </c>
      <c r="BD49" s="17" t="str">
        <f t="shared" si="39"/>
        <v/>
      </c>
      <c r="BE49" s="17">
        <f t="shared" si="40"/>
        <v>0</v>
      </c>
      <c r="BF49" s="17">
        <f t="shared" si="41"/>
        <v>0</v>
      </c>
      <c r="BG49" s="17">
        <f t="shared" si="42"/>
        <v>0</v>
      </c>
      <c r="BH49" s="17">
        <f t="shared" si="43"/>
        <v>0</v>
      </c>
    </row>
    <row r="50" spans="1:60" ht="13.5" customHeight="1">
      <c r="A50" s="53">
        <v>46</v>
      </c>
      <c r="B50" s="87"/>
      <c r="C50" s="80"/>
      <c r="D50" s="80"/>
      <c r="E50" s="81"/>
      <c r="F50" s="88"/>
      <c r="G50" s="83" t="str">
        <f t="shared" si="0"/>
        <v/>
      </c>
      <c r="H50" s="84"/>
      <c r="I50" s="85"/>
      <c r="J50" s="85"/>
      <c r="K50" s="85"/>
      <c r="L50" s="85"/>
      <c r="M50" s="85"/>
      <c r="N50" s="86"/>
      <c r="O50" s="65" t="str">
        <f t="shared" si="44"/>
        <v/>
      </c>
      <c r="P50" s="63" t="str">
        <f t="shared" si="47"/>
        <v>NQ</v>
      </c>
      <c r="Q50" s="63" t="str">
        <f t="shared" si="48"/>
        <v>NQ</v>
      </c>
      <c r="R50" s="63" t="str">
        <f t="shared" si="49"/>
        <v>NQ</v>
      </c>
      <c r="S50" s="63" t="str">
        <f t="shared" si="50"/>
        <v>NQ</v>
      </c>
      <c r="T50" s="64" t="str">
        <f t="shared" si="51"/>
        <v>NQ</v>
      </c>
      <c r="U50" s="31"/>
      <c r="V50" s="31"/>
      <c r="W50" s="31"/>
      <c r="X50" s="32">
        <f t="shared" si="54"/>
        <v>0</v>
      </c>
      <c r="Y50" s="32">
        <f t="shared" si="55"/>
        <v>0</v>
      </c>
      <c r="Z50" s="32">
        <f t="shared" si="56"/>
        <v>0</v>
      </c>
      <c r="AA50" s="33">
        <f t="shared" si="57"/>
        <v>0</v>
      </c>
      <c r="AB50" s="34">
        <f t="shared" si="58"/>
        <v>0</v>
      </c>
      <c r="AC50" s="32">
        <f t="shared" si="59"/>
        <v>0</v>
      </c>
      <c r="AD50" s="32">
        <f t="shared" si="60"/>
        <v>0</v>
      </c>
      <c r="AE50" s="33">
        <f t="shared" si="61"/>
        <v>0</v>
      </c>
      <c r="AF50" s="34">
        <f t="shared" si="62"/>
        <v>0</v>
      </c>
      <c r="AG50" s="32">
        <f t="shared" si="63"/>
        <v>0</v>
      </c>
      <c r="AH50" s="32">
        <f t="shared" si="64"/>
        <v>0</v>
      </c>
      <c r="AI50" s="33">
        <f t="shared" si="65"/>
        <v>0</v>
      </c>
      <c r="AJ50" s="35">
        <f t="shared" si="66"/>
        <v>0</v>
      </c>
      <c r="AK50" s="35">
        <f t="shared" si="67"/>
        <v>0</v>
      </c>
      <c r="AL50" s="34">
        <f t="shared" si="29"/>
        <v>0</v>
      </c>
      <c r="AM50" s="34">
        <f t="shared" si="30"/>
        <v>0</v>
      </c>
      <c r="AN50" s="34">
        <f t="shared" si="31"/>
        <v>0</v>
      </c>
      <c r="AO50" s="36">
        <f t="shared" si="68"/>
        <v>0</v>
      </c>
      <c r="AP50" s="37">
        <f t="shared" si="69"/>
        <v>0</v>
      </c>
      <c r="AQ50" s="17" t="b">
        <f t="shared" si="52"/>
        <v>1</v>
      </c>
      <c r="AR50" s="17" t="b">
        <f t="shared" si="53"/>
        <v>1</v>
      </c>
      <c r="AS50" s="35">
        <f t="shared" si="70"/>
        <v>0</v>
      </c>
      <c r="AT50" s="36">
        <f t="shared" si="34"/>
        <v>0</v>
      </c>
      <c r="AU50" s="17" t="str">
        <f t="shared" si="35"/>
        <v>Excellence</v>
      </c>
      <c r="AV50" s="17">
        <f t="shared" si="71"/>
        <v>0</v>
      </c>
      <c r="AW50" s="17">
        <f t="shared" si="72"/>
        <v>0</v>
      </c>
      <c r="AX50" s="17">
        <f t="shared" si="73"/>
        <v>0</v>
      </c>
      <c r="AY50" s="17">
        <f t="shared" si="74"/>
        <v>0</v>
      </c>
      <c r="AZ50" s="17">
        <f t="shared" si="75"/>
        <v>3</v>
      </c>
      <c r="BA50" s="17" t="str">
        <f t="shared" si="36"/>
        <v/>
      </c>
      <c r="BB50" s="17" t="str">
        <f t="shared" si="37"/>
        <v/>
      </c>
      <c r="BC50" s="17" t="str">
        <f t="shared" si="38"/>
        <v/>
      </c>
      <c r="BD50" s="17" t="str">
        <f t="shared" si="39"/>
        <v/>
      </c>
      <c r="BE50" s="17">
        <f t="shared" si="40"/>
        <v>0</v>
      </c>
      <c r="BF50" s="17">
        <f t="shared" si="41"/>
        <v>0</v>
      </c>
      <c r="BG50" s="17">
        <f t="shared" si="42"/>
        <v>0</v>
      </c>
      <c r="BH50" s="17">
        <f t="shared" si="43"/>
        <v>0</v>
      </c>
    </row>
    <row r="51" spans="1:60">
      <c r="A51" s="53">
        <v>47</v>
      </c>
      <c r="B51" s="87"/>
      <c r="C51" s="80"/>
      <c r="D51" s="80"/>
      <c r="E51" s="81"/>
      <c r="F51" s="88"/>
      <c r="G51" s="83" t="str">
        <f t="shared" si="0"/>
        <v/>
      </c>
      <c r="H51" s="84"/>
      <c r="I51" s="85"/>
      <c r="J51" s="85"/>
      <c r="K51" s="85"/>
      <c r="L51" s="85"/>
      <c r="M51" s="85"/>
      <c r="N51" s="86"/>
      <c r="O51" s="65" t="str">
        <f t="shared" si="44"/>
        <v/>
      </c>
      <c r="P51" s="63" t="str">
        <f t="shared" si="47"/>
        <v>NQ</v>
      </c>
      <c r="Q51" s="63" t="str">
        <f t="shared" si="48"/>
        <v>NQ</v>
      </c>
      <c r="R51" s="63" t="str">
        <f t="shared" si="49"/>
        <v>NQ</v>
      </c>
      <c r="S51" s="63" t="str">
        <f t="shared" si="50"/>
        <v>NQ</v>
      </c>
      <c r="T51" s="64" t="str">
        <f t="shared" si="51"/>
        <v>NQ</v>
      </c>
      <c r="U51" s="31"/>
      <c r="V51" s="31"/>
      <c r="W51" s="31"/>
      <c r="X51" s="32">
        <f t="shared" si="54"/>
        <v>0</v>
      </c>
      <c r="Y51" s="32">
        <f t="shared" si="55"/>
        <v>0</v>
      </c>
      <c r="Z51" s="32">
        <f t="shared" si="56"/>
        <v>0</v>
      </c>
      <c r="AA51" s="33">
        <f t="shared" si="57"/>
        <v>0</v>
      </c>
      <c r="AB51" s="34">
        <f t="shared" si="58"/>
        <v>0</v>
      </c>
      <c r="AC51" s="32">
        <f t="shared" si="59"/>
        <v>0</v>
      </c>
      <c r="AD51" s="32">
        <f t="shared" si="60"/>
        <v>0</v>
      </c>
      <c r="AE51" s="33">
        <f t="shared" si="61"/>
        <v>0</v>
      </c>
      <c r="AF51" s="34">
        <f t="shared" si="62"/>
        <v>0</v>
      </c>
      <c r="AG51" s="32">
        <f t="shared" si="63"/>
        <v>0</v>
      </c>
      <c r="AH51" s="32">
        <f t="shared" si="64"/>
        <v>0</v>
      </c>
      <c r="AI51" s="33">
        <f t="shared" si="65"/>
        <v>0</v>
      </c>
      <c r="AJ51" s="35">
        <f t="shared" si="66"/>
        <v>0</v>
      </c>
      <c r="AK51" s="35">
        <f t="shared" si="67"/>
        <v>0</v>
      </c>
      <c r="AL51" s="34">
        <f t="shared" si="29"/>
        <v>0</v>
      </c>
      <c r="AM51" s="34">
        <f t="shared" si="30"/>
        <v>0</v>
      </c>
      <c r="AN51" s="34">
        <f t="shared" si="31"/>
        <v>0</v>
      </c>
      <c r="AO51" s="36">
        <f t="shared" si="68"/>
        <v>0</v>
      </c>
      <c r="AP51" s="37">
        <f t="shared" si="69"/>
        <v>0</v>
      </c>
      <c r="AQ51" s="17" t="b">
        <f t="shared" si="52"/>
        <v>1</v>
      </c>
      <c r="AR51" s="17" t="b">
        <f t="shared" si="53"/>
        <v>1</v>
      </c>
      <c r="AS51" s="35">
        <f t="shared" si="70"/>
        <v>0</v>
      </c>
      <c r="AT51" s="36">
        <f t="shared" si="34"/>
        <v>0</v>
      </c>
      <c r="AU51" s="17" t="str">
        <f t="shared" si="35"/>
        <v>Excellence</v>
      </c>
      <c r="AV51" s="17">
        <f t="shared" si="71"/>
        <v>0</v>
      </c>
      <c r="AW51" s="17">
        <f t="shared" si="72"/>
        <v>0</v>
      </c>
      <c r="AX51" s="17">
        <f t="shared" si="73"/>
        <v>0</v>
      </c>
      <c r="AY51" s="17">
        <f t="shared" si="74"/>
        <v>0</v>
      </c>
      <c r="AZ51" s="17">
        <f t="shared" si="75"/>
        <v>3</v>
      </c>
      <c r="BA51" s="17" t="str">
        <f t="shared" si="36"/>
        <v/>
      </c>
      <c r="BB51" s="17" t="str">
        <f t="shared" si="37"/>
        <v/>
      </c>
      <c r="BC51" s="17" t="str">
        <f t="shared" si="38"/>
        <v/>
      </c>
      <c r="BD51" s="17" t="str">
        <f t="shared" si="39"/>
        <v/>
      </c>
      <c r="BE51" s="17">
        <f t="shared" si="40"/>
        <v>0</v>
      </c>
      <c r="BF51" s="17">
        <f t="shared" si="41"/>
        <v>0</v>
      </c>
      <c r="BG51" s="17">
        <f t="shared" si="42"/>
        <v>0</v>
      </c>
      <c r="BH51" s="17">
        <f t="shared" si="43"/>
        <v>0</v>
      </c>
    </row>
    <row r="52" spans="1:60">
      <c r="A52" s="53">
        <v>48</v>
      </c>
      <c r="B52" s="87"/>
      <c r="C52" s="80"/>
      <c r="D52" s="80"/>
      <c r="E52" s="81"/>
      <c r="F52" s="88"/>
      <c r="G52" s="83" t="str">
        <f t="shared" si="0"/>
        <v/>
      </c>
      <c r="H52" s="84"/>
      <c r="I52" s="85"/>
      <c r="J52" s="85"/>
      <c r="K52" s="85"/>
      <c r="L52" s="85"/>
      <c r="M52" s="85"/>
      <c r="N52" s="86"/>
      <c r="O52" s="65" t="str">
        <f t="shared" si="44"/>
        <v/>
      </c>
      <c r="P52" s="63" t="str">
        <f t="shared" si="47"/>
        <v>NQ</v>
      </c>
      <c r="Q52" s="63" t="str">
        <f t="shared" si="48"/>
        <v>NQ</v>
      </c>
      <c r="R52" s="63" t="str">
        <f t="shared" si="49"/>
        <v>NQ</v>
      </c>
      <c r="S52" s="63" t="str">
        <f t="shared" si="50"/>
        <v>NQ</v>
      </c>
      <c r="T52" s="64" t="str">
        <f t="shared" si="51"/>
        <v>NQ</v>
      </c>
      <c r="U52" s="31"/>
      <c r="V52" s="31"/>
      <c r="W52" s="31"/>
      <c r="X52" s="32">
        <f t="shared" si="54"/>
        <v>0</v>
      </c>
      <c r="Y52" s="32">
        <f t="shared" si="55"/>
        <v>0</v>
      </c>
      <c r="Z52" s="32">
        <f t="shared" si="56"/>
        <v>0</v>
      </c>
      <c r="AA52" s="33">
        <f t="shared" si="57"/>
        <v>0</v>
      </c>
      <c r="AB52" s="34">
        <f t="shared" si="58"/>
        <v>0</v>
      </c>
      <c r="AC52" s="32">
        <f t="shared" si="59"/>
        <v>0</v>
      </c>
      <c r="AD52" s="32">
        <f t="shared" si="60"/>
        <v>0</v>
      </c>
      <c r="AE52" s="33">
        <f t="shared" si="61"/>
        <v>0</v>
      </c>
      <c r="AF52" s="34">
        <f t="shared" si="62"/>
        <v>0</v>
      </c>
      <c r="AG52" s="32">
        <f t="shared" si="63"/>
        <v>0</v>
      </c>
      <c r="AH52" s="32">
        <f t="shared" si="64"/>
        <v>0</v>
      </c>
      <c r="AI52" s="33">
        <f t="shared" si="65"/>
        <v>0</v>
      </c>
      <c r="AJ52" s="35">
        <f t="shared" si="66"/>
        <v>0</v>
      </c>
      <c r="AK52" s="35">
        <f t="shared" si="67"/>
        <v>0</v>
      </c>
      <c r="AL52" s="34">
        <f t="shared" si="29"/>
        <v>0</v>
      </c>
      <c r="AM52" s="34">
        <f t="shared" si="30"/>
        <v>0</v>
      </c>
      <c r="AN52" s="34">
        <f t="shared" si="31"/>
        <v>0</v>
      </c>
      <c r="AO52" s="36">
        <f t="shared" si="68"/>
        <v>0</v>
      </c>
      <c r="AP52" s="37">
        <f t="shared" si="69"/>
        <v>0</v>
      </c>
      <c r="AQ52" s="17" t="b">
        <f t="shared" si="52"/>
        <v>1</v>
      </c>
      <c r="AR52" s="17" t="b">
        <f t="shared" si="53"/>
        <v>1</v>
      </c>
      <c r="AS52" s="35">
        <f t="shared" si="70"/>
        <v>0</v>
      </c>
      <c r="AT52" s="36">
        <f t="shared" si="34"/>
        <v>0</v>
      </c>
      <c r="AU52" s="17" t="str">
        <f t="shared" si="35"/>
        <v>Excellence</v>
      </c>
      <c r="AV52" s="17">
        <f t="shared" si="71"/>
        <v>0</v>
      </c>
      <c r="AW52" s="17">
        <f t="shared" si="72"/>
        <v>0</v>
      </c>
      <c r="AX52" s="17">
        <f t="shared" si="73"/>
        <v>0</v>
      </c>
      <c r="AY52" s="17">
        <f t="shared" si="74"/>
        <v>0</v>
      </c>
      <c r="AZ52" s="17">
        <f t="shared" si="75"/>
        <v>3</v>
      </c>
      <c r="BA52" s="17" t="str">
        <f t="shared" si="36"/>
        <v/>
      </c>
      <c r="BB52" s="17" t="str">
        <f t="shared" si="37"/>
        <v/>
      </c>
      <c r="BC52" s="17" t="str">
        <f t="shared" si="38"/>
        <v/>
      </c>
      <c r="BD52" s="17" t="str">
        <f t="shared" si="39"/>
        <v/>
      </c>
      <c r="BE52" s="17">
        <f t="shared" si="40"/>
        <v>0</v>
      </c>
      <c r="BF52" s="17">
        <f t="shared" si="41"/>
        <v>0</v>
      </c>
      <c r="BG52" s="17">
        <f t="shared" si="42"/>
        <v>0</v>
      </c>
      <c r="BH52" s="17">
        <f t="shared" si="43"/>
        <v>0</v>
      </c>
    </row>
    <row r="53" spans="1:60">
      <c r="A53" s="53">
        <v>49</v>
      </c>
      <c r="B53" s="87"/>
      <c r="C53" s="80"/>
      <c r="D53" s="80"/>
      <c r="E53" s="81"/>
      <c r="F53" s="88"/>
      <c r="G53" s="83" t="str">
        <f t="shared" si="0"/>
        <v/>
      </c>
      <c r="H53" s="84"/>
      <c r="I53" s="85"/>
      <c r="J53" s="85"/>
      <c r="K53" s="85"/>
      <c r="L53" s="85"/>
      <c r="M53" s="85"/>
      <c r="N53" s="86"/>
      <c r="O53" s="65" t="str">
        <f t="shared" si="44"/>
        <v/>
      </c>
      <c r="P53" s="63" t="str">
        <f t="shared" si="47"/>
        <v>NQ</v>
      </c>
      <c r="Q53" s="63" t="str">
        <f t="shared" si="48"/>
        <v>NQ</v>
      </c>
      <c r="R53" s="63" t="str">
        <f t="shared" si="49"/>
        <v>NQ</v>
      </c>
      <c r="S53" s="63" t="str">
        <f t="shared" si="50"/>
        <v>NQ</v>
      </c>
      <c r="T53" s="64" t="str">
        <f t="shared" si="51"/>
        <v>NQ</v>
      </c>
      <c r="U53" s="31"/>
      <c r="V53" s="31"/>
      <c r="W53" s="31"/>
      <c r="X53" s="32">
        <f t="shared" si="54"/>
        <v>0</v>
      </c>
      <c r="Y53" s="32">
        <f t="shared" si="55"/>
        <v>0</v>
      </c>
      <c r="Z53" s="32">
        <f t="shared" si="56"/>
        <v>0</v>
      </c>
      <c r="AA53" s="33">
        <f t="shared" si="57"/>
        <v>0</v>
      </c>
      <c r="AB53" s="34">
        <f t="shared" si="58"/>
        <v>0</v>
      </c>
      <c r="AC53" s="32">
        <f t="shared" si="59"/>
        <v>0</v>
      </c>
      <c r="AD53" s="32">
        <f t="shared" si="60"/>
        <v>0</v>
      </c>
      <c r="AE53" s="33">
        <f t="shared" si="61"/>
        <v>0</v>
      </c>
      <c r="AF53" s="34">
        <f t="shared" si="62"/>
        <v>0</v>
      </c>
      <c r="AG53" s="32">
        <f t="shared" si="63"/>
        <v>0</v>
      </c>
      <c r="AH53" s="32">
        <f t="shared" si="64"/>
        <v>0</v>
      </c>
      <c r="AI53" s="33">
        <f t="shared" si="65"/>
        <v>0</v>
      </c>
      <c r="AJ53" s="35">
        <f t="shared" si="66"/>
        <v>0</v>
      </c>
      <c r="AK53" s="35">
        <f t="shared" si="67"/>
        <v>0</v>
      </c>
      <c r="AL53" s="34">
        <f t="shared" si="29"/>
        <v>0</v>
      </c>
      <c r="AM53" s="34">
        <f t="shared" si="30"/>
        <v>0</v>
      </c>
      <c r="AN53" s="34">
        <f t="shared" si="31"/>
        <v>0</v>
      </c>
      <c r="AO53" s="36">
        <f t="shared" si="68"/>
        <v>0</v>
      </c>
      <c r="AP53" s="37">
        <f t="shared" si="69"/>
        <v>0</v>
      </c>
      <c r="AQ53" s="17" t="b">
        <f t="shared" si="52"/>
        <v>1</v>
      </c>
      <c r="AR53" s="17" t="b">
        <f t="shared" si="53"/>
        <v>1</v>
      </c>
      <c r="AS53" s="35">
        <f t="shared" si="70"/>
        <v>0</v>
      </c>
      <c r="AT53" s="36">
        <f t="shared" si="34"/>
        <v>0</v>
      </c>
      <c r="AU53" s="17" t="str">
        <f t="shared" si="35"/>
        <v>Excellence</v>
      </c>
      <c r="AV53" s="17">
        <f t="shared" si="71"/>
        <v>0</v>
      </c>
      <c r="AW53" s="17">
        <f t="shared" si="72"/>
        <v>0</v>
      </c>
      <c r="AX53" s="17">
        <f t="shared" si="73"/>
        <v>0</v>
      </c>
      <c r="AY53" s="17">
        <f t="shared" si="74"/>
        <v>0</v>
      </c>
      <c r="AZ53" s="17">
        <f t="shared" si="75"/>
        <v>3</v>
      </c>
      <c r="BA53" s="17" t="str">
        <f t="shared" si="36"/>
        <v/>
      </c>
      <c r="BB53" s="17" t="str">
        <f t="shared" si="37"/>
        <v/>
      </c>
      <c r="BC53" s="17" t="str">
        <f t="shared" si="38"/>
        <v/>
      </c>
      <c r="BD53" s="17" t="str">
        <f t="shared" si="39"/>
        <v/>
      </c>
      <c r="BE53" s="17">
        <f t="shared" si="40"/>
        <v>0</v>
      </c>
      <c r="BF53" s="17">
        <f t="shared" si="41"/>
        <v>0</v>
      </c>
      <c r="BG53" s="17">
        <f t="shared" si="42"/>
        <v>0</v>
      </c>
      <c r="BH53" s="17">
        <f t="shared" si="43"/>
        <v>0</v>
      </c>
    </row>
    <row r="54" spans="1:60">
      <c r="A54" s="53">
        <v>50</v>
      </c>
      <c r="B54" s="87"/>
      <c r="C54" s="80"/>
      <c r="D54" s="80"/>
      <c r="E54" s="81"/>
      <c r="F54" s="88"/>
      <c r="G54" s="83" t="str">
        <f t="shared" si="0"/>
        <v/>
      </c>
      <c r="H54" s="84"/>
      <c r="I54" s="85"/>
      <c r="J54" s="85"/>
      <c r="K54" s="85"/>
      <c r="L54" s="85"/>
      <c r="M54" s="85"/>
      <c r="N54" s="86"/>
      <c r="O54" s="65" t="str">
        <f t="shared" si="44"/>
        <v/>
      </c>
      <c r="P54" s="63" t="str">
        <f t="shared" si="47"/>
        <v>NQ</v>
      </c>
      <c r="Q54" s="63" t="str">
        <f t="shared" si="48"/>
        <v>NQ</v>
      </c>
      <c r="R54" s="63" t="str">
        <f t="shared" si="49"/>
        <v>NQ</v>
      </c>
      <c r="S54" s="63" t="str">
        <f t="shared" si="50"/>
        <v>NQ</v>
      </c>
      <c r="T54" s="64" t="str">
        <f t="shared" si="51"/>
        <v>NQ</v>
      </c>
      <c r="U54" s="31"/>
      <c r="V54" s="31"/>
      <c r="W54" s="31"/>
      <c r="X54" s="32">
        <f t="shared" si="54"/>
        <v>0</v>
      </c>
      <c r="Y54" s="32">
        <f t="shared" si="55"/>
        <v>0</v>
      </c>
      <c r="Z54" s="32">
        <f t="shared" si="56"/>
        <v>0</v>
      </c>
      <c r="AA54" s="33">
        <f t="shared" si="57"/>
        <v>0</v>
      </c>
      <c r="AB54" s="34">
        <f t="shared" si="58"/>
        <v>0</v>
      </c>
      <c r="AC54" s="32">
        <f t="shared" si="59"/>
        <v>0</v>
      </c>
      <c r="AD54" s="32">
        <f t="shared" si="60"/>
        <v>0</v>
      </c>
      <c r="AE54" s="33">
        <f t="shared" si="61"/>
        <v>0</v>
      </c>
      <c r="AF54" s="34">
        <f t="shared" si="62"/>
        <v>0</v>
      </c>
      <c r="AG54" s="32">
        <f t="shared" si="63"/>
        <v>0</v>
      </c>
      <c r="AH54" s="32">
        <f t="shared" si="64"/>
        <v>0</v>
      </c>
      <c r="AI54" s="33">
        <f t="shared" si="65"/>
        <v>0</v>
      </c>
      <c r="AJ54" s="35">
        <f t="shared" si="66"/>
        <v>0</v>
      </c>
      <c r="AK54" s="35">
        <f t="shared" si="67"/>
        <v>0</v>
      </c>
      <c r="AL54" s="34">
        <f t="shared" si="29"/>
        <v>0</v>
      </c>
      <c r="AM54" s="34">
        <f t="shared" si="30"/>
        <v>0</v>
      </c>
      <c r="AN54" s="34">
        <f t="shared" si="31"/>
        <v>0</v>
      </c>
      <c r="AO54" s="36">
        <f t="shared" si="68"/>
        <v>0</v>
      </c>
      <c r="AP54" s="37">
        <f t="shared" si="69"/>
        <v>0</v>
      </c>
      <c r="AQ54" s="17" t="b">
        <f t="shared" si="52"/>
        <v>1</v>
      </c>
      <c r="AR54" s="17" t="b">
        <f t="shared" si="53"/>
        <v>1</v>
      </c>
      <c r="AS54" s="35">
        <f t="shared" si="70"/>
        <v>0</v>
      </c>
      <c r="AT54" s="36">
        <f t="shared" si="34"/>
        <v>0</v>
      </c>
      <c r="AU54" s="17" t="str">
        <f t="shared" si="35"/>
        <v>Excellence</v>
      </c>
      <c r="AV54" s="17">
        <f t="shared" si="71"/>
        <v>0</v>
      </c>
      <c r="AW54" s="17">
        <f t="shared" si="72"/>
        <v>0</v>
      </c>
      <c r="AX54" s="17">
        <f t="shared" si="73"/>
        <v>0</v>
      </c>
      <c r="AY54" s="17">
        <f t="shared" si="74"/>
        <v>0</v>
      </c>
      <c r="AZ54" s="17">
        <f t="shared" si="75"/>
        <v>3</v>
      </c>
      <c r="BA54" s="17" t="str">
        <f t="shared" si="36"/>
        <v/>
      </c>
      <c r="BB54" s="17" t="str">
        <f t="shared" si="37"/>
        <v/>
      </c>
      <c r="BC54" s="17" t="str">
        <f t="shared" si="38"/>
        <v/>
      </c>
      <c r="BD54" s="17" t="str">
        <f t="shared" si="39"/>
        <v/>
      </c>
      <c r="BE54" s="17">
        <f t="shared" si="40"/>
        <v>0</v>
      </c>
      <c r="BF54" s="17">
        <f t="shared" si="41"/>
        <v>0</v>
      </c>
      <c r="BG54" s="17">
        <f t="shared" si="42"/>
        <v>0</v>
      </c>
      <c r="BH54" s="17">
        <f t="shared" si="43"/>
        <v>0</v>
      </c>
    </row>
    <row r="55" spans="1:60">
      <c r="A55" s="53">
        <v>51</v>
      </c>
      <c r="B55" s="87"/>
      <c r="C55" s="80"/>
      <c r="D55" s="80"/>
      <c r="E55" s="81"/>
      <c r="F55" s="88"/>
      <c r="G55" s="83" t="str">
        <f t="shared" si="0"/>
        <v/>
      </c>
      <c r="H55" s="84"/>
      <c r="I55" s="85"/>
      <c r="J55" s="85"/>
      <c r="K55" s="85"/>
      <c r="L55" s="85"/>
      <c r="M55" s="85"/>
      <c r="N55" s="86"/>
      <c r="O55" s="65" t="str">
        <f t="shared" si="44"/>
        <v/>
      </c>
      <c r="P55" s="63" t="str">
        <f t="shared" si="47"/>
        <v>NQ</v>
      </c>
      <c r="Q55" s="63" t="str">
        <f t="shared" si="48"/>
        <v>NQ</v>
      </c>
      <c r="R55" s="63" t="str">
        <f t="shared" si="49"/>
        <v>NQ</v>
      </c>
      <c r="S55" s="63" t="str">
        <f t="shared" si="50"/>
        <v>NQ</v>
      </c>
      <c r="T55" s="64" t="str">
        <f t="shared" si="51"/>
        <v>NQ</v>
      </c>
      <c r="U55" s="31"/>
      <c r="V55" s="31"/>
      <c r="W55" s="31"/>
      <c r="X55" s="32">
        <f t="shared" si="54"/>
        <v>0</v>
      </c>
      <c r="Y55" s="32">
        <f t="shared" si="55"/>
        <v>0</v>
      </c>
      <c r="Z55" s="32">
        <f t="shared" si="56"/>
        <v>0</v>
      </c>
      <c r="AA55" s="33">
        <f t="shared" si="57"/>
        <v>0</v>
      </c>
      <c r="AB55" s="34">
        <f t="shared" si="58"/>
        <v>0</v>
      </c>
      <c r="AC55" s="32">
        <f t="shared" si="59"/>
        <v>0</v>
      </c>
      <c r="AD55" s="32">
        <f t="shared" si="60"/>
        <v>0</v>
      </c>
      <c r="AE55" s="33">
        <f t="shared" si="61"/>
        <v>0</v>
      </c>
      <c r="AF55" s="34">
        <f t="shared" si="62"/>
        <v>0</v>
      </c>
      <c r="AG55" s="32">
        <f t="shared" si="63"/>
        <v>0</v>
      </c>
      <c r="AH55" s="32">
        <f t="shared" si="64"/>
        <v>0</v>
      </c>
      <c r="AI55" s="33">
        <f t="shared" si="65"/>
        <v>0</v>
      </c>
      <c r="AJ55" s="35">
        <f t="shared" si="66"/>
        <v>0</v>
      </c>
      <c r="AK55" s="35">
        <f t="shared" si="67"/>
        <v>0</v>
      </c>
      <c r="AL55" s="34">
        <f t="shared" si="29"/>
        <v>0</v>
      </c>
      <c r="AM55" s="34">
        <f t="shared" si="30"/>
        <v>0</v>
      </c>
      <c r="AN55" s="34">
        <f t="shared" si="31"/>
        <v>0</v>
      </c>
      <c r="AO55" s="36">
        <f t="shared" si="68"/>
        <v>0</v>
      </c>
      <c r="AP55" s="37">
        <f t="shared" si="69"/>
        <v>0</v>
      </c>
      <c r="AQ55" s="17" t="b">
        <f t="shared" si="52"/>
        <v>1</v>
      </c>
      <c r="AR55" s="17" t="b">
        <f t="shared" si="53"/>
        <v>1</v>
      </c>
      <c r="AS55" s="35">
        <f t="shared" si="70"/>
        <v>0</v>
      </c>
      <c r="AT55" s="36">
        <f t="shared" si="34"/>
        <v>0</v>
      </c>
      <c r="AU55" s="17" t="str">
        <f t="shared" si="35"/>
        <v>Excellence</v>
      </c>
      <c r="AV55" s="17">
        <f t="shared" si="71"/>
        <v>0</v>
      </c>
      <c r="AW55" s="17">
        <f t="shared" si="72"/>
        <v>0</v>
      </c>
      <c r="AX55" s="17">
        <f t="shared" si="73"/>
        <v>0</v>
      </c>
      <c r="AY55" s="17">
        <f t="shared" si="74"/>
        <v>0</v>
      </c>
      <c r="AZ55" s="17">
        <f t="shared" si="75"/>
        <v>3</v>
      </c>
      <c r="BA55" s="17" t="str">
        <f t="shared" si="36"/>
        <v/>
      </c>
      <c r="BB55" s="17" t="str">
        <f t="shared" si="37"/>
        <v/>
      </c>
      <c r="BC55" s="17" t="str">
        <f t="shared" si="38"/>
        <v/>
      </c>
      <c r="BD55" s="17" t="str">
        <f t="shared" si="39"/>
        <v/>
      </c>
      <c r="BE55" s="17">
        <f t="shared" si="40"/>
        <v>0</v>
      </c>
      <c r="BF55" s="17">
        <f t="shared" si="41"/>
        <v>0</v>
      </c>
      <c r="BG55" s="17">
        <f t="shared" si="42"/>
        <v>0</v>
      </c>
      <c r="BH55" s="17">
        <f t="shared" si="43"/>
        <v>0</v>
      </c>
    </row>
    <row r="56" spans="1:60">
      <c r="A56" s="53">
        <v>52</v>
      </c>
      <c r="B56" s="87"/>
      <c r="C56" s="80"/>
      <c r="D56" s="80"/>
      <c r="E56" s="81"/>
      <c r="F56" s="88"/>
      <c r="G56" s="83" t="str">
        <f t="shared" si="0"/>
        <v/>
      </c>
      <c r="H56" s="84"/>
      <c r="I56" s="85"/>
      <c r="J56" s="85"/>
      <c r="K56" s="85"/>
      <c r="L56" s="85"/>
      <c r="M56" s="85"/>
      <c r="N56" s="86"/>
      <c r="O56" s="65" t="str">
        <f t="shared" si="44"/>
        <v/>
      </c>
      <c r="P56" s="63" t="str">
        <f t="shared" si="47"/>
        <v>NQ</v>
      </c>
      <c r="Q56" s="63" t="str">
        <f t="shared" si="48"/>
        <v>NQ</v>
      </c>
      <c r="R56" s="63" t="str">
        <f t="shared" si="49"/>
        <v>NQ</v>
      </c>
      <c r="S56" s="63" t="str">
        <f t="shared" si="50"/>
        <v>NQ</v>
      </c>
      <c r="T56" s="64" t="str">
        <f t="shared" si="51"/>
        <v>NQ</v>
      </c>
      <c r="U56" s="31"/>
      <c r="V56" s="31"/>
      <c r="W56" s="31"/>
      <c r="X56" s="32">
        <f t="shared" si="54"/>
        <v>0</v>
      </c>
      <c r="Y56" s="32">
        <f t="shared" si="55"/>
        <v>0</v>
      </c>
      <c r="Z56" s="32">
        <f t="shared" si="56"/>
        <v>0</v>
      </c>
      <c r="AA56" s="33">
        <f t="shared" si="57"/>
        <v>0</v>
      </c>
      <c r="AB56" s="34">
        <f t="shared" si="58"/>
        <v>0</v>
      </c>
      <c r="AC56" s="32">
        <f t="shared" si="59"/>
        <v>0</v>
      </c>
      <c r="AD56" s="32">
        <f t="shared" si="60"/>
        <v>0</v>
      </c>
      <c r="AE56" s="33">
        <f t="shared" si="61"/>
        <v>0</v>
      </c>
      <c r="AF56" s="34">
        <f t="shared" si="62"/>
        <v>0</v>
      </c>
      <c r="AG56" s="32">
        <f t="shared" si="63"/>
        <v>0</v>
      </c>
      <c r="AH56" s="32">
        <f t="shared" si="64"/>
        <v>0</v>
      </c>
      <c r="AI56" s="33">
        <f t="shared" si="65"/>
        <v>0</v>
      </c>
      <c r="AJ56" s="35">
        <f t="shared" si="66"/>
        <v>0</v>
      </c>
      <c r="AK56" s="35">
        <f t="shared" si="67"/>
        <v>0</v>
      </c>
      <c r="AL56" s="34">
        <f t="shared" si="29"/>
        <v>0</v>
      </c>
      <c r="AM56" s="34">
        <f t="shared" si="30"/>
        <v>0</v>
      </c>
      <c r="AN56" s="34">
        <f t="shared" si="31"/>
        <v>0</v>
      </c>
      <c r="AO56" s="36">
        <f t="shared" si="68"/>
        <v>0</v>
      </c>
      <c r="AP56" s="37">
        <f t="shared" si="69"/>
        <v>0</v>
      </c>
      <c r="AQ56" s="17" t="b">
        <f t="shared" si="52"/>
        <v>1</v>
      </c>
      <c r="AR56" s="17" t="b">
        <f t="shared" si="53"/>
        <v>1</v>
      </c>
      <c r="AS56" s="35">
        <f t="shared" si="70"/>
        <v>0</v>
      </c>
      <c r="AT56" s="36">
        <f t="shared" si="34"/>
        <v>0</v>
      </c>
      <c r="AU56" s="17" t="str">
        <f t="shared" si="35"/>
        <v>Excellence</v>
      </c>
      <c r="AV56" s="17">
        <f t="shared" si="71"/>
        <v>0</v>
      </c>
      <c r="AW56" s="17">
        <f t="shared" si="72"/>
        <v>0</v>
      </c>
      <c r="AX56" s="17">
        <f t="shared" si="73"/>
        <v>0</v>
      </c>
      <c r="AY56" s="17">
        <f t="shared" si="74"/>
        <v>0</v>
      </c>
      <c r="AZ56" s="17">
        <f t="shared" si="75"/>
        <v>3</v>
      </c>
      <c r="BA56" s="17" t="str">
        <f t="shared" si="36"/>
        <v/>
      </c>
      <c r="BB56" s="17" t="str">
        <f t="shared" si="37"/>
        <v/>
      </c>
      <c r="BC56" s="17" t="str">
        <f t="shared" si="38"/>
        <v/>
      </c>
      <c r="BD56" s="17" t="str">
        <f t="shared" si="39"/>
        <v/>
      </c>
      <c r="BE56" s="17">
        <f t="shared" si="40"/>
        <v>0</v>
      </c>
      <c r="BF56" s="17">
        <f t="shared" si="41"/>
        <v>0</v>
      </c>
      <c r="BG56" s="17">
        <f t="shared" si="42"/>
        <v>0</v>
      </c>
      <c r="BH56" s="17">
        <f t="shared" si="43"/>
        <v>0</v>
      </c>
    </row>
    <row r="57" spans="1:60">
      <c r="A57" s="53">
        <v>53</v>
      </c>
      <c r="B57" s="87"/>
      <c r="C57" s="80"/>
      <c r="D57" s="80"/>
      <c r="E57" s="81"/>
      <c r="F57" s="88"/>
      <c r="G57" s="83" t="str">
        <f t="shared" si="0"/>
        <v/>
      </c>
      <c r="H57" s="84"/>
      <c r="I57" s="85"/>
      <c r="J57" s="85"/>
      <c r="K57" s="85"/>
      <c r="L57" s="85"/>
      <c r="M57" s="85"/>
      <c r="N57" s="86"/>
      <c r="O57" s="65" t="str">
        <f t="shared" si="44"/>
        <v/>
      </c>
      <c r="P57" s="63" t="str">
        <f t="shared" si="47"/>
        <v>NQ</v>
      </c>
      <c r="Q57" s="63" t="str">
        <f t="shared" si="48"/>
        <v>NQ</v>
      </c>
      <c r="R57" s="63" t="str">
        <f t="shared" si="49"/>
        <v>NQ</v>
      </c>
      <c r="S57" s="63" t="str">
        <f t="shared" si="50"/>
        <v>NQ</v>
      </c>
      <c r="T57" s="64" t="str">
        <f t="shared" si="51"/>
        <v>NQ</v>
      </c>
      <c r="U57" s="31"/>
      <c r="V57" s="31"/>
      <c r="W57" s="31"/>
      <c r="X57" s="32">
        <f t="shared" si="54"/>
        <v>0</v>
      </c>
      <c r="Y57" s="32">
        <f t="shared" si="55"/>
        <v>0</v>
      </c>
      <c r="Z57" s="32">
        <f t="shared" si="56"/>
        <v>0</v>
      </c>
      <c r="AA57" s="33">
        <f t="shared" si="57"/>
        <v>0</v>
      </c>
      <c r="AB57" s="34">
        <f t="shared" si="58"/>
        <v>0</v>
      </c>
      <c r="AC57" s="32">
        <f t="shared" si="59"/>
        <v>0</v>
      </c>
      <c r="AD57" s="32">
        <f t="shared" si="60"/>
        <v>0</v>
      </c>
      <c r="AE57" s="33">
        <f t="shared" si="61"/>
        <v>0</v>
      </c>
      <c r="AF57" s="34">
        <f t="shared" si="62"/>
        <v>0</v>
      </c>
      <c r="AG57" s="32">
        <f t="shared" si="63"/>
        <v>0</v>
      </c>
      <c r="AH57" s="32">
        <f t="shared" si="64"/>
        <v>0</v>
      </c>
      <c r="AI57" s="33">
        <f t="shared" si="65"/>
        <v>0</v>
      </c>
      <c r="AJ57" s="35">
        <f t="shared" si="66"/>
        <v>0</v>
      </c>
      <c r="AK57" s="35">
        <f t="shared" si="67"/>
        <v>0</v>
      </c>
      <c r="AL57" s="34">
        <f t="shared" si="29"/>
        <v>0</v>
      </c>
      <c r="AM57" s="34">
        <f t="shared" si="30"/>
        <v>0</v>
      </c>
      <c r="AN57" s="34">
        <f t="shared" si="31"/>
        <v>0</v>
      </c>
      <c r="AO57" s="36">
        <f t="shared" si="68"/>
        <v>0</v>
      </c>
      <c r="AP57" s="37">
        <f t="shared" si="69"/>
        <v>0</v>
      </c>
      <c r="AQ57" s="17" t="b">
        <f t="shared" si="52"/>
        <v>1</v>
      </c>
      <c r="AR57" s="17" t="b">
        <f t="shared" si="53"/>
        <v>1</v>
      </c>
      <c r="AS57" s="35">
        <f t="shared" si="70"/>
        <v>0</v>
      </c>
      <c r="AT57" s="36">
        <f t="shared" si="34"/>
        <v>0</v>
      </c>
      <c r="AU57" s="17" t="str">
        <f t="shared" si="35"/>
        <v>Excellence</v>
      </c>
      <c r="AV57" s="17">
        <f t="shared" si="71"/>
        <v>0</v>
      </c>
      <c r="AW57" s="17">
        <f t="shared" si="72"/>
        <v>0</v>
      </c>
      <c r="AX57" s="17">
        <f t="shared" si="73"/>
        <v>0</v>
      </c>
      <c r="AY57" s="17">
        <f t="shared" si="74"/>
        <v>0</v>
      </c>
      <c r="AZ57" s="17">
        <f t="shared" si="75"/>
        <v>3</v>
      </c>
      <c r="BA57" s="17" t="str">
        <f t="shared" si="36"/>
        <v/>
      </c>
      <c r="BB57" s="17" t="str">
        <f t="shared" si="37"/>
        <v/>
      </c>
      <c r="BC57" s="17" t="str">
        <f t="shared" si="38"/>
        <v/>
      </c>
      <c r="BD57" s="17" t="str">
        <f t="shared" si="39"/>
        <v/>
      </c>
      <c r="BE57" s="17">
        <f t="shared" si="40"/>
        <v>0</v>
      </c>
      <c r="BF57" s="17">
        <f t="shared" si="41"/>
        <v>0</v>
      </c>
      <c r="BG57" s="17">
        <f t="shared" si="42"/>
        <v>0</v>
      </c>
      <c r="BH57" s="17">
        <f t="shared" si="43"/>
        <v>0</v>
      </c>
    </row>
    <row r="58" spans="1:60">
      <c r="A58" s="53">
        <v>54</v>
      </c>
      <c r="B58" s="92"/>
      <c r="C58" s="89"/>
      <c r="D58" s="89"/>
      <c r="E58" s="81"/>
      <c r="F58" s="88"/>
      <c r="G58" s="83" t="str">
        <f t="shared" si="0"/>
        <v/>
      </c>
      <c r="H58" s="90"/>
      <c r="I58" s="91"/>
      <c r="J58" s="85"/>
      <c r="K58" s="85"/>
      <c r="L58" s="85"/>
      <c r="M58" s="85"/>
      <c r="N58" s="86"/>
      <c r="O58" s="65" t="str">
        <f t="shared" si="44"/>
        <v/>
      </c>
      <c r="P58" s="63" t="str">
        <f t="shared" si="47"/>
        <v>NQ</v>
      </c>
      <c r="Q58" s="63" t="str">
        <f t="shared" si="48"/>
        <v>NQ</v>
      </c>
      <c r="R58" s="63" t="str">
        <f t="shared" si="49"/>
        <v>NQ</v>
      </c>
      <c r="S58" s="63" t="str">
        <f t="shared" si="50"/>
        <v>NQ</v>
      </c>
      <c r="T58" s="64" t="str">
        <f t="shared" si="51"/>
        <v>NQ</v>
      </c>
      <c r="U58" s="31"/>
      <c r="V58" s="31"/>
      <c r="W58" s="31"/>
      <c r="X58" s="32">
        <f t="shared" si="54"/>
        <v>0</v>
      </c>
      <c r="Y58" s="32">
        <f t="shared" si="55"/>
        <v>0</v>
      </c>
      <c r="Z58" s="32">
        <f t="shared" si="56"/>
        <v>0</v>
      </c>
      <c r="AA58" s="33">
        <f t="shared" si="57"/>
        <v>0</v>
      </c>
      <c r="AB58" s="34">
        <f t="shared" si="58"/>
        <v>0</v>
      </c>
      <c r="AC58" s="32">
        <f t="shared" si="59"/>
        <v>0</v>
      </c>
      <c r="AD58" s="32">
        <f t="shared" si="60"/>
        <v>0</v>
      </c>
      <c r="AE58" s="33">
        <f t="shared" si="61"/>
        <v>0</v>
      </c>
      <c r="AF58" s="34">
        <f t="shared" si="62"/>
        <v>0</v>
      </c>
      <c r="AG58" s="32">
        <f t="shared" si="63"/>
        <v>0</v>
      </c>
      <c r="AH58" s="32">
        <f t="shared" si="64"/>
        <v>0</v>
      </c>
      <c r="AI58" s="33">
        <f t="shared" si="65"/>
        <v>0</v>
      </c>
      <c r="AJ58" s="35">
        <f t="shared" si="66"/>
        <v>0</v>
      </c>
      <c r="AK58" s="35">
        <f t="shared" si="67"/>
        <v>0</v>
      </c>
      <c r="AL58" s="34">
        <f t="shared" si="29"/>
        <v>0</v>
      </c>
      <c r="AM58" s="34">
        <f t="shared" si="30"/>
        <v>0</v>
      </c>
      <c r="AN58" s="34">
        <f t="shared" si="31"/>
        <v>0</v>
      </c>
      <c r="AO58" s="36">
        <f t="shared" si="68"/>
        <v>0</v>
      </c>
      <c r="AP58" s="37">
        <f t="shared" si="69"/>
        <v>0</v>
      </c>
      <c r="AQ58" s="17" t="b">
        <f t="shared" si="52"/>
        <v>1</v>
      </c>
      <c r="AR58" s="17" t="b">
        <f t="shared" si="53"/>
        <v>1</v>
      </c>
      <c r="AS58" s="35">
        <f t="shared" si="70"/>
        <v>0</v>
      </c>
      <c r="AT58" s="36">
        <f t="shared" si="34"/>
        <v>0</v>
      </c>
      <c r="AU58" s="17" t="str">
        <f t="shared" si="35"/>
        <v>Excellence</v>
      </c>
      <c r="AV58" s="17">
        <f t="shared" si="71"/>
        <v>0</v>
      </c>
      <c r="AW58" s="17">
        <f t="shared" si="72"/>
        <v>0</v>
      </c>
      <c r="AX58" s="17">
        <f t="shared" si="73"/>
        <v>0</v>
      </c>
      <c r="AY58" s="17">
        <f t="shared" si="74"/>
        <v>0</v>
      </c>
      <c r="AZ58" s="17">
        <f t="shared" si="75"/>
        <v>3</v>
      </c>
      <c r="BA58" s="17" t="str">
        <f t="shared" si="36"/>
        <v/>
      </c>
      <c r="BB58" s="17" t="str">
        <f t="shared" si="37"/>
        <v/>
      </c>
      <c r="BC58" s="17" t="str">
        <f t="shared" si="38"/>
        <v/>
      </c>
      <c r="BD58" s="17" t="str">
        <f t="shared" si="39"/>
        <v/>
      </c>
      <c r="BE58" s="17">
        <f t="shared" si="40"/>
        <v>0</v>
      </c>
      <c r="BF58" s="17">
        <f t="shared" si="41"/>
        <v>0</v>
      </c>
      <c r="BG58" s="17">
        <f t="shared" si="42"/>
        <v>0</v>
      </c>
      <c r="BH58" s="17">
        <f t="shared" si="43"/>
        <v>0</v>
      </c>
    </row>
    <row r="59" spans="1:60">
      <c r="A59" s="53">
        <v>55</v>
      </c>
      <c r="B59" s="87"/>
      <c r="C59" s="80"/>
      <c r="D59" s="80"/>
      <c r="E59" s="81"/>
      <c r="F59" s="88"/>
      <c r="G59" s="83" t="str">
        <f t="shared" si="0"/>
        <v/>
      </c>
      <c r="H59" s="84"/>
      <c r="I59" s="85"/>
      <c r="J59" s="85"/>
      <c r="K59" s="85"/>
      <c r="L59" s="85"/>
      <c r="M59" s="85"/>
      <c r="N59" s="86"/>
      <c r="O59" s="65" t="str">
        <f t="shared" si="44"/>
        <v/>
      </c>
      <c r="P59" s="63" t="str">
        <f t="shared" si="47"/>
        <v>NQ</v>
      </c>
      <c r="Q59" s="63" t="str">
        <f t="shared" si="48"/>
        <v>NQ</v>
      </c>
      <c r="R59" s="63" t="str">
        <f t="shared" si="49"/>
        <v>NQ</v>
      </c>
      <c r="S59" s="63" t="str">
        <f t="shared" si="50"/>
        <v>NQ</v>
      </c>
      <c r="T59" s="64" t="str">
        <f t="shared" si="51"/>
        <v>NQ</v>
      </c>
      <c r="U59" s="31"/>
      <c r="V59" s="31"/>
      <c r="W59" s="31"/>
      <c r="X59" s="32">
        <f t="shared" si="54"/>
        <v>0</v>
      </c>
      <c r="Y59" s="32">
        <f t="shared" si="55"/>
        <v>0</v>
      </c>
      <c r="Z59" s="32">
        <f t="shared" si="56"/>
        <v>0</v>
      </c>
      <c r="AA59" s="33">
        <f t="shared" si="57"/>
        <v>0</v>
      </c>
      <c r="AB59" s="34">
        <f t="shared" si="58"/>
        <v>0</v>
      </c>
      <c r="AC59" s="32">
        <f t="shared" si="59"/>
        <v>0</v>
      </c>
      <c r="AD59" s="32">
        <f t="shared" si="60"/>
        <v>0</v>
      </c>
      <c r="AE59" s="33">
        <f t="shared" si="61"/>
        <v>0</v>
      </c>
      <c r="AF59" s="34">
        <f t="shared" si="62"/>
        <v>0</v>
      </c>
      <c r="AG59" s="32">
        <f t="shared" si="63"/>
        <v>0</v>
      </c>
      <c r="AH59" s="32">
        <f t="shared" si="64"/>
        <v>0</v>
      </c>
      <c r="AI59" s="33">
        <f t="shared" si="65"/>
        <v>0</v>
      </c>
      <c r="AJ59" s="35">
        <f t="shared" si="66"/>
        <v>0</v>
      </c>
      <c r="AK59" s="35">
        <f t="shared" si="67"/>
        <v>0</v>
      </c>
      <c r="AL59" s="34">
        <f t="shared" si="29"/>
        <v>0</v>
      </c>
      <c r="AM59" s="34">
        <f t="shared" si="30"/>
        <v>0</v>
      </c>
      <c r="AN59" s="34">
        <f t="shared" si="31"/>
        <v>0</v>
      </c>
      <c r="AO59" s="36">
        <f t="shared" si="68"/>
        <v>0</v>
      </c>
      <c r="AP59" s="37">
        <f t="shared" si="69"/>
        <v>0</v>
      </c>
      <c r="AQ59" s="17" t="b">
        <f t="shared" si="52"/>
        <v>1</v>
      </c>
      <c r="AR59" s="17" t="b">
        <f t="shared" si="53"/>
        <v>1</v>
      </c>
      <c r="AS59" s="35">
        <f t="shared" si="70"/>
        <v>0</v>
      </c>
      <c r="AT59" s="36">
        <f t="shared" si="34"/>
        <v>0</v>
      </c>
      <c r="AU59" s="17" t="str">
        <f t="shared" si="35"/>
        <v>Excellence</v>
      </c>
      <c r="AV59" s="17">
        <f t="shared" si="71"/>
        <v>0</v>
      </c>
      <c r="AW59" s="17">
        <f t="shared" si="72"/>
        <v>0</v>
      </c>
      <c r="AX59" s="17">
        <f t="shared" si="73"/>
        <v>0</v>
      </c>
      <c r="AY59" s="17">
        <f t="shared" si="74"/>
        <v>0</v>
      </c>
      <c r="AZ59" s="17">
        <f t="shared" si="75"/>
        <v>3</v>
      </c>
      <c r="BA59" s="17" t="str">
        <f t="shared" si="36"/>
        <v/>
      </c>
      <c r="BB59" s="17" t="str">
        <f t="shared" si="37"/>
        <v/>
      </c>
      <c r="BC59" s="17" t="str">
        <f t="shared" si="38"/>
        <v/>
      </c>
      <c r="BD59" s="17" t="str">
        <f t="shared" si="39"/>
        <v/>
      </c>
      <c r="BE59" s="17">
        <f t="shared" si="40"/>
        <v>0</v>
      </c>
      <c r="BF59" s="17">
        <f t="shared" si="41"/>
        <v>0</v>
      </c>
      <c r="BG59" s="17">
        <f t="shared" si="42"/>
        <v>0</v>
      </c>
      <c r="BH59" s="17">
        <f t="shared" si="43"/>
        <v>0</v>
      </c>
    </row>
    <row r="60" spans="1:60">
      <c r="A60" s="53">
        <v>56</v>
      </c>
      <c r="B60" s="87"/>
      <c r="C60" s="80"/>
      <c r="D60" s="80"/>
      <c r="E60" s="81"/>
      <c r="F60" s="88"/>
      <c r="G60" s="83" t="str">
        <f t="shared" si="0"/>
        <v/>
      </c>
      <c r="H60" s="84"/>
      <c r="I60" s="85"/>
      <c r="J60" s="85"/>
      <c r="K60" s="85"/>
      <c r="L60" s="85"/>
      <c r="M60" s="85"/>
      <c r="N60" s="86"/>
      <c r="O60" s="65" t="str">
        <f t="shared" si="44"/>
        <v/>
      </c>
      <c r="P60" s="63" t="str">
        <f t="shared" si="47"/>
        <v>NQ</v>
      </c>
      <c r="Q60" s="63" t="str">
        <f t="shared" si="48"/>
        <v>NQ</v>
      </c>
      <c r="R60" s="63" t="str">
        <f t="shared" si="49"/>
        <v>NQ</v>
      </c>
      <c r="S60" s="63" t="str">
        <f t="shared" si="50"/>
        <v>NQ</v>
      </c>
      <c r="T60" s="64" t="str">
        <f t="shared" si="51"/>
        <v>NQ</v>
      </c>
      <c r="U60" s="31"/>
      <c r="V60" s="31"/>
      <c r="W60" s="31"/>
      <c r="X60" s="32">
        <f t="shared" si="54"/>
        <v>0</v>
      </c>
      <c r="Y60" s="32">
        <f t="shared" si="55"/>
        <v>0</v>
      </c>
      <c r="Z60" s="32">
        <f t="shared" si="56"/>
        <v>0</v>
      </c>
      <c r="AA60" s="33">
        <f t="shared" si="57"/>
        <v>0</v>
      </c>
      <c r="AB60" s="34">
        <f t="shared" si="58"/>
        <v>0</v>
      </c>
      <c r="AC60" s="32">
        <f t="shared" si="59"/>
        <v>0</v>
      </c>
      <c r="AD60" s="32">
        <f t="shared" si="60"/>
        <v>0</v>
      </c>
      <c r="AE60" s="33">
        <f t="shared" si="61"/>
        <v>0</v>
      </c>
      <c r="AF60" s="34">
        <f t="shared" si="62"/>
        <v>0</v>
      </c>
      <c r="AG60" s="32">
        <f t="shared" si="63"/>
        <v>0</v>
      </c>
      <c r="AH60" s="32">
        <f t="shared" si="64"/>
        <v>0</v>
      </c>
      <c r="AI60" s="33">
        <f t="shared" si="65"/>
        <v>0</v>
      </c>
      <c r="AJ60" s="35">
        <f t="shared" si="66"/>
        <v>0</v>
      </c>
      <c r="AK60" s="35">
        <f t="shared" si="67"/>
        <v>0</v>
      </c>
      <c r="AL60" s="34">
        <f t="shared" si="29"/>
        <v>0</v>
      </c>
      <c r="AM60" s="34">
        <f t="shared" si="30"/>
        <v>0</v>
      </c>
      <c r="AN60" s="34">
        <f t="shared" si="31"/>
        <v>0</v>
      </c>
      <c r="AO60" s="36">
        <f t="shared" si="68"/>
        <v>0</v>
      </c>
      <c r="AP60" s="37">
        <f t="shared" si="69"/>
        <v>0</v>
      </c>
      <c r="AQ60" s="17" t="b">
        <f t="shared" si="52"/>
        <v>1</v>
      </c>
      <c r="AR60" s="17" t="b">
        <f t="shared" si="53"/>
        <v>1</v>
      </c>
      <c r="AS60" s="35">
        <f t="shared" si="70"/>
        <v>0</v>
      </c>
      <c r="AT60" s="36">
        <f t="shared" si="34"/>
        <v>0</v>
      </c>
      <c r="AU60" s="17" t="str">
        <f t="shared" si="35"/>
        <v>Excellence</v>
      </c>
      <c r="AV60" s="17">
        <f t="shared" si="71"/>
        <v>0</v>
      </c>
      <c r="AW60" s="17">
        <f t="shared" si="72"/>
        <v>0</v>
      </c>
      <c r="AX60" s="17">
        <f t="shared" si="73"/>
        <v>0</v>
      </c>
      <c r="AY60" s="17">
        <f t="shared" si="74"/>
        <v>0</v>
      </c>
      <c r="AZ60" s="17">
        <f t="shared" si="75"/>
        <v>3</v>
      </c>
      <c r="BA60" s="17" t="str">
        <f t="shared" si="36"/>
        <v/>
      </c>
      <c r="BB60" s="17" t="str">
        <f t="shared" si="37"/>
        <v/>
      </c>
      <c r="BC60" s="17" t="str">
        <f t="shared" si="38"/>
        <v/>
      </c>
      <c r="BD60" s="17" t="str">
        <f t="shared" si="39"/>
        <v/>
      </c>
      <c r="BE60" s="17">
        <f t="shared" si="40"/>
        <v>0</v>
      </c>
      <c r="BF60" s="17">
        <f t="shared" si="41"/>
        <v>0</v>
      </c>
      <c r="BG60" s="17">
        <f t="shared" si="42"/>
        <v>0</v>
      </c>
      <c r="BH60" s="17">
        <f t="shared" si="43"/>
        <v>0</v>
      </c>
    </row>
    <row r="61" spans="1:60">
      <c r="A61" s="53">
        <v>57</v>
      </c>
      <c r="B61" s="87"/>
      <c r="C61" s="80"/>
      <c r="D61" s="80"/>
      <c r="E61" s="81"/>
      <c r="F61" s="88"/>
      <c r="G61" s="83" t="str">
        <f t="shared" si="0"/>
        <v/>
      </c>
      <c r="H61" s="84"/>
      <c r="I61" s="85"/>
      <c r="J61" s="85"/>
      <c r="K61" s="85"/>
      <c r="L61" s="85"/>
      <c r="M61" s="85"/>
      <c r="N61" s="86"/>
      <c r="O61" s="65" t="str">
        <f t="shared" si="44"/>
        <v/>
      </c>
      <c r="P61" s="63" t="str">
        <f t="shared" si="47"/>
        <v>NQ</v>
      </c>
      <c r="Q61" s="63" t="str">
        <f t="shared" si="48"/>
        <v>NQ</v>
      </c>
      <c r="R61" s="63" t="str">
        <f t="shared" si="49"/>
        <v>NQ</v>
      </c>
      <c r="S61" s="63" t="str">
        <f t="shared" si="50"/>
        <v>NQ</v>
      </c>
      <c r="T61" s="64" t="str">
        <f t="shared" si="51"/>
        <v>NQ</v>
      </c>
      <c r="U61" s="31"/>
      <c r="V61" s="31"/>
      <c r="W61" s="31"/>
      <c r="X61" s="32">
        <f t="shared" si="54"/>
        <v>0</v>
      </c>
      <c r="Y61" s="32">
        <f t="shared" si="55"/>
        <v>0</v>
      </c>
      <c r="Z61" s="32">
        <f t="shared" si="56"/>
        <v>0</v>
      </c>
      <c r="AA61" s="33">
        <f t="shared" si="57"/>
        <v>0</v>
      </c>
      <c r="AB61" s="34">
        <f t="shared" si="58"/>
        <v>0</v>
      </c>
      <c r="AC61" s="32">
        <f t="shared" si="59"/>
        <v>0</v>
      </c>
      <c r="AD61" s="32">
        <f t="shared" si="60"/>
        <v>0</v>
      </c>
      <c r="AE61" s="33">
        <f t="shared" si="61"/>
        <v>0</v>
      </c>
      <c r="AF61" s="34">
        <f t="shared" si="62"/>
        <v>0</v>
      </c>
      <c r="AG61" s="32">
        <f t="shared" si="63"/>
        <v>0</v>
      </c>
      <c r="AH61" s="32">
        <f t="shared" si="64"/>
        <v>0</v>
      </c>
      <c r="AI61" s="33">
        <f t="shared" si="65"/>
        <v>0</v>
      </c>
      <c r="AJ61" s="35">
        <f t="shared" si="66"/>
        <v>0</v>
      </c>
      <c r="AK61" s="35">
        <f t="shared" si="67"/>
        <v>0</v>
      </c>
      <c r="AL61" s="34">
        <f t="shared" si="29"/>
        <v>0</v>
      </c>
      <c r="AM61" s="34">
        <f t="shared" si="30"/>
        <v>0</v>
      </c>
      <c r="AN61" s="34">
        <f t="shared" si="31"/>
        <v>0</v>
      </c>
      <c r="AO61" s="36">
        <f t="shared" si="68"/>
        <v>0</v>
      </c>
      <c r="AP61" s="37">
        <f t="shared" si="69"/>
        <v>0</v>
      </c>
      <c r="AQ61" s="17" t="b">
        <f t="shared" si="52"/>
        <v>1</v>
      </c>
      <c r="AR61" s="17" t="b">
        <f t="shared" si="53"/>
        <v>1</v>
      </c>
      <c r="AS61" s="35">
        <f t="shared" si="70"/>
        <v>0</v>
      </c>
      <c r="AT61" s="36">
        <f t="shared" si="34"/>
        <v>0</v>
      </c>
      <c r="AU61" s="17" t="str">
        <f t="shared" si="35"/>
        <v>Excellence</v>
      </c>
      <c r="AV61" s="17">
        <f t="shared" si="71"/>
        <v>0</v>
      </c>
      <c r="AW61" s="17">
        <f t="shared" si="72"/>
        <v>0</v>
      </c>
      <c r="AX61" s="17">
        <f t="shared" si="73"/>
        <v>0</v>
      </c>
      <c r="AY61" s="17">
        <f t="shared" si="74"/>
        <v>0</v>
      </c>
      <c r="AZ61" s="17">
        <f t="shared" si="75"/>
        <v>3</v>
      </c>
      <c r="BA61" s="17" t="str">
        <f t="shared" si="36"/>
        <v/>
      </c>
      <c r="BB61" s="17" t="str">
        <f t="shared" si="37"/>
        <v/>
      </c>
      <c r="BC61" s="17" t="str">
        <f t="shared" si="38"/>
        <v/>
      </c>
      <c r="BD61" s="17" t="str">
        <f t="shared" si="39"/>
        <v/>
      </c>
      <c r="BE61" s="17">
        <f t="shared" si="40"/>
        <v>0</v>
      </c>
      <c r="BF61" s="17">
        <f t="shared" si="41"/>
        <v>0</v>
      </c>
      <c r="BG61" s="17">
        <f t="shared" si="42"/>
        <v>0</v>
      </c>
      <c r="BH61" s="17">
        <f t="shared" si="43"/>
        <v>0</v>
      </c>
    </row>
    <row r="62" spans="1:60">
      <c r="A62" s="53">
        <v>58</v>
      </c>
      <c r="B62" s="92"/>
      <c r="C62" s="89"/>
      <c r="D62" s="89"/>
      <c r="E62" s="81"/>
      <c r="F62" s="88"/>
      <c r="G62" s="83" t="str">
        <f t="shared" si="0"/>
        <v/>
      </c>
      <c r="H62" s="90"/>
      <c r="I62" s="91"/>
      <c r="J62" s="85"/>
      <c r="K62" s="85"/>
      <c r="L62" s="85"/>
      <c r="M62" s="85"/>
      <c r="N62" s="86"/>
      <c r="O62" s="65" t="str">
        <f t="shared" si="44"/>
        <v/>
      </c>
      <c r="P62" s="63" t="str">
        <f t="shared" si="47"/>
        <v>NQ</v>
      </c>
      <c r="Q62" s="63" t="str">
        <f t="shared" si="48"/>
        <v>NQ</v>
      </c>
      <c r="R62" s="63" t="str">
        <f t="shared" si="49"/>
        <v>NQ</v>
      </c>
      <c r="S62" s="63" t="str">
        <f t="shared" si="50"/>
        <v>NQ</v>
      </c>
      <c r="T62" s="64" t="str">
        <f t="shared" si="51"/>
        <v>NQ</v>
      </c>
      <c r="U62" s="31"/>
      <c r="V62" s="31"/>
      <c r="W62" s="31"/>
      <c r="X62" s="32">
        <f t="shared" si="54"/>
        <v>0</v>
      </c>
      <c r="Y62" s="32">
        <f t="shared" si="55"/>
        <v>0</v>
      </c>
      <c r="Z62" s="32">
        <f t="shared" si="56"/>
        <v>0</v>
      </c>
      <c r="AA62" s="33">
        <f t="shared" si="57"/>
        <v>0</v>
      </c>
      <c r="AB62" s="34">
        <f t="shared" si="58"/>
        <v>0</v>
      </c>
      <c r="AC62" s="32">
        <f t="shared" si="59"/>
        <v>0</v>
      </c>
      <c r="AD62" s="32">
        <f t="shared" si="60"/>
        <v>0</v>
      </c>
      <c r="AE62" s="33">
        <f t="shared" si="61"/>
        <v>0</v>
      </c>
      <c r="AF62" s="34">
        <f t="shared" si="62"/>
        <v>0</v>
      </c>
      <c r="AG62" s="32">
        <f t="shared" si="63"/>
        <v>0</v>
      </c>
      <c r="AH62" s="32">
        <f t="shared" si="64"/>
        <v>0</v>
      </c>
      <c r="AI62" s="33">
        <f t="shared" si="65"/>
        <v>0</v>
      </c>
      <c r="AJ62" s="35">
        <f t="shared" si="66"/>
        <v>0</v>
      </c>
      <c r="AK62" s="35">
        <f t="shared" si="67"/>
        <v>0</v>
      </c>
      <c r="AL62" s="34">
        <f t="shared" si="29"/>
        <v>0</v>
      </c>
      <c r="AM62" s="34">
        <f t="shared" si="30"/>
        <v>0</v>
      </c>
      <c r="AN62" s="34">
        <f t="shared" si="31"/>
        <v>0</v>
      </c>
      <c r="AO62" s="36">
        <f t="shared" si="68"/>
        <v>0</v>
      </c>
      <c r="AP62" s="37">
        <f t="shared" si="69"/>
        <v>0</v>
      </c>
      <c r="AQ62" s="17" t="b">
        <f t="shared" si="52"/>
        <v>1</v>
      </c>
      <c r="AR62" s="17" t="b">
        <f t="shared" si="53"/>
        <v>1</v>
      </c>
      <c r="AS62" s="35">
        <f t="shared" si="70"/>
        <v>0</v>
      </c>
      <c r="AT62" s="36">
        <f t="shared" si="34"/>
        <v>0</v>
      </c>
      <c r="AU62" s="17" t="str">
        <f t="shared" si="35"/>
        <v>Excellence</v>
      </c>
      <c r="AV62" s="17">
        <f t="shared" si="71"/>
        <v>0</v>
      </c>
      <c r="AW62" s="17">
        <f t="shared" si="72"/>
        <v>0</v>
      </c>
      <c r="AX62" s="17">
        <f t="shared" si="73"/>
        <v>0</v>
      </c>
      <c r="AY62" s="17">
        <f t="shared" si="74"/>
        <v>0</v>
      </c>
      <c r="AZ62" s="17">
        <f t="shared" si="75"/>
        <v>3</v>
      </c>
      <c r="BA62" s="17" t="str">
        <f t="shared" si="36"/>
        <v/>
      </c>
      <c r="BB62" s="17" t="str">
        <f t="shared" si="37"/>
        <v/>
      </c>
      <c r="BC62" s="17" t="str">
        <f t="shared" si="38"/>
        <v/>
      </c>
      <c r="BD62" s="17" t="str">
        <f t="shared" si="39"/>
        <v/>
      </c>
      <c r="BE62" s="17">
        <f t="shared" si="40"/>
        <v>0</v>
      </c>
      <c r="BF62" s="17">
        <f t="shared" si="41"/>
        <v>0</v>
      </c>
      <c r="BG62" s="17">
        <f t="shared" si="42"/>
        <v>0</v>
      </c>
      <c r="BH62" s="17">
        <f t="shared" si="43"/>
        <v>0</v>
      </c>
    </row>
    <row r="63" spans="1:60">
      <c r="A63" s="53">
        <v>59</v>
      </c>
      <c r="B63" s="92"/>
      <c r="C63" s="89"/>
      <c r="D63" s="89"/>
      <c r="E63" s="81"/>
      <c r="F63" s="88"/>
      <c r="G63" s="83" t="str">
        <f t="shared" si="0"/>
        <v/>
      </c>
      <c r="H63" s="90"/>
      <c r="I63" s="91"/>
      <c r="J63" s="85"/>
      <c r="K63" s="85"/>
      <c r="L63" s="85"/>
      <c r="M63" s="85"/>
      <c r="N63" s="86"/>
      <c r="O63" s="65" t="str">
        <f t="shared" si="44"/>
        <v/>
      </c>
      <c r="P63" s="63" t="str">
        <f t="shared" si="47"/>
        <v>NQ</v>
      </c>
      <c r="Q63" s="63" t="str">
        <f t="shared" si="48"/>
        <v>NQ</v>
      </c>
      <c r="R63" s="63" t="str">
        <f t="shared" si="49"/>
        <v>NQ</v>
      </c>
      <c r="S63" s="63" t="str">
        <f t="shared" si="50"/>
        <v>NQ</v>
      </c>
      <c r="T63" s="64" t="str">
        <f t="shared" si="51"/>
        <v>NQ</v>
      </c>
      <c r="U63" s="31"/>
      <c r="V63" s="31"/>
      <c r="W63" s="31"/>
      <c r="X63" s="32">
        <f t="shared" si="54"/>
        <v>0</v>
      </c>
      <c r="Y63" s="32">
        <f t="shared" si="55"/>
        <v>0</v>
      </c>
      <c r="Z63" s="32">
        <f t="shared" si="56"/>
        <v>0</v>
      </c>
      <c r="AA63" s="33">
        <f t="shared" si="57"/>
        <v>0</v>
      </c>
      <c r="AB63" s="34">
        <f t="shared" si="58"/>
        <v>0</v>
      </c>
      <c r="AC63" s="32">
        <f t="shared" si="59"/>
        <v>0</v>
      </c>
      <c r="AD63" s="32">
        <f t="shared" si="60"/>
        <v>0</v>
      </c>
      <c r="AE63" s="33">
        <f t="shared" si="61"/>
        <v>0</v>
      </c>
      <c r="AF63" s="34">
        <f t="shared" si="62"/>
        <v>0</v>
      </c>
      <c r="AG63" s="32">
        <f t="shared" si="63"/>
        <v>0</v>
      </c>
      <c r="AH63" s="32">
        <f t="shared" si="64"/>
        <v>0</v>
      </c>
      <c r="AI63" s="33">
        <f t="shared" si="65"/>
        <v>0</v>
      </c>
      <c r="AJ63" s="35">
        <f t="shared" si="66"/>
        <v>0</v>
      </c>
      <c r="AK63" s="35">
        <f t="shared" si="67"/>
        <v>0</v>
      </c>
      <c r="AL63" s="34">
        <f t="shared" si="29"/>
        <v>0</v>
      </c>
      <c r="AM63" s="34">
        <f t="shared" si="30"/>
        <v>0</v>
      </c>
      <c r="AN63" s="34">
        <f t="shared" si="31"/>
        <v>0</v>
      </c>
      <c r="AO63" s="36">
        <f t="shared" si="68"/>
        <v>0</v>
      </c>
      <c r="AP63" s="37">
        <f t="shared" si="69"/>
        <v>0</v>
      </c>
      <c r="AQ63" s="17" t="b">
        <f t="shared" si="52"/>
        <v>1</v>
      </c>
      <c r="AR63" s="17" t="b">
        <f t="shared" si="53"/>
        <v>1</v>
      </c>
      <c r="AS63" s="35">
        <f t="shared" si="70"/>
        <v>0</v>
      </c>
      <c r="AT63" s="36">
        <f t="shared" si="34"/>
        <v>0</v>
      </c>
      <c r="AU63" s="17" t="str">
        <f t="shared" si="35"/>
        <v>Excellence</v>
      </c>
      <c r="AV63" s="17">
        <f t="shared" si="71"/>
        <v>0</v>
      </c>
      <c r="AW63" s="17">
        <f t="shared" si="72"/>
        <v>0</v>
      </c>
      <c r="AX63" s="17">
        <f t="shared" si="73"/>
        <v>0</v>
      </c>
      <c r="AY63" s="17">
        <f t="shared" si="74"/>
        <v>0</v>
      </c>
      <c r="AZ63" s="17">
        <f t="shared" si="75"/>
        <v>3</v>
      </c>
      <c r="BA63" s="17" t="str">
        <f t="shared" si="36"/>
        <v/>
      </c>
      <c r="BB63" s="17" t="str">
        <f t="shared" si="37"/>
        <v/>
      </c>
      <c r="BC63" s="17" t="str">
        <f t="shared" si="38"/>
        <v/>
      </c>
      <c r="BD63" s="17" t="str">
        <f t="shared" si="39"/>
        <v/>
      </c>
      <c r="BE63" s="17">
        <f t="shared" si="40"/>
        <v>0</v>
      </c>
      <c r="BF63" s="17">
        <f t="shared" si="41"/>
        <v>0</v>
      </c>
      <c r="BG63" s="17">
        <f t="shared" si="42"/>
        <v>0</v>
      </c>
      <c r="BH63" s="17">
        <f t="shared" si="43"/>
        <v>0</v>
      </c>
    </row>
    <row r="64" spans="1:60">
      <c r="A64" s="53">
        <v>60</v>
      </c>
      <c r="B64" s="87"/>
      <c r="C64" s="80"/>
      <c r="D64" s="89"/>
      <c r="E64" s="81"/>
      <c r="F64" s="88"/>
      <c r="G64" s="83" t="str">
        <f t="shared" si="0"/>
        <v/>
      </c>
      <c r="H64" s="90"/>
      <c r="I64" s="91"/>
      <c r="J64" s="85"/>
      <c r="K64" s="85"/>
      <c r="L64" s="85"/>
      <c r="M64" s="85"/>
      <c r="N64" s="86"/>
      <c r="O64" s="65" t="str">
        <f t="shared" si="44"/>
        <v/>
      </c>
      <c r="P64" s="63" t="str">
        <f t="shared" si="47"/>
        <v>NQ</v>
      </c>
      <c r="Q64" s="63" t="str">
        <f t="shared" si="48"/>
        <v>NQ</v>
      </c>
      <c r="R64" s="63" t="str">
        <f t="shared" si="49"/>
        <v>NQ</v>
      </c>
      <c r="S64" s="63" t="str">
        <f t="shared" si="50"/>
        <v>NQ</v>
      </c>
      <c r="T64" s="64" t="str">
        <f t="shared" si="51"/>
        <v>NQ</v>
      </c>
      <c r="U64" s="31"/>
      <c r="V64" s="31"/>
      <c r="W64" s="31"/>
      <c r="X64" s="32">
        <f t="shared" si="54"/>
        <v>0</v>
      </c>
      <c r="Y64" s="32">
        <f t="shared" si="55"/>
        <v>0</v>
      </c>
      <c r="Z64" s="32">
        <f t="shared" si="56"/>
        <v>0</v>
      </c>
      <c r="AA64" s="33">
        <f t="shared" si="57"/>
        <v>0</v>
      </c>
      <c r="AB64" s="34">
        <f t="shared" si="58"/>
        <v>0</v>
      </c>
      <c r="AC64" s="32">
        <f t="shared" si="59"/>
        <v>0</v>
      </c>
      <c r="AD64" s="32">
        <f t="shared" si="60"/>
        <v>0</v>
      </c>
      <c r="AE64" s="33">
        <f t="shared" si="61"/>
        <v>0</v>
      </c>
      <c r="AF64" s="34">
        <f t="shared" si="62"/>
        <v>0</v>
      </c>
      <c r="AG64" s="32">
        <f t="shared" si="63"/>
        <v>0</v>
      </c>
      <c r="AH64" s="32">
        <f t="shared" si="64"/>
        <v>0</v>
      </c>
      <c r="AI64" s="33">
        <f t="shared" si="65"/>
        <v>0</v>
      </c>
      <c r="AJ64" s="35">
        <f t="shared" si="66"/>
        <v>0</v>
      </c>
      <c r="AK64" s="35">
        <f t="shared" si="67"/>
        <v>0</v>
      </c>
      <c r="AL64" s="34">
        <f t="shared" si="29"/>
        <v>0</v>
      </c>
      <c r="AM64" s="34">
        <f t="shared" si="30"/>
        <v>0</v>
      </c>
      <c r="AN64" s="34">
        <f t="shared" si="31"/>
        <v>0</v>
      </c>
      <c r="AO64" s="36">
        <f t="shared" si="68"/>
        <v>0</v>
      </c>
      <c r="AP64" s="37">
        <f t="shared" si="69"/>
        <v>0</v>
      </c>
      <c r="AQ64" s="17" t="b">
        <f t="shared" si="52"/>
        <v>1</v>
      </c>
      <c r="AR64" s="17" t="b">
        <f t="shared" si="53"/>
        <v>1</v>
      </c>
      <c r="AS64" s="35">
        <f t="shared" si="70"/>
        <v>0</v>
      </c>
      <c r="AT64" s="36">
        <f t="shared" si="34"/>
        <v>0</v>
      </c>
      <c r="AU64" s="17" t="str">
        <f t="shared" si="35"/>
        <v>Excellence</v>
      </c>
      <c r="AV64" s="17">
        <f t="shared" si="71"/>
        <v>0</v>
      </c>
      <c r="AW64" s="17">
        <f t="shared" si="72"/>
        <v>0</v>
      </c>
      <c r="AX64" s="17">
        <f t="shared" si="73"/>
        <v>0</v>
      </c>
      <c r="AY64" s="17">
        <f t="shared" si="74"/>
        <v>0</v>
      </c>
      <c r="AZ64" s="17">
        <f t="shared" si="75"/>
        <v>3</v>
      </c>
      <c r="BA64" s="17" t="str">
        <f t="shared" si="36"/>
        <v/>
      </c>
      <c r="BB64" s="17" t="str">
        <f t="shared" si="37"/>
        <v/>
      </c>
      <c r="BC64" s="17" t="str">
        <f t="shared" si="38"/>
        <v/>
      </c>
      <c r="BD64" s="17" t="str">
        <f t="shared" si="39"/>
        <v/>
      </c>
      <c r="BE64" s="17">
        <f t="shared" si="40"/>
        <v>0</v>
      </c>
      <c r="BF64" s="17">
        <f t="shared" si="41"/>
        <v>0</v>
      </c>
      <c r="BG64" s="17">
        <f t="shared" si="42"/>
        <v>0</v>
      </c>
      <c r="BH64" s="17">
        <f t="shared" si="43"/>
        <v>0</v>
      </c>
    </row>
    <row r="65" spans="1:60">
      <c r="A65" s="53">
        <v>61</v>
      </c>
      <c r="B65" s="87"/>
      <c r="C65" s="80"/>
      <c r="D65" s="80"/>
      <c r="E65" s="81"/>
      <c r="F65" s="88"/>
      <c r="G65" s="83" t="str">
        <f t="shared" si="0"/>
        <v/>
      </c>
      <c r="H65" s="84"/>
      <c r="I65" s="85"/>
      <c r="J65" s="85"/>
      <c r="K65" s="85"/>
      <c r="L65" s="85"/>
      <c r="M65" s="85"/>
      <c r="N65" s="86"/>
      <c r="O65" s="65" t="str">
        <f t="shared" si="44"/>
        <v/>
      </c>
      <c r="P65" s="63" t="str">
        <f t="shared" si="47"/>
        <v>NQ</v>
      </c>
      <c r="Q65" s="63" t="str">
        <f t="shared" si="48"/>
        <v>NQ</v>
      </c>
      <c r="R65" s="63" t="str">
        <f t="shared" si="49"/>
        <v>NQ</v>
      </c>
      <c r="S65" s="63" t="str">
        <f t="shared" si="50"/>
        <v>NQ</v>
      </c>
      <c r="T65" s="64" t="str">
        <f t="shared" si="51"/>
        <v>NQ</v>
      </c>
      <c r="U65" s="31"/>
      <c r="V65" s="31"/>
      <c r="W65" s="31"/>
      <c r="X65" s="32">
        <f t="shared" si="54"/>
        <v>0</v>
      </c>
      <c r="Y65" s="32">
        <f t="shared" si="55"/>
        <v>0</v>
      </c>
      <c r="Z65" s="32">
        <f t="shared" si="56"/>
        <v>0</v>
      </c>
      <c r="AA65" s="33">
        <f t="shared" si="57"/>
        <v>0</v>
      </c>
      <c r="AB65" s="34">
        <f t="shared" si="58"/>
        <v>0</v>
      </c>
      <c r="AC65" s="32">
        <f t="shared" si="59"/>
        <v>0</v>
      </c>
      <c r="AD65" s="32">
        <f t="shared" si="60"/>
        <v>0</v>
      </c>
      <c r="AE65" s="33">
        <f t="shared" si="61"/>
        <v>0</v>
      </c>
      <c r="AF65" s="34">
        <f t="shared" si="62"/>
        <v>0</v>
      </c>
      <c r="AG65" s="32">
        <f t="shared" si="63"/>
        <v>0</v>
      </c>
      <c r="AH65" s="32">
        <f t="shared" si="64"/>
        <v>0</v>
      </c>
      <c r="AI65" s="33">
        <f t="shared" si="65"/>
        <v>0</v>
      </c>
      <c r="AJ65" s="35">
        <f t="shared" si="66"/>
        <v>0</v>
      </c>
      <c r="AK65" s="35">
        <f t="shared" si="67"/>
        <v>0</v>
      </c>
      <c r="AL65" s="34">
        <f t="shared" si="29"/>
        <v>0</v>
      </c>
      <c r="AM65" s="34">
        <f t="shared" si="30"/>
        <v>0</v>
      </c>
      <c r="AN65" s="34">
        <f t="shared" si="31"/>
        <v>0</v>
      </c>
      <c r="AO65" s="36">
        <f t="shared" si="68"/>
        <v>0</v>
      </c>
      <c r="AP65" s="37">
        <f t="shared" si="69"/>
        <v>0</v>
      </c>
      <c r="AQ65" s="17" t="b">
        <f t="shared" si="52"/>
        <v>1</v>
      </c>
      <c r="AR65" s="17" t="b">
        <f t="shared" si="53"/>
        <v>1</v>
      </c>
      <c r="AS65" s="35">
        <f t="shared" si="70"/>
        <v>0</v>
      </c>
      <c r="AT65" s="36">
        <f t="shared" si="34"/>
        <v>0</v>
      </c>
      <c r="AU65" s="17" t="str">
        <f t="shared" si="35"/>
        <v>Excellence</v>
      </c>
      <c r="AV65" s="17">
        <f t="shared" si="71"/>
        <v>0</v>
      </c>
      <c r="AW65" s="17">
        <f t="shared" si="72"/>
        <v>0</v>
      </c>
      <c r="AX65" s="17">
        <f t="shared" si="73"/>
        <v>0</v>
      </c>
      <c r="AY65" s="17">
        <f t="shared" si="74"/>
        <v>0</v>
      </c>
      <c r="AZ65" s="17">
        <f t="shared" si="75"/>
        <v>3</v>
      </c>
      <c r="BA65" s="17" t="str">
        <f t="shared" si="36"/>
        <v/>
      </c>
      <c r="BB65" s="17" t="str">
        <f t="shared" si="37"/>
        <v/>
      </c>
      <c r="BC65" s="17" t="str">
        <f t="shared" si="38"/>
        <v/>
      </c>
      <c r="BD65" s="17" t="str">
        <f t="shared" si="39"/>
        <v/>
      </c>
      <c r="BE65" s="17">
        <f t="shared" si="40"/>
        <v>0</v>
      </c>
      <c r="BF65" s="17">
        <f t="shared" si="41"/>
        <v>0</v>
      </c>
      <c r="BG65" s="17">
        <f t="shared" si="42"/>
        <v>0</v>
      </c>
      <c r="BH65" s="17">
        <f t="shared" si="43"/>
        <v>0</v>
      </c>
    </row>
    <row r="66" spans="1:60">
      <c r="A66" s="53">
        <v>62</v>
      </c>
      <c r="B66" s="87"/>
      <c r="C66" s="80"/>
      <c r="D66" s="80"/>
      <c r="E66" s="81"/>
      <c r="F66" s="88"/>
      <c r="G66" s="83" t="str">
        <f t="shared" si="0"/>
        <v/>
      </c>
      <c r="H66" s="84"/>
      <c r="I66" s="85"/>
      <c r="J66" s="85"/>
      <c r="K66" s="85"/>
      <c r="L66" s="85"/>
      <c r="M66" s="85"/>
      <c r="N66" s="86"/>
      <c r="O66" s="65" t="str">
        <f t="shared" si="44"/>
        <v/>
      </c>
      <c r="P66" s="63" t="str">
        <f t="shared" si="47"/>
        <v>NQ</v>
      </c>
      <c r="Q66" s="63" t="str">
        <f t="shared" si="48"/>
        <v>NQ</v>
      </c>
      <c r="R66" s="63" t="str">
        <f t="shared" si="49"/>
        <v>NQ</v>
      </c>
      <c r="S66" s="63" t="str">
        <f t="shared" si="50"/>
        <v>NQ</v>
      </c>
      <c r="T66" s="64" t="str">
        <f t="shared" si="51"/>
        <v>NQ</v>
      </c>
      <c r="U66" s="31"/>
      <c r="V66" s="31"/>
      <c r="W66" s="31"/>
      <c r="X66" s="32">
        <f t="shared" si="54"/>
        <v>0</v>
      </c>
      <c r="Y66" s="32">
        <f t="shared" si="55"/>
        <v>0</v>
      </c>
      <c r="Z66" s="32">
        <f t="shared" si="56"/>
        <v>0</v>
      </c>
      <c r="AA66" s="33">
        <f t="shared" si="57"/>
        <v>0</v>
      </c>
      <c r="AB66" s="34">
        <f t="shared" si="58"/>
        <v>0</v>
      </c>
      <c r="AC66" s="32">
        <f t="shared" si="59"/>
        <v>0</v>
      </c>
      <c r="AD66" s="32">
        <f t="shared" si="60"/>
        <v>0</v>
      </c>
      <c r="AE66" s="33">
        <f t="shared" si="61"/>
        <v>0</v>
      </c>
      <c r="AF66" s="34">
        <f t="shared" si="62"/>
        <v>0</v>
      </c>
      <c r="AG66" s="32">
        <f t="shared" si="63"/>
        <v>0</v>
      </c>
      <c r="AH66" s="32">
        <f t="shared" si="64"/>
        <v>0</v>
      </c>
      <c r="AI66" s="33">
        <f t="shared" si="65"/>
        <v>0</v>
      </c>
      <c r="AJ66" s="35">
        <f t="shared" si="66"/>
        <v>0</v>
      </c>
      <c r="AK66" s="35">
        <f t="shared" si="67"/>
        <v>0</v>
      </c>
      <c r="AL66" s="34">
        <f t="shared" si="29"/>
        <v>0</v>
      </c>
      <c r="AM66" s="34">
        <f t="shared" si="30"/>
        <v>0</v>
      </c>
      <c r="AN66" s="34">
        <f t="shared" si="31"/>
        <v>0</v>
      </c>
      <c r="AO66" s="36">
        <f t="shared" si="68"/>
        <v>0</v>
      </c>
      <c r="AP66" s="37">
        <f t="shared" si="69"/>
        <v>0</v>
      </c>
      <c r="AQ66" s="17" t="b">
        <f t="shared" si="52"/>
        <v>1</v>
      </c>
      <c r="AR66" s="17" t="b">
        <f t="shared" si="53"/>
        <v>1</v>
      </c>
      <c r="AS66" s="35">
        <f t="shared" si="70"/>
        <v>0</v>
      </c>
      <c r="AT66" s="36">
        <f t="shared" si="34"/>
        <v>0</v>
      </c>
      <c r="AU66" s="17" t="str">
        <f t="shared" si="35"/>
        <v>Excellence</v>
      </c>
      <c r="AV66" s="17">
        <f t="shared" si="71"/>
        <v>0</v>
      </c>
      <c r="AW66" s="17">
        <f t="shared" si="72"/>
        <v>0</v>
      </c>
      <c r="AX66" s="17">
        <f t="shared" si="73"/>
        <v>0</v>
      </c>
      <c r="AY66" s="17">
        <f t="shared" si="74"/>
        <v>0</v>
      </c>
      <c r="AZ66" s="17">
        <f t="shared" si="75"/>
        <v>3</v>
      </c>
      <c r="BA66" s="17" t="str">
        <f t="shared" si="36"/>
        <v/>
      </c>
      <c r="BB66" s="17" t="str">
        <f t="shared" si="37"/>
        <v/>
      </c>
      <c r="BC66" s="17" t="str">
        <f t="shared" si="38"/>
        <v/>
      </c>
      <c r="BD66" s="17" t="str">
        <f t="shared" si="39"/>
        <v/>
      </c>
      <c r="BE66" s="17">
        <f t="shared" si="40"/>
        <v>0</v>
      </c>
      <c r="BF66" s="17">
        <f t="shared" si="41"/>
        <v>0</v>
      </c>
      <c r="BG66" s="17">
        <f t="shared" si="42"/>
        <v>0</v>
      </c>
      <c r="BH66" s="17">
        <f t="shared" si="43"/>
        <v>0</v>
      </c>
    </row>
    <row r="67" spans="1:60">
      <c r="A67" s="53">
        <v>63</v>
      </c>
      <c r="B67" s="87"/>
      <c r="C67" s="80"/>
      <c r="D67" s="80"/>
      <c r="E67" s="81"/>
      <c r="F67" s="88"/>
      <c r="G67" s="83" t="str">
        <f t="shared" si="0"/>
        <v/>
      </c>
      <c r="H67" s="84"/>
      <c r="I67" s="85"/>
      <c r="J67" s="85"/>
      <c r="K67" s="85"/>
      <c r="L67" s="85"/>
      <c r="M67" s="85"/>
      <c r="N67" s="86"/>
      <c r="O67" s="65" t="str">
        <f t="shared" si="44"/>
        <v/>
      </c>
      <c r="P67" s="63" t="str">
        <f t="shared" si="47"/>
        <v>NQ</v>
      </c>
      <c r="Q67" s="63" t="str">
        <f t="shared" si="48"/>
        <v>NQ</v>
      </c>
      <c r="R67" s="63" t="str">
        <f t="shared" si="49"/>
        <v>NQ</v>
      </c>
      <c r="S67" s="63" t="str">
        <f t="shared" si="50"/>
        <v>NQ</v>
      </c>
      <c r="T67" s="64" t="str">
        <f t="shared" si="51"/>
        <v>NQ</v>
      </c>
      <c r="U67" s="31"/>
      <c r="V67" s="31"/>
      <c r="W67" s="31"/>
      <c r="X67" s="32">
        <f t="shared" si="54"/>
        <v>0</v>
      </c>
      <c r="Y67" s="32">
        <f t="shared" si="55"/>
        <v>0</v>
      </c>
      <c r="Z67" s="32">
        <f t="shared" si="56"/>
        <v>0</v>
      </c>
      <c r="AA67" s="33">
        <f t="shared" si="57"/>
        <v>0</v>
      </c>
      <c r="AB67" s="34">
        <f t="shared" si="58"/>
        <v>0</v>
      </c>
      <c r="AC67" s="32">
        <f t="shared" si="59"/>
        <v>0</v>
      </c>
      <c r="AD67" s="32">
        <f t="shared" si="60"/>
        <v>0</v>
      </c>
      <c r="AE67" s="33">
        <f t="shared" si="61"/>
        <v>0</v>
      </c>
      <c r="AF67" s="34">
        <f t="shared" si="62"/>
        <v>0</v>
      </c>
      <c r="AG67" s="32">
        <f t="shared" si="63"/>
        <v>0</v>
      </c>
      <c r="AH67" s="32">
        <f t="shared" si="64"/>
        <v>0</v>
      </c>
      <c r="AI67" s="33">
        <f t="shared" si="65"/>
        <v>0</v>
      </c>
      <c r="AJ67" s="35">
        <f t="shared" si="66"/>
        <v>0</v>
      </c>
      <c r="AK67" s="35">
        <f t="shared" si="67"/>
        <v>0</v>
      </c>
      <c r="AL67" s="34">
        <f t="shared" si="29"/>
        <v>0</v>
      </c>
      <c r="AM67" s="34">
        <f t="shared" si="30"/>
        <v>0</v>
      </c>
      <c r="AN67" s="34">
        <f t="shared" si="31"/>
        <v>0</v>
      </c>
      <c r="AO67" s="36">
        <f t="shared" si="68"/>
        <v>0</v>
      </c>
      <c r="AP67" s="37">
        <f t="shared" si="69"/>
        <v>0</v>
      </c>
      <c r="AQ67" s="17" t="b">
        <f t="shared" si="52"/>
        <v>1</v>
      </c>
      <c r="AR67" s="17" t="b">
        <f t="shared" si="53"/>
        <v>1</v>
      </c>
      <c r="AS67" s="35">
        <f t="shared" si="70"/>
        <v>0</v>
      </c>
      <c r="AT67" s="36">
        <f t="shared" si="34"/>
        <v>0</v>
      </c>
      <c r="AU67" s="17" t="str">
        <f t="shared" si="35"/>
        <v>Excellence</v>
      </c>
      <c r="AV67" s="17">
        <f t="shared" si="71"/>
        <v>0</v>
      </c>
      <c r="AW67" s="17">
        <f t="shared" si="72"/>
        <v>0</v>
      </c>
      <c r="AX67" s="17">
        <f t="shared" si="73"/>
        <v>0</v>
      </c>
      <c r="AY67" s="17">
        <f t="shared" si="74"/>
        <v>0</v>
      </c>
      <c r="AZ67" s="17">
        <f t="shared" si="75"/>
        <v>3</v>
      </c>
      <c r="BA67" s="17" t="str">
        <f t="shared" si="36"/>
        <v/>
      </c>
      <c r="BB67" s="17" t="str">
        <f t="shared" si="37"/>
        <v/>
      </c>
      <c r="BC67" s="17" t="str">
        <f t="shared" si="38"/>
        <v/>
      </c>
      <c r="BD67" s="17" t="str">
        <f t="shared" si="39"/>
        <v/>
      </c>
      <c r="BE67" s="17">
        <f t="shared" si="40"/>
        <v>0</v>
      </c>
      <c r="BF67" s="17">
        <f t="shared" si="41"/>
        <v>0</v>
      </c>
      <c r="BG67" s="17">
        <f t="shared" si="42"/>
        <v>0</v>
      </c>
      <c r="BH67" s="17">
        <f t="shared" si="43"/>
        <v>0</v>
      </c>
    </row>
    <row r="68" spans="1:60">
      <c r="A68" s="53">
        <v>64</v>
      </c>
      <c r="B68" s="87"/>
      <c r="C68" s="80"/>
      <c r="D68" s="80"/>
      <c r="E68" s="81"/>
      <c r="F68" s="88"/>
      <c r="G68" s="83" t="str">
        <f t="shared" si="0"/>
        <v/>
      </c>
      <c r="H68" s="84"/>
      <c r="I68" s="85"/>
      <c r="J68" s="85"/>
      <c r="K68" s="85"/>
      <c r="L68" s="85"/>
      <c r="M68" s="85"/>
      <c r="N68" s="86"/>
      <c r="O68" s="65" t="str">
        <f t="shared" si="44"/>
        <v/>
      </c>
      <c r="P68" s="63" t="str">
        <f t="shared" si="47"/>
        <v>NQ</v>
      </c>
      <c r="Q68" s="63" t="str">
        <f t="shared" si="48"/>
        <v>NQ</v>
      </c>
      <c r="R68" s="63" t="str">
        <f t="shared" si="49"/>
        <v>NQ</v>
      </c>
      <c r="S68" s="63" t="str">
        <f t="shared" si="50"/>
        <v>NQ</v>
      </c>
      <c r="T68" s="64" t="str">
        <f t="shared" si="51"/>
        <v>NQ</v>
      </c>
      <c r="U68" s="31"/>
      <c r="V68" s="31"/>
      <c r="W68" s="31"/>
      <c r="X68" s="32">
        <f t="shared" si="54"/>
        <v>0</v>
      </c>
      <c r="Y68" s="32">
        <f t="shared" si="55"/>
        <v>0</v>
      </c>
      <c r="Z68" s="32">
        <f t="shared" si="56"/>
        <v>0</v>
      </c>
      <c r="AA68" s="33">
        <f t="shared" si="57"/>
        <v>0</v>
      </c>
      <c r="AB68" s="34">
        <f t="shared" si="58"/>
        <v>0</v>
      </c>
      <c r="AC68" s="32">
        <f t="shared" si="59"/>
        <v>0</v>
      </c>
      <c r="AD68" s="32">
        <f t="shared" si="60"/>
        <v>0</v>
      </c>
      <c r="AE68" s="33">
        <f t="shared" si="61"/>
        <v>0</v>
      </c>
      <c r="AF68" s="34">
        <f t="shared" si="62"/>
        <v>0</v>
      </c>
      <c r="AG68" s="32">
        <f t="shared" si="63"/>
        <v>0</v>
      </c>
      <c r="AH68" s="32">
        <f t="shared" si="64"/>
        <v>0</v>
      </c>
      <c r="AI68" s="33">
        <f t="shared" si="65"/>
        <v>0</v>
      </c>
      <c r="AJ68" s="35">
        <f t="shared" si="66"/>
        <v>0</v>
      </c>
      <c r="AK68" s="35">
        <f t="shared" si="67"/>
        <v>0</v>
      </c>
      <c r="AL68" s="34">
        <f t="shared" si="29"/>
        <v>0</v>
      </c>
      <c r="AM68" s="34">
        <f t="shared" si="30"/>
        <v>0</v>
      </c>
      <c r="AN68" s="34">
        <f t="shared" si="31"/>
        <v>0</v>
      </c>
      <c r="AO68" s="36">
        <f t="shared" si="68"/>
        <v>0</v>
      </c>
      <c r="AP68" s="37">
        <f t="shared" si="69"/>
        <v>0</v>
      </c>
      <c r="AQ68" s="17" t="b">
        <f t="shared" si="52"/>
        <v>1</v>
      </c>
      <c r="AR68" s="17" t="b">
        <f t="shared" si="53"/>
        <v>1</v>
      </c>
      <c r="AS68" s="35">
        <f t="shared" si="70"/>
        <v>0</v>
      </c>
      <c r="AT68" s="36">
        <f t="shared" si="34"/>
        <v>0</v>
      </c>
      <c r="AU68" s="17" t="str">
        <f t="shared" si="35"/>
        <v>Excellence</v>
      </c>
      <c r="AV68" s="17">
        <f t="shared" si="71"/>
        <v>0</v>
      </c>
      <c r="AW68" s="17">
        <f t="shared" si="72"/>
        <v>0</v>
      </c>
      <c r="AX68" s="17">
        <f t="shared" si="73"/>
        <v>0</v>
      </c>
      <c r="AY68" s="17">
        <f t="shared" si="74"/>
        <v>0</v>
      </c>
      <c r="AZ68" s="17">
        <f t="shared" si="75"/>
        <v>3</v>
      </c>
      <c r="BA68" s="17" t="str">
        <f t="shared" si="36"/>
        <v/>
      </c>
      <c r="BB68" s="17" t="str">
        <f t="shared" si="37"/>
        <v/>
      </c>
      <c r="BC68" s="17" t="str">
        <f t="shared" si="38"/>
        <v/>
      </c>
      <c r="BD68" s="17" t="str">
        <f t="shared" si="39"/>
        <v/>
      </c>
      <c r="BE68" s="17">
        <f t="shared" si="40"/>
        <v>0</v>
      </c>
      <c r="BF68" s="17">
        <f t="shared" si="41"/>
        <v>0</v>
      </c>
      <c r="BG68" s="17">
        <f t="shared" si="42"/>
        <v>0</v>
      </c>
      <c r="BH68" s="17">
        <f t="shared" si="43"/>
        <v>0</v>
      </c>
    </row>
    <row r="69" spans="1:60">
      <c r="A69" s="53">
        <v>65</v>
      </c>
      <c r="B69" s="87"/>
      <c r="C69" s="80"/>
      <c r="D69" s="80"/>
      <c r="E69" s="81"/>
      <c r="F69" s="88"/>
      <c r="G69" s="83" t="str">
        <f t="shared" si="0"/>
        <v/>
      </c>
      <c r="H69" s="84"/>
      <c r="I69" s="85"/>
      <c r="J69" s="85"/>
      <c r="K69" s="85"/>
      <c r="L69" s="85"/>
      <c r="M69" s="85"/>
      <c r="N69" s="86"/>
      <c r="O69" s="65" t="str">
        <f t="shared" si="44"/>
        <v/>
      </c>
      <c r="P69" s="63" t="str">
        <f t="shared" si="47"/>
        <v>NQ</v>
      </c>
      <c r="Q69" s="63" t="str">
        <f t="shared" si="48"/>
        <v>NQ</v>
      </c>
      <c r="R69" s="63" t="str">
        <f t="shared" si="49"/>
        <v>NQ</v>
      </c>
      <c r="S69" s="63" t="str">
        <f t="shared" si="50"/>
        <v>NQ</v>
      </c>
      <c r="T69" s="64" t="str">
        <f t="shared" si="51"/>
        <v>NQ</v>
      </c>
      <c r="U69" s="31"/>
      <c r="V69" s="31"/>
      <c r="W69" s="31"/>
      <c r="X69" s="32">
        <f t="shared" ref="X69:X84" si="76">IF(E69="M",IF(AND(G69=12,H69&gt;=32),1,IF(AND(G69=13,H69&gt;=41),1,IF(AND(G69=14,H69&gt;=41),1,IF(AND(G69=15,H69&gt;=51),1,IF(AND(G69=16,H69&gt;=61),1,IF(AND(G69=17,H69&gt;=61),1,IF(AND(G69=18,H69&gt;=72),1,))))))),IF(AND(G69=12,H69&gt;=15),1,IF(AND(G69=13,H69&gt;=23),1,IF(AND(G69=14,H69&gt;=23),1,IF(AND(G69=15,H69&gt;=32),1,IF(AND(G69=16,H69&gt;=32),1,IF(AND(G69=17,H69&gt;=41),1,IF(AND(G69=18,H69&gt;=41),1,0))))))))</f>
        <v>0</v>
      </c>
      <c r="Y69" s="32">
        <f t="shared" ref="Y69:Y84" si="77">IF(E69="M",IF(AND(G69=12,H69&gt;=45),1,IF(AND(G69=13,H69&gt;=55),1,IF(AND(G69=14,H69&gt;=55),1,IF(AND(G69=15,H69&gt;=65),1,IF(AND(G69=16,H69&gt;=72),1,IF(AND(G69=17,H69&gt;=76),1,IF(AND(G69=18,H69&gt;=83),1,))))))),IF(AND(G69=12,H69&gt;=23),1,IF(AND(G69=13,H69&gt;=32),1,IF(AND(G69=14,H69&gt;=32),1,IF(AND(G69=15,H69&gt;=38),1,IF(AND(G69=16,H69&gt;=41),1,IF(AND(G69=17,H69&gt;=47),1,IF(AND(G69=18,H69&gt;=51),1,0))))))))</f>
        <v>0</v>
      </c>
      <c r="Z69" s="32">
        <f t="shared" ref="Z69:Z84" si="78">IF(E69="M",IF(AND(G69=12,H69&gt;=58),1,IF(AND(G69=13,H69&gt;=69),1,IF(AND(G69=14,H69&gt;=69),1,IF(AND(G69=15,H69&gt;=79),1,IF(AND(G69=16,H69&gt;=83),1,IF(AND(G69=17,H69&gt;=91),1,IF(AND(G69=18,H69&gt;=94),1,))))))),IF(AND(G69=12,H69&gt;=32),1,IF(AND(G69=13,H69&gt;=41),1,IF(AND(G69=14,H69&gt;=41),1,IF(AND(G69=15,H69&gt;=44),1,IF(AND(G69=16,H69&gt;=51),1,IF(AND(G69=17,H69&gt;=54),1,IF(AND(G69=18,H69&gt;=61),1,0))))))))</f>
        <v>0</v>
      </c>
      <c r="AA69" s="33">
        <f t="shared" ref="AA69:AA84" si="79">IF(E69="M",IF(AND(G69=12,H69&gt;=72),1,IF(AND(G69=13,H69&gt;=83),1,IF(AND(G69=14,H69&gt;=83),1,IF(AND(G69=15,H69&gt;=94),1,IF(AND(G69=16,H69&gt;=94),1,IF(AND(G69=17,H69&gt;=106),1,IF(AND(G69=18,H69&gt;=106),1,))))))),IF(AND(G69=12,H69&gt;=41),1,IF(AND(G69=13,H69&gt;=51),1,IF(AND(G69=14,H69&gt;=51),1,IF(AND(G69=15,H69&gt;=51),1,IF(AND(G69=16,H69&gt;=61),1,IF(AND(G69=17,H69&gt;=61),1,IF(AND(G69=18,H69&gt;=72),1,0))))))))</f>
        <v>0</v>
      </c>
      <c r="AB69" s="34">
        <f t="shared" ref="AB69:AB84" si="80">IF(E69="M",IF(AND(G69=12,I69&gt;=18),1,IF(AND(G69=13,I69&gt;=21),1,IF(AND(G69=14,I69&gt;=24),1,IF(AND(G69=15,I69&gt;=24),1,IF(AND(G69=16,I69&gt;=24),1,IF(AND(G69=17,I69&gt;=24),1,IF(AND(G69=18,I69&gt;=24),1,))))))),IF(AND(G69=12,I69&gt;=18),1,IF(AND(G69=13,I69&gt;=18),1,IF(AND(G69=14,I69&gt;=18),1,IF(AND(G69=15,I69&gt;=18),1,IF(AND(G69=16,I69&gt;=18),1,IF(AND(G69=17,I69&gt;=18),1,IF(AND(G69=18,I69&gt;=18),1,0))))))))</f>
        <v>0</v>
      </c>
      <c r="AC69" s="32">
        <f t="shared" ref="AC69:AC84" si="81">IF(E69="M",IF(AND(G69=12,I69&gt;=24),1,IF(AND(G69=13,I69&gt;=27),1,IF(AND(G69=14,I69&gt;=31),1,IF(AND(G69=15,I69&gt;=31),1,IF(AND(G69=16,I69&gt;=31),1,IF(AND(G69=17,I69&gt;=31),1,IF(AND(G69=18,I69&gt;=31),1,))))))),IF(AND(G69=12,I69&gt;=22),1,IF(AND(G69=13,I69&gt;=22),1,IF(AND(G69=14,I69&gt;=22),1,IF(AND(G69=15,I69&gt;=23),1,IF(AND(G69=16,I69&gt;=23),1,IF(AND(G69=17,I69&gt;=23),1,IF(AND(G69=18,I69&gt;=23),1,0))))))))</f>
        <v>0</v>
      </c>
      <c r="AD69" s="32">
        <f t="shared" ref="AD69:AD84" si="82">IF(E69="M",IF(AND(G69=12,I69&gt;=30),1,IF(AND(G69=13,I69&gt;=33),1,IF(AND(G69=14,I69&gt;=38),1,IF(AND(G69=15,I69&gt;=39),1,IF(AND(G69=16,I69&gt;=39),1,IF(AND(G69=17,I69&gt;=39),1,IF(AND(G69=18,I69&gt;=39),1,))))))),IF(AND(G69=12,I69&gt;=27),1,IF(AND(G69=13,I69&gt;=27),1,IF(AND(G69=14,I69&gt;=27),1,IF(AND(G69=15,I69&gt;=29),1,IF(AND(G69=16,I69&gt;=29),1,IF(AND(G69=17,I69&gt;=29),1,IF(AND(G69=18,I69&gt;=29),1,0))))))))</f>
        <v>0</v>
      </c>
      <c r="AE69" s="33">
        <f t="shared" ref="AE69:AE84" si="83">IF(E69="M",IF(AND(G69=12,I69&gt;=36),1,IF(AND(G69=13,I69&gt;=40),1,IF(AND(G69=14,I69&gt;=45),1,IF(AND(G69=15,I69&gt;=47),1,IF(AND(G69=16,I69&gt;=47),1,IF(AND(G69=17,I69&gt;=47),1,IF(AND(G69=18,I69&gt;=47),1,))))))),IF(AND(G69=12,I69&gt;=32),1,IF(AND(G69=13,I69&gt;=32),1,IF(AND(G69=14,I69&gt;=32),1,IF(AND(G69=15,I69&gt;=35),1,IF(AND(G69=16,I69&gt;=35),1,IF(AND(G69=17,I69&gt;=35),1,IF(AND(G69=18,I69&gt;=35),1,0))))))))</f>
        <v>0</v>
      </c>
      <c r="AF69" s="34">
        <f t="shared" ref="AF69:AF84" si="84">IF(E69="M",IF(AND(G69=12,J69&gt;=10),1,IF(AND(G69=13,J69&gt;=12),1,IF(AND(G69=14,J69&gt;=14),1,IF(AND(G69=15,J69&gt;=16),1,IF(AND(G69=16,J69&gt;=18),1,IF(AND(G69=17,J69&gt;=18),1,IF(AND(G69=18,J69&gt;=18),1,))))))),IF(AND(G69=12,J69&gt;=7),1,IF(AND(G69=13,J69&gt;=7),1,IF(AND(G69=14,J69&gt;=7),1,IF(AND(G69=15,J69&gt;=7),1,IF(AND(G69=16,J69&gt;=7),1,IF(AND(G69=17,J69&gt;=7),1,IF(AND(G69=18,J69&gt;=7),1,0))))))))</f>
        <v>0</v>
      </c>
      <c r="AG69" s="32">
        <f t="shared" ref="AG69:AG84" si="85">IF(E69="M",IF(AND(G69=12,J69&gt;=13),1,IF(AND(G69=13,J69&gt;=16),1,IF(AND(G69=14,J69&gt;=19),1,IF(AND(G69=15,J69&gt;=22),1,IF(AND(G69=16,J69&gt;=23),1,IF(AND(G69=17,J69&gt;=23),1,IF(AND(G69=18,J69&gt;=23),1,))))))),IF(AND(G69=12,J69&gt;=9),1,IF(AND(G69=13,J69&gt;=9),1,IF(AND(G69=14,J69&gt;=9),1,IF(AND(G69=15,J69&gt;=9),1,IF(AND(G69=16,J69&gt;=9),1,IF(AND(G69=17,J69&gt;=9),1,IF(AND(G69=18,J69&gt;=9),1,0))))))))</f>
        <v>0</v>
      </c>
      <c r="AH69" s="32">
        <f t="shared" ref="AH69:AH84" si="86">IF(E69="M",IF(AND(G69=12,J69&gt;=16),1,IF(AND(G69=13,J69&gt;=20),1,IF(AND(G69=14,J69&gt;=24),1,IF(AND(G69=15,J69&gt;=28),1,IF(AND(G69=16,J69&gt;=29),1,IF(AND(G69=17,J69&gt;=29),1,IF(AND(G69=18,J69&gt;=29),1,))))))),IF(AND(G69=12,J69&gt;=12),1,IF(AND(G69=13,J69&gt;=12),1,IF(AND(G69=14,J69&gt;=12),1,IF(AND(G69=15,J69&gt;=12),1,IF(AND(G69=16,J69&gt;=12),1,IF(AND(G69=17,J69&gt;=12),1,IF(AND(G69=18,J69&gt;=12),1,0))))))))</f>
        <v>0</v>
      </c>
      <c r="AI69" s="33">
        <f t="shared" ref="AI69:AI84" si="87">IF(E69="M",IF(AND(G69=12,J69&gt;=20),1,IF(AND(G69=13,J69&gt;=25),1,IF(AND(G69=14,J69&gt;=30),1,IF(AND(G69=15,J69&gt;=35),1,IF(AND(G69=16,J69&gt;=35),1,IF(AND(G69=17,J69&gt;=35),1,IF(AND(G69=18,J69&gt;=35),1,))))))),IF(AND(G69=12,J69&gt;=15),1,IF(AND(G69=13,J69&gt;=15),1,IF(AND(G69=14,J69&gt;=15),1,IF(AND(G69=15,J69&gt;=15),1,IF(AND(G69=16,J69&gt;=15),1,IF(AND(G69=17,J69&gt;=15),1,IF(AND(G69=18,J69&gt;=15),1,0))))))))</f>
        <v>0</v>
      </c>
      <c r="AJ69" s="35">
        <f t="shared" ref="AJ69:AJ84" si="88">IF($E69="M",IF(MIN($M69:$N69)&gt;=20,1,0),IF(AND($G69&gt;11,$G69&lt;15,MIN($M69:$N69)&gt;=25),1,IF(AND($G69&gt;=15,$G69&lt;19,MIN($M69:$N69)&gt;=30),1,0)))</f>
        <v>0</v>
      </c>
      <c r="AK69" s="35">
        <f t="shared" ref="AK69:AK84" si="89">IF(AND(K69=$F$91,L69=$F$91),1,0)</f>
        <v>0</v>
      </c>
      <c r="AL69" s="34">
        <f t="shared" si="29"/>
        <v>0</v>
      </c>
      <c r="AM69" s="34">
        <f t="shared" si="30"/>
        <v>0</v>
      </c>
      <c r="AN69" s="34">
        <f t="shared" si="31"/>
        <v>0</v>
      </c>
      <c r="AO69" s="36">
        <f t="shared" ref="AO69:AO84" si="90">IF(S69="Excellence",4,0)</f>
        <v>0</v>
      </c>
      <c r="AP69" s="37">
        <f t="shared" ref="AP69:AP84" si="91">IF(T69="Excellence",4,0)</f>
        <v>0</v>
      </c>
      <c r="AQ69" s="17" t="b">
        <f t="shared" si="52"/>
        <v>1</v>
      </c>
      <c r="AR69" s="17" t="b">
        <f t="shared" si="53"/>
        <v>1</v>
      </c>
      <c r="AS69" s="35">
        <f t="shared" ref="AS69:AS84" si="92">IF(AQ69,0,IF(AR69,0,1))</f>
        <v>0</v>
      </c>
      <c r="AT69" s="36">
        <f t="shared" si="34"/>
        <v>0</v>
      </c>
      <c r="AU69" s="17" t="str">
        <f t="shared" si="35"/>
        <v>Excellence</v>
      </c>
      <c r="AV69" s="17">
        <f t="shared" ref="AV69:AV84" si="93">IF($AT69=4,COUNTIF($AM69:$AP69,4)-1,COUNTIF($AM69:$AP69,4))</f>
        <v>0</v>
      </c>
      <c r="AW69" s="17">
        <f t="shared" ref="AW69:AW84" si="94">IF($AT69=3,COUNTIF($AM69:$AP69,3)-1,COUNTIF($AM69:$AP69,3))</f>
        <v>0</v>
      </c>
      <c r="AX69" s="17">
        <f t="shared" ref="AX69:AX84" si="95">IF($AT69=2,COUNTIF($AM69:$AP69,2)-1,COUNTIF($AM69:$AP69,2))</f>
        <v>0</v>
      </c>
      <c r="AY69" s="17">
        <f t="shared" ref="AY69:AY84" si="96">IF($AT69=1,COUNTIF($AM69:$AP69,1)-1,COUNTIF($AM69:$AP69,1))</f>
        <v>0</v>
      </c>
      <c r="AZ69" s="17">
        <f t="shared" ref="AZ69:AZ85" si="97">IF($AT69=0,COUNTIF($AM69:$AP69,0)-1,COUNTIF($AM69:$AP69,0))</f>
        <v>3</v>
      </c>
      <c r="BA69" s="17" t="str">
        <f t="shared" si="36"/>
        <v/>
      </c>
      <c r="BB69" s="17" t="str">
        <f t="shared" si="37"/>
        <v/>
      </c>
      <c r="BC69" s="17" t="str">
        <f t="shared" si="38"/>
        <v/>
      </c>
      <c r="BD69" s="17" t="str">
        <f t="shared" si="39"/>
        <v/>
      </c>
      <c r="BE69" s="17">
        <f t="shared" si="40"/>
        <v>0</v>
      </c>
      <c r="BF69" s="17">
        <f t="shared" si="41"/>
        <v>0</v>
      </c>
      <c r="BG69" s="17">
        <f t="shared" si="42"/>
        <v>0</v>
      </c>
      <c r="BH69" s="17">
        <f t="shared" si="43"/>
        <v>0</v>
      </c>
    </row>
    <row r="70" spans="1:60">
      <c r="A70" s="53">
        <v>66</v>
      </c>
      <c r="B70" s="92"/>
      <c r="C70" s="89"/>
      <c r="D70" s="89"/>
      <c r="E70" s="81"/>
      <c r="F70" s="88"/>
      <c r="G70" s="83" t="str">
        <f t="shared" ref="G70:G84" si="98">IF(F70="","",YEAR($E$2-F70)-1900)</f>
        <v/>
      </c>
      <c r="H70" s="90"/>
      <c r="I70" s="91"/>
      <c r="J70" s="85"/>
      <c r="K70" s="85"/>
      <c r="L70" s="85"/>
      <c r="M70" s="85"/>
      <c r="N70" s="86"/>
      <c r="O70" s="65" t="str">
        <f t="shared" si="44"/>
        <v/>
      </c>
      <c r="P70" s="63" t="str">
        <f t="shared" si="47"/>
        <v>NQ</v>
      </c>
      <c r="Q70" s="63" t="str">
        <f t="shared" si="48"/>
        <v>NQ</v>
      </c>
      <c r="R70" s="63" t="str">
        <f t="shared" si="49"/>
        <v>NQ</v>
      </c>
      <c r="S70" s="63" t="str">
        <f t="shared" si="50"/>
        <v>NQ</v>
      </c>
      <c r="T70" s="64" t="str">
        <f t="shared" si="51"/>
        <v>NQ</v>
      </c>
      <c r="U70" s="31"/>
      <c r="V70" s="31"/>
      <c r="W70" s="31"/>
      <c r="X70" s="32">
        <f t="shared" si="76"/>
        <v>0</v>
      </c>
      <c r="Y70" s="32">
        <f t="shared" si="77"/>
        <v>0</v>
      </c>
      <c r="Z70" s="32">
        <f t="shared" si="78"/>
        <v>0</v>
      </c>
      <c r="AA70" s="33">
        <f t="shared" si="79"/>
        <v>0</v>
      </c>
      <c r="AB70" s="34">
        <f t="shared" si="80"/>
        <v>0</v>
      </c>
      <c r="AC70" s="32">
        <f t="shared" si="81"/>
        <v>0</v>
      </c>
      <c r="AD70" s="32">
        <f t="shared" si="82"/>
        <v>0</v>
      </c>
      <c r="AE70" s="33">
        <f t="shared" si="83"/>
        <v>0</v>
      </c>
      <c r="AF70" s="34">
        <f t="shared" si="84"/>
        <v>0</v>
      </c>
      <c r="AG70" s="32">
        <f t="shared" si="85"/>
        <v>0</v>
      </c>
      <c r="AH70" s="32">
        <f t="shared" si="86"/>
        <v>0</v>
      </c>
      <c r="AI70" s="33">
        <f t="shared" si="87"/>
        <v>0</v>
      </c>
      <c r="AJ70" s="35">
        <f t="shared" si="88"/>
        <v>0</v>
      </c>
      <c r="AK70" s="35">
        <f t="shared" si="89"/>
        <v>0</v>
      </c>
      <c r="AL70" s="34">
        <f t="shared" ref="AL70:AL84" si="99">IF(P70="Excellence",4,IF(P70="Or/Gold",3,IF(P70="Argent/Silver",2,IF(P70="Bronze",1,0))))</f>
        <v>0</v>
      </c>
      <c r="AM70" s="34">
        <f t="shared" ref="AM70:AM84" si="100">IF(Q70="Excellence",4,IF(Q70="Or/Gold",3,IF(Q70="Argent/Silver",2,IF(Q70="Bronze",1,0))))</f>
        <v>0</v>
      </c>
      <c r="AN70" s="34">
        <f t="shared" ref="AN70:AN84" si="101">IF(R70="Excellence",4,IF(R70="Or/Gold",3,IF(R70="Argent/Silver",2,IF(R70="Bronze",1,0))))</f>
        <v>0</v>
      </c>
      <c r="AO70" s="36">
        <f t="shared" si="90"/>
        <v>0</v>
      </c>
      <c r="AP70" s="37">
        <f t="shared" si="91"/>
        <v>0</v>
      </c>
      <c r="AQ70" s="17" t="b">
        <f t="shared" si="52"/>
        <v>1</v>
      </c>
      <c r="AR70" s="17" t="b">
        <f t="shared" si="53"/>
        <v>1</v>
      </c>
      <c r="AS70" s="35">
        <f t="shared" si="92"/>
        <v>0</v>
      </c>
      <c r="AT70" s="36">
        <f t="shared" ref="AT70:AT84" si="102">MIN(AL70:AP70)</f>
        <v>0</v>
      </c>
      <c r="AU70" s="17" t="str">
        <f t="shared" ref="AU70:AU84" si="103">IF(BD70&lt;&gt;"","Bronze",IF(BC70&lt;&gt;"","Argent",IF(BB70&lt;&gt;"","Or","Excellence")))</f>
        <v>Excellence</v>
      </c>
      <c r="AV70" s="17">
        <f t="shared" si="93"/>
        <v>0</v>
      </c>
      <c r="AW70" s="17">
        <f t="shared" si="94"/>
        <v>0</v>
      </c>
      <c r="AX70" s="17">
        <f t="shared" si="95"/>
        <v>0</v>
      </c>
      <c r="AY70" s="17">
        <f t="shared" si="96"/>
        <v>0</v>
      </c>
      <c r="AZ70" s="17">
        <f t="shared" si="97"/>
        <v>3</v>
      </c>
      <c r="BA70" s="17" t="str">
        <f t="shared" ref="BA70:BA84" si="104">IF(AV70&lt;1,IF(BE70=0,"",BE70),IF(BE70&lt;&gt;0,AV70+BE70,AV70))</f>
        <v/>
      </c>
      <c r="BB70" s="17" t="str">
        <f t="shared" ref="BB70:BB84" si="105">IF(AW70&lt;1,IF(BF70=0,"",BF70),IF(BF70&lt;&gt;0,AW70+BF70,AW70))</f>
        <v/>
      </c>
      <c r="BC70" s="17" t="str">
        <f t="shared" ref="BC70:BC84" si="106">IF(AX70&lt;1,IF(BG70=0,"",BG70),IF(BG70&lt;&gt;0,AX70+BG70,AX70))</f>
        <v/>
      </c>
      <c r="BD70" s="17" t="str">
        <f t="shared" ref="BD70:BD84" si="107">IF(AY70&lt;1,IF(BH70=0,"",BH70),IF(BH70&lt;&gt;0,AY70+BH70,AY70))</f>
        <v/>
      </c>
      <c r="BE70" s="17">
        <f t="shared" ref="BE70:BE84" si="108">IF($AL70=4,1,0)</f>
        <v>0</v>
      </c>
      <c r="BF70" s="17">
        <f t="shared" ref="BF70:BF84" si="109">IF($AL70=3,1,0)</f>
        <v>0</v>
      </c>
      <c r="BG70" s="17">
        <f t="shared" ref="BG70:BG84" si="110">IF($AL70=2,1,0)</f>
        <v>0</v>
      </c>
      <c r="BH70" s="17">
        <f t="shared" ref="BH70:BH84" si="111">IF($AL70=1,1,0)</f>
        <v>0</v>
      </c>
    </row>
    <row r="71" spans="1:60">
      <c r="A71" s="53">
        <v>67</v>
      </c>
      <c r="B71" s="78"/>
      <c r="C71" s="79"/>
      <c r="D71" s="80"/>
      <c r="E71" s="81"/>
      <c r="F71" s="88"/>
      <c r="G71" s="83" t="str">
        <f t="shared" si="98"/>
        <v/>
      </c>
      <c r="H71" s="84"/>
      <c r="I71" s="85"/>
      <c r="J71" s="85"/>
      <c r="K71" s="85"/>
      <c r="L71" s="85"/>
      <c r="M71" s="85"/>
      <c r="N71" s="86"/>
      <c r="O71" s="65" t="str">
        <f t="shared" ref="O71:O84" si="112">IF(COUNTBLANK(H71:N71)&gt;0,"", IF(AS71=0,"Participation", AU71))</f>
        <v/>
      </c>
      <c r="P71" s="63" t="str">
        <f t="shared" si="47"/>
        <v>NQ</v>
      </c>
      <c r="Q71" s="63" t="str">
        <f t="shared" si="48"/>
        <v>NQ</v>
      </c>
      <c r="R71" s="63" t="str">
        <f t="shared" si="49"/>
        <v>NQ</v>
      </c>
      <c r="S71" s="63" t="str">
        <f t="shared" si="50"/>
        <v>NQ</v>
      </c>
      <c r="T71" s="64" t="str">
        <f t="shared" si="51"/>
        <v>NQ</v>
      </c>
      <c r="U71" s="31"/>
      <c r="V71" s="31"/>
      <c r="W71" s="31"/>
      <c r="X71" s="32">
        <f t="shared" si="76"/>
        <v>0</v>
      </c>
      <c r="Y71" s="32">
        <f t="shared" si="77"/>
        <v>0</v>
      </c>
      <c r="Z71" s="32">
        <f t="shared" si="78"/>
        <v>0</v>
      </c>
      <c r="AA71" s="33">
        <f t="shared" si="79"/>
        <v>0</v>
      </c>
      <c r="AB71" s="34">
        <f t="shared" si="80"/>
        <v>0</v>
      </c>
      <c r="AC71" s="32">
        <f t="shared" si="81"/>
        <v>0</v>
      </c>
      <c r="AD71" s="32">
        <f t="shared" si="82"/>
        <v>0</v>
      </c>
      <c r="AE71" s="33">
        <f t="shared" si="83"/>
        <v>0</v>
      </c>
      <c r="AF71" s="34">
        <f t="shared" si="84"/>
        <v>0</v>
      </c>
      <c r="AG71" s="32">
        <f t="shared" si="85"/>
        <v>0</v>
      </c>
      <c r="AH71" s="32">
        <f t="shared" si="86"/>
        <v>0</v>
      </c>
      <c r="AI71" s="33">
        <f t="shared" si="87"/>
        <v>0</v>
      </c>
      <c r="AJ71" s="35">
        <f t="shared" si="88"/>
        <v>0</v>
      </c>
      <c r="AK71" s="35">
        <f t="shared" si="89"/>
        <v>0</v>
      </c>
      <c r="AL71" s="34">
        <f t="shared" si="99"/>
        <v>0</v>
      </c>
      <c r="AM71" s="34">
        <f t="shared" si="100"/>
        <v>0</v>
      </c>
      <c r="AN71" s="34">
        <f t="shared" si="101"/>
        <v>0</v>
      </c>
      <c r="AO71" s="36">
        <f t="shared" si="90"/>
        <v>0</v>
      </c>
      <c r="AP71" s="37">
        <f t="shared" si="91"/>
        <v>0</v>
      </c>
      <c r="AQ71" s="17" t="b">
        <f t="shared" si="52"/>
        <v>1</v>
      </c>
      <c r="AR71" s="17" t="b">
        <f t="shared" si="53"/>
        <v>1</v>
      </c>
      <c r="AS71" s="35">
        <f t="shared" si="92"/>
        <v>0</v>
      </c>
      <c r="AT71" s="36">
        <f t="shared" si="102"/>
        <v>0</v>
      </c>
      <c r="AU71" s="17" t="str">
        <f t="shared" si="103"/>
        <v>Excellence</v>
      </c>
      <c r="AV71" s="17">
        <f t="shared" si="93"/>
        <v>0</v>
      </c>
      <c r="AW71" s="17">
        <f t="shared" si="94"/>
        <v>0</v>
      </c>
      <c r="AX71" s="17">
        <f t="shared" si="95"/>
        <v>0</v>
      </c>
      <c r="AY71" s="17">
        <f t="shared" si="96"/>
        <v>0</v>
      </c>
      <c r="AZ71" s="17">
        <f t="shared" si="97"/>
        <v>3</v>
      </c>
      <c r="BA71" s="17" t="str">
        <f t="shared" si="104"/>
        <v/>
      </c>
      <c r="BB71" s="17" t="str">
        <f t="shared" si="105"/>
        <v/>
      </c>
      <c r="BC71" s="17" t="str">
        <f t="shared" si="106"/>
        <v/>
      </c>
      <c r="BD71" s="17" t="str">
        <f t="shared" si="107"/>
        <v/>
      </c>
      <c r="BE71" s="17">
        <f t="shared" si="108"/>
        <v>0</v>
      </c>
      <c r="BF71" s="17">
        <f t="shared" si="109"/>
        <v>0</v>
      </c>
      <c r="BG71" s="17">
        <f t="shared" si="110"/>
        <v>0</v>
      </c>
      <c r="BH71" s="17">
        <f t="shared" si="111"/>
        <v>0</v>
      </c>
    </row>
    <row r="72" spans="1:60">
      <c r="A72" s="53">
        <v>68</v>
      </c>
      <c r="B72" s="87"/>
      <c r="C72" s="80"/>
      <c r="D72" s="80"/>
      <c r="E72" s="81"/>
      <c r="F72" s="88"/>
      <c r="G72" s="83" t="str">
        <f t="shared" si="98"/>
        <v/>
      </c>
      <c r="H72" s="84"/>
      <c r="I72" s="85"/>
      <c r="J72" s="85"/>
      <c r="K72" s="85"/>
      <c r="L72" s="85"/>
      <c r="M72" s="85"/>
      <c r="N72" s="86"/>
      <c r="O72" s="65" t="str">
        <f t="shared" si="112"/>
        <v/>
      </c>
      <c r="P72" s="63" t="str">
        <f t="shared" si="47"/>
        <v>NQ</v>
      </c>
      <c r="Q72" s="63" t="str">
        <f t="shared" si="48"/>
        <v>NQ</v>
      </c>
      <c r="R72" s="63" t="str">
        <f t="shared" si="49"/>
        <v>NQ</v>
      </c>
      <c r="S72" s="63" t="str">
        <f t="shared" si="50"/>
        <v>NQ</v>
      </c>
      <c r="T72" s="64" t="str">
        <f t="shared" si="51"/>
        <v>NQ</v>
      </c>
      <c r="U72" s="31"/>
      <c r="V72" s="31"/>
      <c r="W72" s="31"/>
      <c r="X72" s="32">
        <f t="shared" si="76"/>
        <v>0</v>
      </c>
      <c r="Y72" s="32">
        <f t="shared" si="77"/>
        <v>0</v>
      </c>
      <c r="Z72" s="32">
        <f t="shared" si="78"/>
        <v>0</v>
      </c>
      <c r="AA72" s="33">
        <f t="shared" si="79"/>
        <v>0</v>
      </c>
      <c r="AB72" s="34">
        <f t="shared" si="80"/>
        <v>0</v>
      </c>
      <c r="AC72" s="32">
        <f t="shared" si="81"/>
        <v>0</v>
      </c>
      <c r="AD72" s="32">
        <f t="shared" si="82"/>
        <v>0</v>
      </c>
      <c r="AE72" s="33">
        <f t="shared" si="83"/>
        <v>0</v>
      </c>
      <c r="AF72" s="34">
        <f t="shared" si="84"/>
        <v>0</v>
      </c>
      <c r="AG72" s="32">
        <f t="shared" si="85"/>
        <v>0</v>
      </c>
      <c r="AH72" s="32">
        <f t="shared" si="86"/>
        <v>0</v>
      </c>
      <c r="AI72" s="33">
        <f t="shared" si="87"/>
        <v>0</v>
      </c>
      <c r="AJ72" s="35">
        <f t="shared" si="88"/>
        <v>0</v>
      </c>
      <c r="AK72" s="35">
        <f t="shared" si="89"/>
        <v>0</v>
      </c>
      <c r="AL72" s="34">
        <f t="shared" si="99"/>
        <v>0</v>
      </c>
      <c r="AM72" s="34">
        <f t="shared" si="100"/>
        <v>0</v>
      </c>
      <c r="AN72" s="34">
        <f t="shared" si="101"/>
        <v>0</v>
      </c>
      <c r="AO72" s="36">
        <f t="shared" si="90"/>
        <v>0</v>
      </c>
      <c r="AP72" s="37">
        <f t="shared" si="91"/>
        <v>0</v>
      </c>
      <c r="AQ72" s="17" t="b">
        <f t="shared" si="52"/>
        <v>1</v>
      </c>
      <c r="AR72" s="17" t="b">
        <f t="shared" si="53"/>
        <v>1</v>
      </c>
      <c r="AS72" s="35">
        <f t="shared" si="92"/>
        <v>0</v>
      </c>
      <c r="AT72" s="36">
        <f t="shared" si="102"/>
        <v>0</v>
      </c>
      <c r="AU72" s="17" t="str">
        <f t="shared" si="103"/>
        <v>Excellence</v>
      </c>
      <c r="AV72" s="17">
        <f t="shared" si="93"/>
        <v>0</v>
      </c>
      <c r="AW72" s="17">
        <f t="shared" si="94"/>
        <v>0</v>
      </c>
      <c r="AX72" s="17">
        <f t="shared" si="95"/>
        <v>0</v>
      </c>
      <c r="AY72" s="17">
        <f t="shared" si="96"/>
        <v>0</v>
      </c>
      <c r="AZ72" s="17">
        <f t="shared" si="97"/>
        <v>3</v>
      </c>
      <c r="BA72" s="17" t="str">
        <f t="shared" si="104"/>
        <v/>
      </c>
      <c r="BB72" s="17" t="str">
        <f t="shared" si="105"/>
        <v/>
      </c>
      <c r="BC72" s="17" t="str">
        <f t="shared" si="106"/>
        <v/>
      </c>
      <c r="BD72" s="17" t="str">
        <f t="shared" si="107"/>
        <v/>
      </c>
      <c r="BE72" s="17">
        <f t="shared" si="108"/>
        <v>0</v>
      </c>
      <c r="BF72" s="17">
        <f t="shared" si="109"/>
        <v>0</v>
      </c>
      <c r="BG72" s="17">
        <f t="shared" si="110"/>
        <v>0</v>
      </c>
      <c r="BH72" s="17">
        <f t="shared" si="111"/>
        <v>0</v>
      </c>
    </row>
    <row r="73" spans="1:60">
      <c r="A73" s="53">
        <v>69</v>
      </c>
      <c r="B73" s="87"/>
      <c r="C73" s="80"/>
      <c r="D73" s="80"/>
      <c r="E73" s="81"/>
      <c r="F73" s="88"/>
      <c r="G73" s="83" t="str">
        <f t="shared" si="98"/>
        <v/>
      </c>
      <c r="H73" s="84"/>
      <c r="I73" s="85"/>
      <c r="J73" s="85"/>
      <c r="K73" s="85"/>
      <c r="L73" s="85"/>
      <c r="M73" s="85"/>
      <c r="N73" s="86"/>
      <c r="O73" s="65" t="str">
        <f t="shared" si="112"/>
        <v/>
      </c>
      <c r="P73" s="63" t="str">
        <f t="shared" si="47"/>
        <v>NQ</v>
      </c>
      <c r="Q73" s="63" t="str">
        <f t="shared" si="48"/>
        <v>NQ</v>
      </c>
      <c r="R73" s="63" t="str">
        <f t="shared" si="49"/>
        <v>NQ</v>
      </c>
      <c r="S73" s="63" t="str">
        <f t="shared" si="50"/>
        <v>NQ</v>
      </c>
      <c r="T73" s="64" t="str">
        <f t="shared" si="51"/>
        <v>NQ</v>
      </c>
      <c r="U73" s="31"/>
      <c r="V73" s="31"/>
      <c r="W73" s="31"/>
      <c r="X73" s="32">
        <f t="shared" si="76"/>
        <v>0</v>
      </c>
      <c r="Y73" s="32">
        <f t="shared" si="77"/>
        <v>0</v>
      </c>
      <c r="Z73" s="32">
        <f t="shared" si="78"/>
        <v>0</v>
      </c>
      <c r="AA73" s="33">
        <f t="shared" si="79"/>
        <v>0</v>
      </c>
      <c r="AB73" s="34">
        <f t="shared" si="80"/>
        <v>0</v>
      </c>
      <c r="AC73" s="32">
        <f t="shared" si="81"/>
        <v>0</v>
      </c>
      <c r="AD73" s="32">
        <f t="shared" si="82"/>
        <v>0</v>
      </c>
      <c r="AE73" s="33">
        <f t="shared" si="83"/>
        <v>0</v>
      </c>
      <c r="AF73" s="34">
        <f t="shared" si="84"/>
        <v>0</v>
      </c>
      <c r="AG73" s="32">
        <f t="shared" si="85"/>
        <v>0</v>
      </c>
      <c r="AH73" s="32">
        <f t="shared" si="86"/>
        <v>0</v>
      </c>
      <c r="AI73" s="33">
        <f t="shared" si="87"/>
        <v>0</v>
      </c>
      <c r="AJ73" s="35">
        <f t="shared" si="88"/>
        <v>0</v>
      </c>
      <c r="AK73" s="35">
        <f t="shared" si="89"/>
        <v>0</v>
      </c>
      <c r="AL73" s="34">
        <f t="shared" si="99"/>
        <v>0</v>
      </c>
      <c r="AM73" s="34">
        <f t="shared" si="100"/>
        <v>0</v>
      </c>
      <c r="AN73" s="34">
        <f t="shared" si="101"/>
        <v>0</v>
      </c>
      <c r="AO73" s="36">
        <f t="shared" si="90"/>
        <v>0</v>
      </c>
      <c r="AP73" s="37">
        <f t="shared" si="91"/>
        <v>0</v>
      </c>
      <c r="AQ73" s="17" t="b">
        <f t="shared" si="52"/>
        <v>1</v>
      </c>
      <c r="AR73" s="17" t="b">
        <f t="shared" si="53"/>
        <v>1</v>
      </c>
      <c r="AS73" s="35">
        <f t="shared" si="92"/>
        <v>0</v>
      </c>
      <c r="AT73" s="36">
        <f t="shared" si="102"/>
        <v>0</v>
      </c>
      <c r="AU73" s="17" t="str">
        <f t="shared" si="103"/>
        <v>Excellence</v>
      </c>
      <c r="AV73" s="17">
        <f t="shared" si="93"/>
        <v>0</v>
      </c>
      <c r="AW73" s="17">
        <f t="shared" si="94"/>
        <v>0</v>
      </c>
      <c r="AX73" s="17">
        <f t="shared" si="95"/>
        <v>0</v>
      </c>
      <c r="AY73" s="17">
        <f t="shared" si="96"/>
        <v>0</v>
      </c>
      <c r="AZ73" s="17">
        <f t="shared" si="97"/>
        <v>3</v>
      </c>
      <c r="BA73" s="17" t="str">
        <f t="shared" si="104"/>
        <v/>
      </c>
      <c r="BB73" s="17" t="str">
        <f t="shared" si="105"/>
        <v/>
      </c>
      <c r="BC73" s="17" t="str">
        <f t="shared" si="106"/>
        <v/>
      </c>
      <c r="BD73" s="17" t="str">
        <f t="shared" si="107"/>
        <v/>
      </c>
      <c r="BE73" s="17">
        <f t="shared" si="108"/>
        <v>0</v>
      </c>
      <c r="BF73" s="17">
        <f t="shared" si="109"/>
        <v>0</v>
      </c>
      <c r="BG73" s="17">
        <f t="shared" si="110"/>
        <v>0</v>
      </c>
      <c r="BH73" s="17">
        <f t="shared" si="111"/>
        <v>0</v>
      </c>
    </row>
    <row r="74" spans="1:60">
      <c r="A74" s="53">
        <v>70</v>
      </c>
      <c r="B74" s="78"/>
      <c r="C74" s="79"/>
      <c r="D74" s="80"/>
      <c r="E74" s="81"/>
      <c r="F74" s="88"/>
      <c r="G74" s="83" t="str">
        <f t="shared" si="98"/>
        <v/>
      </c>
      <c r="H74" s="84"/>
      <c r="I74" s="85"/>
      <c r="J74" s="85"/>
      <c r="K74" s="85"/>
      <c r="L74" s="85"/>
      <c r="M74" s="85"/>
      <c r="N74" s="86"/>
      <c r="O74" s="65" t="str">
        <f t="shared" si="112"/>
        <v/>
      </c>
      <c r="P74" s="63" t="str">
        <f t="shared" si="47"/>
        <v>NQ</v>
      </c>
      <c r="Q74" s="63" t="str">
        <f t="shared" si="48"/>
        <v>NQ</v>
      </c>
      <c r="R74" s="63" t="str">
        <f t="shared" si="49"/>
        <v>NQ</v>
      </c>
      <c r="S74" s="63" t="str">
        <f t="shared" si="50"/>
        <v>NQ</v>
      </c>
      <c r="T74" s="64" t="str">
        <f t="shared" si="51"/>
        <v>NQ</v>
      </c>
      <c r="U74" s="31"/>
      <c r="V74" s="31"/>
      <c r="W74" s="31"/>
      <c r="X74" s="32">
        <f t="shared" si="76"/>
        <v>0</v>
      </c>
      <c r="Y74" s="32">
        <f t="shared" si="77"/>
        <v>0</v>
      </c>
      <c r="Z74" s="32">
        <f t="shared" si="78"/>
        <v>0</v>
      </c>
      <c r="AA74" s="33">
        <f t="shared" si="79"/>
        <v>0</v>
      </c>
      <c r="AB74" s="34">
        <f t="shared" si="80"/>
        <v>0</v>
      </c>
      <c r="AC74" s="32">
        <f t="shared" si="81"/>
        <v>0</v>
      </c>
      <c r="AD74" s="32">
        <f t="shared" si="82"/>
        <v>0</v>
      </c>
      <c r="AE74" s="33">
        <f t="shared" si="83"/>
        <v>0</v>
      </c>
      <c r="AF74" s="34">
        <f t="shared" si="84"/>
        <v>0</v>
      </c>
      <c r="AG74" s="32">
        <f t="shared" si="85"/>
        <v>0</v>
      </c>
      <c r="AH74" s="32">
        <f t="shared" si="86"/>
        <v>0</v>
      </c>
      <c r="AI74" s="33">
        <f t="shared" si="87"/>
        <v>0</v>
      </c>
      <c r="AJ74" s="35">
        <f t="shared" si="88"/>
        <v>0</v>
      </c>
      <c r="AK74" s="35">
        <f t="shared" si="89"/>
        <v>0</v>
      </c>
      <c r="AL74" s="34">
        <f t="shared" si="99"/>
        <v>0</v>
      </c>
      <c r="AM74" s="34">
        <f t="shared" si="100"/>
        <v>0</v>
      </c>
      <c r="AN74" s="34">
        <f t="shared" si="101"/>
        <v>0</v>
      </c>
      <c r="AO74" s="36">
        <f t="shared" si="90"/>
        <v>0</v>
      </c>
      <c r="AP74" s="37">
        <f t="shared" si="91"/>
        <v>0</v>
      </c>
      <c r="AQ74" s="17" t="b">
        <f t="shared" si="52"/>
        <v>1</v>
      </c>
      <c r="AR74" s="17" t="b">
        <f t="shared" si="53"/>
        <v>1</v>
      </c>
      <c r="AS74" s="35">
        <f t="shared" si="92"/>
        <v>0</v>
      </c>
      <c r="AT74" s="36">
        <f t="shared" si="102"/>
        <v>0</v>
      </c>
      <c r="AU74" s="17" t="str">
        <f t="shared" si="103"/>
        <v>Excellence</v>
      </c>
      <c r="AV74" s="17">
        <f t="shared" si="93"/>
        <v>0</v>
      </c>
      <c r="AW74" s="17">
        <f t="shared" si="94"/>
        <v>0</v>
      </c>
      <c r="AX74" s="17">
        <f t="shared" si="95"/>
        <v>0</v>
      </c>
      <c r="AY74" s="17">
        <f t="shared" si="96"/>
        <v>0</v>
      </c>
      <c r="AZ74" s="17">
        <f t="shared" si="97"/>
        <v>3</v>
      </c>
      <c r="BA74" s="17" t="str">
        <f t="shared" si="104"/>
        <v/>
      </c>
      <c r="BB74" s="17" t="str">
        <f t="shared" si="105"/>
        <v/>
      </c>
      <c r="BC74" s="17" t="str">
        <f t="shared" si="106"/>
        <v/>
      </c>
      <c r="BD74" s="17" t="str">
        <f t="shared" si="107"/>
        <v/>
      </c>
      <c r="BE74" s="17">
        <f t="shared" si="108"/>
        <v>0</v>
      </c>
      <c r="BF74" s="17">
        <f t="shared" si="109"/>
        <v>0</v>
      </c>
      <c r="BG74" s="17">
        <f t="shared" si="110"/>
        <v>0</v>
      </c>
      <c r="BH74" s="17">
        <f t="shared" si="111"/>
        <v>0</v>
      </c>
    </row>
    <row r="75" spans="1:60">
      <c r="A75" s="53">
        <v>71</v>
      </c>
      <c r="B75" s="87"/>
      <c r="C75" s="80"/>
      <c r="D75" s="80"/>
      <c r="E75" s="81"/>
      <c r="F75" s="88"/>
      <c r="G75" s="83" t="str">
        <f t="shared" si="98"/>
        <v/>
      </c>
      <c r="H75" s="84"/>
      <c r="I75" s="85"/>
      <c r="J75" s="85"/>
      <c r="K75" s="85"/>
      <c r="L75" s="85"/>
      <c r="M75" s="85"/>
      <c r="N75" s="86"/>
      <c r="O75" s="65" t="str">
        <f t="shared" si="112"/>
        <v/>
      </c>
      <c r="P75" s="63" t="str">
        <f t="shared" si="47"/>
        <v>NQ</v>
      </c>
      <c r="Q75" s="63" t="str">
        <f t="shared" si="48"/>
        <v>NQ</v>
      </c>
      <c r="R75" s="63" t="str">
        <f t="shared" si="49"/>
        <v>NQ</v>
      </c>
      <c r="S75" s="63" t="str">
        <f t="shared" si="50"/>
        <v>NQ</v>
      </c>
      <c r="T75" s="64" t="str">
        <f t="shared" si="51"/>
        <v>NQ</v>
      </c>
      <c r="U75" s="31"/>
      <c r="V75" s="31"/>
      <c r="W75" s="31"/>
      <c r="X75" s="32">
        <f t="shared" si="76"/>
        <v>0</v>
      </c>
      <c r="Y75" s="32">
        <f t="shared" si="77"/>
        <v>0</v>
      </c>
      <c r="Z75" s="32">
        <f t="shared" si="78"/>
        <v>0</v>
      </c>
      <c r="AA75" s="33">
        <f t="shared" si="79"/>
        <v>0</v>
      </c>
      <c r="AB75" s="34">
        <f t="shared" si="80"/>
        <v>0</v>
      </c>
      <c r="AC75" s="32">
        <f t="shared" si="81"/>
        <v>0</v>
      </c>
      <c r="AD75" s="32">
        <f t="shared" si="82"/>
        <v>0</v>
      </c>
      <c r="AE75" s="33">
        <f t="shared" si="83"/>
        <v>0</v>
      </c>
      <c r="AF75" s="34">
        <f t="shared" si="84"/>
        <v>0</v>
      </c>
      <c r="AG75" s="32">
        <f t="shared" si="85"/>
        <v>0</v>
      </c>
      <c r="AH75" s="32">
        <f t="shared" si="86"/>
        <v>0</v>
      </c>
      <c r="AI75" s="33">
        <f t="shared" si="87"/>
        <v>0</v>
      </c>
      <c r="AJ75" s="35">
        <f t="shared" si="88"/>
        <v>0</v>
      </c>
      <c r="AK75" s="35">
        <f t="shared" si="89"/>
        <v>0</v>
      </c>
      <c r="AL75" s="34">
        <f t="shared" si="99"/>
        <v>0</v>
      </c>
      <c r="AM75" s="34">
        <f t="shared" si="100"/>
        <v>0</v>
      </c>
      <c r="AN75" s="34">
        <f t="shared" si="101"/>
        <v>0</v>
      </c>
      <c r="AO75" s="36">
        <f t="shared" si="90"/>
        <v>0</v>
      </c>
      <c r="AP75" s="37">
        <f t="shared" si="91"/>
        <v>0</v>
      </c>
      <c r="AQ75" s="17" t="b">
        <f t="shared" si="52"/>
        <v>1</v>
      </c>
      <c r="AR75" s="17" t="b">
        <f t="shared" si="53"/>
        <v>1</v>
      </c>
      <c r="AS75" s="35">
        <f t="shared" si="92"/>
        <v>0</v>
      </c>
      <c r="AT75" s="36">
        <f t="shared" si="102"/>
        <v>0</v>
      </c>
      <c r="AU75" s="17" t="str">
        <f t="shared" si="103"/>
        <v>Excellence</v>
      </c>
      <c r="AV75" s="17">
        <f t="shared" si="93"/>
        <v>0</v>
      </c>
      <c r="AW75" s="17">
        <f t="shared" si="94"/>
        <v>0</v>
      </c>
      <c r="AX75" s="17">
        <f t="shared" si="95"/>
        <v>0</v>
      </c>
      <c r="AY75" s="17">
        <f t="shared" si="96"/>
        <v>0</v>
      </c>
      <c r="AZ75" s="17">
        <f t="shared" si="97"/>
        <v>3</v>
      </c>
      <c r="BA75" s="17" t="str">
        <f t="shared" si="104"/>
        <v/>
      </c>
      <c r="BB75" s="17" t="str">
        <f t="shared" si="105"/>
        <v/>
      </c>
      <c r="BC75" s="17" t="str">
        <f t="shared" si="106"/>
        <v/>
      </c>
      <c r="BD75" s="17" t="str">
        <f t="shared" si="107"/>
        <v/>
      </c>
      <c r="BE75" s="17">
        <f t="shared" si="108"/>
        <v>0</v>
      </c>
      <c r="BF75" s="17">
        <f t="shared" si="109"/>
        <v>0</v>
      </c>
      <c r="BG75" s="17">
        <f t="shared" si="110"/>
        <v>0</v>
      </c>
      <c r="BH75" s="17">
        <f t="shared" si="111"/>
        <v>0</v>
      </c>
    </row>
    <row r="76" spans="1:60">
      <c r="A76" s="53">
        <v>72</v>
      </c>
      <c r="B76" s="87"/>
      <c r="C76" s="80"/>
      <c r="D76" s="80"/>
      <c r="E76" s="81"/>
      <c r="F76" s="88"/>
      <c r="G76" s="83" t="str">
        <f t="shared" si="98"/>
        <v/>
      </c>
      <c r="H76" s="84"/>
      <c r="I76" s="85"/>
      <c r="J76" s="85"/>
      <c r="K76" s="85"/>
      <c r="L76" s="85"/>
      <c r="M76" s="85"/>
      <c r="N76" s="86"/>
      <c r="O76" s="65" t="str">
        <f t="shared" si="112"/>
        <v/>
      </c>
      <c r="P76" s="63" t="str">
        <f t="shared" si="47"/>
        <v>NQ</v>
      </c>
      <c r="Q76" s="63" t="str">
        <f t="shared" si="48"/>
        <v>NQ</v>
      </c>
      <c r="R76" s="63" t="str">
        <f t="shared" si="49"/>
        <v>NQ</v>
      </c>
      <c r="S76" s="63" t="str">
        <f t="shared" si="50"/>
        <v>NQ</v>
      </c>
      <c r="T76" s="64" t="str">
        <f t="shared" si="51"/>
        <v>NQ</v>
      </c>
      <c r="U76" s="31"/>
      <c r="V76" s="31"/>
      <c r="W76" s="31"/>
      <c r="X76" s="32">
        <f t="shared" si="76"/>
        <v>0</v>
      </c>
      <c r="Y76" s="32">
        <f t="shared" si="77"/>
        <v>0</v>
      </c>
      <c r="Z76" s="32">
        <f t="shared" si="78"/>
        <v>0</v>
      </c>
      <c r="AA76" s="33">
        <f t="shared" si="79"/>
        <v>0</v>
      </c>
      <c r="AB76" s="34">
        <f t="shared" si="80"/>
        <v>0</v>
      </c>
      <c r="AC76" s="32">
        <f t="shared" si="81"/>
        <v>0</v>
      </c>
      <c r="AD76" s="32">
        <f t="shared" si="82"/>
        <v>0</v>
      </c>
      <c r="AE76" s="33">
        <f t="shared" si="83"/>
        <v>0</v>
      </c>
      <c r="AF76" s="34">
        <f t="shared" si="84"/>
        <v>0</v>
      </c>
      <c r="AG76" s="32">
        <f t="shared" si="85"/>
        <v>0</v>
      </c>
      <c r="AH76" s="32">
        <f t="shared" si="86"/>
        <v>0</v>
      </c>
      <c r="AI76" s="33">
        <f t="shared" si="87"/>
        <v>0</v>
      </c>
      <c r="AJ76" s="35">
        <f t="shared" si="88"/>
        <v>0</v>
      </c>
      <c r="AK76" s="35">
        <f t="shared" si="89"/>
        <v>0</v>
      </c>
      <c r="AL76" s="34">
        <f t="shared" si="99"/>
        <v>0</v>
      </c>
      <c r="AM76" s="34">
        <f t="shared" si="100"/>
        <v>0</v>
      </c>
      <c r="AN76" s="34">
        <f t="shared" si="101"/>
        <v>0</v>
      </c>
      <c r="AO76" s="36">
        <f t="shared" si="90"/>
        <v>0</v>
      </c>
      <c r="AP76" s="37">
        <f t="shared" si="91"/>
        <v>0</v>
      </c>
      <c r="AQ76" s="17" t="b">
        <f t="shared" si="52"/>
        <v>1</v>
      </c>
      <c r="AR76" s="17" t="b">
        <f t="shared" si="53"/>
        <v>1</v>
      </c>
      <c r="AS76" s="35">
        <f t="shared" si="92"/>
        <v>0</v>
      </c>
      <c r="AT76" s="36">
        <f t="shared" si="102"/>
        <v>0</v>
      </c>
      <c r="AU76" s="17" t="str">
        <f t="shared" si="103"/>
        <v>Excellence</v>
      </c>
      <c r="AV76" s="17">
        <f t="shared" si="93"/>
        <v>0</v>
      </c>
      <c r="AW76" s="17">
        <f t="shared" si="94"/>
        <v>0</v>
      </c>
      <c r="AX76" s="17">
        <f t="shared" si="95"/>
        <v>0</v>
      </c>
      <c r="AY76" s="17">
        <f t="shared" si="96"/>
        <v>0</v>
      </c>
      <c r="AZ76" s="17">
        <f t="shared" si="97"/>
        <v>3</v>
      </c>
      <c r="BA76" s="17" t="str">
        <f t="shared" si="104"/>
        <v/>
      </c>
      <c r="BB76" s="17" t="str">
        <f t="shared" si="105"/>
        <v/>
      </c>
      <c r="BC76" s="17" t="str">
        <f t="shared" si="106"/>
        <v/>
      </c>
      <c r="BD76" s="17" t="str">
        <f t="shared" si="107"/>
        <v/>
      </c>
      <c r="BE76" s="17">
        <f t="shared" si="108"/>
        <v>0</v>
      </c>
      <c r="BF76" s="17">
        <f t="shared" si="109"/>
        <v>0</v>
      </c>
      <c r="BG76" s="17">
        <f t="shared" si="110"/>
        <v>0</v>
      </c>
      <c r="BH76" s="17">
        <f t="shared" si="111"/>
        <v>0</v>
      </c>
    </row>
    <row r="77" spans="1:60">
      <c r="A77" s="53">
        <v>73</v>
      </c>
      <c r="B77" s="78"/>
      <c r="C77" s="79"/>
      <c r="D77" s="80"/>
      <c r="E77" s="81"/>
      <c r="F77" s="88"/>
      <c r="G77" s="83" t="str">
        <f t="shared" si="98"/>
        <v/>
      </c>
      <c r="H77" s="84"/>
      <c r="I77" s="85"/>
      <c r="J77" s="85"/>
      <c r="K77" s="85"/>
      <c r="L77" s="85"/>
      <c r="M77" s="85"/>
      <c r="N77" s="86"/>
      <c r="O77" s="65" t="str">
        <f t="shared" si="112"/>
        <v/>
      </c>
      <c r="P77" s="63" t="str">
        <f t="shared" si="47"/>
        <v>NQ</v>
      </c>
      <c r="Q77" s="63" t="str">
        <f t="shared" si="48"/>
        <v>NQ</v>
      </c>
      <c r="R77" s="63" t="str">
        <f t="shared" si="49"/>
        <v>NQ</v>
      </c>
      <c r="S77" s="63" t="str">
        <f t="shared" si="50"/>
        <v>NQ</v>
      </c>
      <c r="T77" s="64" t="str">
        <f t="shared" si="51"/>
        <v>NQ</v>
      </c>
      <c r="U77" s="31"/>
      <c r="V77" s="31"/>
      <c r="W77" s="31"/>
      <c r="X77" s="32">
        <f t="shared" si="76"/>
        <v>0</v>
      </c>
      <c r="Y77" s="32">
        <f t="shared" si="77"/>
        <v>0</v>
      </c>
      <c r="Z77" s="32">
        <f t="shared" si="78"/>
        <v>0</v>
      </c>
      <c r="AA77" s="33">
        <f t="shared" si="79"/>
        <v>0</v>
      </c>
      <c r="AB77" s="34">
        <f t="shared" si="80"/>
        <v>0</v>
      </c>
      <c r="AC77" s="32">
        <f t="shared" si="81"/>
        <v>0</v>
      </c>
      <c r="AD77" s="32">
        <f t="shared" si="82"/>
        <v>0</v>
      </c>
      <c r="AE77" s="33">
        <f t="shared" si="83"/>
        <v>0</v>
      </c>
      <c r="AF77" s="34">
        <f t="shared" si="84"/>
        <v>0</v>
      </c>
      <c r="AG77" s="32">
        <f t="shared" si="85"/>
        <v>0</v>
      </c>
      <c r="AH77" s="32">
        <f t="shared" si="86"/>
        <v>0</v>
      </c>
      <c r="AI77" s="33">
        <f t="shared" si="87"/>
        <v>0</v>
      </c>
      <c r="AJ77" s="35">
        <f t="shared" si="88"/>
        <v>0</v>
      </c>
      <c r="AK77" s="35">
        <f t="shared" si="89"/>
        <v>0</v>
      </c>
      <c r="AL77" s="34">
        <f t="shared" si="99"/>
        <v>0</v>
      </c>
      <c r="AM77" s="34">
        <f t="shared" si="100"/>
        <v>0</v>
      </c>
      <c r="AN77" s="34">
        <f t="shared" si="101"/>
        <v>0</v>
      </c>
      <c r="AO77" s="36">
        <f t="shared" si="90"/>
        <v>0</v>
      </c>
      <c r="AP77" s="37">
        <f t="shared" si="91"/>
        <v>0</v>
      </c>
      <c r="AQ77" s="17" t="b">
        <f t="shared" si="52"/>
        <v>1</v>
      </c>
      <c r="AR77" s="17" t="b">
        <f t="shared" si="53"/>
        <v>1</v>
      </c>
      <c r="AS77" s="35">
        <f t="shared" si="92"/>
        <v>0</v>
      </c>
      <c r="AT77" s="36">
        <f t="shared" si="102"/>
        <v>0</v>
      </c>
      <c r="AU77" s="17" t="str">
        <f t="shared" si="103"/>
        <v>Excellence</v>
      </c>
      <c r="AV77" s="17">
        <f t="shared" si="93"/>
        <v>0</v>
      </c>
      <c r="AW77" s="17">
        <f t="shared" si="94"/>
        <v>0</v>
      </c>
      <c r="AX77" s="17">
        <f t="shared" si="95"/>
        <v>0</v>
      </c>
      <c r="AY77" s="17">
        <f t="shared" si="96"/>
        <v>0</v>
      </c>
      <c r="AZ77" s="17">
        <f t="shared" si="97"/>
        <v>3</v>
      </c>
      <c r="BA77" s="17" t="str">
        <f t="shared" si="104"/>
        <v/>
      </c>
      <c r="BB77" s="17" t="str">
        <f t="shared" si="105"/>
        <v/>
      </c>
      <c r="BC77" s="17" t="str">
        <f t="shared" si="106"/>
        <v/>
      </c>
      <c r="BD77" s="17" t="str">
        <f t="shared" si="107"/>
        <v/>
      </c>
      <c r="BE77" s="17">
        <f t="shared" si="108"/>
        <v>0</v>
      </c>
      <c r="BF77" s="17">
        <f t="shared" si="109"/>
        <v>0</v>
      </c>
      <c r="BG77" s="17">
        <f t="shared" si="110"/>
        <v>0</v>
      </c>
      <c r="BH77" s="17">
        <f t="shared" si="111"/>
        <v>0</v>
      </c>
    </row>
    <row r="78" spans="1:60">
      <c r="A78" s="53">
        <v>74</v>
      </c>
      <c r="B78" s="92"/>
      <c r="C78" s="89"/>
      <c r="D78" s="89"/>
      <c r="E78" s="81"/>
      <c r="F78" s="88"/>
      <c r="G78" s="83" t="str">
        <f t="shared" si="98"/>
        <v/>
      </c>
      <c r="H78" s="90"/>
      <c r="I78" s="91"/>
      <c r="J78" s="85"/>
      <c r="K78" s="85"/>
      <c r="L78" s="85"/>
      <c r="M78" s="85"/>
      <c r="N78" s="86"/>
      <c r="O78" s="65" t="str">
        <f t="shared" si="112"/>
        <v/>
      </c>
      <c r="P78" s="63" t="str">
        <f t="shared" si="47"/>
        <v>NQ</v>
      </c>
      <c r="Q78" s="63" t="str">
        <f t="shared" si="48"/>
        <v>NQ</v>
      </c>
      <c r="R78" s="63" t="str">
        <f t="shared" si="49"/>
        <v>NQ</v>
      </c>
      <c r="S78" s="63" t="str">
        <f t="shared" si="50"/>
        <v>NQ</v>
      </c>
      <c r="T78" s="64" t="str">
        <f t="shared" si="51"/>
        <v>NQ</v>
      </c>
      <c r="U78" s="31"/>
      <c r="V78" s="31"/>
      <c r="W78" s="31"/>
      <c r="X78" s="32">
        <f t="shared" si="76"/>
        <v>0</v>
      </c>
      <c r="Y78" s="32">
        <f t="shared" si="77"/>
        <v>0</v>
      </c>
      <c r="Z78" s="32">
        <f t="shared" si="78"/>
        <v>0</v>
      </c>
      <c r="AA78" s="33">
        <f t="shared" si="79"/>
        <v>0</v>
      </c>
      <c r="AB78" s="34">
        <f t="shared" si="80"/>
        <v>0</v>
      </c>
      <c r="AC78" s="32">
        <f t="shared" si="81"/>
        <v>0</v>
      </c>
      <c r="AD78" s="32">
        <f t="shared" si="82"/>
        <v>0</v>
      </c>
      <c r="AE78" s="33">
        <f t="shared" si="83"/>
        <v>0</v>
      </c>
      <c r="AF78" s="34">
        <f t="shared" si="84"/>
        <v>0</v>
      </c>
      <c r="AG78" s="32">
        <f t="shared" si="85"/>
        <v>0</v>
      </c>
      <c r="AH78" s="32">
        <f t="shared" si="86"/>
        <v>0</v>
      </c>
      <c r="AI78" s="33">
        <f t="shared" si="87"/>
        <v>0</v>
      </c>
      <c r="AJ78" s="35">
        <f t="shared" si="88"/>
        <v>0</v>
      </c>
      <c r="AK78" s="35">
        <f t="shared" si="89"/>
        <v>0</v>
      </c>
      <c r="AL78" s="34">
        <f t="shared" si="99"/>
        <v>0</v>
      </c>
      <c r="AM78" s="34">
        <f t="shared" si="100"/>
        <v>0</v>
      </c>
      <c r="AN78" s="34">
        <f t="shared" si="101"/>
        <v>0</v>
      </c>
      <c r="AO78" s="36">
        <f t="shared" si="90"/>
        <v>0</v>
      </c>
      <c r="AP78" s="37">
        <f t="shared" si="91"/>
        <v>0</v>
      </c>
      <c r="AQ78" s="17" t="b">
        <f t="shared" si="52"/>
        <v>1</v>
      </c>
      <c r="AR78" s="17" t="b">
        <f t="shared" si="53"/>
        <v>1</v>
      </c>
      <c r="AS78" s="35">
        <f t="shared" si="92"/>
        <v>0</v>
      </c>
      <c r="AT78" s="36">
        <f t="shared" si="102"/>
        <v>0</v>
      </c>
      <c r="AU78" s="17" t="str">
        <f t="shared" si="103"/>
        <v>Excellence</v>
      </c>
      <c r="AV78" s="17">
        <f t="shared" si="93"/>
        <v>0</v>
      </c>
      <c r="AW78" s="17">
        <f t="shared" si="94"/>
        <v>0</v>
      </c>
      <c r="AX78" s="17">
        <f t="shared" si="95"/>
        <v>0</v>
      </c>
      <c r="AY78" s="17">
        <f t="shared" si="96"/>
        <v>0</v>
      </c>
      <c r="AZ78" s="17">
        <f t="shared" si="97"/>
        <v>3</v>
      </c>
      <c r="BA78" s="17" t="str">
        <f t="shared" si="104"/>
        <v/>
      </c>
      <c r="BB78" s="17" t="str">
        <f t="shared" si="105"/>
        <v/>
      </c>
      <c r="BC78" s="17" t="str">
        <f t="shared" si="106"/>
        <v/>
      </c>
      <c r="BD78" s="17" t="str">
        <f t="shared" si="107"/>
        <v/>
      </c>
      <c r="BE78" s="17">
        <f t="shared" si="108"/>
        <v>0</v>
      </c>
      <c r="BF78" s="17">
        <f t="shared" si="109"/>
        <v>0</v>
      </c>
      <c r="BG78" s="17">
        <f t="shared" si="110"/>
        <v>0</v>
      </c>
      <c r="BH78" s="17">
        <f t="shared" si="111"/>
        <v>0</v>
      </c>
    </row>
    <row r="79" spans="1:60">
      <c r="A79" s="53">
        <v>75</v>
      </c>
      <c r="B79" s="78"/>
      <c r="C79" s="79"/>
      <c r="D79" s="80"/>
      <c r="E79" s="81"/>
      <c r="F79" s="88"/>
      <c r="G79" s="83" t="str">
        <f t="shared" si="98"/>
        <v/>
      </c>
      <c r="H79" s="84"/>
      <c r="I79" s="85"/>
      <c r="J79" s="85"/>
      <c r="K79" s="85"/>
      <c r="L79" s="85"/>
      <c r="M79" s="85"/>
      <c r="N79" s="86"/>
      <c r="O79" s="65" t="str">
        <f t="shared" si="112"/>
        <v/>
      </c>
      <c r="P79" s="63" t="str">
        <f t="shared" si="47"/>
        <v>NQ</v>
      </c>
      <c r="Q79" s="63" t="str">
        <f t="shared" si="48"/>
        <v>NQ</v>
      </c>
      <c r="R79" s="63" t="str">
        <f t="shared" si="49"/>
        <v>NQ</v>
      </c>
      <c r="S79" s="63" t="str">
        <f t="shared" si="50"/>
        <v>NQ</v>
      </c>
      <c r="T79" s="64" t="str">
        <f t="shared" si="51"/>
        <v>NQ</v>
      </c>
      <c r="U79" s="31"/>
      <c r="V79" s="31"/>
      <c r="W79" s="31"/>
      <c r="X79" s="32">
        <f t="shared" si="76"/>
        <v>0</v>
      </c>
      <c r="Y79" s="32">
        <f t="shared" si="77"/>
        <v>0</v>
      </c>
      <c r="Z79" s="32">
        <f t="shared" si="78"/>
        <v>0</v>
      </c>
      <c r="AA79" s="33">
        <f t="shared" si="79"/>
        <v>0</v>
      </c>
      <c r="AB79" s="34">
        <f t="shared" si="80"/>
        <v>0</v>
      </c>
      <c r="AC79" s="32">
        <f t="shared" si="81"/>
        <v>0</v>
      </c>
      <c r="AD79" s="32">
        <f t="shared" si="82"/>
        <v>0</v>
      </c>
      <c r="AE79" s="33">
        <f t="shared" si="83"/>
        <v>0</v>
      </c>
      <c r="AF79" s="34">
        <f t="shared" si="84"/>
        <v>0</v>
      </c>
      <c r="AG79" s="32">
        <f t="shared" si="85"/>
        <v>0</v>
      </c>
      <c r="AH79" s="32">
        <f t="shared" si="86"/>
        <v>0</v>
      </c>
      <c r="AI79" s="33">
        <f t="shared" si="87"/>
        <v>0</v>
      </c>
      <c r="AJ79" s="35">
        <f t="shared" si="88"/>
        <v>0</v>
      </c>
      <c r="AK79" s="35">
        <f t="shared" si="89"/>
        <v>0</v>
      </c>
      <c r="AL79" s="34">
        <f t="shared" si="99"/>
        <v>0</v>
      </c>
      <c r="AM79" s="34">
        <f t="shared" si="100"/>
        <v>0</v>
      </c>
      <c r="AN79" s="34">
        <f t="shared" si="101"/>
        <v>0</v>
      </c>
      <c r="AO79" s="36">
        <f t="shared" si="90"/>
        <v>0</v>
      </c>
      <c r="AP79" s="37">
        <f t="shared" si="91"/>
        <v>0</v>
      </c>
      <c r="AQ79" s="17" t="b">
        <f t="shared" si="52"/>
        <v>1</v>
      </c>
      <c r="AR79" s="17" t="b">
        <f t="shared" si="53"/>
        <v>1</v>
      </c>
      <c r="AS79" s="35">
        <f t="shared" si="92"/>
        <v>0</v>
      </c>
      <c r="AT79" s="36">
        <f t="shared" si="102"/>
        <v>0</v>
      </c>
      <c r="AU79" s="17" t="str">
        <f t="shared" si="103"/>
        <v>Excellence</v>
      </c>
      <c r="AV79" s="17">
        <f t="shared" si="93"/>
        <v>0</v>
      </c>
      <c r="AW79" s="17">
        <f t="shared" si="94"/>
        <v>0</v>
      </c>
      <c r="AX79" s="17">
        <f t="shared" si="95"/>
        <v>0</v>
      </c>
      <c r="AY79" s="17">
        <f t="shared" si="96"/>
        <v>0</v>
      </c>
      <c r="AZ79" s="17">
        <f t="shared" si="97"/>
        <v>3</v>
      </c>
      <c r="BA79" s="17" t="str">
        <f t="shared" si="104"/>
        <v/>
      </c>
      <c r="BB79" s="17" t="str">
        <f t="shared" si="105"/>
        <v/>
      </c>
      <c r="BC79" s="17" t="str">
        <f t="shared" si="106"/>
        <v/>
      </c>
      <c r="BD79" s="17" t="str">
        <f t="shared" si="107"/>
        <v/>
      </c>
      <c r="BE79" s="17">
        <f t="shared" si="108"/>
        <v>0</v>
      </c>
      <c r="BF79" s="17">
        <f t="shared" si="109"/>
        <v>0</v>
      </c>
      <c r="BG79" s="17">
        <f t="shared" si="110"/>
        <v>0</v>
      </c>
      <c r="BH79" s="17">
        <f t="shared" si="111"/>
        <v>0</v>
      </c>
    </row>
    <row r="80" spans="1:60">
      <c r="A80" s="53">
        <v>76</v>
      </c>
      <c r="B80" s="92"/>
      <c r="C80" s="89"/>
      <c r="D80" s="89"/>
      <c r="E80" s="81"/>
      <c r="F80" s="88"/>
      <c r="G80" s="83" t="str">
        <f t="shared" si="98"/>
        <v/>
      </c>
      <c r="H80" s="90"/>
      <c r="I80" s="91"/>
      <c r="J80" s="85"/>
      <c r="K80" s="85"/>
      <c r="L80" s="85"/>
      <c r="M80" s="85"/>
      <c r="N80" s="86"/>
      <c r="O80" s="65" t="str">
        <f t="shared" si="112"/>
        <v/>
      </c>
      <c r="P80" s="63" t="str">
        <f t="shared" ref="P80:P84" si="113">IF(AA80=1,"Excellence", IF(Z80=1,"Or/Gold", IF(Y80=1,"Argent/Silver", IF(X80=1, "Bronze","NQ"))))</f>
        <v>NQ</v>
      </c>
      <c r="Q80" s="63" t="str">
        <f t="shared" ref="Q80:Q84" si="114">IF(AE80=1,"Excellence", IF(AD80=1,"Or/Gold", IF(AC80=1,"Argent/Silver", IF(AB80=1, "Bronze","NQ"))))</f>
        <v>NQ</v>
      </c>
      <c r="R80" s="63" t="str">
        <f t="shared" ref="R80:R84" si="115">IF(AI80=1,"Excellence", IF(AH80=1,"Or/Gold", IF(AG80=1,"Argent/Silver", IF(AF80=1, "Bronze","NQ"))))</f>
        <v>NQ</v>
      </c>
      <c r="S80" s="63" t="str">
        <f t="shared" ref="S80:S84" si="116">IF(AK80=1,"Excellence","NQ")</f>
        <v>NQ</v>
      </c>
      <c r="T80" s="64" t="str">
        <f t="shared" ref="T80:T84" si="117">IF(AJ80=1,"Excellence","NQ")</f>
        <v>NQ</v>
      </c>
      <c r="U80" s="31"/>
      <c r="V80" s="31"/>
      <c r="W80" s="31"/>
      <c r="X80" s="32">
        <f t="shared" si="76"/>
        <v>0</v>
      </c>
      <c r="Y80" s="32">
        <f t="shared" si="77"/>
        <v>0</v>
      </c>
      <c r="Z80" s="32">
        <f t="shared" si="78"/>
        <v>0</v>
      </c>
      <c r="AA80" s="33">
        <f t="shared" si="79"/>
        <v>0</v>
      </c>
      <c r="AB80" s="34">
        <f t="shared" si="80"/>
        <v>0</v>
      </c>
      <c r="AC80" s="32">
        <f t="shared" si="81"/>
        <v>0</v>
      </c>
      <c r="AD80" s="32">
        <f t="shared" si="82"/>
        <v>0</v>
      </c>
      <c r="AE80" s="33">
        <f t="shared" si="83"/>
        <v>0</v>
      </c>
      <c r="AF80" s="34">
        <f t="shared" si="84"/>
        <v>0</v>
      </c>
      <c r="AG80" s="32">
        <f t="shared" si="85"/>
        <v>0</v>
      </c>
      <c r="AH80" s="32">
        <f t="shared" si="86"/>
        <v>0</v>
      </c>
      <c r="AI80" s="33">
        <f t="shared" si="87"/>
        <v>0</v>
      </c>
      <c r="AJ80" s="35">
        <f t="shared" si="88"/>
        <v>0</v>
      </c>
      <c r="AK80" s="35">
        <f t="shared" si="89"/>
        <v>0</v>
      </c>
      <c r="AL80" s="34">
        <f t="shared" si="99"/>
        <v>0</v>
      </c>
      <c r="AM80" s="34">
        <f t="shared" si="100"/>
        <v>0</v>
      </c>
      <c r="AN80" s="34">
        <f t="shared" si="101"/>
        <v>0</v>
      </c>
      <c r="AO80" s="36">
        <f t="shared" si="90"/>
        <v>0</v>
      </c>
      <c r="AP80" s="37">
        <f t="shared" si="91"/>
        <v>0</v>
      </c>
      <c r="AQ80" s="17" t="b">
        <f t="shared" si="52"/>
        <v>1</v>
      </c>
      <c r="AR80" s="17" t="b">
        <f t="shared" si="53"/>
        <v>1</v>
      </c>
      <c r="AS80" s="35">
        <f t="shared" si="92"/>
        <v>0</v>
      </c>
      <c r="AT80" s="36">
        <f t="shared" si="102"/>
        <v>0</v>
      </c>
      <c r="AU80" s="17" t="str">
        <f t="shared" si="103"/>
        <v>Excellence</v>
      </c>
      <c r="AV80" s="17">
        <f t="shared" si="93"/>
        <v>0</v>
      </c>
      <c r="AW80" s="17">
        <f t="shared" si="94"/>
        <v>0</v>
      </c>
      <c r="AX80" s="17">
        <f t="shared" si="95"/>
        <v>0</v>
      </c>
      <c r="AY80" s="17">
        <f t="shared" si="96"/>
        <v>0</v>
      </c>
      <c r="AZ80" s="17">
        <f t="shared" si="97"/>
        <v>3</v>
      </c>
      <c r="BA80" s="17" t="str">
        <f t="shared" si="104"/>
        <v/>
      </c>
      <c r="BB80" s="17" t="str">
        <f t="shared" si="105"/>
        <v/>
      </c>
      <c r="BC80" s="17" t="str">
        <f t="shared" si="106"/>
        <v/>
      </c>
      <c r="BD80" s="17" t="str">
        <f t="shared" si="107"/>
        <v/>
      </c>
      <c r="BE80" s="17">
        <f t="shared" si="108"/>
        <v>0</v>
      </c>
      <c r="BF80" s="17">
        <f t="shared" si="109"/>
        <v>0</v>
      </c>
      <c r="BG80" s="17">
        <f t="shared" si="110"/>
        <v>0</v>
      </c>
      <c r="BH80" s="17">
        <f t="shared" si="111"/>
        <v>0</v>
      </c>
    </row>
    <row r="81" spans="1:60">
      <c r="A81" s="53">
        <v>77</v>
      </c>
      <c r="B81" s="87"/>
      <c r="C81" s="80"/>
      <c r="D81" s="80"/>
      <c r="E81" s="81"/>
      <c r="F81" s="88"/>
      <c r="G81" s="83" t="str">
        <f t="shared" si="98"/>
        <v/>
      </c>
      <c r="H81" s="90"/>
      <c r="I81" s="91"/>
      <c r="J81" s="85"/>
      <c r="K81" s="85"/>
      <c r="L81" s="85"/>
      <c r="M81" s="85"/>
      <c r="N81" s="86"/>
      <c r="O81" s="65" t="str">
        <f t="shared" si="112"/>
        <v/>
      </c>
      <c r="P81" s="63" t="str">
        <f t="shared" si="113"/>
        <v>NQ</v>
      </c>
      <c r="Q81" s="63" t="str">
        <f t="shared" si="114"/>
        <v>NQ</v>
      </c>
      <c r="R81" s="63" t="str">
        <f t="shared" si="115"/>
        <v>NQ</v>
      </c>
      <c r="S81" s="63" t="str">
        <f t="shared" si="116"/>
        <v>NQ</v>
      </c>
      <c r="T81" s="64" t="str">
        <f t="shared" si="117"/>
        <v>NQ</v>
      </c>
      <c r="U81" s="31"/>
      <c r="V81" s="31"/>
      <c r="W81" s="31"/>
      <c r="X81" s="32">
        <f t="shared" si="76"/>
        <v>0</v>
      </c>
      <c r="Y81" s="32">
        <f t="shared" si="77"/>
        <v>0</v>
      </c>
      <c r="Z81" s="32">
        <f t="shared" si="78"/>
        <v>0</v>
      </c>
      <c r="AA81" s="33">
        <f t="shared" si="79"/>
        <v>0</v>
      </c>
      <c r="AB81" s="34">
        <f t="shared" si="80"/>
        <v>0</v>
      </c>
      <c r="AC81" s="32">
        <f t="shared" si="81"/>
        <v>0</v>
      </c>
      <c r="AD81" s="32">
        <f t="shared" si="82"/>
        <v>0</v>
      </c>
      <c r="AE81" s="33">
        <f t="shared" si="83"/>
        <v>0</v>
      </c>
      <c r="AF81" s="34">
        <f t="shared" si="84"/>
        <v>0</v>
      </c>
      <c r="AG81" s="32">
        <f t="shared" si="85"/>
        <v>0</v>
      </c>
      <c r="AH81" s="32">
        <f t="shared" si="86"/>
        <v>0</v>
      </c>
      <c r="AI81" s="33">
        <f t="shared" si="87"/>
        <v>0</v>
      </c>
      <c r="AJ81" s="35">
        <f t="shared" si="88"/>
        <v>0</v>
      </c>
      <c r="AK81" s="35">
        <f t="shared" si="89"/>
        <v>0</v>
      </c>
      <c r="AL81" s="34">
        <f t="shared" si="99"/>
        <v>0</v>
      </c>
      <c r="AM81" s="34">
        <f t="shared" si="100"/>
        <v>0</v>
      </c>
      <c r="AN81" s="34">
        <f t="shared" si="101"/>
        <v>0</v>
      </c>
      <c r="AO81" s="36">
        <f t="shared" si="90"/>
        <v>0</v>
      </c>
      <c r="AP81" s="37">
        <f t="shared" si="91"/>
        <v>0</v>
      </c>
      <c r="AQ81" s="17" t="b">
        <f t="shared" ref="AQ81:AQ84" si="118">IF(AL81=0,TRUE,FALSE)</f>
        <v>1</v>
      </c>
      <c r="AR81" s="17" t="b">
        <f t="shared" ref="AR81:AR84" si="119">IF(COUNTIF(AM81:AP81,0)&gt;1,TRUE,FALSE)</f>
        <v>1</v>
      </c>
      <c r="AS81" s="35">
        <f t="shared" si="92"/>
        <v>0</v>
      </c>
      <c r="AT81" s="36">
        <f t="shared" si="102"/>
        <v>0</v>
      </c>
      <c r="AU81" s="17" t="str">
        <f t="shared" si="103"/>
        <v>Excellence</v>
      </c>
      <c r="AV81" s="17">
        <f t="shared" si="93"/>
        <v>0</v>
      </c>
      <c r="AW81" s="17">
        <f t="shared" si="94"/>
        <v>0</v>
      </c>
      <c r="AX81" s="17">
        <f t="shared" si="95"/>
        <v>0</v>
      </c>
      <c r="AY81" s="17">
        <f t="shared" si="96"/>
        <v>0</v>
      </c>
      <c r="AZ81" s="17">
        <f t="shared" si="97"/>
        <v>3</v>
      </c>
      <c r="BA81" s="17" t="str">
        <f t="shared" si="104"/>
        <v/>
      </c>
      <c r="BB81" s="17" t="str">
        <f t="shared" si="105"/>
        <v/>
      </c>
      <c r="BC81" s="17" t="str">
        <f t="shared" si="106"/>
        <v/>
      </c>
      <c r="BD81" s="17" t="str">
        <f t="shared" si="107"/>
        <v/>
      </c>
      <c r="BE81" s="17">
        <f t="shared" si="108"/>
        <v>0</v>
      </c>
      <c r="BF81" s="17">
        <f t="shared" si="109"/>
        <v>0</v>
      </c>
      <c r="BG81" s="17">
        <f t="shared" si="110"/>
        <v>0</v>
      </c>
      <c r="BH81" s="17">
        <f t="shared" si="111"/>
        <v>0</v>
      </c>
    </row>
    <row r="82" spans="1:60">
      <c r="A82" s="53">
        <v>78</v>
      </c>
      <c r="B82" s="87"/>
      <c r="C82" s="80"/>
      <c r="D82" s="80"/>
      <c r="E82" s="81"/>
      <c r="F82" s="88"/>
      <c r="G82" s="83" t="str">
        <f t="shared" si="98"/>
        <v/>
      </c>
      <c r="H82" s="84"/>
      <c r="I82" s="85"/>
      <c r="J82" s="85"/>
      <c r="K82" s="85"/>
      <c r="L82" s="85"/>
      <c r="M82" s="85"/>
      <c r="N82" s="86"/>
      <c r="O82" s="65" t="str">
        <f t="shared" si="112"/>
        <v/>
      </c>
      <c r="P82" s="63" t="str">
        <f t="shared" si="113"/>
        <v>NQ</v>
      </c>
      <c r="Q82" s="63" t="str">
        <f t="shared" si="114"/>
        <v>NQ</v>
      </c>
      <c r="R82" s="63" t="str">
        <f t="shared" si="115"/>
        <v>NQ</v>
      </c>
      <c r="S82" s="63" t="str">
        <f t="shared" si="116"/>
        <v>NQ</v>
      </c>
      <c r="T82" s="64" t="str">
        <f t="shared" si="117"/>
        <v>NQ</v>
      </c>
      <c r="U82" s="31"/>
      <c r="V82" s="31"/>
      <c r="W82" s="31"/>
      <c r="X82" s="32">
        <f t="shared" si="76"/>
        <v>0</v>
      </c>
      <c r="Y82" s="32">
        <f t="shared" si="77"/>
        <v>0</v>
      </c>
      <c r="Z82" s="32">
        <f t="shared" si="78"/>
        <v>0</v>
      </c>
      <c r="AA82" s="33">
        <f t="shared" si="79"/>
        <v>0</v>
      </c>
      <c r="AB82" s="34">
        <f t="shared" si="80"/>
        <v>0</v>
      </c>
      <c r="AC82" s="32">
        <f t="shared" si="81"/>
        <v>0</v>
      </c>
      <c r="AD82" s="32">
        <f t="shared" si="82"/>
        <v>0</v>
      </c>
      <c r="AE82" s="33">
        <f t="shared" si="83"/>
        <v>0</v>
      </c>
      <c r="AF82" s="34">
        <f t="shared" si="84"/>
        <v>0</v>
      </c>
      <c r="AG82" s="32">
        <f t="shared" si="85"/>
        <v>0</v>
      </c>
      <c r="AH82" s="32">
        <f t="shared" si="86"/>
        <v>0</v>
      </c>
      <c r="AI82" s="33">
        <f t="shared" si="87"/>
        <v>0</v>
      </c>
      <c r="AJ82" s="35">
        <f t="shared" si="88"/>
        <v>0</v>
      </c>
      <c r="AK82" s="35">
        <f t="shared" si="89"/>
        <v>0</v>
      </c>
      <c r="AL82" s="34">
        <f t="shared" si="99"/>
        <v>0</v>
      </c>
      <c r="AM82" s="34">
        <f t="shared" si="100"/>
        <v>0</v>
      </c>
      <c r="AN82" s="34">
        <f t="shared" si="101"/>
        <v>0</v>
      </c>
      <c r="AO82" s="36">
        <f t="shared" si="90"/>
        <v>0</v>
      </c>
      <c r="AP82" s="37">
        <f t="shared" si="91"/>
        <v>0</v>
      </c>
      <c r="AQ82" s="17" t="b">
        <f t="shared" si="118"/>
        <v>1</v>
      </c>
      <c r="AR82" s="17" t="b">
        <f t="shared" si="119"/>
        <v>1</v>
      </c>
      <c r="AS82" s="35">
        <f t="shared" si="92"/>
        <v>0</v>
      </c>
      <c r="AT82" s="36">
        <f t="shared" si="102"/>
        <v>0</v>
      </c>
      <c r="AU82" s="17" t="str">
        <f t="shared" si="103"/>
        <v>Excellence</v>
      </c>
      <c r="AV82" s="17">
        <f t="shared" si="93"/>
        <v>0</v>
      </c>
      <c r="AW82" s="17">
        <f t="shared" si="94"/>
        <v>0</v>
      </c>
      <c r="AX82" s="17">
        <f t="shared" si="95"/>
        <v>0</v>
      </c>
      <c r="AY82" s="17">
        <f t="shared" si="96"/>
        <v>0</v>
      </c>
      <c r="AZ82" s="17">
        <f t="shared" si="97"/>
        <v>3</v>
      </c>
      <c r="BA82" s="17" t="str">
        <f t="shared" si="104"/>
        <v/>
      </c>
      <c r="BB82" s="17" t="str">
        <f t="shared" si="105"/>
        <v/>
      </c>
      <c r="BC82" s="17" t="str">
        <f t="shared" si="106"/>
        <v/>
      </c>
      <c r="BD82" s="17" t="str">
        <f t="shared" si="107"/>
        <v/>
      </c>
      <c r="BE82" s="17">
        <f t="shared" si="108"/>
        <v>0</v>
      </c>
      <c r="BF82" s="17">
        <f t="shared" si="109"/>
        <v>0</v>
      </c>
      <c r="BG82" s="17">
        <f t="shared" si="110"/>
        <v>0</v>
      </c>
      <c r="BH82" s="17">
        <f t="shared" si="111"/>
        <v>0</v>
      </c>
    </row>
    <row r="83" spans="1:60">
      <c r="A83" s="53">
        <v>79</v>
      </c>
      <c r="B83" s="87"/>
      <c r="C83" s="80"/>
      <c r="D83" s="80"/>
      <c r="E83" s="81"/>
      <c r="F83" s="88"/>
      <c r="G83" s="83" t="str">
        <f t="shared" si="98"/>
        <v/>
      </c>
      <c r="H83" s="84"/>
      <c r="I83" s="85"/>
      <c r="J83" s="85"/>
      <c r="K83" s="85"/>
      <c r="L83" s="85"/>
      <c r="M83" s="85"/>
      <c r="N83" s="86"/>
      <c r="O83" s="65" t="str">
        <f t="shared" si="112"/>
        <v/>
      </c>
      <c r="P83" s="63" t="str">
        <f t="shared" si="113"/>
        <v>NQ</v>
      </c>
      <c r="Q83" s="63" t="str">
        <f t="shared" si="114"/>
        <v>NQ</v>
      </c>
      <c r="R83" s="63" t="str">
        <f t="shared" si="115"/>
        <v>NQ</v>
      </c>
      <c r="S83" s="63" t="str">
        <f t="shared" si="116"/>
        <v>NQ</v>
      </c>
      <c r="T83" s="64" t="str">
        <f t="shared" si="117"/>
        <v>NQ</v>
      </c>
      <c r="U83" s="31"/>
      <c r="V83" s="31"/>
      <c r="W83" s="31"/>
      <c r="X83" s="32">
        <f t="shared" si="76"/>
        <v>0</v>
      </c>
      <c r="Y83" s="32">
        <f t="shared" si="77"/>
        <v>0</v>
      </c>
      <c r="Z83" s="32">
        <f t="shared" si="78"/>
        <v>0</v>
      </c>
      <c r="AA83" s="33">
        <f t="shared" si="79"/>
        <v>0</v>
      </c>
      <c r="AB83" s="34">
        <f t="shared" si="80"/>
        <v>0</v>
      </c>
      <c r="AC83" s="32">
        <f t="shared" si="81"/>
        <v>0</v>
      </c>
      <c r="AD83" s="32">
        <f t="shared" si="82"/>
        <v>0</v>
      </c>
      <c r="AE83" s="33">
        <f t="shared" si="83"/>
        <v>0</v>
      </c>
      <c r="AF83" s="34">
        <f t="shared" si="84"/>
        <v>0</v>
      </c>
      <c r="AG83" s="32">
        <f t="shared" si="85"/>
        <v>0</v>
      </c>
      <c r="AH83" s="32">
        <f t="shared" si="86"/>
        <v>0</v>
      </c>
      <c r="AI83" s="33">
        <f t="shared" si="87"/>
        <v>0</v>
      </c>
      <c r="AJ83" s="35">
        <f t="shared" si="88"/>
        <v>0</v>
      </c>
      <c r="AK83" s="35">
        <f t="shared" si="89"/>
        <v>0</v>
      </c>
      <c r="AL83" s="34">
        <f t="shared" si="99"/>
        <v>0</v>
      </c>
      <c r="AM83" s="34">
        <f t="shared" si="100"/>
        <v>0</v>
      </c>
      <c r="AN83" s="34">
        <f t="shared" si="101"/>
        <v>0</v>
      </c>
      <c r="AO83" s="36">
        <f t="shared" si="90"/>
        <v>0</v>
      </c>
      <c r="AP83" s="37">
        <f t="shared" si="91"/>
        <v>0</v>
      </c>
      <c r="AQ83" s="17" t="b">
        <f t="shared" si="118"/>
        <v>1</v>
      </c>
      <c r="AR83" s="17" t="b">
        <f t="shared" si="119"/>
        <v>1</v>
      </c>
      <c r="AS83" s="35">
        <f t="shared" si="92"/>
        <v>0</v>
      </c>
      <c r="AT83" s="36">
        <f t="shared" si="102"/>
        <v>0</v>
      </c>
      <c r="AU83" s="17" t="str">
        <f t="shared" si="103"/>
        <v>Excellence</v>
      </c>
      <c r="AV83" s="17">
        <f t="shared" si="93"/>
        <v>0</v>
      </c>
      <c r="AW83" s="17">
        <f t="shared" si="94"/>
        <v>0</v>
      </c>
      <c r="AX83" s="17">
        <f t="shared" si="95"/>
        <v>0</v>
      </c>
      <c r="AY83" s="17">
        <f t="shared" si="96"/>
        <v>0</v>
      </c>
      <c r="AZ83" s="17">
        <f t="shared" si="97"/>
        <v>3</v>
      </c>
      <c r="BA83" s="17" t="str">
        <f t="shared" si="104"/>
        <v/>
      </c>
      <c r="BB83" s="17" t="str">
        <f t="shared" si="105"/>
        <v/>
      </c>
      <c r="BC83" s="17" t="str">
        <f t="shared" si="106"/>
        <v/>
      </c>
      <c r="BD83" s="17" t="str">
        <f t="shared" si="107"/>
        <v/>
      </c>
      <c r="BE83" s="17">
        <f t="shared" si="108"/>
        <v>0</v>
      </c>
      <c r="BF83" s="17">
        <f t="shared" si="109"/>
        <v>0</v>
      </c>
      <c r="BG83" s="17">
        <f t="shared" si="110"/>
        <v>0</v>
      </c>
      <c r="BH83" s="17">
        <f t="shared" si="111"/>
        <v>0</v>
      </c>
    </row>
    <row r="84" spans="1:60" ht="15.75" thickBot="1">
      <c r="A84" s="53">
        <v>80</v>
      </c>
      <c r="B84" s="94"/>
      <c r="C84" s="95"/>
      <c r="D84" s="95"/>
      <c r="E84" s="96"/>
      <c r="F84" s="97"/>
      <c r="G84" s="98" t="str">
        <f t="shared" si="98"/>
        <v/>
      </c>
      <c r="H84" s="99"/>
      <c r="I84" s="100"/>
      <c r="J84" s="100"/>
      <c r="K84" s="100"/>
      <c r="L84" s="100"/>
      <c r="M84" s="100"/>
      <c r="N84" s="101"/>
      <c r="O84" s="67" t="str">
        <f t="shared" si="112"/>
        <v/>
      </c>
      <c r="P84" s="63" t="str">
        <f t="shared" si="113"/>
        <v>NQ</v>
      </c>
      <c r="Q84" s="63" t="str">
        <f t="shared" si="114"/>
        <v>NQ</v>
      </c>
      <c r="R84" s="63" t="str">
        <f t="shared" si="115"/>
        <v>NQ</v>
      </c>
      <c r="S84" s="63" t="str">
        <f t="shared" si="116"/>
        <v>NQ</v>
      </c>
      <c r="T84" s="64" t="str">
        <f t="shared" si="117"/>
        <v>NQ</v>
      </c>
      <c r="U84" s="31"/>
      <c r="V84" s="31"/>
      <c r="W84" s="31"/>
      <c r="X84" s="32">
        <f t="shared" si="76"/>
        <v>0</v>
      </c>
      <c r="Y84" s="32">
        <f t="shared" si="77"/>
        <v>0</v>
      </c>
      <c r="Z84" s="32">
        <f t="shared" si="78"/>
        <v>0</v>
      </c>
      <c r="AA84" s="33">
        <f t="shared" si="79"/>
        <v>0</v>
      </c>
      <c r="AB84" s="34">
        <f t="shared" si="80"/>
        <v>0</v>
      </c>
      <c r="AC84" s="32">
        <f t="shared" si="81"/>
        <v>0</v>
      </c>
      <c r="AD84" s="32">
        <f t="shared" si="82"/>
        <v>0</v>
      </c>
      <c r="AE84" s="33">
        <f t="shared" si="83"/>
        <v>0</v>
      </c>
      <c r="AF84" s="34">
        <f t="shared" si="84"/>
        <v>0</v>
      </c>
      <c r="AG84" s="32">
        <f t="shared" si="85"/>
        <v>0</v>
      </c>
      <c r="AH84" s="32">
        <f t="shared" si="86"/>
        <v>0</v>
      </c>
      <c r="AI84" s="33">
        <f t="shared" si="87"/>
        <v>0</v>
      </c>
      <c r="AJ84" s="35">
        <f t="shared" si="88"/>
        <v>0</v>
      </c>
      <c r="AK84" s="35">
        <f t="shared" si="89"/>
        <v>0</v>
      </c>
      <c r="AL84" s="34">
        <f t="shared" si="99"/>
        <v>0</v>
      </c>
      <c r="AM84" s="34">
        <f t="shared" si="100"/>
        <v>0</v>
      </c>
      <c r="AN84" s="34">
        <f t="shared" si="101"/>
        <v>0</v>
      </c>
      <c r="AO84" s="36">
        <f t="shared" si="90"/>
        <v>0</v>
      </c>
      <c r="AP84" s="37">
        <f t="shared" si="91"/>
        <v>0</v>
      </c>
      <c r="AQ84" s="17" t="b">
        <f t="shared" si="118"/>
        <v>1</v>
      </c>
      <c r="AR84" s="17" t="b">
        <f t="shared" si="119"/>
        <v>1</v>
      </c>
      <c r="AS84" s="35">
        <f t="shared" si="92"/>
        <v>0</v>
      </c>
      <c r="AT84" s="36">
        <f t="shared" si="102"/>
        <v>0</v>
      </c>
      <c r="AU84" s="17" t="str">
        <f t="shared" si="103"/>
        <v>Excellence</v>
      </c>
      <c r="AV84" s="17">
        <f t="shared" si="93"/>
        <v>0</v>
      </c>
      <c r="AW84" s="17">
        <f t="shared" si="94"/>
        <v>0</v>
      </c>
      <c r="AX84" s="17">
        <f t="shared" si="95"/>
        <v>0</v>
      </c>
      <c r="AY84" s="17">
        <f t="shared" si="96"/>
        <v>0</v>
      </c>
      <c r="AZ84" s="17">
        <f t="shared" si="97"/>
        <v>3</v>
      </c>
      <c r="BA84" s="17" t="str">
        <f t="shared" si="104"/>
        <v/>
      </c>
      <c r="BB84" s="17" t="str">
        <f t="shared" si="105"/>
        <v/>
      </c>
      <c r="BC84" s="17" t="str">
        <f t="shared" si="106"/>
        <v/>
      </c>
      <c r="BD84" s="17" t="str">
        <f t="shared" si="107"/>
        <v/>
      </c>
      <c r="BE84" s="17">
        <f t="shared" si="108"/>
        <v>0</v>
      </c>
      <c r="BF84" s="17">
        <f t="shared" si="109"/>
        <v>0</v>
      </c>
      <c r="BG84" s="17">
        <f t="shared" si="110"/>
        <v>0</v>
      </c>
      <c r="BH84" s="17">
        <f t="shared" si="111"/>
        <v>0</v>
      </c>
    </row>
    <row r="85" spans="1:60">
      <c r="A85" s="20"/>
      <c r="B85" s="20"/>
      <c r="C85" s="20"/>
      <c r="D85" s="20"/>
      <c r="I85" s="54"/>
      <c r="J85" s="54"/>
      <c r="K85" s="55"/>
      <c r="L85" s="55"/>
      <c r="O85" s="17"/>
      <c r="P85" s="17">
        <f>COUNTIF(P5:P84,"NQ")-$O85</f>
        <v>80</v>
      </c>
      <c r="Q85" s="17">
        <f t="shared" ref="Q85:T85" si="120">COUNTIF(Q5:Q84,"NQ")-$O85</f>
        <v>80</v>
      </c>
      <c r="R85" s="17">
        <f t="shared" si="120"/>
        <v>80</v>
      </c>
      <c r="S85" s="17">
        <f t="shared" si="120"/>
        <v>80</v>
      </c>
      <c r="T85" s="17">
        <f t="shared" si="120"/>
        <v>80</v>
      </c>
      <c r="U85" s="21"/>
      <c r="X85" s="16"/>
      <c r="Y85" s="16"/>
      <c r="AB85" s="17"/>
      <c r="AC85" s="17"/>
      <c r="AK85" s="16"/>
      <c r="AL85" s="38"/>
      <c r="AR85" s="17">
        <f>IF(COUNTIF(AO85:AP85,0)&gt;1,0,1)</f>
        <v>1</v>
      </c>
      <c r="AT85" s="16"/>
      <c r="AZ85" s="17">
        <f t="shared" si="97"/>
        <v>-1</v>
      </c>
    </row>
    <row r="86" spans="1:60">
      <c r="A86" s="20"/>
      <c r="B86" s="20"/>
      <c r="C86" s="20"/>
      <c r="D86" s="20"/>
      <c r="I86" s="55"/>
      <c r="J86" s="55"/>
      <c r="K86" s="55"/>
      <c r="L86" s="55"/>
      <c r="O86" s="17"/>
      <c r="U86" s="21"/>
      <c r="X86" s="16"/>
      <c r="Y86" s="16"/>
      <c r="AB86" s="17"/>
      <c r="AC86" s="17"/>
      <c r="AK86" s="16"/>
      <c r="AL86" s="16"/>
      <c r="AT86" s="16"/>
    </row>
    <row r="87" spans="1:60">
      <c r="O87" s="17"/>
      <c r="U87" s="21"/>
      <c r="X87" s="16"/>
      <c r="Y87" s="16"/>
      <c r="AB87" s="17"/>
      <c r="AC87" s="17"/>
      <c r="AK87" s="16"/>
      <c r="AL87" s="16"/>
      <c r="AT87" s="16"/>
    </row>
    <row r="88" spans="1:60">
      <c r="O88" s="17"/>
      <c r="U88" s="21"/>
      <c r="X88" s="16"/>
      <c r="Y88" s="16"/>
      <c r="AB88" s="17"/>
      <c r="AC88" s="17"/>
      <c r="AK88" s="16"/>
      <c r="AL88" s="16"/>
      <c r="AT88" s="16"/>
    </row>
    <row r="89" spans="1:60">
      <c r="O89" s="17"/>
      <c r="U89" s="21"/>
      <c r="X89" s="16"/>
      <c r="Y89" s="16"/>
      <c r="AB89" s="17"/>
      <c r="AC89" s="17"/>
      <c r="AK89" s="16"/>
      <c r="AL89" s="16"/>
      <c r="AT89" s="16"/>
    </row>
    <row r="90" spans="1:60" ht="17.25" customHeight="1">
      <c r="O90" s="17"/>
      <c r="U90" s="21"/>
      <c r="X90" s="16"/>
      <c r="Y90" s="16"/>
      <c r="AB90" s="17"/>
      <c r="AC90" s="17"/>
      <c r="AK90" s="16"/>
      <c r="AL90" s="16"/>
      <c r="AT90" s="16"/>
    </row>
    <row r="91" spans="1:60" hidden="1">
      <c r="E91" s="20" t="s">
        <v>4</v>
      </c>
      <c r="F91" s="31" t="s">
        <v>29</v>
      </c>
      <c r="O91" s="17"/>
      <c r="U91" s="21"/>
      <c r="X91" s="16"/>
      <c r="Y91" s="16"/>
      <c r="AB91" s="17"/>
      <c r="AC91" s="17"/>
      <c r="AK91" s="16"/>
      <c r="AL91" s="16"/>
      <c r="AT91" s="16"/>
    </row>
    <row r="92" spans="1:60" hidden="1">
      <c r="E92" s="20" t="s">
        <v>5</v>
      </c>
      <c r="F92" s="31" t="s">
        <v>30</v>
      </c>
      <c r="O92" s="17"/>
      <c r="U92" s="21"/>
      <c r="X92" s="16"/>
      <c r="Y92" s="16"/>
      <c r="AB92" s="17"/>
      <c r="AC92" s="17"/>
      <c r="AK92" s="16"/>
      <c r="AL92" s="16"/>
      <c r="AT92" s="16"/>
    </row>
  </sheetData>
  <sheetProtection password="CCF5" sheet="1" objects="1" scenarios="1" selectLockedCells="1"/>
  <mergeCells count="17">
    <mergeCell ref="B4:D4"/>
    <mergeCell ref="E2:F2"/>
    <mergeCell ref="B2:D2"/>
    <mergeCell ref="H3:H4"/>
    <mergeCell ref="I3:I4"/>
    <mergeCell ref="J3:J4"/>
    <mergeCell ref="G2:O2"/>
    <mergeCell ref="K3:L3"/>
    <mergeCell ref="M3:N3"/>
    <mergeCell ref="F3:F4"/>
    <mergeCell ref="G3:G4"/>
    <mergeCell ref="O3:O4"/>
    <mergeCell ref="P4:T4"/>
    <mergeCell ref="P2:T2"/>
    <mergeCell ref="X3:AA3"/>
    <mergeCell ref="AB3:AE3"/>
    <mergeCell ref="AF3:AI3"/>
  </mergeCells>
  <conditionalFormatting sqref="O5:O84">
    <cfRule type="cellIs" dxfId="5" priority="14" operator="equal">
      <formula>"Excellence"</formula>
    </cfRule>
    <cfRule type="cellIs" dxfId="4" priority="15" operator="equal">
      <formula>"Or/Gold"</formula>
    </cfRule>
    <cfRule type="cellIs" dxfId="3" priority="16" operator="equal">
      <formula>"Argent/Silver"</formula>
    </cfRule>
    <cfRule type="cellIs" dxfId="2" priority="17" operator="equal">
      <formula>"Bronze"</formula>
    </cfRule>
  </conditionalFormatting>
  <conditionalFormatting sqref="H5:N84 P5:T84">
    <cfRule type="cellIs" dxfId="1" priority="12" operator="equal">
      <formula>""</formula>
    </cfRule>
  </conditionalFormatting>
  <conditionalFormatting sqref="P5:T84">
    <cfRule type="cellIs" dxfId="0" priority="1" operator="equal">
      <formula>"NQ"</formula>
    </cfRule>
  </conditionalFormatting>
  <dataValidations count="2">
    <dataValidation type="list" allowBlank="1" showInputMessage="1" showErrorMessage="1" sqref="E5:E84">
      <formula1>$E$91:$E$92</formula1>
    </dataValidation>
    <dataValidation type="list" allowBlank="1" showInputMessage="1" showErrorMessage="1" sqref="K5:L84">
      <formula1>$F$91:$F$92</formula1>
    </dataValidation>
  </dataValidations>
  <printOptions horizontalCentered="1"/>
  <pageMargins left="0.45" right="0.45" top="0.75" bottom="0.75" header="0.3" footer="0.3"/>
  <pageSetup paperSize="5" scale="63" fitToHeight="1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W20"/>
  <sheetViews>
    <sheetView workbookViewId="0">
      <selection activeCell="E28" sqref="E28"/>
    </sheetView>
  </sheetViews>
  <sheetFormatPr baseColWidth="10" defaultColWidth="8.88671875" defaultRowHeight="15"/>
  <cols>
    <col min="1" max="2" width="8.88671875" style="2"/>
    <col min="3" max="14" width="8.88671875" style="1"/>
    <col min="15" max="18" width="0" style="1" hidden="1" customWidth="1"/>
    <col min="19" max="22" width="8.88671875" style="1"/>
  </cols>
  <sheetData>
    <row r="1" spans="1:23" ht="15.75" thickBot="1"/>
    <row r="2" spans="1:23" ht="15.75" thickBot="1">
      <c r="C2" s="134" t="s">
        <v>7</v>
      </c>
      <c r="D2" s="135"/>
      <c r="E2" s="135"/>
      <c r="F2" s="136"/>
      <c r="G2" s="134" t="s">
        <v>12</v>
      </c>
      <c r="H2" s="135"/>
      <c r="I2" s="135"/>
      <c r="J2" s="136"/>
      <c r="K2" s="134" t="s">
        <v>13</v>
      </c>
      <c r="L2" s="135"/>
      <c r="M2" s="135"/>
      <c r="N2" s="136"/>
      <c r="O2" s="134" t="s">
        <v>14</v>
      </c>
      <c r="P2" s="135"/>
      <c r="Q2" s="135"/>
      <c r="R2" s="136"/>
      <c r="S2" s="134" t="s">
        <v>15</v>
      </c>
      <c r="T2" s="135"/>
      <c r="U2" s="135"/>
      <c r="V2" s="136"/>
      <c r="W2" t="s">
        <v>16</v>
      </c>
    </row>
    <row r="3" spans="1:23" ht="15.75" thickBot="1">
      <c r="A3" s="1" t="s">
        <v>8</v>
      </c>
      <c r="B3" s="1" t="s">
        <v>3</v>
      </c>
      <c r="C3" s="9" t="s">
        <v>6</v>
      </c>
      <c r="D3" s="10" t="s">
        <v>9</v>
      </c>
      <c r="E3" s="10" t="s">
        <v>10</v>
      </c>
      <c r="F3" s="11" t="s">
        <v>11</v>
      </c>
      <c r="G3" s="9" t="s">
        <v>6</v>
      </c>
      <c r="H3" s="10" t="s">
        <v>9</v>
      </c>
      <c r="I3" s="10" t="s">
        <v>10</v>
      </c>
      <c r="J3" s="11" t="s">
        <v>11</v>
      </c>
      <c r="K3" s="9" t="s">
        <v>6</v>
      </c>
      <c r="L3" s="10" t="s">
        <v>9</v>
      </c>
      <c r="M3" s="10" t="s">
        <v>10</v>
      </c>
      <c r="N3" s="11" t="s">
        <v>11</v>
      </c>
      <c r="O3" s="9" t="s">
        <v>6</v>
      </c>
      <c r="P3" s="10" t="s">
        <v>9</v>
      </c>
      <c r="Q3" s="10" t="s">
        <v>10</v>
      </c>
      <c r="R3" s="11" t="s">
        <v>11</v>
      </c>
      <c r="S3" s="9" t="s">
        <v>6</v>
      </c>
      <c r="T3" s="10" t="s">
        <v>9</v>
      </c>
      <c r="U3" s="10" t="s">
        <v>10</v>
      </c>
      <c r="V3" s="11" t="s">
        <v>11</v>
      </c>
    </row>
    <row r="4" spans="1:23">
      <c r="A4" s="1" t="s">
        <v>4</v>
      </c>
      <c r="B4" s="1">
        <v>12</v>
      </c>
      <c r="C4" s="3">
        <v>32</v>
      </c>
      <c r="D4" s="4">
        <v>45</v>
      </c>
      <c r="E4" s="4">
        <v>58</v>
      </c>
      <c r="F4" s="5">
        <v>72</v>
      </c>
      <c r="G4" s="3">
        <v>18</v>
      </c>
      <c r="H4" s="12">
        <v>24</v>
      </c>
      <c r="I4" s="4">
        <v>30</v>
      </c>
      <c r="J4" s="5">
        <v>36</v>
      </c>
      <c r="K4" s="3">
        <v>10</v>
      </c>
      <c r="L4" s="4">
        <v>13</v>
      </c>
      <c r="M4" s="4">
        <v>16</v>
      </c>
      <c r="N4" s="5">
        <v>20</v>
      </c>
      <c r="O4" s="3">
        <v>23</v>
      </c>
      <c r="P4" s="4">
        <v>25</v>
      </c>
      <c r="Q4" s="4">
        <v>28</v>
      </c>
      <c r="R4" s="5">
        <v>30</v>
      </c>
      <c r="S4" s="3">
        <v>20</v>
      </c>
      <c r="T4" s="4">
        <v>20</v>
      </c>
      <c r="U4" s="4">
        <v>20</v>
      </c>
      <c r="V4" s="5">
        <v>20</v>
      </c>
    </row>
    <row r="5" spans="1:23">
      <c r="A5" s="1" t="s">
        <v>4</v>
      </c>
      <c r="B5" s="1">
        <v>13</v>
      </c>
      <c r="C5" s="3">
        <v>41</v>
      </c>
      <c r="D5" s="4">
        <v>55</v>
      </c>
      <c r="E5" s="4">
        <v>69</v>
      </c>
      <c r="F5" s="5">
        <v>83</v>
      </c>
      <c r="G5" s="3">
        <v>21</v>
      </c>
      <c r="H5" s="12">
        <v>27</v>
      </c>
      <c r="I5" s="4">
        <v>33</v>
      </c>
      <c r="J5" s="5">
        <v>41</v>
      </c>
      <c r="K5" s="3">
        <v>12</v>
      </c>
      <c r="L5" s="4">
        <v>16</v>
      </c>
      <c r="M5" s="4">
        <v>20</v>
      </c>
      <c r="N5" s="5">
        <v>25</v>
      </c>
      <c r="O5" s="3">
        <v>23</v>
      </c>
      <c r="P5" s="4">
        <v>25</v>
      </c>
      <c r="Q5" s="4">
        <v>28</v>
      </c>
      <c r="R5" s="5">
        <v>30</v>
      </c>
      <c r="S5" s="3">
        <v>20</v>
      </c>
      <c r="T5" s="4">
        <v>20</v>
      </c>
      <c r="U5" s="4">
        <v>20</v>
      </c>
      <c r="V5" s="5">
        <v>20</v>
      </c>
    </row>
    <row r="6" spans="1:23">
      <c r="A6" s="1" t="s">
        <v>4</v>
      </c>
      <c r="B6" s="1">
        <v>14</v>
      </c>
      <c r="C6" s="3">
        <v>41</v>
      </c>
      <c r="D6" s="4">
        <v>55</v>
      </c>
      <c r="E6" s="4">
        <v>69</v>
      </c>
      <c r="F6" s="5">
        <v>83</v>
      </c>
      <c r="G6" s="3">
        <v>24</v>
      </c>
      <c r="H6" s="12">
        <v>31</v>
      </c>
      <c r="I6" s="4">
        <v>38</v>
      </c>
      <c r="J6" s="5">
        <v>45</v>
      </c>
      <c r="K6" s="3">
        <v>14</v>
      </c>
      <c r="L6" s="4">
        <v>19</v>
      </c>
      <c r="M6" s="4">
        <v>24</v>
      </c>
      <c r="N6" s="5">
        <v>30</v>
      </c>
      <c r="O6" s="3">
        <v>23</v>
      </c>
      <c r="P6" s="4">
        <v>25</v>
      </c>
      <c r="Q6" s="4">
        <v>28</v>
      </c>
      <c r="R6" s="5">
        <v>30</v>
      </c>
      <c r="S6" s="3">
        <v>20</v>
      </c>
      <c r="T6" s="4">
        <v>20</v>
      </c>
      <c r="U6" s="4">
        <v>20</v>
      </c>
      <c r="V6" s="5">
        <v>20</v>
      </c>
    </row>
    <row r="7" spans="1:23">
      <c r="A7" s="1" t="s">
        <v>4</v>
      </c>
      <c r="B7" s="1">
        <v>15</v>
      </c>
      <c r="C7" s="3">
        <v>51</v>
      </c>
      <c r="D7" s="4">
        <v>65</v>
      </c>
      <c r="E7" s="4">
        <v>79</v>
      </c>
      <c r="F7" s="5">
        <v>94</v>
      </c>
      <c r="G7" s="3">
        <v>24</v>
      </c>
      <c r="H7" s="12">
        <v>31</v>
      </c>
      <c r="I7" s="4">
        <v>39</v>
      </c>
      <c r="J7" s="5">
        <v>47</v>
      </c>
      <c r="K7" s="3">
        <v>16</v>
      </c>
      <c r="L7" s="4">
        <v>22</v>
      </c>
      <c r="M7" s="4">
        <v>28</v>
      </c>
      <c r="N7" s="5">
        <v>35</v>
      </c>
      <c r="O7" s="3">
        <v>23</v>
      </c>
      <c r="P7" s="4">
        <v>25</v>
      </c>
      <c r="Q7" s="4">
        <v>28</v>
      </c>
      <c r="R7" s="5">
        <v>30</v>
      </c>
      <c r="S7" s="3">
        <v>20</v>
      </c>
      <c r="T7" s="4">
        <v>20</v>
      </c>
      <c r="U7" s="4">
        <v>20</v>
      </c>
      <c r="V7" s="5">
        <v>20</v>
      </c>
    </row>
    <row r="8" spans="1:23">
      <c r="A8" s="1" t="s">
        <v>4</v>
      </c>
      <c r="B8" s="1">
        <v>16</v>
      </c>
      <c r="C8" s="3">
        <v>61</v>
      </c>
      <c r="D8" s="4">
        <v>72</v>
      </c>
      <c r="E8" s="4">
        <v>83</v>
      </c>
      <c r="F8" s="5">
        <v>94</v>
      </c>
      <c r="G8" s="3">
        <v>24</v>
      </c>
      <c r="H8" s="12">
        <v>31</v>
      </c>
      <c r="I8" s="4">
        <v>39</v>
      </c>
      <c r="J8" s="5">
        <v>47</v>
      </c>
      <c r="K8" s="3">
        <v>18</v>
      </c>
      <c r="L8" s="4">
        <v>23</v>
      </c>
      <c r="M8" s="4">
        <v>29</v>
      </c>
      <c r="N8" s="5">
        <v>35</v>
      </c>
      <c r="O8" s="3">
        <v>23</v>
      </c>
      <c r="P8" s="4">
        <v>25</v>
      </c>
      <c r="Q8" s="4">
        <v>28</v>
      </c>
      <c r="R8" s="5">
        <v>30</v>
      </c>
      <c r="S8" s="3">
        <v>20</v>
      </c>
      <c r="T8" s="4">
        <v>20</v>
      </c>
      <c r="U8" s="4">
        <v>20</v>
      </c>
      <c r="V8" s="5">
        <v>20</v>
      </c>
    </row>
    <row r="9" spans="1:23">
      <c r="A9" s="1" t="s">
        <v>4</v>
      </c>
      <c r="B9" s="1">
        <v>17</v>
      </c>
      <c r="C9" s="3">
        <v>61</v>
      </c>
      <c r="D9" s="4">
        <v>76</v>
      </c>
      <c r="E9" s="4">
        <v>91</v>
      </c>
      <c r="F9" s="5">
        <v>106</v>
      </c>
      <c r="G9" s="3">
        <v>24</v>
      </c>
      <c r="H9" s="12">
        <v>31</v>
      </c>
      <c r="I9" s="4">
        <v>39</v>
      </c>
      <c r="J9" s="5">
        <v>47</v>
      </c>
      <c r="K9" s="3">
        <v>18</v>
      </c>
      <c r="L9" s="4">
        <v>23</v>
      </c>
      <c r="M9" s="4">
        <v>29</v>
      </c>
      <c r="N9" s="5">
        <v>35</v>
      </c>
      <c r="O9" s="3">
        <v>23</v>
      </c>
      <c r="P9" s="4">
        <v>25</v>
      </c>
      <c r="Q9" s="4">
        <v>28</v>
      </c>
      <c r="R9" s="5">
        <v>30</v>
      </c>
      <c r="S9" s="3">
        <v>20</v>
      </c>
      <c r="T9" s="4">
        <v>20</v>
      </c>
      <c r="U9" s="4">
        <v>20</v>
      </c>
      <c r="V9" s="5">
        <v>20</v>
      </c>
    </row>
    <row r="10" spans="1:23" ht="15.75" thickBot="1">
      <c r="A10" s="1" t="s">
        <v>4</v>
      </c>
      <c r="B10" s="1">
        <v>18</v>
      </c>
      <c r="C10" s="6">
        <v>72</v>
      </c>
      <c r="D10" s="7">
        <v>83</v>
      </c>
      <c r="E10" s="7">
        <v>94</v>
      </c>
      <c r="F10" s="8">
        <v>106</v>
      </c>
      <c r="G10" s="6">
        <v>24</v>
      </c>
      <c r="H10" s="7">
        <v>31</v>
      </c>
      <c r="I10" s="7">
        <v>39</v>
      </c>
      <c r="J10" s="8">
        <v>47</v>
      </c>
      <c r="K10" s="6">
        <v>18</v>
      </c>
      <c r="L10" s="7">
        <v>23</v>
      </c>
      <c r="M10" s="7">
        <v>29</v>
      </c>
      <c r="N10" s="8">
        <v>35</v>
      </c>
      <c r="O10" s="6">
        <v>23</v>
      </c>
      <c r="P10" s="7">
        <v>25</v>
      </c>
      <c r="Q10" s="7">
        <v>28</v>
      </c>
      <c r="R10" s="8">
        <v>30</v>
      </c>
      <c r="S10" s="6">
        <v>20</v>
      </c>
      <c r="T10" s="7">
        <v>20</v>
      </c>
      <c r="U10" s="7">
        <v>20</v>
      </c>
      <c r="V10" s="8">
        <v>20</v>
      </c>
    </row>
    <row r="11" spans="1:23" ht="15.75" thickBot="1">
      <c r="A11" s="1"/>
      <c r="B11" s="1"/>
      <c r="G11" s="13"/>
    </row>
    <row r="12" spans="1:23" ht="15.75" thickBot="1">
      <c r="C12" s="134" t="s">
        <v>7</v>
      </c>
      <c r="D12" s="135"/>
      <c r="E12" s="135"/>
      <c r="F12" s="136"/>
      <c r="G12" s="134" t="s">
        <v>12</v>
      </c>
      <c r="H12" s="135"/>
      <c r="I12" s="135"/>
      <c r="J12" s="136"/>
      <c r="K12" s="134" t="s">
        <v>13</v>
      </c>
      <c r="L12" s="135"/>
      <c r="M12" s="135"/>
      <c r="N12" s="136"/>
      <c r="O12" s="134" t="s">
        <v>14</v>
      </c>
      <c r="P12" s="135"/>
      <c r="Q12" s="135"/>
      <c r="R12" s="136"/>
      <c r="S12" s="134" t="s">
        <v>15</v>
      </c>
      <c r="T12" s="135"/>
      <c r="U12" s="135"/>
      <c r="V12" s="136"/>
      <c r="W12" t="s">
        <v>16</v>
      </c>
    </row>
    <row r="13" spans="1:23" ht="15.75" thickBot="1">
      <c r="A13" s="1" t="s">
        <v>8</v>
      </c>
      <c r="B13" s="1" t="s">
        <v>3</v>
      </c>
      <c r="C13" s="9" t="s">
        <v>6</v>
      </c>
      <c r="D13" s="10" t="s">
        <v>9</v>
      </c>
      <c r="E13" s="10" t="s">
        <v>10</v>
      </c>
      <c r="F13" s="11" t="s">
        <v>11</v>
      </c>
      <c r="G13" s="9" t="s">
        <v>6</v>
      </c>
      <c r="H13" s="10" t="s">
        <v>9</v>
      </c>
      <c r="I13" s="10" t="s">
        <v>10</v>
      </c>
      <c r="J13" s="11" t="s">
        <v>11</v>
      </c>
      <c r="K13" s="9" t="s">
        <v>6</v>
      </c>
      <c r="L13" s="10" t="s">
        <v>9</v>
      </c>
      <c r="M13" s="10" t="s">
        <v>10</v>
      </c>
      <c r="N13" s="11" t="s">
        <v>11</v>
      </c>
      <c r="O13" s="9" t="s">
        <v>6</v>
      </c>
      <c r="P13" s="10" t="s">
        <v>9</v>
      </c>
      <c r="Q13" s="10" t="s">
        <v>10</v>
      </c>
      <c r="R13" s="11" t="s">
        <v>11</v>
      </c>
      <c r="S13" s="9" t="s">
        <v>6</v>
      </c>
      <c r="T13" s="10" t="s">
        <v>9</v>
      </c>
      <c r="U13" s="10" t="s">
        <v>10</v>
      </c>
      <c r="V13" s="11" t="s">
        <v>11</v>
      </c>
    </row>
    <row r="14" spans="1:23">
      <c r="A14" s="1" t="s">
        <v>5</v>
      </c>
      <c r="B14" s="1">
        <v>12</v>
      </c>
      <c r="C14" s="3">
        <v>15</v>
      </c>
      <c r="D14" s="4">
        <v>23</v>
      </c>
      <c r="E14" s="4">
        <v>32</v>
      </c>
      <c r="F14" s="5">
        <v>41</v>
      </c>
      <c r="G14" s="3">
        <v>18</v>
      </c>
      <c r="H14" s="4">
        <v>22</v>
      </c>
      <c r="I14" s="4">
        <v>27</v>
      </c>
      <c r="J14" s="5">
        <v>32</v>
      </c>
      <c r="K14" s="3">
        <v>7</v>
      </c>
      <c r="L14" s="4">
        <v>9</v>
      </c>
      <c r="M14" s="4">
        <v>12</v>
      </c>
      <c r="N14" s="5">
        <v>15</v>
      </c>
      <c r="O14" s="3">
        <v>23</v>
      </c>
      <c r="P14" s="4">
        <v>25</v>
      </c>
      <c r="Q14" s="4">
        <v>28</v>
      </c>
      <c r="R14" s="5">
        <v>30</v>
      </c>
      <c r="S14" s="3">
        <v>25</v>
      </c>
      <c r="T14" s="4">
        <v>25</v>
      </c>
      <c r="U14" s="4">
        <v>25</v>
      </c>
      <c r="V14" s="5">
        <v>25</v>
      </c>
    </row>
    <row r="15" spans="1:23">
      <c r="A15" s="1" t="s">
        <v>5</v>
      </c>
      <c r="B15" s="1">
        <v>13</v>
      </c>
      <c r="C15" s="3">
        <v>23</v>
      </c>
      <c r="D15" s="4">
        <v>32</v>
      </c>
      <c r="E15" s="4">
        <v>41</v>
      </c>
      <c r="F15" s="5">
        <v>51</v>
      </c>
      <c r="G15" s="3">
        <v>18</v>
      </c>
      <c r="H15" s="4">
        <v>22</v>
      </c>
      <c r="I15" s="4">
        <v>27</v>
      </c>
      <c r="J15" s="5">
        <v>32</v>
      </c>
      <c r="K15" s="3">
        <v>7</v>
      </c>
      <c r="L15" s="4">
        <v>9</v>
      </c>
      <c r="M15" s="4">
        <v>12</v>
      </c>
      <c r="N15" s="5">
        <v>15</v>
      </c>
      <c r="O15" s="3">
        <v>23</v>
      </c>
      <c r="P15" s="4">
        <v>25</v>
      </c>
      <c r="Q15" s="4">
        <v>28</v>
      </c>
      <c r="R15" s="5">
        <v>30</v>
      </c>
      <c r="S15" s="3">
        <v>25</v>
      </c>
      <c r="T15" s="4">
        <v>25</v>
      </c>
      <c r="U15" s="4">
        <v>25</v>
      </c>
      <c r="V15" s="5">
        <v>25</v>
      </c>
    </row>
    <row r="16" spans="1:23">
      <c r="A16" s="1" t="s">
        <v>5</v>
      </c>
      <c r="B16" s="1">
        <v>14</v>
      </c>
      <c r="C16" s="3">
        <v>23</v>
      </c>
      <c r="D16" s="4">
        <v>32</v>
      </c>
      <c r="E16" s="4">
        <v>41</v>
      </c>
      <c r="F16" s="5">
        <v>51</v>
      </c>
      <c r="G16" s="3">
        <v>18</v>
      </c>
      <c r="H16" s="4">
        <v>22</v>
      </c>
      <c r="I16" s="4">
        <v>27</v>
      </c>
      <c r="J16" s="5">
        <v>32</v>
      </c>
      <c r="K16" s="3">
        <v>7</v>
      </c>
      <c r="L16" s="4">
        <v>9</v>
      </c>
      <c r="M16" s="4">
        <v>12</v>
      </c>
      <c r="N16" s="5">
        <v>15</v>
      </c>
      <c r="O16" s="3">
        <v>23</v>
      </c>
      <c r="P16" s="4">
        <v>25</v>
      </c>
      <c r="Q16" s="4">
        <v>28</v>
      </c>
      <c r="R16" s="5">
        <v>30</v>
      </c>
      <c r="S16" s="3">
        <v>25</v>
      </c>
      <c r="T16" s="4">
        <v>25</v>
      </c>
      <c r="U16" s="4">
        <v>25</v>
      </c>
      <c r="V16" s="5">
        <v>25</v>
      </c>
    </row>
    <row r="17" spans="1:22">
      <c r="A17" s="1" t="s">
        <v>5</v>
      </c>
      <c r="B17" s="1">
        <v>15</v>
      </c>
      <c r="C17" s="3">
        <v>32</v>
      </c>
      <c r="D17" s="4">
        <v>38</v>
      </c>
      <c r="E17" s="4">
        <v>44</v>
      </c>
      <c r="F17" s="5">
        <v>51</v>
      </c>
      <c r="G17" s="3">
        <v>18</v>
      </c>
      <c r="H17" s="4">
        <v>23</v>
      </c>
      <c r="I17" s="4">
        <v>29</v>
      </c>
      <c r="J17" s="5">
        <v>35</v>
      </c>
      <c r="K17" s="3">
        <v>7</v>
      </c>
      <c r="L17" s="4">
        <v>9</v>
      </c>
      <c r="M17" s="4">
        <v>12</v>
      </c>
      <c r="N17" s="5">
        <v>15</v>
      </c>
      <c r="O17" s="3">
        <v>23</v>
      </c>
      <c r="P17" s="4">
        <v>25</v>
      </c>
      <c r="Q17" s="4">
        <v>28</v>
      </c>
      <c r="R17" s="5">
        <v>30</v>
      </c>
      <c r="S17" s="3">
        <v>30</v>
      </c>
      <c r="T17" s="4">
        <v>30</v>
      </c>
      <c r="U17" s="4">
        <v>30</v>
      </c>
      <c r="V17" s="5">
        <v>30</v>
      </c>
    </row>
    <row r="18" spans="1:22">
      <c r="A18" s="1" t="s">
        <v>5</v>
      </c>
      <c r="B18" s="1">
        <v>16</v>
      </c>
      <c r="C18" s="3">
        <v>32</v>
      </c>
      <c r="D18" s="4">
        <v>41</v>
      </c>
      <c r="E18" s="4">
        <v>51</v>
      </c>
      <c r="F18" s="5">
        <v>61</v>
      </c>
      <c r="G18" s="3">
        <v>18</v>
      </c>
      <c r="H18" s="4">
        <v>23</v>
      </c>
      <c r="I18" s="4">
        <v>29</v>
      </c>
      <c r="J18" s="5">
        <v>35</v>
      </c>
      <c r="K18" s="3">
        <v>7</v>
      </c>
      <c r="L18" s="4">
        <v>9</v>
      </c>
      <c r="M18" s="4">
        <v>12</v>
      </c>
      <c r="N18" s="5">
        <v>15</v>
      </c>
      <c r="O18" s="3">
        <v>23</v>
      </c>
      <c r="P18" s="4">
        <v>25</v>
      </c>
      <c r="Q18" s="4">
        <v>28</v>
      </c>
      <c r="R18" s="5">
        <v>30</v>
      </c>
      <c r="S18" s="3">
        <v>30</v>
      </c>
      <c r="T18" s="4">
        <v>30</v>
      </c>
      <c r="U18" s="4">
        <v>30</v>
      </c>
      <c r="V18" s="5">
        <v>30</v>
      </c>
    </row>
    <row r="19" spans="1:22">
      <c r="A19" s="1" t="s">
        <v>5</v>
      </c>
      <c r="B19" s="1">
        <v>17</v>
      </c>
      <c r="C19" s="3">
        <v>41</v>
      </c>
      <c r="D19" s="4">
        <v>47</v>
      </c>
      <c r="E19" s="4">
        <v>54</v>
      </c>
      <c r="F19" s="5">
        <v>61</v>
      </c>
      <c r="G19" s="3">
        <v>18</v>
      </c>
      <c r="H19" s="4">
        <v>23</v>
      </c>
      <c r="I19" s="4">
        <v>29</v>
      </c>
      <c r="J19" s="5">
        <v>35</v>
      </c>
      <c r="K19" s="3">
        <v>7</v>
      </c>
      <c r="L19" s="4">
        <v>9</v>
      </c>
      <c r="M19" s="4">
        <v>12</v>
      </c>
      <c r="N19" s="5">
        <v>15</v>
      </c>
      <c r="O19" s="3">
        <v>23</v>
      </c>
      <c r="P19" s="4">
        <v>25</v>
      </c>
      <c r="Q19" s="4">
        <v>28</v>
      </c>
      <c r="R19" s="5">
        <v>30</v>
      </c>
      <c r="S19" s="3">
        <v>30</v>
      </c>
      <c r="T19" s="4">
        <v>30</v>
      </c>
      <c r="U19" s="4">
        <v>30</v>
      </c>
      <c r="V19" s="5">
        <v>30</v>
      </c>
    </row>
    <row r="20" spans="1:22" ht="15.75" thickBot="1">
      <c r="A20" s="1" t="s">
        <v>5</v>
      </c>
      <c r="B20" s="1">
        <v>18</v>
      </c>
      <c r="C20" s="6">
        <v>41</v>
      </c>
      <c r="D20" s="7">
        <v>51</v>
      </c>
      <c r="E20" s="7">
        <v>61</v>
      </c>
      <c r="F20" s="8">
        <v>72</v>
      </c>
      <c r="G20" s="6">
        <v>18</v>
      </c>
      <c r="H20" s="7">
        <v>23</v>
      </c>
      <c r="I20" s="7">
        <v>29</v>
      </c>
      <c r="J20" s="8">
        <v>35</v>
      </c>
      <c r="K20" s="6">
        <v>7</v>
      </c>
      <c r="L20" s="7">
        <v>9</v>
      </c>
      <c r="M20" s="7">
        <v>12</v>
      </c>
      <c r="N20" s="8">
        <v>15</v>
      </c>
      <c r="O20" s="6">
        <v>23</v>
      </c>
      <c r="P20" s="7">
        <v>25</v>
      </c>
      <c r="Q20" s="7">
        <v>28</v>
      </c>
      <c r="R20" s="8">
        <v>30</v>
      </c>
      <c r="S20" s="6">
        <v>30</v>
      </c>
      <c r="T20" s="7">
        <v>30</v>
      </c>
      <c r="U20" s="7">
        <v>30</v>
      </c>
      <c r="V20" s="8">
        <v>30</v>
      </c>
    </row>
  </sheetData>
  <mergeCells count="10">
    <mergeCell ref="C2:F2"/>
    <mergeCell ref="G2:J2"/>
    <mergeCell ref="K2:N2"/>
    <mergeCell ref="O2:R2"/>
    <mergeCell ref="S2:V2"/>
    <mergeCell ref="C12:F12"/>
    <mergeCell ref="G12:J12"/>
    <mergeCell ref="K12:N12"/>
    <mergeCell ref="O12:R12"/>
    <mergeCell ref="S12:V12"/>
  </mergeCells>
  <printOptions headings="1"/>
  <pageMargins left="0.7" right="0.7" top="0.75" bottom="0.75" header="0.3" footer="0.3"/>
  <pageSetup scale="4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Data</vt:lpstr>
      <vt:lpstr>Référence</vt:lpstr>
      <vt:lpstr>Data!Impression_des_titres</vt:lpstr>
      <vt:lpstr>Data!Zone_d_impression</vt:lpstr>
    </vt:vector>
  </TitlesOfParts>
  <Company>MiJo Informatique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Paul</dc:creator>
  <cp:lastModifiedBy>USAGER</cp:lastModifiedBy>
  <cp:lastPrinted>2013-10-18T12:31:36Z</cp:lastPrinted>
  <dcterms:created xsi:type="dcterms:W3CDTF">2010-10-22T10:54:27Z</dcterms:created>
  <dcterms:modified xsi:type="dcterms:W3CDTF">2013-10-30T00:41:05Z</dcterms:modified>
</cp:coreProperties>
</file>