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6 Annunziata/CPTR_6_DSP_Annunziata/"/>
    </mc:Choice>
  </mc:AlternateContent>
  <xr:revisionPtr revIDLastSave="0" documentId="13_ncr:1_{5271995E-1F2D-144E-9EFD-3B6EB2159188}" xr6:coauthVersionLast="47" xr6:coauthVersionMax="47" xr10:uidLastSave="{00000000-0000-0000-0000-000000000000}"/>
  <bookViews>
    <workbookView xWindow="39400" yWindow="-7420" windowWidth="30240" windowHeight="18880" xr2:uid="{00000000-000D-0000-FFFF-FFFF00000000}"/>
  </bookViews>
  <sheets>
    <sheet name="Annotation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<sst xmlns="http://schemas.openxmlformats.org/spreadsheetml/2006/main" count="5171" uniqueCount="383">
  <si>
    <t>Scan name</t>
  </si>
  <si>
    <t>ROI (label)</t>
  </si>
  <si>
    <t>Segment (Name/ Label)</t>
  </si>
  <si>
    <t>Segment tags</t>
  </si>
  <si>
    <t>LOT_Mouse_NGS_Protein_Core</t>
  </si>
  <si>
    <t>LOT_Mouse_NGS_Immune_Activation_Status_Protein</t>
  </si>
  <si>
    <t>LOT_Mouse_NGS_Immune_Cell_Typing_Protein</t>
  </si>
  <si>
    <t>LOT_Mouse_NGS_Myeloid</t>
  </si>
  <si>
    <t>ROI_ID</t>
  </si>
  <si>
    <t>Scan_ID</t>
  </si>
  <si>
    <t>Prot NGS 23002042 2-8 083023</t>
  </si>
  <si>
    <t>049</t>
  </si>
  <si>
    <t>Full ROI</t>
  </si>
  <si>
    <t/>
  </si>
  <si>
    <t>0519068</t>
  </si>
  <si>
    <t>0519054</t>
  </si>
  <si>
    <t>0519058</t>
  </si>
  <si>
    <t>0519052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</si>
  <si>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</si>
  <si>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</si>
  <si>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</si>
  <si>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</si>
  <si>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</si>
  <si>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</si>
  <si>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</si>
  <si>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</si>
  <si>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</si>
  <si>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</si>
  <si>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</si>
  <si>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</si>
  <si>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</si>
  <si>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</si>
  <si>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</si>
  <si>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</si>
  <si>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</si>
  <si>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</si>
  <si>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</si>
  <si>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</si>
  <si>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</si>
  <si>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</si>
  <si>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</si>
  <si>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</si>
  <si>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</si>
  <si>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</si>
  <si>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</si>
  <si>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</si>
  <si>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</si>
  <si>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</si>
  <si>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</si>
  <si>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</si>
  <si>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</si>
  <si>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</si>
  <si>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</si>
  <si>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</si>
  <si>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</si>
  <si>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</si>
  <si>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</si>
  <si>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</si>
  <si>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</si>
  <si>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</si>
  <si>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</si>
  <si>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</si>
  <si>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</si>
  <si>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</si>
  <si>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</si>
  <si>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</si>
  <si>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</si>
  <si>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</si>
  <si>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</si>
  <si>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</si>
  <si>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</si>
  <si>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</si>
  <si>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</si>
  <si>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</si>
  <si>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</si>
  <si>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</si>
  <si>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</si>
  <si>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</si>
  <si>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</si>
  <si>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</si>
  <si>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</si>
  <si>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</si>
  <si>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</si>
  <si>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</si>
  <si>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</si>
  <si>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</si>
  <si>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</si>
  <si>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</si>
  <si>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</si>
  <si>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</si>
  <si>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</si>
  <si>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</si>
  <si>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</si>
  <si>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</si>
  <si>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</si>
  <si>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</si>
  <si>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</si>
  <si>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</si>
  <si>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</si>
  <si>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</si>
  <si>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</si>
  <si>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</si>
  <si>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</si>
  <si>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</si>
  <si>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</si>
  <si>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</si>
  <si>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</si>
  <si>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</si>
  <si>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</si>
  <si>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</si>
  <si>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</si>
  <si>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</si>
  <si>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Prot NGS 23002042 1-8 083023</t>
  </si>
  <si>
    <t>Mouse  ID_MOH</t>
  </si>
  <si>
    <t>23001632 #1</t>
  </si>
  <si>
    <t>23001628 #1</t>
  </si>
  <si>
    <t>23001629 #1</t>
  </si>
  <si>
    <t>23001633 #1</t>
  </si>
  <si>
    <t>23001622 #1</t>
  </si>
  <si>
    <t>23001624 #1</t>
  </si>
  <si>
    <t>23001626 #1</t>
  </si>
  <si>
    <t>23001627 #1</t>
  </si>
  <si>
    <t>23001630 #1</t>
  </si>
  <si>
    <t>23001631 #1</t>
  </si>
  <si>
    <t>23001634 #1</t>
  </si>
  <si>
    <t>23001620 #1</t>
  </si>
  <si>
    <t>23001621 #1</t>
  </si>
  <si>
    <t>23001623 #1</t>
  </si>
  <si>
    <t>23000616 #1</t>
  </si>
  <si>
    <t>23000606 #1</t>
  </si>
  <si>
    <t>23000605 #1</t>
  </si>
  <si>
    <t>23000604 #1</t>
  </si>
  <si>
    <t>23000609 #1</t>
  </si>
  <si>
    <t>23000613 #1</t>
  </si>
  <si>
    <t>23000610 #1</t>
  </si>
  <si>
    <t>23000621 #1</t>
  </si>
  <si>
    <t>23000618 #1</t>
  </si>
  <si>
    <t>23000627 #1</t>
  </si>
  <si>
    <t>23000623 #1</t>
  </si>
  <si>
    <t>23000629 #1</t>
  </si>
  <si>
    <t>23000612 #1</t>
  </si>
  <si>
    <t>23000608 #1</t>
  </si>
  <si>
    <t>23000619 #1</t>
  </si>
  <si>
    <t>23000628 #1</t>
  </si>
  <si>
    <t>23000625 #1</t>
  </si>
  <si>
    <t>23000611 #1</t>
  </si>
  <si>
    <t>23000614 #1</t>
  </si>
  <si>
    <t>23000617 #1</t>
  </si>
  <si>
    <t>23000607 #1</t>
  </si>
  <si>
    <t>23000620 #1</t>
  </si>
  <si>
    <t>23000615 #1</t>
  </si>
  <si>
    <t>23000624 #1</t>
  </si>
  <si>
    <t>23000626 #1</t>
  </si>
  <si>
    <t>23001615 #1</t>
  </si>
  <si>
    <t>23001608 #1</t>
  </si>
  <si>
    <t>23001614 #1</t>
  </si>
  <si>
    <t>23001625 #1</t>
  </si>
  <si>
    <t>23001618 #1</t>
  </si>
  <si>
    <t>23001613 #1</t>
  </si>
  <si>
    <t>23001617 #1</t>
  </si>
  <si>
    <t>23001607 #1</t>
  </si>
  <si>
    <t>23001612 #1</t>
  </si>
  <si>
    <t>23001611 #1</t>
  </si>
  <si>
    <t>23001606 #1</t>
  </si>
  <si>
    <t>23001616 #1</t>
  </si>
  <si>
    <t>23001610 #1</t>
  </si>
  <si>
    <t>23001609 #1</t>
  </si>
  <si>
    <t>23001605 #1</t>
  </si>
  <si>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</si>
  <si>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</si>
  <si>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</si>
  <si>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</si>
  <si>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</si>
  <si>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</si>
  <si>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</si>
  <si>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</si>
  <si>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tags</t>
  </si>
  <si>
    <t>DSP-1001660021203-C-A01</t>
  </si>
  <si>
    <t>No Template Control</t>
  </si>
  <si>
    <t>DSP-1001660021203-C-A02</t>
  </si>
  <si>
    <t>(v1.0) Mouse NGS Protein Core, (v1.0) Mouse NGS Immune Activation Status Protein, (v1.0) Mouse NGS Immune Cell Typing Protein, (v1.0) Mouse NGS Myeloid</t>
  </si>
  <si>
    <t>Full ROI-aoi-001</t>
  </si>
  <si>
    <t>DSP-1001660021203-C-A03</t>
  </si>
  <si>
    <t>DSP-1001660021203-C-A04</t>
  </si>
  <si>
    <t>DSP-1001660021203-C-A05</t>
  </si>
  <si>
    <t>DSP-1001660021203-C-A06</t>
  </si>
  <si>
    <t>DSP-1001660021203-C-A07</t>
  </si>
  <si>
    <t>DSP-1001660021203-C-A08</t>
  </si>
  <si>
    <t>DSP-1001660021203-C-A09</t>
  </si>
  <si>
    <t>DSP-1001660021203-C-A10</t>
  </si>
  <si>
    <t>DSP-1001660021203-C-A11</t>
  </si>
  <si>
    <t>DSP-1001660021203-C-A12</t>
  </si>
  <si>
    <t>DSP-1001660021203-C-B01</t>
  </si>
  <si>
    <t>DSP-1001660021203-C-B02</t>
  </si>
  <si>
    <t>DSP-1001660021203-C-B03</t>
  </si>
  <si>
    <t>DSP-1001660021203-C-B04</t>
  </si>
  <si>
    <t>DSP-1001660021203-C-B05</t>
  </si>
  <si>
    <t>DSP-1001660021203-C-B06</t>
  </si>
  <si>
    <t>DSP-1001660021203-C-B07</t>
  </si>
  <si>
    <t>DSP-1001660021203-C-B08</t>
  </si>
  <si>
    <t>DSP-1001660021203-C-B09</t>
  </si>
  <si>
    <t>DSP-1001660021203-C-B10</t>
  </si>
  <si>
    <t>DSP-1001660021203-C-B11</t>
  </si>
  <si>
    <t>DSP-1001660021203-C-B12</t>
  </si>
  <si>
    <t>DSP-1001660021203-C-C01</t>
  </si>
  <si>
    <t>DSP-1001660021203-C-C02</t>
  </si>
  <si>
    <t>DSP-1001660021203-C-C03</t>
  </si>
  <si>
    <t>DSP-1001660021203-C-C04</t>
  </si>
  <si>
    <t>DSP-1001660021203-C-C05</t>
  </si>
  <si>
    <t>DSP-1001660021203-C-C06</t>
  </si>
  <si>
    <t>DSP-1001660021203-C-C07</t>
  </si>
  <si>
    <t>DSP-1001660021203-C-C08</t>
  </si>
  <si>
    <t>DSP-1001660021203-C-C09</t>
  </si>
  <si>
    <t>DSP-1001660021203-C-C10</t>
  </si>
  <si>
    <t>DSP-1001660021203-C-C11</t>
  </si>
  <si>
    <t>DSP-1001660021203-C-C12</t>
  </si>
  <si>
    <t>DSP-1001660021203-C-D01</t>
  </si>
  <si>
    <t>DSP-1001660021203-C-D02</t>
  </si>
  <si>
    <t>DSP-1001660021203-C-D03</t>
  </si>
  <si>
    <t>DSP-1001660021203-C-D04</t>
  </si>
  <si>
    <t>DSP-1001660021203-C-D05</t>
  </si>
  <si>
    <t>DSP-1001660021203-C-D06</t>
  </si>
  <si>
    <t>DSP-1001660021203-C-D07</t>
  </si>
  <si>
    <t>DSP-1001660021203-C-D08</t>
  </si>
  <si>
    <t>DSP-1001660021203-C-D09</t>
  </si>
  <si>
    <t>DSP-1001660021203-C-D10</t>
  </si>
  <si>
    <t>DSP-1001660021203-C-D11</t>
  </si>
  <si>
    <t>DSP-1001660021203-C-D12</t>
  </si>
  <si>
    <t>DSP-1001660021203-C-E01</t>
  </si>
  <si>
    <t>DSP-1001660021203-C-E02</t>
  </si>
  <si>
    <t>DSP-1001660021203-C-E03</t>
  </si>
  <si>
    <t>DSP-1001660021203-C-E04</t>
  </si>
  <si>
    <t>DSP-1001660021203-C-E05</t>
  </si>
  <si>
    <t>DSP-1001660021203-C-E06</t>
  </si>
  <si>
    <t>DSP-1001660021203-C-E07</t>
  </si>
  <si>
    <t>DSP-1001660021203-C-E08</t>
  </si>
  <si>
    <t>DSP-1001660021203-C-E09</t>
  </si>
  <si>
    <t>DSP-1001660021203-C-E10</t>
  </si>
  <si>
    <t>DSP-1001660021203-C-E11</t>
  </si>
  <si>
    <t>DSP-1001660021203-C-E12</t>
  </si>
  <si>
    <t>DSP-1001660021203-C-F01</t>
  </si>
  <si>
    <t>DSP-1001660021203-C-F02</t>
  </si>
  <si>
    <t>DSP-1001660021203-C-F03</t>
  </si>
  <si>
    <t>DSP-1001660021203-C-F04</t>
  </si>
  <si>
    <t>DSP-1001660021203-C-F05</t>
  </si>
  <si>
    <t>DSP-1001660021203-C-F06</t>
  </si>
  <si>
    <t>DSP-1001660021203-C-F07</t>
  </si>
  <si>
    <t>DSP-1001660021203-C-F08</t>
  </si>
  <si>
    <t>DSP-1001660021203-C-F09</t>
  </si>
  <si>
    <t>DSP-1001660021203-C-F10</t>
  </si>
  <si>
    <t>DSP-1001660021203-C-F11</t>
  </si>
  <si>
    <t>DSP-1001660021203-C-F12</t>
  </si>
  <si>
    <t>DSP-1001660021203-C-G01</t>
  </si>
  <si>
    <t>DSP-1001660021203-C-G02</t>
  </si>
  <si>
    <t>DSP-1001660021203-C-G03</t>
  </si>
  <si>
    <t>DSP-1001660021203-C-G04</t>
  </si>
  <si>
    <t>DSP-1001660021203-C-G05</t>
  </si>
  <si>
    <t>DSP-1001660021203-C-G06</t>
  </si>
  <si>
    <t>DSP-1001660021203-C-G07</t>
  </si>
  <si>
    <t>DSP-1001660021203-C-G08</t>
  </si>
  <si>
    <t>DSP-1001660021203-C-G09</t>
  </si>
  <si>
    <t>DSP-1001660021203-C-G10</t>
  </si>
  <si>
    <t>DSP-1001660021203-C-G11</t>
  </si>
  <si>
    <t>DSP-1001660021203-C-G12</t>
  </si>
  <si>
    <t>DSP-1001660021203-C-H01</t>
  </si>
  <si>
    <t>DSP-1001660021203-C-H02</t>
  </si>
  <si>
    <t>DSP-1001660021203-C-H03</t>
  </si>
  <si>
    <t>DSP-1001660021203-C-H04</t>
  </si>
  <si>
    <t>DSP-1001660021203-C-H05</t>
  </si>
  <si>
    <t>DSP-1001660021203-C-H06</t>
  </si>
  <si>
    <t>DSP-1001660021203-C-H07</t>
  </si>
  <si>
    <t>DSP-1001660021203-C-H08</t>
  </si>
  <si>
    <t>DSP-1001660021203-C-H09</t>
  </si>
  <si>
    <t>DSP-1001660021203-C-H10</t>
  </si>
  <si>
    <t>DSP-1001660021203-C-H11</t>
  </si>
  <si>
    <t>DSP-1001660021203-C-H12</t>
  </si>
  <si>
    <t>DSP-1001660021204-D-A01</t>
  </si>
  <si>
    <t>DSP-1001660021204-D-A02</t>
  </si>
  <si>
    <t>DSP-1001660021204-D-A03</t>
  </si>
  <si>
    <t>DSP-1001660021204-D-A04</t>
  </si>
  <si>
    <t>DSP-1001660021204-D-A05</t>
  </si>
  <si>
    <t>DSP-1001660021204-D-A06</t>
  </si>
  <si>
    <t>DSP-1001660021204-D-A07</t>
  </si>
  <si>
    <t>DSP-1001660021204-D-A08</t>
  </si>
  <si>
    <t>DSP-1001660021204-D-A09</t>
  </si>
  <si>
    <t>DSP-1001660021204-D-A10</t>
  </si>
  <si>
    <t>DSP-1001660021204-D-A11</t>
  </si>
  <si>
    <t>DSP-1001660021204-D-A12</t>
  </si>
  <si>
    <t>DSP-1001660021204-D-B01</t>
  </si>
  <si>
    <t>DSP-1001660021204-D-B02</t>
  </si>
  <si>
    <t>DSP-1001660021204-D-B03</t>
  </si>
  <si>
    <t>DSP-1001660021204-D-B04</t>
  </si>
  <si>
    <t>DSP-1001660021204-D-B05</t>
  </si>
  <si>
    <t>DSP-1001660021204-D-B06</t>
  </si>
  <si>
    <t>DSP-1001660021204-D-B07</t>
  </si>
  <si>
    <t>DSP-1001660021204-D-B08</t>
  </si>
  <si>
    <t>DSP-1001660021204-D-B09</t>
  </si>
  <si>
    <t>DSP-1001660021204-D-B10</t>
  </si>
  <si>
    <t>DSP-1001660021204-D-B11</t>
  </si>
  <si>
    <t>DSP-1001660021204-D-B12</t>
  </si>
  <si>
    <t>DSP-1001660021204-D-C01</t>
  </si>
  <si>
    <t>DSP-1001660021204-D-C02</t>
  </si>
  <si>
    <t>DSP-1001660021204-D-C03</t>
  </si>
  <si>
    <t>DSP-1001660021204-D-C04</t>
  </si>
  <si>
    <t>DSP-1001660021204-D-C05</t>
  </si>
  <si>
    <t>DSP-1001660021204-D-C06</t>
  </si>
  <si>
    <t>DSP-1001660021204-D-C07</t>
  </si>
  <si>
    <t>DSP-1001660021204-D-C08</t>
  </si>
  <si>
    <t>DSP-1001660021204-D-C09</t>
  </si>
  <si>
    <t>DSP-1001660021204-D-C10</t>
  </si>
  <si>
    <t>DSP-1001660021204-D-C11</t>
  </si>
  <si>
    <t>DSP-1001660021204-D-C12</t>
  </si>
  <si>
    <t>DSP-1001660021204-D-D01</t>
  </si>
  <si>
    <t>DSP-1001660021204-D-D02</t>
  </si>
  <si>
    <t>DSP-1001660021204-D-D03</t>
  </si>
  <si>
    <t>DSP-1001660021204-D-D04</t>
  </si>
  <si>
    <t>DSP-1001660021204-D-D05</t>
  </si>
  <si>
    <t>DSP-1001660021204-D-D06</t>
  </si>
  <si>
    <t>DSP-1001660021204-D-D07</t>
  </si>
  <si>
    <t>DSP-1001660021204-D-D08</t>
  </si>
  <si>
    <t>DSP-1001660021204-D-D09</t>
  </si>
  <si>
    <t>DSP-1001660021204-D-D10</t>
  </si>
  <si>
    <t>DSP-1001660021204-D-D11</t>
  </si>
  <si>
    <t>DSP-1001660021204-D-D12</t>
  </si>
  <si>
    <t>DSP-1001660021204-D-E01</t>
  </si>
  <si>
    <t>DSP-1001660021204-D-E02</t>
  </si>
  <si>
    <t>DSP-1001660021204-D-E03</t>
  </si>
  <si>
    <t>DSP-1001660021204-D-E04</t>
  </si>
  <si>
    <t>DSP-1001660021204-D-E05</t>
  </si>
  <si>
    <t>DSP-1001660021204-D-E06</t>
  </si>
  <si>
    <t>DSP-1001660021204-D-E07</t>
  </si>
  <si>
    <t>DSP-1001660021204-D-E08</t>
  </si>
  <si>
    <t>DSP-1001660021204-D-E09</t>
  </si>
  <si>
    <t>DSP-1001660021204-D-E10</t>
  </si>
  <si>
    <t>DSP-1001660021204-D-E11</t>
  </si>
  <si>
    <t>DSP-1001660021204-D-E12</t>
  </si>
  <si>
    <t>DSP-1001660021204-D-F01</t>
  </si>
  <si>
    <t>DSP-1001660021204-D-F02</t>
  </si>
  <si>
    <t>DSP-1001660021204-D-F03</t>
  </si>
  <si>
    <t>DSP-1001660021204-D-F04</t>
  </si>
  <si>
    <t>DSP-1001660021204-D-F05</t>
  </si>
  <si>
    <t>DSP-1001660021204-D-F06</t>
  </si>
  <si>
    <t>DSP-1001660021204-D-F07</t>
  </si>
  <si>
    <t>DSP-1001660021204-D-F08</t>
  </si>
  <si>
    <t>DSP-1001660021204-D-F09</t>
  </si>
  <si>
    <t>DSP-1001660021204-D-F10</t>
  </si>
  <si>
    <t>DSP-1001660021204-D-F11</t>
  </si>
  <si>
    <t>DSP-1001660021204-D-F12</t>
  </si>
  <si>
    <t>DSP-1001660021204-D-G01</t>
  </si>
  <si>
    <t>DSP-1001660021204-D-G02</t>
  </si>
  <si>
    <t>DSP-1001660021204-D-G03</t>
  </si>
  <si>
    <t>DSP-1001660021204-D-G04</t>
  </si>
  <si>
    <t>DSP-1001660021204-D-G05</t>
  </si>
  <si>
    <t>DSP-1001660021204-D-G06</t>
  </si>
  <si>
    <t>DSP-1001660021204-D-G07</t>
  </si>
  <si>
    <t>DSP-1001660021204-D-G08</t>
  </si>
  <si>
    <t>DSP-1001660021204-D-G09</t>
  </si>
  <si>
    <t>DSP-1001660021204-D-G10</t>
  </si>
  <si>
    <t>DSP-1001660021204-D-G11</t>
  </si>
  <si>
    <t>DSP-1001660021204-D-G12</t>
  </si>
  <si>
    <t>DSP-1001660021204-D-H01</t>
  </si>
  <si>
    <t>DSP-1001660021204-D-H02</t>
  </si>
  <si>
    <t>DSP-1001660021204-D-H03</t>
  </si>
  <si>
    <t>DSP-1001660021204-D-H04</t>
  </si>
  <si>
    <t>DSP-1001660021204-D-H05</t>
  </si>
  <si>
    <t>DSP-1001660021204-D-H06</t>
  </si>
  <si>
    <t>DSP-1001660021204-D-H07</t>
  </si>
  <si>
    <t>DSP-1001660021204-D-H08</t>
  </si>
  <si>
    <t>DSP-1001660021204-D-H09</t>
  </si>
  <si>
    <t>DSP-1001660021204-D-H10</t>
  </si>
  <si>
    <t>DSP-1001660021204-D-H11</t>
  </si>
  <si>
    <t>DSP-1001660021204-D-H12</t>
  </si>
  <si>
    <t>class</t>
  </si>
  <si>
    <t>region</t>
  </si>
  <si>
    <t>TBD</t>
  </si>
  <si>
    <t>BLZ945</t>
  </si>
  <si>
    <t>young</t>
  </si>
  <si>
    <t>control</t>
  </si>
  <si>
    <t>IP-549</t>
  </si>
  <si>
    <t>old</t>
  </si>
  <si>
    <t>Animal #</t>
  </si>
  <si>
    <t>Treatment (control, BLZ945, IP-549)</t>
  </si>
  <si>
    <t>Age of mouse (old or young)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</si>
</sst>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"/>
  <sheetViews>
    <sheetView tabSelected="1" topLeftCell="A83" zoomScale="130" zoomScaleNormal="130" workbookViewId="0">
      <selection activeCell="E98" sqref="E98"/>
    </sheetView>
  </sheetViews>
  <sheetFormatPr baseColWidth="10" defaultColWidth="29.33203125" defaultRowHeight="15" x14ac:dyDescent="0.2"/>
  <cols>
    <col min="1" max="1" width="13.1640625" customWidth="1"/>
    <col min="2" max="2" width="5" customWidth="1"/>
    <col min="3" max="3" width="13.5" customWidth="1"/>
    <col min="4" max="4" width="24.6640625" customWidth="1"/>
    <col min="5" max="5" width="8.83203125" customWidth="1"/>
    <col min="6" max="6" width="24.1640625" customWidth="1"/>
    <col min="7" max="7" width="24" customWidth="1"/>
  </cols>
  <sheetData>
    <row r="1" spans="1:24" x14ac:dyDescent="0.2">
      <c r="A1" s="1" t="s">
        <v>382</v>
      </c>
      <c r="B1" s="1" t="s">
        <v>381</v>
      </c>
      <c r="C1" s="12" t="s">
        <v>380</v>
      </c>
      <c r="D1" t="s">
        <v>168</v>
      </c>
      <c r="E1" t="s">
        <v>175</v>
      </c>
      <c r="F1" t="s">
        <v>172</v>
      </c>
      <c r="G1" t="s">
        <v>174</v>
      </c>
      <c r="H1" t="s">
        <v>173</v>
      </c>
      <c r="I1" s="1" t="s">
        <v>372</v>
      </c>
      <c r="J1" s="1" t="s">
        <v>373</v>
      </c>
      <c r="K1" t="s">
        <v>169</v>
      </c>
      <c r="L1" t="s">
        <v>170</v>
      </c>
      <c r="M1" t="s">
        <v>171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s="1" t="s">
        <v>113</v>
      </c>
    </row>
    <row r="2" spans="1:24" x14ac:dyDescent="0.2">
      <c r="A2" s="1"/>
      <c r="B2" s="1"/>
      <c r="C2" s="12"/>
      <c r="D2" t="s">
        <v>276</v>
      </c>
      <c r="K2" t="s">
        <v>178</v>
      </c>
      <c r="X2" s="1"/>
    </row>
    <row r="3" spans="1:24" s="2" customFormat="1" x14ac:dyDescent="0.2">
      <c r="A3" s="10" t="s">
        <v>379</v>
      </c>
      <c r="B3" s="10" t="s">
        <v>375</v>
      </c>
      <c r="C3" s="9">
        <v>16</v>
      </c>
      <c r="D3" t="s">
        <v>277</v>
      </c>
      <c r="E3">
        <v>513863.22</v>
      </c>
      <c r="F3" t="str">
        <f>"001"</f>
        <v>001</v>
      </c>
      <c r="G3" t="s">
        <v>181</v>
      </c>
      <c r="H3" t="s">
        <v>12</v>
      </c>
      <c r="I3" s="1" t="s">
        <v>374</v>
      </c>
      <c r="J3" s="1" t="s">
        <v>374</v>
      </c>
      <c r="K3" t="s">
        <v>112</v>
      </c>
      <c r="L3" t="s">
        <v>112</v>
      </c>
      <c r="M3" t="s">
        <v>180</v>
      </c>
      <c r="N3" s="2" t="s">
        <v>10</v>
      </c>
      <c r="O3" s="2" t="s">
        <v>18</v>
      </c>
      <c r="P3" s="2" t="s">
        <v>12</v>
      </c>
      <c r="Q3" s="2" t="s">
        <v>13</v>
      </c>
      <c r="R3" s="2" t="s">
        <v>17</v>
      </c>
      <c r="S3" s="2" t="s">
        <v>16</v>
      </c>
      <c r="T3" s="2" t="s">
        <v>15</v>
      </c>
      <c r="U3" s="2" t="s">
        <v>14</v>
      </c>
      <c r="V3" s="2" t="s">
        <v>18</v>
      </c>
      <c r="W3" s="2" t="s">
        <v>10</v>
      </c>
      <c r="X3" s="4" t="s">
        <v>127</v>
      </c>
    </row>
    <row r="4" spans="1:24" s="2" customFormat="1" x14ac:dyDescent="0.2">
      <c r="A4" s="10" t="s">
        <v>379</v>
      </c>
      <c r="B4" s="10" t="s">
        <v>377</v>
      </c>
      <c r="C4" s="9">
        <v>1</v>
      </c>
      <c r="D4" t="s">
        <v>278</v>
      </c>
      <c r="E4">
        <v>516891.39</v>
      </c>
      <c r="F4" t="str">
        <f>"002"</f>
        <v>002</v>
      </c>
      <c r="G4" t="s">
        <v>181</v>
      </c>
      <c r="H4" t="s">
        <v>12</v>
      </c>
      <c r="I4" s="1" t="s">
        <v>374</v>
      </c>
      <c r="J4" s="1" t="s">
        <v>374</v>
      </c>
      <c r="K4" t="s">
        <v>112</v>
      </c>
      <c r="L4" t="s">
        <v>112</v>
      </c>
      <c r="M4" t="s">
        <v>180</v>
      </c>
      <c r="N4" s="2" t="s">
        <v>10</v>
      </c>
      <c r="O4" s="2" t="s">
        <v>19</v>
      </c>
      <c r="P4" s="2" t="s">
        <v>12</v>
      </c>
      <c r="Q4" s="2" t="s">
        <v>13</v>
      </c>
      <c r="R4" s="2" t="s">
        <v>17</v>
      </c>
      <c r="S4" s="2" t="s">
        <v>16</v>
      </c>
      <c r="T4" s="2" t="s">
        <v>15</v>
      </c>
      <c r="U4" s="2" t="s">
        <v>14</v>
      </c>
      <c r="V4" s="2" t="s">
        <v>19</v>
      </c>
      <c r="W4" s="2" t="s">
        <v>10</v>
      </c>
      <c r="X4" s="4" t="s">
        <v>126</v>
      </c>
    </row>
    <row r="5" spans="1:24" s="2" customFormat="1" x14ac:dyDescent="0.2">
      <c r="A5" s="10" t="s">
        <v>379</v>
      </c>
      <c r="B5" s="10" t="s">
        <v>377</v>
      </c>
      <c r="C5" s="9">
        <v>1</v>
      </c>
      <c r="D5" t="s">
        <v>279</v>
      </c>
      <c r="E5">
        <v>516891.39</v>
      </c>
      <c r="F5" t="str">
        <f>"003"</f>
        <v>003</v>
      </c>
      <c r="G5" t="s">
        <v>181</v>
      </c>
      <c r="H5" t="s">
        <v>12</v>
      </c>
      <c r="I5" s="1" t="s">
        <v>374</v>
      </c>
      <c r="J5" s="1" t="s">
        <v>374</v>
      </c>
      <c r="K5" t="s">
        <v>112</v>
      </c>
      <c r="L5" t="s">
        <v>112</v>
      </c>
      <c r="M5" t="s">
        <v>180</v>
      </c>
      <c r="N5" s="2" t="s">
        <v>10</v>
      </c>
      <c r="O5" s="2" t="s">
        <v>20</v>
      </c>
      <c r="P5" s="2" t="s">
        <v>12</v>
      </c>
      <c r="Q5" s="2" t="s">
        <v>13</v>
      </c>
      <c r="R5" s="2" t="s">
        <v>17</v>
      </c>
      <c r="S5" s="2" t="s">
        <v>16</v>
      </c>
      <c r="T5" s="2" t="s">
        <v>15</v>
      </c>
      <c r="U5" s="2" t="s">
        <v>14</v>
      </c>
      <c r="V5" s="2" t="s">
        <v>20</v>
      </c>
      <c r="W5" s="2" t="s">
        <v>10</v>
      </c>
      <c r="X5" s="2" t="s">
        <v>120</v>
      </c>
    </row>
    <row r="6" spans="1:24" s="2" customFormat="1" x14ac:dyDescent="0.2">
      <c r="A6" s="10" t="s">
        <v>379</v>
      </c>
      <c r="B6" s="10" t="s">
        <v>375</v>
      </c>
      <c r="C6" s="9">
        <v>18</v>
      </c>
      <c r="D6" t="s">
        <v>280</v>
      </c>
      <c r="E6">
        <v>516891.39</v>
      </c>
      <c r="F6" t="str">
        <f>"004"</f>
        <v>004</v>
      </c>
      <c r="G6" t="s">
        <v>181</v>
      </c>
      <c r="H6" t="s">
        <v>12</v>
      </c>
      <c r="I6" s="1" t="s">
        <v>374</v>
      </c>
      <c r="J6" s="1" t="s">
        <v>374</v>
      </c>
      <c r="K6" t="s">
        <v>112</v>
      </c>
      <c r="L6" t="s">
        <v>112</v>
      </c>
      <c r="M6" t="s">
        <v>180</v>
      </c>
      <c r="N6" s="2" t="s">
        <v>10</v>
      </c>
      <c r="O6" s="2" t="s">
        <v>21</v>
      </c>
      <c r="P6" s="2" t="s">
        <v>12</v>
      </c>
      <c r="Q6" s="2" t="s">
        <v>13</v>
      </c>
      <c r="R6" s="2" t="s">
        <v>17</v>
      </c>
      <c r="S6" s="2" t="s">
        <v>16</v>
      </c>
      <c r="T6" s="2" t="s">
        <v>15</v>
      </c>
      <c r="U6" s="2" t="s">
        <v>14</v>
      </c>
      <c r="V6" s="2" t="s">
        <v>21</v>
      </c>
      <c r="W6" s="2" t="s">
        <v>10</v>
      </c>
      <c r="X6" s="3" t="s">
        <v>159</v>
      </c>
    </row>
    <row r="7" spans="1:24" s="2" customFormat="1" x14ac:dyDescent="0.2">
      <c r="A7" s="10" t="s">
        <v>379</v>
      </c>
      <c r="B7" s="10" t="s">
        <v>377</v>
      </c>
      <c r="C7" s="9">
        <v>1</v>
      </c>
      <c r="D7" t="s">
        <v>281</v>
      </c>
      <c r="E7">
        <v>516891.39</v>
      </c>
      <c r="F7" t="str">
        <f>"005"</f>
        <v>005</v>
      </c>
      <c r="G7" t="s">
        <v>181</v>
      </c>
      <c r="H7" t="s">
        <v>12</v>
      </c>
      <c r="I7" s="1" t="s">
        <v>374</v>
      </c>
      <c r="J7" s="1" t="s">
        <v>374</v>
      </c>
      <c r="K7" t="s">
        <v>112</v>
      </c>
      <c r="L7" t="s">
        <v>112</v>
      </c>
      <c r="M7" t="s">
        <v>180</v>
      </c>
      <c r="N7" s="2" t="s">
        <v>10</v>
      </c>
      <c r="O7" s="2" t="s">
        <v>22</v>
      </c>
      <c r="P7" s="2" t="s">
        <v>12</v>
      </c>
      <c r="Q7" s="2" t="s">
        <v>13</v>
      </c>
      <c r="R7" s="2" t="s">
        <v>17</v>
      </c>
      <c r="S7" s="2" t="s">
        <v>16</v>
      </c>
      <c r="T7" s="2" t="s">
        <v>15</v>
      </c>
      <c r="U7" s="2" t="s">
        <v>14</v>
      </c>
      <c r="V7" s="2" t="s">
        <v>22</v>
      </c>
      <c r="W7" s="2" t="s">
        <v>10</v>
      </c>
      <c r="X7" s="3" t="s">
        <v>160</v>
      </c>
    </row>
    <row r="8" spans="1:24" s="2" customFormat="1" x14ac:dyDescent="0.2">
      <c r="A8" s="10" t="s">
        <v>379</v>
      </c>
      <c r="B8" s="10" t="s">
        <v>378</v>
      </c>
      <c r="C8" s="9">
        <v>24</v>
      </c>
      <c r="D8" t="s">
        <v>282</v>
      </c>
      <c r="E8">
        <v>516891.39</v>
      </c>
      <c r="F8" t="str">
        <f>"006"</f>
        <v>006</v>
      </c>
      <c r="G8" t="s">
        <v>181</v>
      </c>
      <c r="H8" t="s">
        <v>12</v>
      </c>
      <c r="I8" s="1" t="s">
        <v>374</v>
      </c>
      <c r="J8" s="1" t="s">
        <v>374</v>
      </c>
      <c r="K8" t="s">
        <v>112</v>
      </c>
      <c r="L8" t="s">
        <v>112</v>
      </c>
      <c r="M8" t="s">
        <v>180</v>
      </c>
      <c r="N8" s="2" t="s">
        <v>10</v>
      </c>
      <c r="O8" s="2" t="s">
        <v>23</v>
      </c>
      <c r="P8" s="2" t="s">
        <v>12</v>
      </c>
      <c r="Q8" s="2" t="s">
        <v>13</v>
      </c>
      <c r="R8" s="2" t="s">
        <v>17</v>
      </c>
      <c r="S8" s="2" t="s">
        <v>16</v>
      </c>
      <c r="T8" s="2" t="s">
        <v>15</v>
      </c>
      <c r="U8" s="2" t="s">
        <v>14</v>
      </c>
      <c r="V8" s="2" t="s">
        <v>23</v>
      </c>
      <c r="W8" s="2" t="s">
        <v>10</v>
      </c>
      <c r="X8" s="2" t="s">
        <v>118</v>
      </c>
    </row>
    <row r="9" spans="1:24" s="2" customFormat="1" x14ac:dyDescent="0.2">
      <c r="A9" s="10" t="s">
        <v>379</v>
      </c>
      <c r="B9" s="10" t="s">
        <v>377</v>
      </c>
      <c r="C9" s="9">
        <v>10</v>
      </c>
      <c r="D9" t="s">
        <v>283</v>
      </c>
      <c r="E9">
        <v>516891.39</v>
      </c>
      <c r="F9" t="str">
        <f>"007"</f>
        <v>007</v>
      </c>
      <c r="G9" t="s">
        <v>181</v>
      </c>
      <c r="H9" t="s">
        <v>12</v>
      </c>
      <c r="I9" s="1" t="s">
        <v>374</v>
      </c>
      <c r="J9" s="1" t="s">
        <v>374</v>
      </c>
      <c r="K9" t="s">
        <v>112</v>
      </c>
      <c r="L9" t="s">
        <v>112</v>
      </c>
      <c r="M9" t="s">
        <v>180</v>
      </c>
      <c r="N9" s="2" t="s">
        <v>10</v>
      </c>
      <c r="O9" s="2" t="s">
        <v>24</v>
      </c>
      <c r="P9" s="2" t="s">
        <v>12</v>
      </c>
      <c r="Q9" s="2" t="s">
        <v>13</v>
      </c>
      <c r="R9" s="2" t="s">
        <v>17</v>
      </c>
      <c r="S9" s="2" t="s">
        <v>16</v>
      </c>
      <c r="T9" s="2" t="s">
        <v>15</v>
      </c>
      <c r="U9" s="2" t="s">
        <v>14</v>
      </c>
      <c r="V9" s="2" t="s">
        <v>24</v>
      </c>
      <c r="W9" s="2" t="s">
        <v>10</v>
      </c>
      <c r="X9" s="3" t="s">
        <v>160</v>
      </c>
    </row>
    <row r="10" spans="1:24" s="2" customFormat="1" x14ac:dyDescent="0.2">
      <c r="A10" s="10" t="s">
        <v>379</v>
      </c>
      <c r="B10" s="10" t="s">
        <v>377</v>
      </c>
      <c r="C10" s="9">
        <v>9</v>
      </c>
      <c r="D10" t="s">
        <v>284</v>
      </c>
      <c r="E10">
        <v>513863.22</v>
      </c>
      <c r="F10" t="str">
        <f>"008"</f>
        <v>008</v>
      </c>
      <c r="G10" t="s">
        <v>181</v>
      </c>
      <c r="H10" t="s">
        <v>12</v>
      </c>
      <c r="I10" s="1" t="s">
        <v>374</v>
      </c>
      <c r="J10" s="1" t="s">
        <v>374</v>
      </c>
      <c r="K10" t="s">
        <v>112</v>
      </c>
      <c r="L10" t="s">
        <v>112</v>
      </c>
      <c r="M10" t="s">
        <v>180</v>
      </c>
      <c r="N10" s="2" t="s">
        <v>10</v>
      </c>
      <c r="O10" s="2" t="s">
        <v>25</v>
      </c>
      <c r="P10" s="2" t="s">
        <v>12</v>
      </c>
      <c r="Q10" s="2" t="s">
        <v>13</v>
      </c>
      <c r="R10" s="2" t="s">
        <v>17</v>
      </c>
      <c r="S10" s="2" t="s">
        <v>16</v>
      </c>
      <c r="T10" s="2" t="s">
        <v>15</v>
      </c>
      <c r="U10" s="2" t="s">
        <v>14</v>
      </c>
      <c r="V10" s="2" t="s">
        <v>25</v>
      </c>
      <c r="W10" s="2" t="s">
        <v>10</v>
      </c>
      <c r="X10" s="3" t="s">
        <v>161</v>
      </c>
    </row>
    <row r="11" spans="1:24" s="2" customFormat="1" x14ac:dyDescent="0.2">
      <c r="A11" s="10" t="s">
        <v>379</v>
      </c>
      <c r="B11" s="10" t="s">
        <v>375</v>
      </c>
      <c r="C11" s="9">
        <v>18</v>
      </c>
      <c r="D11" t="s">
        <v>285</v>
      </c>
      <c r="E11">
        <v>513863.22</v>
      </c>
      <c r="F11" t="str">
        <f>"009"</f>
        <v>009</v>
      </c>
      <c r="G11" t="s">
        <v>181</v>
      </c>
      <c r="H11" t="s">
        <v>12</v>
      </c>
      <c r="I11" s="1" t="s">
        <v>374</v>
      </c>
      <c r="J11" s="1" t="s">
        <v>374</v>
      </c>
      <c r="K11" t="s">
        <v>112</v>
      </c>
      <c r="L11" t="s">
        <v>112</v>
      </c>
      <c r="M11" t="s">
        <v>180</v>
      </c>
      <c r="N11" s="2" t="s">
        <v>10</v>
      </c>
      <c r="O11" s="2" t="s">
        <v>26</v>
      </c>
      <c r="P11" s="2" t="s">
        <v>12</v>
      </c>
      <c r="Q11" s="2" t="s">
        <v>13</v>
      </c>
      <c r="R11" s="2" t="s">
        <v>17</v>
      </c>
      <c r="S11" s="2" t="s">
        <v>16</v>
      </c>
      <c r="T11" s="2" t="s">
        <v>15</v>
      </c>
      <c r="U11" s="2" t="s">
        <v>14</v>
      </c>
      <c r="V11" s="2" t="s">
        <v>26</v>
      </c>
      <c r="W11" s="2" t="s">
        <v>10</v>
      </c>
      <c r="X11" s="3" t="s">
        <v>114</v>
      </c>
    </row>
    <row r="12" spans="1:24" s="2" customFormat="1" x14ac:dyDescent="0.2">
      <c r="A12" s="10" t="s">
        <v>379</v>
      </c>
      <c r="B12" s="10" t="s">
        <v>378</v>
      </c>
      <c r="C12" s="9">
        <v>21</v>
      </c>
      <c r="D12" t="s">
        <v>286</v>
      </c>
      <c r="E12">
        <v>513863.22</v>
      </c>
      <c r="F12" t="str">
        <f>"010"</f>
        <v>010</v>
      </c>
      <c r="G12" t="s">
        <v>181</v>
      </c>
      <c r="H12" t="s">
        <v>12</v>
      </c>
      <c r="I12" s="1" t="s">
        <v>374</v>
      </c>
      <c r="J12" s="1" t="s">
        <v>374</v>
      </c>
      <c r="K12" t="s">
        <v>112</v>
      </c>
      <c r="L12" t="s">
        <v>112</v>
      </c>
      <c r="M12" t="s">
        <v>180</v>
      </c>
      <c r="N12" s="2" t="s">
        <v>10</v>
      </c>
      <c r="O12" s="2" t="s">
        <v>27</v>
      </c>
      <c r="P12" s="2" t="s">
        <v>12</v>
      </c>
      <c r="Q12" s="2" t="s">
        <v>13</v>
      </c>
      <c r="R12" s="2" t="s">
        <v>17</v>
      </c>
      <c r="S12" s="2" t="s">
        <v>16</v>
      </c>
      <c r="T12" s="2" t="s">
        <v>15</v>
      </c>
      <c r="U12" s="2" t="s">
        <v>14</v>
      </c>
      <c r="V12" s="2" t="s">
        <v>27</v>
      </c>
      <c r="W12" s="2" t="s">
        <v>10</v>
      </c>
      <c r="X12" s="3" t="s">
        <v>158</v>
      </c>
    </row>
    <row r="13" spans="1:24" s="2" customFormat="1" x14ac:dyDescent="0.2">
      <c r="A13" s="10" t="s">
        <v>379</v>
      </c>
      <c r="B13" s="10" t="s">
        <v>377</v>
      </c>
      <c r="C13" s="9">
        <v>9</v>
      </c>
      <c r="D13" t="s">
        <v>287</v>
      </c>
      <c r="E13">
        <v>513863.22</v>
      </c>
      <c r="F13" t="str">
        <f>"011"</f>
        <v>011</v>
      </c>
      <c r="G13" t="s">
        <v>181</v>
      </c>
      <c r="H13" t="s">
        <v>12</v>
      </c>
      <c r="I13" s="1" t="s">
        <v>374</v>
      </c>
      <c r="J13" s="1" t="s">
        <v>374</v>
      </c>
      <c r="K13" t="s">
        <v>112</v>
      </c>
      <c r="L13" t="s">
        <v>112</v>
      </c>
      <c r="M13" t="s">
        <v>180</v>
      </c>
      <c r="N13" s="2" t="s">
        <v>10</v>
      </c>
      <c r="O13" s="2" t="s">
        <v>28</v>
      </c>
      <c r="P13" s="2" t="s">
        <v>12</v>
      </c>
      <c r="Q13" s="2" t="s">
        <v>13</v>
      </c>
      <c r="R13" s="2" t="s">
        <v>17</v>
      </c>
      <c r="S13" s="2" t="s">
        <v>16</v>
      </c>
      <c r="T13" s="2" t="s">
        <v>15</v>
      </c>
      <c r="U13" s="2" t="s">
        <v>14</v>
      </c>
      <c r="V13" s="2" t="s">
        <v>28</v>
      </c>
      <c r="W13" s="2" t="s">
        <v>10</v>
      </c>
      <c r="X13" s="3" t="s">
        <v>159</v>
      </c>
    </row>
    <row r="14" spans="1:24" s="2" customFormat="1" x14ac:dyDescent="0.2">
      <c r="A14" s="10" t="s">
        <v>379</v>
      </c>
      <c r="B14" s="10" t="s">
        <v>377</v>
      </c>
      <c r="C14" s="9">
        <v>7</v>
      </c>
      <c r="D14" t="s">
        <v>288</v>
      </c>
      <c r="E14">
        <v>513863.22</v>
      </c>
      <c r="F14" t="str">
        <f>"012"</f>
        <v>012</v>
      </c>
      <c r="G14" t="s">
        <v>181</v>
      </c>
      <c r="H14" t="s">
        <v>12</v>
      </c>
      <c r="I14" s="1" t="s">
        <v>374</v>
      </c>
      <c r="J14" s="1" t="s">
        <v>374</v>
      </c>
      <c r="K14" t="s">
        <v>112</v>
      </c>
      <c r="L14" t="s">
        <v>112</v>
      </c>
      <c r="M14" t="s">
        <v>180</v>
      </c>
      <c r="N14" s="2" t="s">
        <v>10</v>
      </c>
      <c r="O14" s="2" t="s">
        <v>29</v>
      </c>
      <c r="P14" s="2" t="s">
        <v>12</v>
      </c>
      <c r="Q14" s="2" t="s">
        <v>13</v>
      </c>
      <c r="R14" s="2" t="s">
        <v>17</v>
      </c>
      <c r="S14" s="2" t="s">
        <v>16</v>
      </c>
      <c r="T14" s="2" t="s">
        <v>15</v>
      </c>
      <c r="U14" s="2" t="s">
        <v>14</v>
      </c>
      <c r="V14" s="2" t="s">
        <v>29</v>
      </c>
      <c r="W14" s="2" t="s">
        <v>10</v>
      </c>
      <c r="X14" s="3" t="s">
        <v>163</v>
      </c>
    </row>
    <row r="15" spans="1:24" s="2" customFormat="1" x14ac:dyDescent="0.2">
      <c r="A15" s="10" t="s">
        <v>379</v>
      </c>
      <c r="B15" s="10" t="s">
        <v>378</v>
      </c>
      <c r="C15" s="9">
        <v>21</v>
      </c>
      <c r="D15" t="s">
        <v>289</v>
      </c>
      <c r="E15">
        <v>513863.22</v>
      </c>
      <c r="F15" t="str">
        <f>"013"</f>
        <v>013</v>
      </c>
      <c r="G15" t="s">
        <v>181</v>
      </c>
      <c r="H15" t="s">
        <v>12</v>
      </c>
      <c r="I15" s="1" t="s">
        <v>374</v>
      </c>
      <c r="J15" s="1" t="s">
        <v>374</v>
      </c>
      <c r="K15" t="s">
        <v>112</v>
      </c>
      <c r="L15" t="s">
        <v>112</v>
      </c>
      <c r="M15" t="s">
        <v>180</v>
      </c>
      <c r="N15" s="2" t="s">
        <v>10</v>
      </c>
      <c r="O15" s="2" t="s">
        <v>30</v>
      </c>
      <c r="P15" s="2" t="s">
        <v>12</v>
      </c>
      <c r="Q15" s="2" t="s">
        <v>13</v>
      </c>
      <c r="R15" s="2" t="s">
        <v>17</v>
      </c>
      <c r="S15" s="2" t="s">
        <v>16</v>
      </c>
      <c r="T15" s="2" t="s">
        <v>15</v>
      </c>
      <c r="U15" s="2" t="s">
        <v>14</v>
      </c>
      <c r="V15" s="2" t="s">
        <v>30</v>
      </c>
      <c r="W15" s="2" t="s">
        <v>10</v>
      </c>
      <c r="X15" s="3" t="s">
        <v>163</v>
      </c>
    </row>
    <row r="16" spans="1:24" s="2" customFormat="1" x14ac:dyDescent="0.2">
      <c r="A16" s="10" t="s">
        <v>379</v>
      </c>
      <c r="B16" s="10" t="s">
        <v>375</v>
      </c>
      <c r="C16" s="9">
        <v>16</v>
      </c>
      <c r="D16" t="s">
        <v>290</v>
      </c>
      <c r="E16">
        <v>513863.22</v>
      </c>
      <c r="F16" t="str">
        <f>"014"</f>
        <v>014</v>
      </c>
      <c r="G16" t="s">
        <v>181</v>
      </c>
      <c r="H16" t="s">
        <v>12</v>
      </c>
      <c r="I16" s="1" t="s">
        <v>374</v>
      </c>
      <c r="J16" s="1" t="s">
        <v>374</v>
      </c>
      <c r="K16" t="s">
        <v>112</v>
      </c>
      <c r="L16" t="s">
        <v>112</v>
      </c>
      <c r="M16" t="s">
        <v>180</v>
      </c>
      <c r="N16" s="2" t="s">
        <v>10</v>
      </c>
      <c r="O16" s="2" t="s">
        <v>31</v>
      </c>
      <c r="P16" s="2" t="s">
        <v>12</v>
      </c>
      <c r="Q16" s="2" t="s">
        <v>13</v>
      </c>
      <c r="R16" s="2" t="s">
        <v>17</v>
      </c>
      <c r="S16" s="2" t="s">
        <v>16</v>
      </c>
      <c r="T16" s="2" t="s">
        <v>15</v>
      </c>
      <c r="U16" s="2" t="s">
        <v>14</v>
      </c>
      <c r="V16" s="2" t="s">
        <v>31</v>
      </c>
      <c r="W16" s="2" t="s">
        <v>10</v>
      </c>
      <c r="X16" s="3" t="s">
        <v>161</v>
      </c>
    </row>
    <row r="17" spans="1:24" s="2" customFormat="1" x14ac:dyDescent="0.2">
      <c r="A17" s="10" t="s">
        <v>379</v>
      </c>
      <c r="B17" s="10" t="s">
        <v>377</v>
      </c>
      <c r="C17" s="9">
        <v>5</v>
      </c>
      <c r="D17" t="s">
        <v>291</v>
      </c>
      <c r="E17">
        <v>513863.22</v>
      </c>
      <c r="F17" t="str">
        <f>"015"</f>
        <v>015</v>
      </c>
      <c r="G17" t="s">
        <v>181</v>
      </c>
      <c r="H17" t="s">
        <v>12</v>
      </c>
      <c r="I17" s="1" t="s">
        <v>374</v>
      </c>
      <c r="J17" s="1" t="s">
        <v>374</v>
      </c>
      <c r="K17" t="s">
        <v>112</v>
      </c>
      <c r="L17" t="s">
        <v>112</v>
      </c>
      <c r="M17" t="s">
        <v>180</v>
      </c>
      <c r="N17" s="2" t="s">
        <v>10</v>
      </c>
      <c r="O17" s="2" t="s">
        <v>32</v>
      </c>
      <c r="P17" s="2" t="s">
        <v>12</v>
      </c>
      <c r="Q17" s="2" t="s">
        <v>13</v>
      </c>
      <c r="R17" s="2" t="s">
        <v>17</v>
      </c>
      <c r="S17" s="2" t="s">
        <v>16</v>
      </c>
      <c r="T17" s="2" t="s">
        <v>15</v>
      </c>
      <c r="U17" s="2" t="s">
        <v>14</v>
      </c>
      <c r="V17" s="2" t="s">
        <v>32</v>
      </c>
      <c r="W17" s="2" t="s">
        <v>10</v>
      </c>
      <c r="X17" s="4" t="s">
        <v>121</v>
      </c>
    </row>
    <row r="18" spans="1:24" s="2" customFormat="1" x14ac:dyDescent="0.2">
      <c r="A18" s="10" t="s">
        <v>379</v>
      </c>
      <c r="B18" s="10" t="s">
        <v>375</v>
      </c>
      <c r="C18" s="9">
        <v>11</v>
      </c>
      <c r="D18" t="s">
        <v>292</v>
      </c>
      <c r="E18">
        <v>513863.22</v>
      </c>
      <c r="F18" t="str">
        <f>"016"</f>
        <v>016</v>
      </c>
      <c r="G18" t="s">
        <v>181</v>
      </c>
      <c r="H18" t="s">
        <v>12</v>
      </c>
      <c r="I18" s="1" t="s">
        <v>374</v>
      </c>
      <c r="J18" s="1" t="s">
        <v>374</v>
      </c>
      <c r="K18" t="s">
        <v>112</v>
      </c>
      <c r="L18" t="s">
        <v>112</v>
      </c>
      <c r="M18" t="s">
        <v>180</v>
      </c>
      <c r="N18" s="2" t="s">
        <v>10</v>
      </c>
      <c r="O18" s="2" t="s">
        <v>33</v>
      </c>
      <c r="P18" s="2" t="s">
        <v>12</v>
      </c>
      <c r="Q18" s="2" t="s">
        <v>13</v>
      </c>
      <c r="R18" s="2" t="s">
        <v>17</v>
      </c>
      <c r="S18" s="2" t="s">
        <v>16</v>
      </c>
      <c r="T18" s="2" t="s">
        <v>15</v>
      </c>
      <c r="U18" s="2" t="s">
        <v>14</v>
      </c>
      <c r="V18" s="2" t="s">
        <v>33</v>
      </c>
      <c r="W18" s="2" t="s">
        <v>10</v>
      </c>
      <c r="X18" s="3" t="s">
        <v>156</v>
      </c>
    </row>
    <row r="19" spans="1:24" s="2" customFormat="1" x14ac:dyDescent="0.2">
      <c r="A19" s="10" t="s">
        <v>379</v>
      </c>
      <c r="B19" s="10" t="s">
        <v>377</v>
      </c>
      <c r="C19" s="9">
        <v>5</v>
      </c>
      <c r="D19" t="s">
        <v>293</v>
      </c>
      <c r="E19">
        <v>513863.22</v>
      </c>
      <c r="F19" t="str">
        <f>"017"</f>
        <v>017</v>
      </c>
      <c r="G19" t="s">
        <v>181</v>
      </c>
      <c r="H19" t="s">
        <v>12</v>
      </c>
      <c r="I19" s="1" t="s">
        <v>374</v>
      </c>
      <c r="J19" s="1" t="s">
        <v>374</v>
      </c>
      <c r="K19" t="s">
        <v>112</v>
      </c>
      <c r="L19" t="s">
        <v>112</v>
      </c>
      <c r="M19" t="s">
        <v>180</v>
      </c>
      <c r="N19" s="2" t="s">
        <v>10</v>
      </c>
      <c r="O19" s="2" t="s">
        <v>34</v>
      </c>
      <c r="P19" s="2" t="s">
        <v>12</v>
      </c>
      <c r="Q19" s="2" t="s">
        <v>13</v>
      </c>
      <c r="R19" s="2" t="s">
        <v>17</v>
      </c>
      <c r="S19" s="2" t="s">
        <v>16</v>
      </c>
      <c r="T19" s="2" t="s">
        <v>15</v>
      </c>
      <c r="U19" s="2" t="s">
        <v>14</v>
      </c>
      <c r="V19" s="2" t="s">
        <v>34</v>
      </c>
      <c r="W19" s="2" t="s">
        <v>10</v>
      </c>
      <c r="X19" s="4" t="s">
        <v>127</v>
      </c>
    </row>
    <row r="20" spans="1:24" s="2" customFormat="1" x14ac:dyDescent="0.2">
      <c r="A20" s="10" t="s">
        <v>379</v>
      </c>
      <c r="B20" s="10" t="s">
        <v>375</v>
      </c>
      <c r="C20" s="9">
        <v>18</v>
      </c>
      <c r="D20" t="s">
        <v>294</v>
      </c>
      <c r="E20">
        <v>513863.22</v>
      </c>
      <c r="F20" t="str">
        <f>"018"</f>
        <v>018</v>
      </c>
      <c r="G20" t="s">
        <v>181</v>
      </c>
      <c r="H20" t="s">
        <v>12</v>
      </c>
      <c r="I20" s="1" t="s">
        <v>374</v>
      </c>
      <c r="J20" s="1" t="s">
        <v>374</v>
      </c>
      <c r="K20" t="s">
        <v>112</v>
      </c>
      <c r="L20" t="s">
        <v>112</v>
      </c>
      <c r="M20" t="s">
        <v>180</v>
      </c>
      <c r="N20" s="2" t="s">
        <v>10</v>
      </c>
      <c r="O20" s="2" t="s">
        <v>35</v>
      </c>
      <c r="P20" s="2" t="s">
        <v>12</v>
      </c>
      <c r="Q20" s="2" t="s">
        <v>13</v>
      </c>
      <c r="R20" s="2" t="s">
        <v>17</v>
      </c>
      <c r="S20" s="2" t="s">
        <v>16</v>
      </c>
      <c r="T20" s="2" t="s">
        <v>15</v>
      </c>
      <c r="U20" s="2" t="s">
        <v>14</v>
      </c>
      <c r="V20" s="2" t="s">
        <v>35</v>
      </c>
      <c r="W20" s="2" t="s">
        <v>10</v>
      </c>
      <c r="X20" s="3" t="s">
        <v>157</v>
      </c>
    </row>
    <row r="21" spans="1:24" s="2" customFormat="1" x14ac:dyDescent="0.2">
      <c r="A21" s="10" t="s">
        <v>379</v>
      </c>
      <c r="B21" s="10" t="s">
        <v>377</v>
      </c>
      <c r="C21" s="9">
        <v>7</v>
      </c>
      <c r="D21" t="s">
        <v>295</v>
      </c>
      <c r="E21">
        <v>513863.22</v>
      </c>
      <c r="F21" t="str">
        <f>"019"</f>
        <v>019</v>
      </c>
      <c r="G21" t="s">
        <v>181</v>
      </c>
      <c r="H21" t="s">
        <v>12</v>
      </c>
      <c r="I21" s="1" t="s">
        <v>374</v>
      </c>
      <c r="J21" s="1" t="s">
        <v>374</v>
      </c>
      <c r="K21" t="s">
        <v>112</v>
      </c>
      <c r="L21" t="s">
        <v>112</v>
      </c>
      <c r="M21" t="s">
        <v>180</v>
      </c>
      <c r="N21" s="2" t="s">
        <v>10</v>
      </c>
      <c r="O21" s="2" t="s">
        <v>36</v>
      </c>
      <c r="P21" s="2" t="s">
        <v>12</v>
      </c>
      <c r="Q21" s="2" t="s">
        <v>13</v>
      </c>
      <c r="R21" s="2" t="s">
        <v>17</v>
      </c>
      <c r="S21" s="2" t="s">
        <v>16</v>
      </c>
      <c r="T21" s="2" t="s">
        <v>15</v>
      </c>
      <c r="U21" s="2" t="s">
        <v>14</v>
      </c>
      <c r="V21" s="2" t="s">
        <v>36</v>
      </c>
      <c r="W21" s="2" t="s">
        <v>10</v>
      </c>
      <c r="X21" s="4" t="s">
        <v>124</v>
      </c>
    </row>
    <row r="22" spans="1:24" s="2" customFormat="1" x14ac:dyDescent="0.2">
      <c r="A22" s="10" t="s">
        <v>379</v>
      </c>
      <c r="B22" s="10" t="s">
        <v>378</v>
      </c>
      <c r="C22" s="9">
        <v>28</v>
      </c>
      <c r="D22" t="s">
        <v>296</v>
      </c>
      <c r="E22">
        <v>513863.22</v>
      </c>
      <c r="F22" t="str">
        <f>"020"</f>
        <v>020</v>
      </c>
      <c r="G22" t="s">
        <v>181</v>
      </c>
      <c r="H22" t="s">
        <v>12</v>
      </c>
      <c r="I22" s="1" t="s">
        <v>374</v>
      </c>
      <c r="J22" s="1" t="s">
        <v>374</v>
      </c>
      <c r="K22" t="s">
        <v>112</v>
      </c>
      <c r="L22" t="s">
        <v>112</v>
      </c>
      <c r="M22" t="s">
        <v>180</v>
      </c>
      <c r="N22" s="2" t="s">
        <v>10</v>
      </c>
      <c r="O22" s="2" t="s">
        <v>37</v>
      </c>
      <c r="P22" s="2" t="s">
        <v>12</v>
      </c>
      <c r="Q22" s="2" t="s">
        <v>13</v>
      </c>
      <c r="R22" s="2" t="s">
        <v>17</v>
      </c>
      <c r="S22" s="2" t="s">
        <v>16</v>
      </c>
      <c r="T22" s="2" t="s">
        <v>15</v>
      </c>
      <c r="U22" s="2" t="s">
        <v>14</v>
      </c>
      <c r="V22" s="2" t="s">
        <v>37</v>
      </c>
      <c r="W22" s="2" t="s">
        <v>10</v>
      </c>
      <c r="X22" s="4" t="s">
        <v>124</v>
      </c>
    </row>
    <row r="23" spans="1:24" s="2" customFormat="1" x14ac:dyDescent="0.2">
      <c r="A23" s="10" t="s">
        <v>379</v>
      </c>
      <c r="B23" s="10" t="s">
        <v>378</v>
      </c>
      <c r="C23" s="9">
        <v>30</v>
      </c>
      <c r="D23" t="s">
        <v>297</v>
      </c>
      <c r="E23">
        <v>513863.22</v>
      </c>
      <c r="F23" t="str">
        <f>"021"</f>
        <v>021</v>
      </c>
      <c r="G23" t="s">
        <v>181</v>
      </c>
      <c r="H23" t="s">
        <v>12</v>
      </c>
      <c r="I23" s="1" t="s">
        <v>374</v>
      </c>
      <c r="J23" s="1" t="s">
        <v>374</v>
      </c>
      <c r="K23" t="s">
        <v>112</v>
      </c>
      <c r="L23" t="s">
        <v>112</v>
      </c>
      <c r="M23" t="s">
        <v>180</v>
      </c>
      <c r="N23" s="2" t="s">
        <v>10</v>
      </c>
      <c r="O23" s="2" t="s">
        <v>38</v>
      </c>
      <c r="P23" s="2" t="s">
        <v>12</v>
      </c>
      <c r="Q23" s="2" t="s">
        <v>13</v>
      </c>
      <c r="R23" s="2" t="s">
        <v>17</v>
      </c>
      <c r="S23" s="2" t="s">
        <v>16</v>
      </c>
      <c r="T23" s="2" t="s">
        <v>15</v>
      </c>
      <c r="U23" s="2" t="s">
        <v>14</v>
      </c>
      <c r="V23" s="2" t="s">
        <v>38</v>
      </c>
      <c r="W23" s="2" t="s">
        <v>10</v>
      </c>
      <c r="X23" s="4" t="s">
        <v>121</v>
      </c>
    </row>
    <row r="24" spans="1:24" s="2" customFormat="1" x14ac:dyDescent="0.2">
      <c r="A24" s="10" t="s">
        <v>379</v>
      </c>
      <c r="B24" s="10" t="s">
        <v>375</v>
      </c>
      <c r="C24" s="9">
        <v>19</v>
      </c>
      <c r="D24" t="s">
        <v>298</v>
      </c>
      <c r="E24">
        <v>513863.22</v>
      </c>
      <c r="F24" t="str">
        <f>"022"</f>
        <v>022</v>
      </c>
      <c r="G24" t="s">
        <v>181</v>
      </c>
      <c r="H24" t="s">
        <v>12</v>
      </c>
      <c r="I24" s="1" t="s">
        <v>374</v>
      </c>
      <c r="J24" s="1" t="s">
        <v>374</v>
      </c>
      <c r="K24" t="s">
        <v>112</v>
      </c>
      <c r="L24" t="s">
        <v>112</v>
      </c>
      <c r="M24" t="s">
        <v>180</v>
      </c>
      <c r="N24" s="2" t="s">
        <v>10</v>
      </c>
      <c r="O24" s="2" t="s">
        <v>39</v>
      </c>
      <c r="P24" s="2" t="s">
        <v>12</v>
      </c>
      <c r="Q24" s="2" t="s">
        <v>13</v>
      </c>
      <c r="R24" s="2" t="s">
        <v>17</v>
      </c>
      <c r="S24" s="2" t="s">
        <v>16</v>
      </c>
      <c r="T24" s="2" t="s">
        <v>15</v>
      </c>
      <c r="U24" s="2" t="s">
        <v>14</v>
      </c>
      <c r="V24" s="2" t="s">
        <v>39</v>
      </c>
      <c r="W24" s="2" t="s">
        <v>10</v>
      </c>
      <c r="X24" s="3" t="s">
        <v>154</v>
      </c>
    </row>
    <row r="25" spans="1:24" s="2" customFormat="1" x14ac:dyDescent="0.2">
      <c r="A25" s="10" t="s">
        <v>379</v>
      </c>
      <c r="B25" s="10" t="s">
        <v>375</v>
      </c>
      <c r="C25" s="9">
        <v>17</v>
      </c>
      <c r="D25" t="s">
        <v>299</v>
      </c>
      <c r="E25">
        <v>513863.22</v>
      </c>
      <c r="F25" t="str">
        <f>"023"</f>
        <v>023</v>
      </c>
      <c r="G25" t="s">
        <v>181</v>
      </c>
      <c r="H25" t="s">
        <v>12</v>
      </c>
      <c r="I25" s="1" t="s">
        <v>374</v>
      </c>
      <c r="J25" s="1" t="s">
        <v>374</v>
      </c>
      <c r="K25" t="s">
        <v>112</v>
      </c>
      <c r="L25" t="s">
        <v>112</v>
      </c>
      <c r="M25" t="s">
        <v>180</v>
      </c>
      <c r="N25" s="2" t="s">
        <v>10</v>
      </c>
      <c r="O25" s="2" t="s">
        <v>40</v>
      </c>
      <c r="P25" s="2" t="s">
        <v>12</v>
      </c>
      <c r="Q25" s="2" t="s">
        <v>13</v>
      </c>
      <c r="R25" s="2" t="s">
        <v>17</v>
      </c>
      <c r="S25" s="2" t="s">
        <v>16</v>
      </c>
      <c r="T25" s="2" t="s">
        <v>15</v>
      </c>
      <c r="U25" s="2" t="s">
        <v>14</v>
      </c>
      <c r="V25" s="2" t="s">
        <v>40</v>
      </c>
      <c r="W25" s="2" t="s">
        <v>10</v>
      </c>
      <c r="X25" s="4" t="s">
        <v>123</v>
      </c>
    </row>
    <row r="26" spans="1:24" s="2" customFormat="1" x14ac:dyDescent="0.2">
      <c r="A26" s="10" t="s">
        <v>379</v>
      </c>
      <c r="B26" s="10" t="s">
        <v>375</v>
      </c>
      <c r="C26" s="9">
        <v>11</v>
      </c>
      <c r="D26" t="s">
        <v>300</v>
      </c>
      <c r="E26">
        <v>513863.22</v>
      </c>
      <c r="F26" t="str">
        <f>"024"</f>
        <v>024</v>
      </c>
      <c r="G26" t="s">
        <v>181</v>
      </c>
      <c r="H26" t="s">
        <v>12</v>
      </c>
      <c r="I26" s="1" t="s">
        <v>374</v>
      </c>
      <c r="J26" s="1" t="s">
        <v>374</v>
      </c>
      <c r="K26" t="s">
        <v>112</v>
      </c>
      <c r="L26" t="s">
        <v>112</v>
      </c>
      <c r="M26" t="s">
        <v>180</v>
      </c>
      <c r="N26" s="2" t="s">
        <v>10</v>
      </c>
      <c r="O26" s="2" t="s">
        <v>41</v>
      </c>
      <c r="P26" s="2" t="s">
        <v>12</v>
      </c>
      <c r="Q26" s="2" t="s">
        <v>13</v>
      </c>
      <c r="R26" s="2" t="s">
        <v>17</v>
      </c>
      <c r="S26" s="2" t="s">
        <v>16</v>
      </c>
      <c r="T26" s="2" t="s">
        <v>15</v>
      </c>
      <c r="U26" s="2" t="s">
        <v>14</v>
      </c>
      <c r="V26" s="2" t="s">
        <v>41</v>
      </c>
      <c r="W26" s="2" t="s">
        <v>10</v>
      </c>
      <c r="X26" s="3" t="s">
        <v>157</v>
      </c>
    </row>
    <row r="27" spans="1:24" s="2" customFormat="1" x14ac:dyDescent="0.2">
      <c r="A27" s="10" t="s">
        <v>379</v>
      </c>
      <c r="B27" s="10" t="s">
        <v>378</v>
      </c>
      <c r="C27" s="9">
        <v>28</v>
      </c>
      <c r="D27" t="s">
        <v>301</v>
      </c>
      <c r="E27">
        <v>513863.22</v>
      </c>
      <c r="F27" t="str">
        <f>"025"</f>
        <v>025</v>
      </c>
      <c r="G27" t="s">
        <v>181</v>
      </c>
      <c r="H27" t="s">
        <v>12</v>
      </c>
      <c r="I27" s="1" t="s">
        <v>374</v>
      </c>
      <c r="J27" s="1" t="s">
        <v>374</v>
      </c>
      <c r="K27" t="s">
        <v>112</v>
      </c>
      <c r="L27" t="s">
        <v>112</v>
      </c>
      <c r="M27" t="s">
        <v>180</v>
      </c>
      <c r="N27" s="2" t="s">
        <v>10</v>
      </c>
      <c r="O27" s="2" t="s">
        <v>42</v>
      </c>
      <c r="P27" s="2" t="s">
        <v>12</v>
      </c>
      <c r="Q27" s="2" t="s">
        <v>13</v>
      </c>
      <c r="R27" s="2" t="s">
        <v>17</v>
      </c>
      <c r="S27" s="2" t="s">
        <v>16</v>
      </c>
      <c r="T27" s="2" t="s">
        <v>15</v>
      </c>
      <c r="U27" s="2" t="s">
        <v>14</v>
      </c>
      <c r="V27" s="2" t="s">
        <v>42</v>
      </c>
      <c r="W27" s="2" t="s">
        <v>10</v>
      </c>
      <c r="X27" s="3" t="s">
        <v>158</v>
      </c>
    </row>
    <row r="28" spans="1:24" s="2" customFormat="1" x14ac:dyDescent="0.2">
      <c r="A28" s="10" t="s">
        <v>379</v>
      </c>
      <c r="B28" s="10" t="s">
        <v>378</v>
      </c>
      <c r="C28" s="9">
        <v>28</v>
      </c>
      <c r="D28" t="s">
        <v>302</v>
      </c>
      <c r="E28">
        <v>513863.22</v>
      </c>
      <c r="F28" t="str">
        <f>"026"</f>
        <v>026</v>
      </c>
      <c r="G28" t="s">
        <v>181</v>
      </c>
      <c r="H28" t="s">
        <v>12</v>
      </c>
      <c r="I28" s="1" t="s">
        <v>374</v>
      </c>
      <c r="J28" s="1" t="s">
        <v>374</v>
      </c>
      <c r="K28" t="s">
        <v>112</v>
      </c>
      <c r="L28" t="s">
        <v>112</v>
      </c>
      <c r="M28" t="s">
        <v>180</v>
      </c>
      <c r="N28" s="2" t="s">
        <v>10</v>
      </c>
      <c r="O28" s="2" t="s">
        <v>43</v>
      </c>
      <c r="P28" s="2" t="s">
        <v>12</v>
      </c>
      <c r="Q28" s="2" t="s">
        <v>13</v>
      </c>
      <c r="R28" s="2" t="s">
        <v>17</v>
      </c>
      <c r="S28" s="2" t="s">
        <v>16</v>
      </c>
      <c r="T28" s="2" t="s">
        <v>15</v>
      </c>
      <c r="U28" s="2" t="s">
        <v>14</v>
      </c>
      <c r="V28" s="2" t="s">
        <v>43</v>
      </c>
      <c r="W28" s="2" t="s">
        <v>10</v>
      </c>
      <c r="X28" s="4" t="s">
        <v>123</v>
      </c>
    </row>
    <row r="29" spans="1:24" s="2" customFormat="1" x14ac:dyDescent="0.2">
      <c r="A29" s="10" t="s">
        <v>379</v>
      </c>
      <c r="B29" s="10" t="s">
        <v>378</v>
      </c>
      <c r="C29" s="9">
        <v>24</v>
      </c>
      <c r="D29" t="s">
        <v>303</v>
      </c>
      <c r="E29">
        <v>513863.22</v>
      </c>
      <c r="F29" t="str">
        <f>"027"</f>
        <v>027</v>
      </c>
      <c r="G29" t="s">
        <v>181</v>
      </c>
      <c r="H29" t="s">
        <v>12</v>
      </c>
      <c r="I29" s="1" t="s">
        <v>374</v>
      </c>
      <c r="J29" s="1" t="s">
        <v>374</v>
      </c>
      <c r="K29" t="s">
        <v>112</v>
      </c>
      <c r="L29" t="s">
        <v>112</v>
      </c>
      <c r="M29" t="s">
        <v>180</v>
      </c>
      <c r="N29" s="2" t="s">
        <v>10</v>
      </c>
      <c r="O29" s="2" t="s">
        <v>44</v>
      </c>
      <c r="P29" s="2" t="s">
        <v>12</v>
      </c>
      <c r="Q29" s="2" t="s">
        <v>13</v>
      </c>
      <c r="R29" s="2" t="s">
        <v>17</v>
      </c>
      <c r="S29" s="2" t="s">
        <v>16</v>
      </c>
      <c r="T29" s="2" t="s">
        <v>15</v>
      </c>
      <c r="U29" s="2" t="s">
        <v>14</v>
      </c>
      <c r="V29" s="2" t="s">
        <v>44</v>
      </c>
      <c r="W29" s="2" t="s">
        <v>10</v>
      </c>
      <c r="X29" s="2" t="s">
        <v>120</v>
      </c>
    </row>
    <row r="30" spans="1:24" s="2" customFormat="1" x14ac:dyDescent="0.2">
      <c r="A30" s="10" t="s">
        <v>379</v>
      </c>
      <c r="B30" s="10" t="s">
        <v>378</v>
      </c>
      <c r="C30" s="9">
        <v>24</v>
      </c>
      <c r="D30" t="s">
        <v>304</v>
      </c>
      <c r="E30">
        <v>513863.22</v>
      </c>
      <c r="F30" t="str">
        <f>"028"</f>
        <v>028</v>
      </c>
      <c r="G30" t="s">
        <v>181</v>
      </c>
      <c r="H30" t="s">
        <v>12</v>
      </c>
      <c r="I30" s="1" t="s">
        <v>374</v>
      </c>
      <c r="J30" s="1" t="s">
        <v>374</v>
      </c>
      <c r="K30" t="s">
        <v>112</v>
      </c>
      <c r="L30" t="s">
        <v>112</v>
      </c>
      <c r="M30" t="s">
        <v>180</v>
      </c>
      <c r="N30" s="2" t="s">
        <v>10</v>
      </c>
      <c r="O30" s="2" t="s">
        <v>45</v>
      </c>
      <c r="P30" s="2" t="s">
        <v>12</v>
      </c>
      <c r="Q30" s="2" t="s">
        <v>13</v>
      </c>
      <c r="R30" s="2" t="s">
        <v>17</v>
      </c>
      <c r="S30" s="2" t="s">
        <v>16</v>
      </c>
      <c r="T30" s="2" t="s">
        <v>15</v>
      </c>
      <c r="U30" s="2" t="s">
        <v>14</v>
      </c>
      <c r="V30" s="2" t="s">
        <v>45</v>
      </c>
      <c r="W30" s="2" t="s">
        <v>10</v>
      </c>
      <c r="X30" s="2" t="s">
        <v>122</v>
      </c>
    </row>
    <row r="31" spans="1:24" s="2" customFormat="1" x14ac:dyDescent="0.2">
      <c r="A31" s="11" t="s">
        <v>379</v>
      </c>
      <c r="B31" s="10" t="s">
        <v>378</v>
      </c>
      <c r="C31" s="9">
        <v>30</v>
      </c>
      <c r="D31" t="s">
        <v>305</v>
      </c>
      <c r="E31">
        <v>513863.22</v>
      </c>
      <c r="F31" t="str">
        <f>"029"</f>
        <v>029</v>
      </c>
      <c r="G31" t="s">
        <v>181</v>
      </c>
      <c r="H31" t="s">
        <v>12</v>
      </c>
      <c r="I31" s="1" t="s">
        <v>374</v>
      </c>
      <c r="J31" s="1" t="s">
        <v>374</v>
      </c>
      <c r="K31" t="s">
        <v>112</v>
      </c>
      <c r="L31" t="s">
        <v>112</v>
      </c>
      <c r="M31" t="s">
        <v>180</v>
      </c>
      <c r="N31" s="2" t="s">
        <v>10</v>
      </c>
      <c r="O31" s="2" t="s">
        <v>46</v>
      </c>
      <c r="P31" s="2" t="s">
        <v>12</v>
      </c>
      <c r="Q31" s="2" t="s">
        <v>13</v>
      </c>
      <c r="R31" s="2" t="s">
        <v>17</v>
      </c>
      <c r="S31" s="2" t="s">
        <v>16</v>
      </c>
      <c r="T31" s="2" t="s">
        <v>15</v>
      </c>
      <c r="U31" s="2" t="s">
        <v>14</v>
      </c>
      <c r="V31" s="2" t="s">
        <v>46</v>
      </c>
      <c r="W31" s="2" t="s">
        <v>10</v>
      </c>
      <c r="X31" s="3" t="s">
        <v>155</v>
      </c>
    </row>
    <row r="32" spans="1:24" s="2" customFormat="1" x14ac:dyDescent="0.2">
      <c r="A32" s="11" t="s">
        <v>379</v>
      </c>
      <c r="B32" s="10" t="s">
        <v>378</v>
      </c>
      <c r="C32" s="9">
        <v>22</v>
      </c>
      <c r="D32" t="s">
        <v>306</v>
      </c>
      <c r="E32">
        <v>513863.22</v>
      </c>
      <c r="F32" t="str">
        <f>"030"</f>
        <v>030</v>
      </c>
      <c r="G32" t="s">
        <v>181</v>
      </c>
      <c r="H32" t="s">
        <v>12</v>
      </c>
      <c r="I32" s="1" t="s">
        <v>374</v>
      </c>
      <c r="J32" s="1" t="s">
        <v>374</v>
      </c>
      <c r="K32" t="s">
        <v>112</v>
      </c>
      <c r="L32" t="s">
        <v>112</v>
      </c>
      <c r="M32" t="s">
        <v>180</v>
      </c>
      <c r="N32" s="2" t="s">
        <v>10</v>
      </c>
      <c r="O32" s="2" t="s">
        <v>47</v>
      </c>
      <c r="P32" s="2" t="s">
        <v>12</v>
      </c>
      <c r="Q32" s="2" t="s">
        <v>13</v>
      </c>
      <c r="R32" s="2" t="s">
        <v>17</v>
      </c>
      <c r="S32" s="2" t="s">
        <v>16</v>
      </c>
      <c r="T32" s="2" t="s">
        <v>15</v>
      </c>
      <c r="U32" s="2" t="s">
        <v>14</v>
      </c>
      <c r="V32" s="2" t="s">
        <v>47</v>
      </c>
      <c r="W32" s="2" t="s">
        <v>10</v>
      </c>
      <c r="X32" s="3" t="s">
        <v>154</v>
      </c>
    </row>
    <row r="33" spans="1:24" s="2" customFormat="1" x14ac:dyDescent="0.2">
      <c r="A33" s="11" t="s">
        <v>379</v>
      </c>
      <c r="B33" s="10" t="s">
        <v>377</v>
      </c>
      <c r="C33" s="9">
        <v>5</v>
      </c>
      <c r="D33" t="s">
        <v>307</v>
      </c>
      <c r="E33">
        <v>513863.22</v>
      </c>
      <c r="F33" t="str">
        <f>"031"</f>
        <v>031</v>
      </c>
      <c r="G33" t="s">
        <v>181</v>
      </c>
      <c r="H33" t="s">
        <v>12</v>
      </c>
      <c r="I33" s="1" t="s">
        <v>374</v>
      </c>
      <c r="J33" s="1" t="s">
        <v>374</v>
      </c>
      <c r="K33" t="s">
        <v>112</v>
      </c>
      <c r="L33" t="s">
        <v>112</v>
      </c>
      <c r="M33" t="s">
        <v>180</v>
      </c>
      <c r="N33" s="2" t="s">
        <v>10</v>
      </c>
      <c r="O33" s="2" t="s">
        <v>48</v>
      </c>
      <c r="P33" s="2" t="s">
        <v>12</v>
      </c>
      <c r="Q33" s="2" t="s">
        <v>13</v>
      </c>
      <c r="R33" s="2" t="s">
        <v>17</v>
      </c>
      <c r="S33" s="2" t="s">
        <v>16</v>
      </c>
      <c r="T33" s="2" t="s">
        <v>15</v>
      </c>
      <c r="U33" s="2" t="s">
        <v>14</v>
      </c>
      <c r="V33" s="2" t="s">
        <v>48</v>
      </c>
      <c r="W33" s="2" t="s">
        <v>10</v>
      </c>
      <c r="X33" s="3" t="s">
        <v>155</v>
      </c>
    </row>
    <row r="34" spans="1:24" s="2" customFormat="1" x14ac:dyDescent="0.2">
      <c r="A34" s="11" t="s">
        <v>379</v>
      </c>
      <c r="B34" s="10" t="s">
        <v>378</v>
      </c>
      <c r="C34" s="9">
        <v>22</v>
      </c>
      <c r="D34" t="s">
        <v>308</v>
      </c>
      <c r="E34">
        <v>513863.22</v>
      </c>
      <c r="F34" t="str">
        <f>"032"</f>
        <v>032</v>
      </c>
      <c r="G34" t="s">
        <v>181</v>
      </c>
      <c r="H34" t="s">
        <v>12</v>
      </c>
      <c r="I34" s="1" t="s">
        <v>374</v>
      </c>
      <c r="J34" s="1" t="s">
        <v>374</v>
      </c>
      <c r="K34" t="s">
        <v>112</v>
      </c>
      <c r="L34" t="s">
        <v>112</v>
      </c>
      <c r="M34" t="s">
        <v>180</v>
      </c>
      <c r="N34" s="2" t="s">
        <v>10</v>
      </c>
      <c r="O34" s="2" t="s">
        <v>49</v>
      </c>
      <c r="P34" s="2" t="s">
        <v>12</v>
      </c>
      <c r="Q34" s="2" t="s">
        <v>13</v>
      </c>
      <c r="R34" s="2" t="s">
        <v>17</v>
      </c>
      <c r="S34" s="2" t="s">
        <v>16</v>
      </c>
      <c r="T34" s="2" t="s">
        <v>15</v>
      </c>
      <c r="U34" s="2" t="s">
        <v>14</v>
      </c>
      <c r="V34" s="2" t="s">
        <v>49</v>
      </c>
      <c r="W34" s="2" t="s">
        <v>10</v>
      </c>
      <c r="X34" s="3" t="s">
        <v>155</v>
      </c>
    </row>
    <row r="35" spans="1:24" s="2" customFormat="1" x14ac:dyDescent="0.2">
      <c r="A35" s="11" t="s">
        <v>379</v>
      </c>
      <c r="B35" s="10" t="s">
        <v>375</v>
      </c>
      <c r="C35" s="9">
        <v>14</v>
      </c>
      <c r="D35" t="s">
        <v>309</v>
      </c>
      <c r="E35">
        <v>513863.22</v>
      </c>
      <c r="F35" t="str">
        <f>"033"</f>
        <v>033</v>
      </c>
      <c r="G35" t="s">
        <v>181</v>
      </c>
      <c r="H35" t="s">
        <v>12</v>
      </c>
      <c r="I35" s="1" t="s">
        <v>374</v>
      </c>
      <c r="J35" s="1" t="s">
        <v>374</v>
      </c>
      <c r="K35" t="s">
        <v>112</v>
      </c>
      <c r="L35" t="s">
        <v>112</v>
      </c>
      <c r="M35" t="s">
        <v>180</v>
      </c>
      <c r="N35" s="2" t="s">
        <v>10</v>
      </c>
      <c r="O35" s="2" t="s">
        <v>50</v>
      </c>
      <c r="P35" s="2" t="s">
        <v>12</v>
      </c>
      <c r="Q35" s="2" t="s">
        <v>13</v>
      </c>
      <c r="R35" s="2" t="s">
        <v>17</v>
      </c>
      <c r="S35" s="2" t="s">
        <v>16</v>
      </c>
      <c r="T35" s="2" t="s">
        <v>15</v>
      </c>
      <c r="U35" s="2" t="s">
        <v>14</v>
      </c>
      <c r="V35" s="2" t="s">
        <v>50</v>
      </c>
      <c r="W35" s="2" t="s">
        <v>10</v>
      </c>
      <c r="X35" s="2" t="s">
        <v>122</v>
      </c>
    </row>
    <row r="36" spans="1:24" s="2" customFormat="1" x14ac:dyDescent="0.2">
      <c r="A36" s="11" t="s">
        <v>379</v>
      </c>
      <c r="B36" s="10" t="s">
        <v>378</v>
      </c>
      <c r="C36" s="9">
        <v>29</v>
      </c>
      <c r="D36" t="s">
        <v>310</v>
      </c>
      <c r="E36">
        <v>513863.22</v>
      </c>
      <c r="F36" t="str">
        <f>"034"</f>
        <v>034</v>
      </c>
      <c r="G36" t="s">
        <v>181</v>
      </c>
      <c r="H36" t="s">
        <v>12</v>
      </c>
      <c r="I36" s="1" t="s">
        <v>374</v>
      </c>
      <c r="J36" s="1" t="s">
        <v>374</v>
      </c>
      <c r="K36" t="s">
        <v>112</v>
      </c>
      <c r="L36" t="s">
        <v>112</v>
      </c>
      <c r="M36" t="s">
        <v>180</v>
      </c>
      <c r="N36" s="2" t="s">
        <v>10</v>
      </c>
      <c r="O36" s="2" t="s">
        <v>51</v>
      </c>
      <c r="P36" s="2" t="s">
        <v>12</v>
      </c>
      <c r="Q36" s="2" t="s">
        <v>13</v>
      </c>
      <c r="R36" s="2" t="s">
        <v>17</v>
      </c>
      <c r="S36" s="2" t="s">
        <v>16</v>
      </c>
      <c r="T36" s="2" t="s">
        <v>15</v>
      </c>
      <c r="U36" s="2" t="s">
        <v>14</v>
      </c>
      <c r="V36" s="2" t="s">
        <v>51</v>
      </c>
      <c r="W36" s="2" t="s">
        <v>10</v>
      </c>
      <c r="X36" s="2" t="s">
        <v>120</v>
      </c>
    </row>
    <row r="37" spans="1:24" s="2" customFormat="1" x14ac:dyDescent="0.2">
      <c r="A37" s="11" t="s">
        <v>379</v>
      </c>
      <c r="B37" s="10" t="s">
        <v>375</v>
      </c>
      <c r="C37" s="9">
        <v>11</v>
      </c>
      <c r="D37" t="s">
        <v>311</v>
      </c>
      <c r="E37">
        <v>513863.22</v>
      </c>
      <c r="F37" t="str">
        <f>"035"</f>
        <v>035</v>
      </c>
      <c r="G37" t="s">
        <v>181</v>
      </c>
      <c r="H37" t="s">
        <v>12</v>
      </c>
      <c r="I37" s="1" t="s">
        <v>374</v>
      </c>
      <c r="J37" s="1" t="s">
        <v>374</v>
      </c>
      <c r="K37" t="s">
        <v>112</v>
      </c>
      <c r="L37" t="s">
        <v>112</v>
      </c>
      <c r="M37" t="s">
        <v>180</v>
      </c>
      <c r="N37" s="2" t="s">
        <v>10</v>
      </c>
      <c r="O37" s="2" t="s">
        <v>52</v>
      </c>
      <c r="P37" s="2" t="s">
        <v>12</v>
      </c>
      <c r="Q37" s="2" t="s">
        <v>13</v>
      </c>
      <c r="R37" s="2" t="s">
        <v>17</v>
      </c>
      <c r="S37" s="2" t="s">
        <v>16</v>
      </c>
      <c r="T37" s="2" t="s">
        <v>15</v>
      </c>
      <c r="U37" s="2" t="s">
        <v>14</v>
      </c>
      <c r="V37" s="2" t="s">
        <v>52</v>
      </c>
      <c r="W37" s="2" t="s">
        <v>10</v>
      </c>
      <c r="X37" s="2" t="s">
        <v>120</v>
      </c>
    </row>
    <row r="38" spans="1:24" s="2" customFormat="1" x14ac:dyDescent="0.2">
      <c r="A38" s="11" t="s">
        <v>379</v>
      </c>
      <c r="B38" s="10" t="s">
        <v>375</v>
      </c>
      <c r="C38" s="9">
        <v>19</v>
      </c>
      <c r="D38" t="s">
        <v>312</v>
      </c>
      <c r="E38">
        <v>513863.22</v>
      </c>
      <c r="F38" t="str">
        <f>"036"</f>
        <v>036</v>
      </c>
      <c r="G38" t="s">
        <v>181</v>
      </c>
      <c r="H38" t="s">
        <v>12</v>
      </c>
      <c r="I38" s="1" t="s">
        <v>374</v>
      </c>
      <c r="J38" s="1" t="s">
        <v>374</v>
      </c>
      <c r="K38" t="s">
        <v>112</v>
      </c>
      <c r="L38" t="s">
        <v>112</v>
      </c>
      <c r="M38" t="s">
        <v>180</v>
      </c>
      <c r="N38" s="2" t="s">
        <v>10</v>
      </c>
      <c r="O38" s="2" t="s">
        <v>53</v>
      </c>
      <c r="P38" s="2" t="s">
        <v>12</v>
      </c>
      <c r="Q38" s="2" t="s">
        <v>13</v>
      </c>
      <c r="R38" s="2" t="s">
        <v>17</v>
      </c>
      <c r="S38" s="2" t="s">
        <v>16</v>
      </c>
      <c r="T38" s="2" t="s">
        <v>15</v>
      </c>
      <c r="U38" s="2" t="s">
        <v>14</v>
      </c>
      <c r="V38" s="2" t="s">
        <v>53</v>
      </c>
      <c r="W38" s="2" t="s">
        <v>10</v>
      </c>
      <c r="X38" s="3" t="s">
        <v>167</v>
      </c>
    </row>
    <row r="39" spans="1:24" s="2" customFormat="1" x14ac:dyDescent="0.2">
      <c r="A39" s="11" t="s">
        <v>379</v>
      </c>
      <c r="B39" s="10" t="s">
        <v>375</v>
      </c>
      <c r="C39" s="9">
        <v>20</v>
      </c>
      <c r="D39" t="s">
        <v>313</v>
      </c>
      <c r="E39">
        <v>513863.22</v>
      </c>
      <c r="F39" t="str">
        <f>"037"</f>
        <v>037</v>
      </c>
      <c r="G39" t="s">
        <v>181</v>
      </c>
      <c r="H39" t="s">
        <v>12</v>
      </c>
      <c r="I39" s="1" t="s">
        <v>374</v>
      </c>
      <c r="J39" s="1" t="s">
        <v>374</v>
      </c>
      <c r="K39" t="s">
        <v>112</v>
      </c>
      <c r="L39" t="s">
        <v>112</v>
      </c>
      <c r="M39" t="s">
        <v>180</v>
      </c>
      <c r="N39" s="2" t="s">
        <v>10</v>
      </c>
      <c r="O39" s="2" t="s">
        <v>54</v>
      </c>
      <c r="P39" s="2" t="s">
        <v>12</v>
      </c>
      <c r="Q39" s="2" t="s">
        <v>13</v>
      </c>
      <c r="R39" s="2" t="s">
        <v>17</v>
      </c>
      <c r="S39" s="2" t="s">
        <v>16</v>
      </c>
      <c r="T39" s="2" t="s">
        <v>15</v>
      </c>
      <c r="U39" s="2" t="s">
        <v>14</v>
      </c>
      <c r="V39" s="2" t="s">
        <v>54</v>
      </c>
      <c r="W39" s="2" t="s">
        <v>10</v>
      </c>
      <c r="X39" s="3" t="s">
        <v>167</v>
      </c>
    </row>
    <row r="40" spans="1:24" s="2" customFormat="1" x14ac:dyDescent="0.2">
      <c r="A40" s="11" t="s">
        <v>379</v>
      </c>
      <c r="B40" s="10" t="s">
        <v>377</v>
      </c>
      <c r="C40" s="9">
        <v>2</v>
      </c>
      <c r="D40" t="s">
        <v>314</v>
      </c>
      <c r="E40">
        <v>513863.22</v>
      </c>
      <c r="F40" t="str">
        <f>"038"</f>
        <v>038</v>
      </c>
      <c r="G40" t="s">
        <v>181</v>
      </c>
      <c r="H40" t="s">
        <v>12</v>
      </c>
      <c r="I40" s="1" t="s">
        <v>374</v>
      </c>
      <c r="J40" s="1" t="s">
        <v>374</v>
      </c>
      <c r="K40" t="s">
        <v>112</v>
      </c>
      <c r="L40" t="s">
        <v>112</v>
      </c>
      <c r="M40" t="s">
        <v>180</v>
      </c>
      <c r="N40" s="2" t="s">
        <v>10</v>
      </c>
      <c r="O40" s="2" t="s">
        <v>55</v>
      </c>
      <c r="P40" s="2" t="s">
        <v>12</v>
      </c>
      <c r="Q40" s="2" t="s">
        <v>13</v>
      </c>
      <c r="R40" s="2" t="s">
        <v>17</v>
      </c>
      <c r="S40" s="2" t="s">
        <v>16</v>
      </c>
      <c r="T40" s="2" t="s">
        <v>15</v>
      </c>
      <c r="U40" s="2" t="s">
        <v>14</v>
      </c>
      <c r="V40" s="2" t="s">
        <v>55</v>
      </c>
      <c r="W40" s="2" t="s">
        <v>10</v>
      </c>
      <c r="X40" s="3" t="s">
        <v>167</v>
      </c>
    </row>
    <row r="41" spans="1:24" s="2" customFormat="1" x14ac:dyDescent="0.2">
      <c r="A41" s="11" t="s">
        <v>379</v>
      </c>
      <c r="B41" s="10" t="s">
        <v>377</v>
      </c>
      <c r="C41" s="9">
        <v>10</v>
      </c>
      <c r="D41" t="s">
        <v>315</v>
      </c>
      <c r="E41">
        <v>513863.22</v>
      </c>
      <c r="F41" t="str">
        <f>"039"</f>
        <v>039</v>
      </c>
      <c r="G41" t="s">
        <v>181</v>
      </c>
      <c r="H41" t="s">
        <v>12</v>
      </c>
      <c r="I41" s="1" t="s">
        <v>374</v>
      </c>
      <c r="J41" s="1" t="s">
        <v>374</v>
      </c>
      <c r="K41" t="s">
        <v>112</v>
      </c>
      <c r="L41" t="s">
        <v>112</v>
      </c>
      <c r="M41" t="s">
        <v>180</v>
      </c>
      <c r="N41" s="2" t="s">
        <v>10</v>
      </c>
      <c r="O41" s="2" t="s">
        <v>56</v>
      </c>
      <c r="P41" s="2" t="s">
        <v>12</v>
      </c>
      <c r="Q41" s="2" t="s">
        <v>13</v>
      </c>
      <c r="R41" s="2" t="s">
        <v>17</v>
      </c>
      <c r="S41" s="2" t="s">
        <v>16</v>
      </c>
      <c r="T41" s="2" t="s">
        <v>15</v>
      </c>
      <c r="U41" s="2" t="s">
        <v>14</v>
      </c>
      <c r="V41" s="2" t="s">
        <v>56</v>
      </c>
      <c r="W41" s="2" t="s">
        <v>10</v>
      </c>
      <c r="X41" s="3" t="s">
        <v>166</v>
      </c>
    </row>
    <row r="42" spans="1:24" s="2" customFormat="1" x14ac:dyDescent="0.2">
      <c r="A42" s="11" t="s">
        <v>379</v>
      </c>
      <c r="B42" s="10" t="s">
        <v>378</v>
      </c>
      <c r="C42" s="9">
        <v>29</v>
      </c>
      <c r="D42" t="s">
        <v>316</v>
      </c>
      <c r="E42">
        <v>513863.22</v>
      </c>
      <c r="F42" t="str">
        <f>"040"</f>
        <v>040</v>
      </c>
      <c r="G42" t="s">
        <v>181</v>
      </c>
      <c r="H42" t="s">
        <v>12</v>
      </c>
      <c r="I42" s="1" t="s">
        <v>374</v>
      </c>
      <c r="J42" s="1" t="s">
        <v>374</v>
      </c>
      <c r="K42" t="s">
        <v>112</v>
      </c>
      <c r="L42" t="s">
        <v>112</v>
      </c>
      <c r="M42" t="s">
        <v>180</v>
      </c>
      <c r="N42" s="2" t="s">
        <v>10</v>
      </c>
      <c r="O42" s="2" t="s">
        <v>57</v>
      </c>
      <c r="P42" s="2" t="s">
        <v>12</v>
      </c>
      <c r="Q42" s="2" t="s">
        <v>13</v>
      </c>
      <c r="R42" s="2" t="s">
        <v>17</v>
      </c>
      <c r="S42" s="2" t="s">
        <v>16</v>
      </c>
      <c r="T42" s="2" t="s">
        <v>15</v>
      </c>
      <c r="U42" s="2" t="s">
        <v>14</v>
      </c>
      <c r="V42" s="2" t="s">
        <v>57</v>
      </c>
      <c r="W42" s="2" t="s">
        <v>10</v>
      </c>
      <c r="X42" s="3" t="s">
        <v>166</v>
      </c>
    </row>
    <row r="43" spans="1:24" s="2" customFormat="1" x14ac:dyDescent="0.2">
      <c r="A43" s="11" t="s">
        <v>379</v>
      </c>
      <c r="B43" s="10" t="s">
        <v>375</v>
      </c>
      <c r="C43" s="9">
        <v>17</v>
      </c>
      <c r="D43" t="s">
        <v>317</v>
      </c>
      <c r="E43">
        <v>513863.22</v>
      </c>
      <c r="F43" t="str">
        <f>"041"</f>
        <v>041</v>
      </c>
      <c r="G43" t="s">
        <v>181</v>
      </c>
      <c r="H43" t="s">
        <v>12</v>
      </c>
      <c r="I43" s="1" t="s">
        <v>374</v>
      </c>
      <c r="J43" s="1" t="s">
        <v>374</v>
      </c>
      <c r="K43" t="s">
        <v>112</v>
      </c>
      <c r="L43" t="s">
        <v>112</v>
      </c>
      <c r="M43" t="s">
        <v>180</v>
      </c>
      <c r="N43" s="2" t="s">
        <v>10</v>
      </c>
      <c r="O43" s="2" t="s">
        <v>58</v>
      </c>
      <c r="P43" s="2" t="s">
        <v>12</v>
      </c>
      <c r="Q43" s="2" t="s">
        <v>13</v>
      </c>
      <c r="R43" s="2" t="s">
        <v>17</v>
      </c>
      <c r="S43" s="2" t="s">
        <v>16</v>
      </c>
      <c r="T43" s="2" t="s">
        <v>15</v>
      </c>
      <c r="U43" s="2" t="s">
        <v>14</v>
      </c>
      <c r="V43" s="2" t="s">
        <v>58</v>
      </c>
      <c r="W43" s="2" t="s">
        <v>10</v>
      </c>
      <c r="X43" s="3" t="s">
        <v>166</v>
      </c>
    </row>
    <row r="44" spans="1:24" s="2" customFormat="1" x14ac:dyDescent="0.2">
      <c r="A44" s="11" t="s">
        <v>379</v>
      </c>
      <c r="B44" s="10" t="s">
        <v>375</v>
      </c>
      <c r="C44" s="9">
        <v>14</v>
      </c>
      <c r="D44" t="s">
        <v>318</v>
      </c>
      <c r="E44">
        <v>513863.22</v>
      </c>
      <c r="F44" t="str">
        <f>"042"</f>
        <v>042</v>
      </c>
      <c r="G44" t="s">
        <v>181</v>
      </c>
      <c r="H44" t="s">
        <v>12</v>
      </c>
      <c r="I44" s="1" t="s">
        <v>374</v>
      </c>
      <c r="J44" s="1" t="s">
        <v>374</v>
      </c>
      <c r="K44" t="s">
        <v>112</v>
      </c>
      <c r="L44" t="s">
        <v>112</v>
      </c>
      <c r="M44" t="s">
        <v>180</v>
      </c>
      <c r="N44" s="2" t="s">
        <v>10</v>
      </c>
      <c r="O44" s="2" t="s">
        <v>59</v>
      </c>
      <c r="P44" s="2" t="s">
        <v>12</v>
      </c>
      <c r="Q44" s="2" t="s">
        <v>13</v>
      </c>
      <c r="R44" s="2" t="s">
        <v>17</v>
      </c>
      <c r="S44" s="2" t="s">
        <v>16</v>
      </c>
      <c r="T44" s="2" t="s">
        <v>15</v>
      </c>
      <c r="U44" s="2" t="s">
        <v>14</v>
      </c>
      <c r="V44" s="2" t="s">
        <v>59</v>
      </c>
      <c r="W44" s="2" t="s">
        <v>10</v>
      </c>
      <c r="X44" s="3" t="s">
        <v>153</v>
      </c>
    </row>
    <row r="45" spans="1:24" s="2" customFormat="1" x14ac:dyDescent="0.2">
      <c r="A45" s="11" t="s">
        <v>379</v>
      </c>
      <c r="B45" s="10" t="s">
        <v>378</v>
      </c>
      <c r="C45" s="9">
        <v>22</v>
      </c>
      <c r="D45" t="s">
        <v>319</v>
      </c>
      <c r="E45">
        <v>513863.22</v>
      </c>
      <c r="F45" t="str">
        <f>"043"</f>
        <v>043</v>
      </c>
      <c r="G45" t="s">
        <v>181</v>
      </c>
      <c r="H45" t="s">
        <v>12</v>
      </c>
      <c r="I45" s="1" t="s">
        <v>374</v>
      </c>
      <c r="J45" s="1" t="s">
        <v>374</v>
      </c>
      <c r="K45" t="s">
        <v>112</v>
      </c>
      <c r="L45" t="s">
        <v>112</v>
      </c>
      <c r="M45" t="s">
        <v>180</v>
      </c>
      <c r="N45" s="2" t="s">
        <v>10</v>
      </c>
      <c r="O45" s="2" t="s">
        <v>60</v>
      </c>
      <c r="P45" s="2" t="s">
        <v>12</v>
      </c>
      <c r="Q45" s="2" t="s">
        <v>13</v>
      </c>
      <c r="R45" s="2" t="s">
        <v>17</v>
      </c>
      <c r="S45" s="2" t="s">
        <v>16</v>
      </c>
      <c r="T45" s="2" t="s">
        <v>15</v>
      </c>
      <c r="U45" s="2" t="s">
        <v>14</v>
      </c>
      <c r="V45" s="2" t="s">
        <v>60</v>
      </c>
      <c r="W45" s="2" t="s">
        <v>10</v>
      </c>
      <c r="X45" s="4" t="s">
        <v>125</v>
      </c>
    </row>
    <row r="46" spans="1:24" s="2" customFormat="1" x14ac:dyDescent="0.2">
      <c r="A46" s="11" t="s">
        <v>379</v>
      </c>
      <c r="B46" s="10" t="s">
        <v>377</v>
      </c>
      <c r="C46" s="9">
        <v>2</v>
      </c>
      <c r="D46" t="s">
        <v>320</v>
      </c>
      <c r="E46">
        <v>516891.39</v>
      </c>
      <c r="F46" t="str">
        <f>"044"</f>
        <v>044</v>
      </c>
      <c r="G46" t="s">
        <v>181</v>
      </c>
      <c r="H46" t="s">
        <v>12</v>
      </c>
      <c r="I46" s="1" t="s">
        <v>374</v>
      </c>
      <c r="J46" s="1" t="s">
        <v>374</v>
      </c>
      <c r="K46" t="s">
        <v>112</v>
      </c>
      <c r="L46" t="s">
        <v>112</v>
      </c>
      <c r="M46" t="s">
        <v>180</v>
      </c>
      <c r="N46" s="2" t="s">
        <v>10</v>
      </c>
      <c r="O46" s="2" t="s">
        <v>61</v>
      </c>
      <c r="P46" s="2" t="s">
        <v>12</v>
      </c>
      <c r="Q46" s="2" t="s">
        <v>13</v>
      </c>
      <c r="R46" s="2" t="s">
        <v>17</v>
      </c>
      <c r="S46" s="2" t="s">
        <v>16</v>
      </c>
      <c r="T46" s="2" t="s">
        <v>15</v>
      </c>
      <c r="U46" s="2" t="s">
        <v>14</v>
      </c>
      <c r="V46" s="2" t="s">
        <v>61</v>
      </c>
      <c r="W46" s="2" t="s">
        <v>10</v>
      </c>
      <c r="X46" s="2" t="s">
        <v>114</v>
      </c>
    </row>
    <row r="47" spans="1:24" s="2" customFormat="1" x14ac:dyDescent="0.2">
      <c r="A47" s="11" t="s">
        <v>379</v>
      </c>
      <c r="B47" s="10" t="s">
        <v>377</v>
      </c>
      <c r="C47" s="9">
        <v>6</v>
      </c>
      <c r="D47" t="s">
        <v>321</v>
      </c>
      <c r="E47">
        <v>516891.39</v>
      </c>
      <c r="F47" t="str">
        <f>"045"</f>
        <v>045</v>
      </c>
      <c r="G47" t="s">
        <v>181</v>
      </c>
      <c r="H47" t="s">
        <v>12</v>
      </c>
      <c r="I47" s="1" t="s">
        <v>374</v>
      </c>
      <c r="J47" s="1" t="s">
        <v>374</v>
      </c>
      <c r="K47" t="s">
        <v>112</v>
      </c>
      <c r="L47" t="s">
        <v>112</v>
      </c>
      <c r="M47" t="s">
        <v>180</v>
      </c>
      <c r="N47" s="2" t="s">
        <v>10</v>
      </c>
      <c r="O47" s="2" t="s">
        <v>62</v>
      </c>
      <c r="P47" s="2" t="s">
        <v>12</v>
      </c>
      <c r="Q47" s="2" t="s">
        <v>13</v>
      </c>
      <c r="R47" s="2" t="s">
        <v>17</v>
      </c>
      <c r="S47" s="2" t="s">
        <v>16</v>
      </c>
      <c r="T47" s="2" t="s">
        <v>15</v>
      </c>
      <c r="U47" s="2" t="s">
        <v>14</v>
      </c>
      <c r="V47" s="2" t="s">
        <v>62</v>
      </c>
      <c r="W47" s="2" t="s">
        <v>10</v>
      </c>
      <c r="X47" s="2" t="s">
        <v>114</v>
      </c>
    </row>
    <row r="48" spans="1:24" s="2" customFormat="1" x14ac:dyDescent="0.2">
      <c r="A48" s="11" t="s">
        <v>379</v>
      </c>
      <c r="B48" s="10" t="s">
        <v>378</v>
      </c>
      <c r="C48" s="9">
        <v>24</v>
      </c>
      <c r="D48" t="s">
        <v>322</v>
      </c>
      <c r="E48">
        <v>513863.22</v>
      </c>
      <c r="F48" t="str">
        <f>"046"</f>
        <v>046</v>
      </c>
      <c r="G48" t="s">
        <v>181</v>
      </c>
      <c r="H48" t="s">
        <v>12</v>
      </c>
      <c r="I48" s="1" t="s">
        <v>374</v>
      </c>
      <c r="J48" s="1" t="s">
        <v>374</v>
      </c>
      <c r="K48" t="s">
        <v>112</v>
      </c>
      <c r="L48" t="s">
        <v>112</v>
      </c>
      <c r="M48" t="s">
        <v>180</v>
      </c>
      <c r="N48" s="2" t="s">
        <v>10</v>
      </c>
      <c r="O48" s="2" t="s">
        <v>63</v>
      </c>
      <c r="P48" s="2" t="s">
        <v>12</v>
      </c>
      <c r="Q48" s="2" t="s">
        <v>13</v>
      </c>
      <c r="R48" s="2" t="s">
        <v>17</v>
      </c>
      <c r="S48" s="2" t="s">
        <v>16</v>
      </c>
      <c r="T48" s="2" t="s">
        <v>15</v>
      </c>
      <c r="U48" s="2" t="s">
        <v>14</v>
      </c>
      <c r="V48" s="2" t="s">
        <v>63</v>
      </c>
      <c r="W48" s="2" t="s">
        <v>10</v>
      </c>
      <c r="X48" s="2" t="s">
        <v>115</v>
      </c>
    </row>
    <row r="49" spans="1:25" s="2" customFormat="1" x14ac:dyDescent="0.2">
      <c r="A49" s="11" t="s">
        <v>379</v>
      </c>
      <c r="B49" s="10" t="s">
        <v>378</v>
      </c>
      <c r="C49" s="9">
        <v>30</v>
      </c>
      <c r="D49" t="s">
        <v>323</v>
      </c>
      <c r="E49">
        <v>513863.22</v>
      </c>
      <c r="F49" t="str">
        <f>"047"</f>
        <v>047</v>
      </c>
      <c r="G49" t="s">
        <v>181</v>
      </c>
      <c r="H49" t="s">
        <v>12</v>
      </c>
      <c r="I49" s="1" t="s">
        <v>374</v>
      </c>
      <c r="J49" s="1" t="s">
        <v>374</v>
      </c>
      <c r="K49" t="s">
        <v>112</v>
      </c>
      <c r="L49" t="s">
        <v>112</v>
      </c>
      <c r="M49" t="s">
        <v>180</v>
      </c>
      <c r="N49" s="2" t="s">
        <v>10</v>
      </c>
      <c r="O49" s="2" t="s">
        <v>64</v>
      </c>
      <c r="P49" s="2" t="s">
        <v>12</v>
      </c>
      <c r="Q49" s="2" t="s">
        <v>13</v>
      </c>
      <c r="R49" s="2" t="s">
        <v>17</v>
      </c>
      <c r="S49" s="2" t="s">
        <v>16</v>
      </c>
      <c r="T49" s="2" t="s">
        <v>15</v>
      </c>
      <c r="U49" s="2" t="s">
        <v>14</v>
      </c>
      <c r="V49" s="2" t="s">
        <v>64</v>
      </c>
      <c r="W49" s="2" t="s">
        <v>10</v>
      </c>
      <c r="X49" s="2" t="s">
        <v>118</v>
      </c>
    </row>
    <row r="50" spans="1:25" s="2" customFormat="1" x14ac:dyDescent="0.2">
      <c r="A50" s="11" t="s">
        <v>379</v>
      </c>
      <c r="B50" s="10" t="s">
        <v>377</v>
      </c>
      <c r="C50" s="9">
        <v>6</v>
      </c>
      <c r="D50" t="s">
        <v>324</v>
      </c>
      <c r="E50">
        <v>513863.22</v>
      </c>
      <c r="F50" t="str">
        <f>"048"</f>
        <v>048</v>
      </c>
      <c r="G50" t="s">
        <v>181</v>
      </c>
      <c r="H50" t="s">
        <v>12</v>
      </c>
      <c r="I50" s="1" t="s">
        <v>374</v>
      </c>
      <c r="J50" s="1" t="s">
        <v>374</v>
      </c>
      <c r="K50" t="s">
        <v>112</v>
      </c>
      <c r="L50" t="s">
        <v>112</v>
      </c>
      <c r="M50" t="s">
        <v>180</v>
      </c>
      <c r="N50" s="2" t="s">
        <v>10</v>
      </c>
      <c r="O50" s="2" t="s">
        <v>65</v>
      </c>
      <c r="P50" s="2" t="s">
        <v>12</v>
      </c>
      <c r="Q50" s="2" t="s">
        <v>13</v>
      </c>
      <c r="R50" s="2" t="s">
        <v>17</v>
      </c>
      <c r="S50" s="2" t="s">
        <v>16</v>
      </c>
      <c r="T50" s="2" t="s">
        <v>15</v>
      </c>
      <c r="U50" s="2" t="s">
        <v>14</v>
      </c>
      <c r="V50" s="2" t="s">
        <v>65</v>
      </c>
      <c r="W50" s="2" t="s">
        <v>10</v>
      </c>
      <c r="X50" s="4" t="s">
        <v>125</v>
      </c>
      <c r="Y50" s="3"/>
    </row>
    <row r="51" spans="1:25" s="2" customFormat="1" x14ac:dyDescent="0.2">
      <c r="A51" s="11" t="s">
        <v>379</v>
      </c>
      <c r="B51" s="10" t="s">
        <v>377</v>
      </c>
      <c r="C51" s="9">
        <v>10</v>
      </c>
      <c r="D51" t="s">
        <v>325</v>
      </c>
      <c r="E51">
        <v>513863.22</v>
      </c>
      <c r="F51" t="str">
        <f>"049"</f>
        <v>049</v>
      </c>
      <c r="G51" t="s">
        <v>181</v>
      </c>
      <c r="H51" t="s">
        <v>12</v>
      </c>
      <c r="I51" s="1" t="s">
        <v>374</v>
      </c>
      <c r="J51" s="1" t="s">
        <v>374</v>
      </c>
      <c r="K51" t="s">
        <v>112</v>
      </c>
      <c r="L51" t="s">
        <v>112</v>
      </c>
      <c r="M51" t="s">
        <v>180</v>
      </c>
      <c r="N51" s="2" t="s">
        <v>10</v>
      </c>
      <c r="O51" s="2" t="s">
        <v>11</v>
      </c>
      <c r="P51" s="2" t="s">
        <v>12</v>
      </c>
      <c r="Q51" s="2" t="s">
        <v>13</v>
      </c>
      <c r="R51" s="2" t="s">
        <v>17</v>
      </c>
      <c r="S51" s="2" t="s">
        <v>16</v>
      </c>
      <c r="T51" s="2" t="s">
        <v>15</v>
      </c>
      <c r="U51" s="2" t="s">
        <v>14</v>
      </c>
      <c r="V51" s="2" t="s">
        <v>11</v>
      </c>
      <c r="W51" s="2" t="s">
        <v>10</v>
      </c>
      <c r="X51" s="4" t="s">
        <v>125</v>
      </c>
    </row>
    <row r="52" spans="1:25" s="2" customFormat="1" x14ac:dyDescent="0.2">
      <c r="A52" s="11" t="s">
        <v>379</v>
      </c>
      <c r="B52" s="10" t="s">
        <v>375</v>
      </c>
      <c r="C52" s="9">
        <v>14</v>
      </c>
      <c r="D52" t="s">
        <v>326</v>
      </c>
      <c r="E52">
        <v>513863.22</v>
      </c>
      <c r="F52" t="str">
        <f>"050"</f>
        <v>050</v>
      </c>
      <c r="G52" t="s">
        <v>181</v>
      </c>
      <c r="H52" t="s">
        <v>12</v>
      </c>
      <c r="I52" s="1" t="s">
        <v>374</v>
      </c>
      <c r="J52" s="1" t="s">
        <v>374</v>
      </c>
      <c r="K52" t="s">
        <v>112</v>
      </c>
      <c r="L52" t="s">
        <v>112</v>
      </c>
      <c r="M52" t="s">
        <v>180</v>
      </c>
      <c r="N52" s="2" t="s">
        <v>10</v>
      </c>
      <c r="O52" s="2" t="s">
        <v>66</v>
      </c>
      <c r="P52" s="2" t="s">
        <v>12</v>
      </c>
      <c r="Q52" s="2" t="s">
        <v>13</v>
      </c>
      <c r="R52" s="2" t="s">
        <v>17</v>
      </c>
      <c r="S52" s="2" t="s">
        <v>16</v>
      </c>
      <c r="T52" s="2" t="s">
        <v>15</v>
      </c>
      <c r="U52" s="2" t="s">
        <v>14</v>
      </c>
      <c r="V52" s="2" t="s">
        <v>66</v>
      </c>
      <c r="W52" s="2" t="s">
        <v>10</v>
      </c>
      <c r="X52" s="4" t="s">
        <v>126</v>
      </c>
    </row>
    <row r="53" spans="1:25" s="2" customFormat="1" x14ac:dyDescent="0.2">
      <c r="A53" s="11" t="s">
        <v>379</v>
      </c>
      <c r="B53" s="10" t="s">
        <v>375</v>
      </c>
      <c r="C53" s="9">
        <v>20</v>
      </c>
      <c r="D53" t="s">
        <v>327</v>
      </c>
      <c r="E53">
        <v>513863.22</v>
      </c>
      <c r="F53" t="str">
        <f>"051"</f>
        <v>051</v>
      </c>
      <c r="G53" t="s">
        <v>181</v>
      </c>
      <c r="H53" t="s">
        <v>12</v>
      </c>
      <c r="I53" s="1" t="s">
        <v>374</v>
      </c>
      <c r="J53" s="1" t="s">
        <v>374</v>
      </c>
      <c r="K53" t="s">
        <v>112</v>
      </c>
      <c r="L53" t="s">
        <v>112</v>
      </c>
      <c r="M53" t="s">
        <v>180</v>
      </c>
      <c r="N53" s="2" t="s">
        <v>10</v>
      </c>
      <c r="O53" s="2" t="s">
        <v>67</v>
      </c>
      <c r="P53" s="2" t="s">
        <v>12</v>
      </c>
      <c r="Q53" s="2" t="s">
        <v>13</v>
      </c>
      <c r="R53" s="2" t="s">
        <v>17</v>
      </c>
      <c r="S53" s="2" t="s">
        <v>16</v>
      </c>
      <c r="T53" s="2" t="s">
        <v>15</v>
      </c>
      <c r="U53" s="2" t="s">
        <v>14</v>
      </c>
      <c r="V53" s="2" t="s">
        <v>67</v>
      </c>
      <c r="W53" s="2" t="s">
        <v>10</v>
      </c>
      <c r="X53" s="3" t="s">
        <v>162</v>
      </c>
    </row>
    <row r="54" spans="1:25" s="2" customFormat="1" x14ac:dyDescent="0.2">
      <c r="A54" s="11" t="s">
        <v>379</v>
      </c>
      <c r="B54" s="10" t="s">
        <v>378</v>
      </c>
      <c r="C54" s="9">
        <v>25</v>
      </c>
      <c r="D54" t="s">
        <v>328</v>
      </c>
      <c r="E54">
        <v>513863.22</v>
      </c>
      <c r="F54" t="str">
        <f>"052"</f>
        <v>052</v>
      </c>
      <c r="G54" t="s">
        <v>181</v>
      </c>
      <c r="H54" t="s">
        <v>12</v>
      </c>
      <c r="I54" s="1" t="s">
        <v>374</v>
      </c>
      <c r="J54" s="1" t="s">
        <v>374</v>
      </c>
      <c r="K54" t="s">
        <v>112</v>
      </c>
      <c r="L54" t="s">
        <v>112</v>
      </c>
      <c r="M54" t="s">
        <v>180</v>
      </c>
      <c r="N54" s="2" t="s">
        <v>10</v>
      </c>
      <c r="O54" s="2" t="s">
        <v>68</v>
      </c>
      <c r="P54" s="2" t="s">
        <v>12</v>
      </c>
      <c r="Q54" s="2" t="s">
        <v>13</v>
      </c>
      <c r="R54" s="2" t="s">
        <v>17</v>
      </c>
      <c r="S54" s="2" t="s">
        <v>16</v>
      </c>
      <c r="T54" s="2" t="s">
        <v>15</v>
      </c>
      <c r="U54" s="2" t="s">
        <v>14</v>
      </c>
      <c r="V54" s="2" t="s">
        <v>68</v>
      </c>
      <c r="W54" s="2" t="s">
        <v>10</v>
      </c>
      <c r="X54" s="3" t="s">
        <v>162</v>
      </c>
    </row>
    <row r="55" spans="1:25" s="2" customFormat="1" x14ac:dyDescent="0.2">
      <c r="A55" s="11" t="s">
        <v>379</v>
      </c>
      <c r="B55" s="10" t="s">
        <v>375</v>
      </c>
      <c r="C55" s="9">
        <v>18</v>
      </c>
      <c r="D55" t="s">
        <v>329</v>
      </c>
      <c r="E55">
        <v>513863.22</v>
      </c>
      <c r="F55" t="str">
        <f>"053"</f>
        <v>053</v>
      </c>
      <c r="G55" t="s">
        <v>181</v>
      </c>
      <c r="H55" t="s">
        <v>12</v>
      </c>
      <c r="I55" s="1" t="s">
        <v>374</v>
      </c>
      <c r="J55" s="1" t="s">
        <v>374</v>
      </c>
      <c r="K55" t="s">
        <v>112</v>
      </c>
      <c r="L55" t="s">
        <v>112</v>
      </c>
      <c r="M55" t="s">
        <v>180</v>
      </c>
      <c r="N55" s="2" t="s">
        <v>10</v>
      </c>
      <c r="O55" s="2" t="s">
        <v>69</v>
      </c>
      <c r="P55" s="2" t="s">
        <v>12</v>
      </c>
      <c r="Q55" s="2" t="s">
        <v>13</v>
      </c>
      <c r="R55" s="2" t="s">
        <v>17</v>
      </c>
      <c r="S55" s="2" t="s">
        <v>16</v>
      </c>
      <c r="T55" s="2" t="s">
        <v>15</v>
      </c>
      <c r="U55" s="2" t="s">
        <v>14</v>
      </c>
      <c r="V55" s="2" t="s">
        <v>69</v>
      </c>
      <c r="W55" s="2" t="s">
        <v>10</v>
      </c>
      <c r="X55" s="2" t="s">
        <v>117</v>
      </c>
    </row>
    <row r="56" spans="1:25" s="2" customFormat="1" x14ac:dyDescent="0.2">
      <c r="A56" s="11" t="s">
        <v>379</v>
      </c>
      <c r="B56" s="10" t="s">
        <v>378</v>
      </c>
      <c r="C56" s="9">
        <v>25</v>
      </c>
      <c r="D56" t="s">
        <v>330</v>
      </c>
      <c r="E56">
        <v>513863.22</v>
      </c>
      <c r="F56" t="str">
        <f>"054"</f>
        <v>054</v>
      </c>
      <c r="G56" t="s">
        <v>181</v>
      </c>
      <c r="H56" t="s">
        <v>12</v>
      </c>
      <c r="I56" s="1" t="s">
        <v>374</v>
      </c>
      <c r="J56" s="1" t="s">
        <v>374</v>
      </c>
      <c r="K56" t="s">
        <v>112</v>
      </c>
      <c r="L56" t="s">
        <v>112</v>
      </c>
      <c r="M56" t="s">
        <v>180</v>
      </c>
      <c r="N56" s="2" t="s">
        <v>10</v>
      </c>
      <c r="O56" s="2" t="s">
        <v>70</v>
      </c>
      <c r="P56" s="2" t="s">
        <v>12</v>
      </c>
      <c r="Q56" s="2" t="s">
        <v>13</v>
      </c>
      <c r="R56" s="2" t="s">
        <v>17</v>
      </c>
      <c r="S56" s="2" t="s">
        <v>16</v>
      </c>
      <c r="T56" s="2" t="s">
        <v>15</v>
      </c>
      <c r="U56" s="2" t="s">
        <v>14</v>
      </c>
      <c r="V56" s="2" t="s">
        <v>70</v>
      </c>
      <c r="W56" s="2" t="s">
        <v>10</v>
      </c>
      <c r="X56" s="3" t="s">
        <v>164</v>
      </c>
    </row>
    <row r="57" spans="1:25" s="2" customFormat="1" x14ac:dyDescent="0.2">
      <c r="A57" s="11" t="s">
        <v>379</v>
      </c>
      <c r="B57" s="10" t="s">
        <v>378</v>
      </c>
      <c r="C57" s="9">
        <v>25</v>
      </c>
      <c r="D57" t="s">
        <v>331</v>
      </c>
      <c r="E57">
        <v>513863.22</v>
      </c>
      <c r="F57" t="str">
        <f>"055"</f>
        <v>055</v>
      </c>
      <c r="G57" t="s">
        <v>181</v>
      </c>
      <c r="H57" t="s">
        <v>12</v>
      </c>
      <c r="I57" s="1" t="s">
        <v>374</v>
      </c>
      <c r="J57" s="1" t="s">
        <v>374</v>
      </c>
      <c r="K57" t="s">
        <v>112</v>
      </c>
      <c r="L57" t="s">
        <v>112</v>
      </c>
      <c r="M57" t="s">
        <v>180</v>
      </c>
      <c r="N57" s="2" t="s">
        <v>10</v>
      </c>
      <c r="O57" s="2" t="s">
        <v>71</v>
      </c>
      <c r="P57" s="2" t="s">
        <v>12</v>
      </c>
      <c r="Q57" s="2" t="s">
        <v>13</v>
      </c>
      <c r="R57" s="2" t="s">
        <v>17</v>
      </c>
      <c r="S57" s="2" t="s">
        <v>16</v>
      </c>
      <c r="T57" s="2" t="s">
        <v>15</v>
      </c>
      <c r="U57" s="2" t="s">
        <v>14</v>
      </c>
      <c r="V57" s="2" t="s">
        <v>71</v>
      </c>
      <c r="W57" s="2" t="s">
        <v>10</v>
      </c>
      <c r="X57" s="2" t="s">
        <v>119</v>
      </c>
    </row>
    <row r="58" spans="1:25" s="2" customFormat="1" x14ac:dyDescent="0.2">
      <c r="A58" s="11" t="s">
        <v>379</v>
      </c>
      <c r="B58" s="10" t="s">
        <v>375</v>
      </c>
      <c r="C58" s="9">
        <v>20</v>
      </c>
      <c r="D58" t="s">
        <v>332</v>
      </c>
      <c r="E58">
        <v>513863.22</v>
      </c>
      <c r="F58" t="str">
        <f>"056"</f>
        <v>056</v>
      </c>
      <c r="G58" t="s">
        <v>181</v>
      </c>
      <c r="H58" t="s">
        <v>12</v>
      </c>
      <c r="I58" s="1" t="s">
        <v>374</v>
      </c>
      <c r="J58" s="1" t="s">
        <v>374</v>
      </c>
      <c r="K58" t="s">
        <v>112</v>
      </c>
      <c r="L58" t="s">
        <v>112</v>
      </c>
      <c r="M58" t="s">
        <v>180</v>
      </c>
      <c r="N58" s="2" t="s">
        <v>10</v>
      </c>
      <c r="O58" s="2" t="s">
        <v>72</v>
      </c>
      <c r="P58" s="2" t="s">
        <v>12</v>
      </c>
      <c r="Q58" s="2" t="s">
        <v>13</v>
      </c>
      <c r="R58" s="2" t="s">
        <v>17</v>
      </c>
      <c r="S58" s="2" t="s">
        <v>16</v>
      </c>
      <c r="T58" s="2" t="s">
        <v>15</v>
      </c>
      <c r="U58" s="2" t="s">
        <v>14</v>
      </c>
      <c r="V58" s="2" t="s">
        <v>72</v>
      </c>
      <c r="W58" s="2" t="s">
        <v>10</v>
      </c>
      <c r="X58" s="3" t="s">
        <v>165</v>
      </c>
    </row>
    <row r="59" spans="1:25" s="2" customFormat="1" x14ac:dyDescent="0.2">
      <c r="A59" s="11" t="s">
        <v>379</v>
      </c>
      <c r="B59" s="10" t="s">
        <v>378</v>
      </c>
      <c r="C59" s="9">
        <v>29</v>
      </c>
      <c r="D59" t="s">
        <v>333</v>
      </c>
      <c r="E59">
        <v>513863.22</v>
      </c>
      <c r="F59" t="str">
        <f>"057"</f>
        <v>057</v>
      </c>
      <c r="G59" t="s">
        <v>181</v>
      </c>
      <c r="H59" t="s">
        <v>12</v>
      </c>
      <c r="I59" s="1" t="s">
        <v>374</v>
      </c>
      <c r="J59" s="1" t="s">
        <v>374</v>
      </c>
      <c r="K59" t="s">
        <v>112</v>
      </c>
      <c r="L59" t="s">
        <v>112</v>
      </c>
      <c r="M59" t="s">
        <v>180</v>
      </c>
      <c r="N59" s="2" t="s">
        <v>10</v>
      </c>
      <c r="O59" s="2" t="s">
        <v>73</v>
      </c>
      <c r="P59" s="2" t="s">
        <v>12</v>
      </c>
      <c r="Q59" s="2" t="s">
        <v>13</v>
      </c>
      <c r="R59" s="2" t="s">
        <v>17</v>
      </c>
      <c r="S59" s="2" t="s">
        <v>16</v>
      </c>
      <c r="T59" s="2" t="s">
        <v>15</v>
      </c>
      <c r="U59" s="2" t="s">
        <v>14</v>
      </c>
      <c r="V59" s="2" t="s">
        <v>73</v>
      </c>
      <c r="W59" s="2" t="s">
        <v>10</v>
      </c>
      <c r="X59" s="3" t="s">
        <v>163</v>
      </c>
    </row>
    <row r="60" spans="1:25" s="2" customFormat="1" x14ac:dyDescent="0.2">
      <c r="A60" s="11" t="s">
        <v>379</v>
      </c>
      <c r="B60" s="10" t="s">
        <v>378</v>
      </c>
      <c r="C60" s="9">
        <v>30</v>
      </c>
      <c r="D60" t="s">
        <v>334</v>
      </c>
      <c r="E60">
        <v>513863.22</v>
      </c>
      <c r="F60" t="str">
        <f>"058"</f>
        <v>058</v>
      </c>
      <c r="G60" t="s">
        <v>181</v>
      </c>
      <c r="H60" t="s">
        <v>12</v>
      </c>
      <c r="I60" s="1" t="s">
        <v>374</v>
      </c>
      <c r="J60" s="1" t="s">
        <v>374</v>
      </c>
      <c r="K60" t="s">
        <v>112</v>
      </c>
      <c r="L60" t="s">
        <v>112</v>
      </c>
      <c r="M60" t="s">
        <v>180</v>
      </c>
      <c r="N60" s="2" t="s">
        <v>10</v>
      </c>
      <c r="O60" s="2" t="s">
        <v>74</v>
      </c>
      <c r="P60" s="2" t="s">
        <v>12</v>
      </c>
      <c r="Q60" s="2" t="s">
        <v>13</v>
      </c>
      <c r="R60" s="2" t="s">
        <v>17</v>
      </c>
      <c r="S60" s="2" t="s">
        <v>16</v>
      </c>
      <c r="T60" s="2" t="s">
        <v>15</v>
      </c>
      <c r="U60" s="2" t="s">
        <v>14</v>
      </c>
      <c r="V60" s="2" t="s">
        <v>74</v>
      </c>
      <c r="W60" s="2" t="s">
        <v>10</v>
      </c>
      <c r="X60" s="3" t="s">
        <v>165</v>
      </c>
    </row>
    <row r="61" spans="1:25" s="2" customFormat="1" x14ac:dyDescent="0.2">
      <c r="A61" s="11" t="s">
        <v>379</v>
      </c>
      <c r="B61" s="10" t="s">
        <v>378</v>
      </c>
      <c r="C61" s="9">
        <v>27</v>
      </c>
      <c r="D61" t="s">
        <v>335</v>
      </c>
      <c r="E61">
        <v>513863.22</v>
      </c>
      <c r="F61" t="str">
        <f>"059"</f>
        <v>059</v>
      </c>
      <c r="G61" t="s">
        <v>181</v>
      </c>
      <c r="H61" t="s">
        <v>12</v>
      </c>
      <c r="I61" s="1" t="s">
        <v>374</v>
      </c>
      <c r="J61" s="1" t="s">
        <v>374</v>
      </c>
      <c r="K61" t="s">
        <v>112</v>
      </c>
      <c r="L61" t="s">
        <v>112</v>
      </c>
      <c r="M61" t="s">
        <v>180</v>
      </c>
      <c r="N61" s="2" t="s">
        <v>10</v>
      </c>
      <c r="O61" s="2" t="s">
        <v>75</v>
      </c>
      <c r="P61" s="2" t="s">
        <v>12</v>
      </c>
      <c r="Q61" s="2" t="s">
        <v>13</v>
      </c>
      <c r="R61" s="2" t="s">
        <v>17</v>
      </c>
      <c r="S61" s="2" t="s">
        <v>16</v>
      </c>
      <c r="T61" s="2" t="s">
        <v>15</v>
      </c>
      <c r="U61" s="2" t="s">
        <v>14</v>
      </c>
      <c r="V61" s="2" t="s">
        <v>75</v>
      </c>
      <c r="W61" s="2" t="s">
        <v>10</v>
      </c>
      <c r="X61" s="3" t="s">
        <v>164</v>
      </c>
    </row>
    <row r="62" spans="1:25" s="2" customFormat="1" x14ac:dyDescent="0.2">
      <c r="A62" s="11" t="s">
        <v>379</v>
      </c>
      <c r="B62" s="10" t="s">
        <v>377</v>
      </c>
      <c r="C62" s="9">
        <v>7</v>
      </c>
      <c r="D62" t="s">
        <v>336</v>
      </c>
      <c r="E62">
        <v>513863.22</v>
      </c>
      <c r="F62" t="str">
        <f>"060"</f>
        <v>060</v>
      </c>
      <c r="G62" t="s">
        <v>181</v>
      </c>
      <c r="H62" t="s">
        <v>12</v>
      </c>
      <c r="I62" s="1" t="s">
        <v>374</v>
      </c>
      <c r="J62" s="1" t="s">
        <v>374</v>
      </c>
      <c r="K62" t="s">
        <v>112</v>
      </c>
      <c r="L62" t="s">
        <v>112</v>
      </c>
      <c r="M62" t="s">
        <v>180</v>
      </c>
      <c r="N62" s="2" t="s">
        <v>10</v>
      </c>
      <c r="O62" s="2" t="s">
        <v>76</v>
      </c>
      <c r="P62" s="2" t="s">
        <v>12</v>
      </c>
      <c r="Q62" s="2" t="s">
        <v>13</v>
      </c>
      <c r="R62" s="2" t="s">
        <v>17</v>
      </c>
      <c r="S62" s="2" t="s">
        <v>16</v>
      </c>
      <c r="T62" s="2" t="s">
        <v>15</v>
      </c>
      <c r="U62" s="2" t="s">
        <v>14</v>
      </c>
      <c r="V62" s="2" t="s">
        <v>76</v>
      </c>
      <c r="W62" s="2" t="s">
        <v>10</v>
      </c>
      <c r="X62" s="4" t="s">
        <v>126</v>
      </c>
    </row>
    <row r="63" spans="1:25" s="2" customFormat="1" x14ac:dyDescent="0.2">
      <c r="A63" s="11" t="s">
        <v>379</v>
      </c>
      <c r="B63" s="10" t="s">
        <v>377</v>
      </c>
      <c r="C63" s="9">
        <v>8</v>
      </c>
      <c r="D63" t="s">
        <v>337</v>
      </c>
      <c r="E63">
        <v>513863.22</v>
      </c>
      <c r="F63" t="str">
        <f>"061"</f>
        <v>061</v>
      </c>
      <c r="G63" t="s">
        <v>181</v>
      </c>
      <c r="H63" t="s">
        <v>12</v>
      </c>
      <c r="I63" s="1" t="s">
        <v>374</v>
      </c>
      <c r="J63" s="1" t="s">
        <v>374</v>
      </c>
      <c r="K63" t="s">
        <v>112</v>
      </c>
      <c r="L63" t="s">
        <v>112</v>
      </c>
      <c r="M63" t="s">
        <v>180</v>
      </c>
      <c r="N63" s="2" t="s">
        <v>10</v>
      </c>
      <c r="O63" s="2" t="s">
        <v>77</v>
      </c>
      <c r="P63" s="2" t="s">
        <v>12</v>
      </c>
      <c r="Q63" s="2" t="s">
        <v>13</v>
      </c>
      <c r="R63" s="2" t="s">
        <v>17</v>
      </c>
      <c r="S63" s="2" t="s">
        <v>16</v>
      </c>
      <c r="T63" s="2" t="s">
        <v>15</v>
      </c>
      <c r="U63" s="2" t="s">
        <v>14</v>
      </c>
      <c r="V63" s="2" t="s">
        <v>77</v>
      </c>
      <c r="W63" s="2" t="s">
        <v>10</v>
      </c>
      <c r="X63" s="2" t="s">
        <v>116</v>
      </c>
    </row>
    <row r="64" spans="1:25" s="2" customFormat="1" x14ac:dyDescent="0.2">
      <c r="A64" s="11" t="s">
        <v>379</v>
      </c>
      <c r="B64" s="10" t="s">
        <v>375</v>
      </c>
      <c r="C64" s="9">
        <v>13</v>
      </c>
      <c r="D64" t="s">
        <v>338</v>
      </c>
      <c r="E64">
        <v>513863.22</v>
      </c>
      <c r="F64" t="str">
        <f>"062"</f>
        <v>062</v>
      </c>
      <c r="G64" t="s">
        <v>181</v>
      </c>
      <c r="H64" t="s">
        <v>12</v>
      </c>
      <c r="I64" s="1" t="s">
        <v>374</v>
      </c>
      <c r="J64" s="1" t="s">
        <v>374</v>
      </c>
      <c r="K64" t="s">
        <v>112</v>
      </c>
      <c r="L64" t="s">
        <v>112</v>
      </c>
      <c r="M64" t="s">
        <v>180</v>
      </c>
      <c r="N64" s="2" t="s">
        <v>10</v>
      </c>
      <c r="O64" s="2" t="s">
        <v>78</v>
      </c>
      <c r="P64" s="2" t="s">
        <v>12</v>
      </c>
      <c r="Q64" s="2" t="s">
        <v>13</v>
      </c>
      <c r="R64" s="2" t="s">
        <v>17</v>
      </c>
      <c r="S64" s="2" t="s">
        <v>16</v>
      </c>
      <c r="T64" s="2" t="s">
        <v>15</v>
      </c>
      <c r="U64" s="2" t="s">
        <v>14</v>
      </c>
      <c r="V64" s="2" t="s">
        <v>78</v>
      </c>
      <c r="W64" s="2" t="s">
        <v>10</v>
      </c>
      <c r="X64" s="2" t="s">
        <v>116</v>
      </c>
    </row>
    <row r="65" spans="1:24" s="2" customFormat="1" x14ac:dyDescent="0.2">
      <c r="A65" s="11" t="s">
        <v>379</v>
      </c>
      <c r="B65" s="10" t="s">
        <v>375</v>
      </c>
      <c r="C65" s="9">
        <v>11</v>
      </c>
      <c r="D65" t="s">
        <v>339</v>
      </c>
      <c r="E65">
        <v>513863.22</v>
      </c>
      <c r="F65" t="str">
        <f>"063"</f>
        <v>063</v>
      </c>
      <c r="G65" t="s">
        <v>181</v>
      </c>
      <c r="H65" t="s">
        <v>12</v>
      </c>
      <c r="I65" s="1" t="s">
        <v>374</v>
      </c>
      <c r="J65" s="1" t="s">
        <v>374</v>
      </c>
      <c r="K65" t="s">
        <v>112</v>
      </c>
      <c r="L65" t="s">
        <v>112</v>
      </c>
      <c r="M65" t="s">
        <v>180</v>
      </c>
      <c r="N65" s="2" t="s">
        <v>10</v>
      </c>
      <c r="O65" s="2" t="s">
        <v>79</v>
      </c>
      <c r="P65" s="2" t="s">
        <v>12</v>
      </c>
      <c r="Q65" s="2" t="s">
        <v>13</v>
      </c>
      <c r="R65" s="2" t="s">
        <v>17</v>
      </c>
      <c r="S65" s="2" t="s">
        <v>16</v>
      </c>
      <c r="T65" s="2" t="s">
        <v>15</v>
      </c>
      <c r="U65" s="2" t="s">
        <v>14</v>
      </c>
      <c r="V65" s="2" t="s">
        <v>79</v>
      </c>
      <c r="W65" s="2" t="s">
        <v>10</v>
      </c>
      <c r="X65" s="2" t="s">
        <v>117</v>
      </c>
    </row>
    <row r="66" spans="1:24" s="2" customFormat="1" x14ac:dyDescent="0.2">
      <c r="A66" s="11" t="s">
        <v>379</v>
      </c>
      <c r="B66" s="10" t="s">
        <v>375</v>
      </c>
      <c r="C66" s="9">
        <v>15</v>
      </c>
      <c r="D66" t="s">
        <v>340</v>
      </c>
      <c r="E66">
        <v>513863.22</v>
      </c>
      <c r="F66" t="str">
        <f>"064"</f>
        <v>064</v>
      </c>
      <c r="G66" t="s">
        <v>181</v>
      </c>
      <c r="H66" t="s">
        <v>12</v>
      </c>
      <c r="I66" s="1" t="s">
        <v>374</v>
      </c>
      <c r="J66" s="1" t="s">
        <v>374</v>
      </c>
      <c r="K66" t="s">
        <v>112</v>
      </c>
      <c r="L66" t="s">
        <v>112</v>
      </c>
      <c r="M66" t="s">
        <v>180</v>
      </c>
      <c r="N66" s="2" t="s">
        <v>10</v>
      </c>
      <c r="O66" s="2" t="s">
        <v>80</v>
      </c>
      <c r="P66" s="2" t="s">
        <v>12</v>
      </c>
      <c r="Q66" s="2" t="s">
        <v>13</v>
      </c>
      <c r="R66" s="2" t="s">
        <v>17</v>
      </c>
      <c r="S66" s="2" t="s">
        <v>16</v>
      </c>
      <c r="T66" s="2" t="s">
        <v>15</v>
      </c>
      <c r="U66" s="2" t="s">
        <v>14</v>
      </c>
      <c r="V66" s="2" t="s">
        <v>80</v>
      </c>
      <c r="W66" s="2" t="s">
        <v>10</v>
      </c>
      <c r="X66" s="2" t="s">
        <v>119</v>
      </c>
    </row>
    <row r="67" spans="1:24" s="2" customFormat="1" x14ac:dyDescent="0.2">
      <c r="A67" s="11" t="s">
        <v>379</v>
      </c>
      <c r="B67" s="10" t="s">
        <v>378</v>
      </c>
      <c r="C67" s="9">
        <v>26</v>
      </c>
      <c r="D67" t="s">
        <v>341</v>
      </c>
      <c r="E67">
        <v>516891.39</v>
      </c>
      <c r="F67" t="str">
        <f>"065"</f>
        <v>065</v>
      </c>
      <c r="G67" t="s">
        <v>181</v>
      </c>
      <c r="H67" t="s">
        <v>12</v>
      </c>
      <c r="I67" s="1" t="s">
        <v>374</v>
      </c>
      <c r="J67" s="1" t="s">
        <v>374</v>
      </c>
      <c r="K67" t="s">
        <v>112</v>
      </c>
      <c r="L67" t="s">
        <v>112</v>
      </c>
      <c r="M67" t="s">
        <v>180</v>
      </c>
      <c r="N67" s="2" t="s">
        <v>10</v>
      </c>
      <c r="O67" s="2" t="s">
        <v>81</v>
      </c>
      <c r="P67" s="2" t="s">
        <v>12</v>
      </c>
      <c r="Q67" s="2" t="s">
        <v>13</v>
      </c>
      <c r="R67" s="2" t="s">
        <v>17</v>
      </c>
      <c r="S67" s="2" t="s">
        <v>16</v>
      </c>
      <c r="T67" s="2" t="s">
        <v>15</v>
      </c>
      <c r="U67" s="2" t="s">
        <v>14</v>
      </c>
      <c r="V67" s="2" t="s">
        <v>81</v>
      </c>
      <c r="W67" s="2" t="s">
        <v>10</v>
      </c>
      <c r="X67" s="3" t="s">
        <v>153</v>
      </c>
    </row>
    <row r="68" spans="1:24" s="2" customFormat="1" x14ac:dyDescent="0.2">
      <c r="A68" s="11" t="s">
        <v>379</v>
      </c>
      <c r="B68" s="10" t="s">
        <v>378</v>
      </c>
      <c r="C68" s="9">
        <v>29</v>
      </c>
      <c r="D68" t="s">
        <v>342</v>
      </c>
      <c r="E68">
        <v>516891.39</v>
      </c>
      <c r="F68" t="str">
        <f>"066"</f>
        <v>066</v>
      </c>
      <c r="G68" t="s">
        <v>181</v>
      </c>
      <c r="H68" t="s">
        <v>12</v>
      </c>
      <c r="I68" s="1" t="s">
        <v>374</v>
      </c>
      <c r="J68" s="1" t="s">
        <v>374</v>
      </c>
      <c r="K68" t="s">
        <v>112</v>
      </c>
      <c r="L68" t="s">
        <v>112</v>
      </c>
      <c r="M68" t="s">
        <v>180</v>
      </c>
      <c r="N68" s="2" t="s">
        <v>10</v>
      </c>
      <c r="O68" s="2" t="s">
        <v>82</v>
      </c>
      <c r="P68" s="2" t="s">
        <v>12</v>
      </c>
      <c r="Q68" s="2" t="s">
        <v>13</v>
      </c>
      <c r="R68" s="2" t="s">
        <v>17</v>
      </c>
      <c r="S68" s="2" t="s">
        <v>16</v>
      </c>
      <c r="T68" s="2" t="s">
        <v>15</v>
      </c>
      <c r="U68" s="2" t="s">
        <v>14</v>
      </c>
      <c r="V68" s="2" t="s">
        <v>82</v>
      </c>
      <c r="W68" s="2" t="s">
        <v>10</v>
      </c>
      <c r="X68" s="3" t="s">
        <v>166</v>
      </c>
    </row>
    <row r="69" spans="1:24" s="2" customFormat="1" x14ac:dyDescent="0.2">
      <c r="A69" s="11" t="s">
        <v>379</v>
      </c>
      <c r="B69" s="10" t="s">
        <v>377</v>
      </c>
      <c r="C69" s="9">
        <v>8</v>
      </c>
      <c r="D69" t="s">
        <v>343</v>
      </c>
      <c r="E69">
        <v>513863.22</v>
      </c>
      <c r="F69" t="str">
        <f>"067"</f>
        <v>067</v>
      </c>
      <c r="G69" t="s">
        <v>181</v>
      </c>
      <c r="H69" t="s">
        <v>12</v>
      </c>
      <c r="I69" s="1" t="s">
        <v>374</v>
      </c>
      <c r="J69" s="1" t="s">
        <v>374</v>
      </c>
      <c r="K69" t="s">
        <v>112</v>
      </c>
      <c r="L69" t="s">
        <v>112</v>
      </c>
      <c r="M69" t="s">
        <v>180</v>
      </c>
      <c r="N69" s="2" t="s">
        <v>10</v>
      </c>
      <c r="O69" s="2" t="s">
        <v>83</v>
      </c>
      <c r="P69" s="2" t="s">
        <v>12</v>
      </c>
      <c r="Q69" s="2" t="s">
        <v>13</v>
      </c>
      <c r="R69" s="2" t="s">
        <v>17</v>
      </c>
      <c r="S69" s="2" t="s">
        <v>16</v>
      </c>
      <c r="T69" s="2" t="s">
        <v>15</v>
      </c>
      <c r="U69" s="2" t="s">
        <v>14</v>
      </c>
      <c r="V69" s="2" t="s">
        <v>83</v>
      </c>
      <c r="W69" s="2" t="s">
        <v>10</v>
      </c>
      <c r="X69" s="3" t="s">
        <v>162</v>
      </c>
    </row>
    <row r="70" spans="1:24" s="2" customFormat="1" x14ac:dyDescent="0.2">
      <c r="A70" s="11" t="s">
        <v>379</v>
      </c>
      <c r="B70" s="10" t="s">
        <v>378</v>
      </c>
      <c r="C70" s="9">
        <v>27</v>
      </c>
      <c r="D70" t="s">
        <v>344</v>
      </c>
      <c r="E70">
        <v>513863.22</v>
      </c>
      <c r="F70" t="str">
        <f>"068"</f>
        <v>068</v>
      </c>
      <c r="G70" t="s">
        <v>181</v>
      </c>
      <c r="H70" t="s">
        <v>12</v>
      </c>
      <c r="I70" s="1" t="s">
        <v>374</v>
      </c>
      <c r="J70" s="1" t="s">
        <v>374</v>
      </c>
      <c r="K70" t="s">
        <v>112</v>
      </c>
      <c r="L70" t="s">
        <v>112</v>
      </c>
      <c r="M70" t="s">
        <v>180</v>
      </c>
      <c r="N70" s="2" t="s">
        <v>10</v>
      </c>
      <c r="O70" s="2" t="s">
        <v>84</v>
      </c>
      <c r="P70" s="2" t="s">
        <v>12</v>
      </c>
      <c r="Q70" s="2" t="s">
        <v>13</v>
      </c>
      <c r="R70" s="2" t="s">
        <v>17</v>
      </c>
      <c r="S70" s="2" t="s">
        <v>16</v>
      </c>
      <c r="T70" s="2" t="s">
        <v>15</v>
      </c>
      <c r="U70" s="2" t="s">
        <v>14</v>
      </c>
      <c r="V70" s="2" t="s">
        <v>84</v>
      </c>
      <c r="W70" s="2" t="s">
        <v>10</v>
      </c>
      <c r="X70" s="3" t="s">
        <v>160</v>
      </c>
    </row>
    <row r="71" spans="1:24" s="2" customFormat="1" x14ac:dyDescent="0.2">
      <c r="A71" s="11" t="s">
        <v>379</v>
      </c>
      <c r="B71" s="10" t="s">
        <v>377</v>
      </c>
      <c r="C71" s="9">
        <v>8</v>
      </c>
      <c r="D71" t="s">
        <v>345</v>
      </c>
      <c r="E71">
        <v>513863.22</v>
      </c>
      <c r="F71" t="str">
        <f>"069"</f>
        <v>069</v>
      </c>
      <c r="G71" t="s">
        <v>181</v>
      </c>
      <c r="H71" t="s">
        <v>12</v>
      </c>
      <c r="I71" s="1" t="s">
        <v>374</v>
      </c>
      <c r="J71" s="1" t="s">
        <v>374</v>
      </c>
      <c r="K71" t="s">
        <v>112</v>
      </c>
      <c r="L71" t="s">
        <v>112</v>
      </c>
      <c r="M71" t="s">
        <v>180</v>
      </c>
      <c r="N71" s="2" t="s">
        <v>10</v>
      </c>
      <c r="O71" s="2" t="s">
        <v>85</v>
      </c>
      <c r="P71" s="2" t="s">
        <v>12</v>
      </c>
      <c r="Q71" s="2" t="s">
        <v>13</v>
      </c>
      <c r="R71" s="2" t="s">
        <v>17</v>
      </c>
      <c r="S71" s="2" t="s">
        <v>16</v>
      </c>
      <c r="T71" s="2" t="s">
        <v>15</v>
      </c>
      <c r="U71" s="2" t="s">
        <v>14</v>
      </c>
      <c r="V71" s="2" t="s">
        <v>85</v>
      </c>
      <c r="W71" s="2" t="s">
        <v>10</v>
      </c>
      <c r="X71" s="4" t="s">
        <v>125</v>
      </c>
    </row>
    <row r="72" spans="1:24" s="2" customFormat="1" x14ac:dyDescent="0.2">
      <c r="A72" s="11" t="s">
        <v>379</v>
      </c>
      <c r="B72" s="10" t="s">
        <v>378</v>
      </c>
      <c r="C72" s="9">
        <v>29</v>
      </c>
      <c r="D72" t="s">
        <v>346</v>
      </c>
      <c r="E72">
        <v>516891.39</v>
      </c>
      <c r="F72" t="str">
        <f>"070"</f>
        <v>070</v>
      </c>
      <c r="G72" t="s">
        <v>181</v>
      </c>
      <c r="H72" t="s">
        <v>12</v>
      </c>
      <c r="I72" s="1" t="s">
        <v>374</v>
      </c>
      <c r="J72" s="1" t="s">
        <v>374</v>
      </c>
      <c r="K72" t="s">
        <v>112</v>
      </c>
      <c r="L72" t="s">
        <v>112</v>
      </c>
      <c r="M72" t="s">
        <v>180</v>
      </c>
      <c r="N72" s="2" t="s">
        <v>10</v>
      </c>
      <c r="O72" s="2" t="s">
        <v>86</v>
      </c>
      <c r="P72" s="2" t="s">
        <v>12</v>
      </c>
      <c r="Q72" s="2" t="s">
        <v>13</v>
      </c>
      <c r="R72" s="2" t="s">
        <v>17</v>
      </c>
      <c r="S72" s="2" t="s">
        <v>16</v>
      </c>
      <c r="T72" s="2" t="s">
        <v>15</v>
      </c>
      <c r="U72" s="2" t="s">
        <v>14</v>
      </c>
      <c r="V72" s="2" t="s">
        <v>86</v>
      </c>
      <c r="W72" s="2" t="s">
        <v>10</v>
      </c>
      <c r="X72" s="2" t="s">
        <v>116</v>
      </c>
    </row>
    <row r="73" spans="1:24" s="2" customFormat="1" x14ac:dyDescent="0.2">
      <c r="A73" s="11" t="s">
        <v>379</v>
      </c>
      <c r="B73" s="10" t="s">
        <v>375</v>
      </c>
      <c r="C73" s="9">
        <v>15</v>
      </c>
      <c r="D73" t="s">
        <v>347</v>
      </c>
      <c r="E73">
        <v>513863.22</v>
      </c>
      <c r="F73" t="str">
        <f>"071"</f>
        <v>071</v>
      </c>
      <c r="G73" t="s">
        <v>181</v>
      </c>
      <c r="H73" t="s">
        <v>12</v>
      </c>
      <c r="I73" s="1" t="s">
        <v>374</v>
      </c>
      <c r="J73" s="1" t="s">
        <v>374</v>
      </c>
      <c r="K73" t="s">
        <v>112</v>
      </c>
      <c r="L73" t="s">
        <v>112</v>
      </c>
      <c r="M73" t="s">
        <v>180</v>
      </c>
      <c r="N73" s="2" t="s">
        <v>10</v>
      </c>
      <c r="O73" s="2" t="s">
        <v>87</v>
      </c>
      <c r="P73" s="2" t="s">
        <v>12</v>
      </c>
      <c r="Q73" s="2" t="s">
        <v>13</v>
      </c>
      <c r="R73" s="2" t="s">
        <v>17</v>
      </c>
      <c r="S73" s="2" t="s">
        <v>16</v>
      </c>
      <c r="T73" s="2" t="s">
        <v>15</v>
      </c>
      <c r="U73" s="2" t="s">
        <v>14</v>
      </c>
      <c r="V73" s="2" t="s">
        <v>87</v>
      </c>
      <c r="W73" s="2" t="s">
        <v>10</v>
      </c>
      <c r="X73" s="2" t="s">
        <v>116</v>
      </c>
    </row>
    <row r="74" spans="1:24" s="2" customFormat="1" x14ac:dyDescent="0.2">
      <c r="A74" s="11" t="s">
        <v>379</v>
      </c>
      <c r="B74" s="10" t="s">
        <v>375</v>
      </c>
      <c r="C74" s="9">
        <v>15</v>
      </c>
      <c r="D74" t="s">
        <v>348</v>
      </c>
      <c r="E74">
        <v>513863.22</v>
      </c>
      <c r="F74" t="str">
        <f>"072"</f>
        <v>072</v>
      </c>
      <c r="G74" t="s">
        <v>181</v>
      </c>
      <c r="H74" t="s">
        <v>12</v>
      </c>
      <c r="I74" s="1" t="s">
        <v>374</v>
      </c>
      <c r="J74" s="1" t="s">
        <v>374</v>
      </c>
      <c r="K74" t="s">
        <v>112</v>
      </c>
      <c r="L74" t="s">
        <v>112</v>
      </c>
      <c r="M74" t="s">
        <v>180</v>
      </c>
      <c r="N74" s="2" t="s">
        <v>10</v>
      </c>
      <c r="O74" s="2" t="s">
        <v>88</v>
      </c>
      <c r="P74" s="2" t="s">
        <v>12</v>
      </c>
      <c r="Q74" s="2" t="s">
        <v>13</v>
      </c>
      <c r="R74" s="2" t="s">
        <v>17</v>
      </c>
      <c r="S74" s="2" t="s">
        <v>16</v>
      </c>
      <c r="T74" s="2" t="s">
        <v>15</v>
      </c>
      <c r="U74" s="2" t="s">
        <v>14</v>
      </c>
      <c r="V74" s="2" t="s">
        <v>88</v>
      </c>
      <c r="W74" s="2" t="s">
        <v>10</v>
      </c>
      <c r="X74" s="2" t="s">
        <v>117</v>
      </c>
    </row>
    <row r="75" spans="1:24" s="2" customFormat="1" x14ac:dyDescent="0.2">
      <c r="A75" s="11" t="s">
        <v>379</v>
      </c>
      <c r="B75" s="10" t="s">
        <v>375</v>
      </c>
      <c r="C75" s="9">
        <v>20</v>
      </c>
      <c r="D75" t="s">
        <v>349</v>
      </c>
      <c r="E75">
        <v>513863.22</v>
      </c>
      <c r="F75" t="str">
        <f>"073"</f>
        <v>073</v>
      </c>
      <c r="G75" t="s">
        <v>181</v>
      </c>
      <c r="H75" t="s">
        <v>12</v>
      </c>
      <c r="I75" s="1" t="s">
        <v>374</v>
      </c>
      <c r="J75" s="1" t="s">
        <v>374</v>
      </c>
      <c r="K75" t="s">
        <v>112</v>
      </c>
      <c r="L75" t="s">
        <v>112</v>
      </c>
      <c r="M75" t="s">
        <v>180</v>
      </c>
      <c r="N75" s="2" t="s">
        <v>10</v>
      </c>
      <c r="O75" s="2" t="s">
        <v>89</v>
      </c>
      <c r="P75" s="2" t="s">
        <v>12</v>
      </c>
      <c r="Q75" s="2" t="s">
        <v>13</v>
      </c>
      <c r="R75" s="2" t="s">
        <v>17</v>
      </c>
      <c r="S75" s="2" t="s">
        <v>16</v>
      </c>
      <c r="T75" s="2" t="s">
        <v>15</v>
      </c>
      <c r="U75" s="2" t="s">
        <v>14</v>
      </c>
      <c r="V75" s="2" t="s">
        <v>89</v>
      </c>
      <c r="W75" s="2" t="s">
        <v>10</v>
      </c>
      <c r="X75" s="2" t="s">
        <v>115</v>
      </c>
    </row>
    <row r="76" spans="1:24" s="2" customFormat="1" x14ac:dyDescent="0.2">
      <c r="A76" s="11" t="s">
        <v>379</v>
      </c>
      <c r="B76" s="10" t="s">
        <v>375</v>
      </c>
      <c r="C76" s="9">
        <v>13</v>
      </c>
      <c r="D76" t="s">
        <v>350</v>
      </c>
      <c r="E76">
        <v>513863.22</v>
      </c>
      <c r="F76" t="str">
        <f>"074"</f>
        <v>074</v>
      </c>
      <c r="G76" t="s">
        <v>181</v>
      </c>
      <c r="H76" t="s">
        <v>12</v>
      </c>
      <c r="I76" s="1" t="s">
        <v>374</v>
      </c>
      <c r="J76" s="1" t="s">
        <v>374</v>
      </c>
      <c r="K76" t="s">
        <v>112</v>
      </c>
      <c r="L76" t="s">
        <v>112</v>
      </c>
      <c r="M76" t="s">
        <v>180</v>
      </c>
      <c r="N76" s="2" t="s">
        <v>10</v>
      </c>
      <c r="O76" s="2" t="s">
        <v>90</v>
      </c>
      <c r="P76" s="2" t="s">
        <v>12</v>
      </c>
      <c r="Q76" s="2" t="s">
        <v>13</v>
      </c>
      <c r="R76" s="2" t="s">
        <v>17</v>
      </c>
      <c r="S76" s="2" t="s">
        <v>16</v>
      </c>
      <c r="T76" s="2" t="s">
        <v>15</v>
      </c>
      <c r="U76" s="2" t="s">
        <v>14</v>
      </c>
      <c r="V76" s="2" t="s">
        <v>90</v>
      </c>
      <c r="W76" s="2" t="s">
        <v>10</v>
      </c>
      <c r="X76" s="3" t="s">
        <v>154</v>
      </c>
    </row>
    <row r="77" spans="1:24" s="2" customFormat="1" x14ac:dyDescent="0.2">
      <c r="A77" s="11" t="s">
        <v>379</v>
      </c>
      <c r="B77" s="10" t="s">
        <v>378</v>
      </c>
      <c r="C77" s="9">
        <v>22</v>
      </c>
      <c r="D77" t="s">
        <v>351</v>
      </c>
      <c r="E77">
        <v>513863.22</v>
      </c>
      <c r="F77" t="str">
        <f>"075"</f>
        <v>075</v>
      </c>
      <c r="G77" t="s">
        <v>181</v>
      </c>
      <c r="H77" t="s">
        <v>12</v>
      </c>
      <c r="I77" s="1" t="s">
        <v>374</v>
      </c>
      <c r="J77" s="1" t="s">
        <v>374</v>
      </c>
      <c r="K77" t="s">
        <v>112</v>
      </c>
      <c r="L77" t="s">
        <v>112</v>
      </c>
      <c r="M77" t="s">
        <v>180</v>
      </c>
      <c r="N77" s="2" t="s">
        <v>10</v>
      </c>
      <c r="O77" s="2" t="s">
        <v>91</v>
      </c>
      <c r="P77" s="2" t="s">
        <v>12</v>
      </c>
      <c r="Q77" s="2" t="s">
        <v>13</v>
      </c>
      <c r="R77" s="2" t="s">
        <v>17</v>
      </c>
      <c r="S77" s="2" t="s">
        <v>16</v>
      </c>
      <c r="T77" s="2" t="s">
        <v>15</v>
      </c>
      <c r="U77" s="2" t="s">
        <v>14</v>
      </c>
      <c r="V77" s="2" t="s">
        <v>91</v>
      </c>
      <c r="W77" s="2" t="s">
        <v>10</v>
      </c>
      <c r="X77" s="4" t="s">
        <v>121</v>
      </c>
    </row>
    <row r="78" spans="1:24" s="2" customFormat="1" x14ac:dyDescent="0.2">
      <c r="A78" s="11" t="s">
        <v>379</v>
      </c>
      <c r="B78" s="10" t="s">
        <v>377</v>
      </c>
      <c r="C78" s="9">
        <v>2</v>
      </c>
      <c r="D78" t="s">
        <v>352</v>
      </c>
      <c r="E78">
        <v>513863.22</v>
      </c>
      <c r="F78" t="str">
        <f>"076"</f>
        <v>076</v>
      </c>
      <c r="G78" t="s">
        <v>181</v>
      </c>
      <c r="H78" t="s">
        <v>12</v>
      </c>
      <c r="I78" s="1" t="s">
        <v>374</v>
      </c>
      <c r="J78" s="1" t="s">
        <v>374</v>
      </c>
      <c r="K78" t="s">
        <v>112</v>
      </c>
      <c r="L78" t="s">
        <v>112</v>
      </c>
      <c r="M78" t="s">
        <v>180</v>
      </c>
      <c r="N78" s="2" t="s">
        <v>10</v>
      </c>
      <c r="O78" s="2" t="s">
        <v>92</v>
      </c>
      <c r="P78" s="2" t="s">
        <v>12</v>
      </c>
      <c r="Q78" s="2" t="s">
        <v>13</v>
      </c>
      <c r="R78" s="2" t="s">
        <v>17</v>
      </c>
      <c r="S78" s="2" t="s">
        <v>16</v>
      </c>
      <c r="T78" s="2" t="s">
        <v>15</v>
      </c>
      <c r="U78" s="2" t="s">
        <v>14</v>
      </c>
      <c r="V78" s="2" t="s">
        <v>92</v>
      </c>
      <c r="W78" s="2" t="s">
        <v>10</v>
      </c>
      <c r="X78" s="4" t="s">
        <v>123</v>
      </c>
    </row>
    <row r="79" spans="1:24" s="2" customFormat="1" x14ac:dyDescent="0.2">
      <c r="A79" s="11" t="s">
        <v>379</v>
      </c>
      <c r="B79" s="10" t="s">
        <v>377</v>
      </c>
      <c r="C79" s="9">
        <v>2</v>
      </c>
      <c r="D79" t="s">
        <v>353</v>
      </c>
      <c r="E79">
        <v>513863.22</v>
      </c>
      <c r="F79" t="str">
        <f>"077"</f>
        <v>077</v>
      </c>
      <c r="G79" t="s">
        <v>181</v>
      </c>
      <c r="H79" t="s">
        <v>12</v>
      </c>
      <c r="I79" s="1" t="s">
        <v>374</v>
      </c>
      <c r="J79" s="1" t="s">
        <v>374</v>
      </c>
      <c r="K79" t="s">
        <v>112</v>
      </c>
      <c r="L79" t="s">
        <v>112</v>
      </c>
      <c r="M79" t="s">
        <v>180</v>
      </c>
      <c r="N79" s="2" t="s">
        <v>10</v>
      </c>
      <c r="O79" s="2" t="s">
        <v>93</v>
      </c>
      <c r="P79" s="2" t="s">
        <v>12</v>
      </c>
      <c r="Q79" s="2" t="s">
        <v>13</v>
      </c>
      <c r="R79" s="2" t="s">
        <v>17</v>
      </c>
      <c r="S79" s="2" t="s">
        <v>16</v>
      </c>
      <c r="T79" s="2" t="s">
        <v>15</v>
      </c>
      <c r="U79" s="2" t="s">
        <v>14</v>
      </c>
      <c r="V79" s="2" t="s">
        <v>93</v>
      </c>
      <c r="W79" s="2" t="s">
        <v>10</v>
      </c>
      <c r="X79" s="3" t="s">
        <v>154</v>
      </c>
    </row>
    <row r="80" spans="1:24" s="2" customFormat="1" x14ac:dyDescent="0.2">
      <c r="A80" s="11" t="s">
        <v>379</v>
      </c>
      <c r="B80" s="10" t="s">
        <v>378</v>
      </c>
      <c r="C80" s="9">
        <v>29</v>
      </c>
      <c r="D80" t="s">
        <v>354</v>
      </c>
      <c r="E80">
        <v>513863.22</v>
      </c>
      <c r="F80" t="str">
        <f>"078"</f>
        <v>078</v>
      </c>
      <c r="G80" t="s">
        <v>181</v>
      </c>
      <c r="H80" t="s">
        <v>12</v>
      </c>
      <c r="I80" s="1" t="s">
        <v>374</v>
      </c>
      <c r="J80" s="1" t="s">
        <v>374</v>
      </c>
      <c r="K80" t="s">
        <v>112</v>
      </c>
      <c r="L80" t="s">
        <v>112</v>
      </c>
      <c r="M80" t="s">
        <v>180</v>
      </c>
      <c r="N80" s="2" t="s">
        <v>10</v>
      </c>
      <c r="O80" s="2" t="s">
        <v>94</v>
      </c>
      <c r="P80" s="2" t="s">
        <v>12</v>
      </c>
      <c r="Q80" s="2" t="s">
        <v>13</v>
      </c>
      <c r="R80" s="2" t="s">
        <v>17</v>
      </c>
      <c r="S80" s="2" t="s">
        <v>16</v>
      </c>
      <c r="T80" s="2" t="s">
        <v>15</v>
      </c>
      <c r="U80" s="2" t="s">
        <v>14</v>
      </c>
      <c r="V80" s="2" t="s">
        <v>94</v>
      </c>
      <c r="W80" s="2" t="s">
        <v>10</v>
      </c>
      <c r="X80" s="3" t="s">
        <v>154</v>
      </c>
    </row>
    <row r="81" spans="1:24" s="2" customFormat="1" x14ac:dyDescent="0.2">
      <c r="A81" s="11" t="s">
        <v>379</v>
      </c>
      <c r="B81" s="10" t="s">
        <v>377</v>
      </c>
      <c r="C81" s="9">
        <v>6</v>
      </c>
      <c r="D81" t="s">
        <v>355</v>
      </c>
      <c r="E81">
        <v>513863.22</v>
      </c>
      <c r="F81" t="str">
        <f>"079"</f>
        <v>079</v>
      </c>
      <c r="G81" t="s">
        <v>181</v>
      </c>
      <c r="H81" t="s">
        <v>12</v>
      </c>
      <c r="I81" s="1" t="s">
        <v>374</v>
      </c>
      <c r="J81" s="1" t="s">
        <v>374</v>
      </c>
      <c r="K81" t="s">
        <v>112</v>
      </c>
      <c r="L81" t="s">
        <v>112</v>
      </c>
      <c r="M81" t="s">
        <v>180</v>
      </c>
      <c r="N81" s="2" t="s">
        <v>10</v>
      </c>
      <c r="O81" s="2" t="s">
        <v>95</v>
      </c>
      <c r="P81" s="2" t="s">
        <v>12</v>
      </c>
      <c r="Q81" s="2" t="s">
        <v>13</v>
      </c>
      <c r="R81" s="2" t="s">
        <v>17</v>
      </c>
      <c r="S81" s="2" t="s">
        <v>16</v>
      </c>
      <c r="T81" s="2" t="s">
        <v>15</v>
      </c>
      <c r="U81" s="2" t="s">
        <v>14</v>
      </c>
      <c r="V81" s="2" t="s">
        <v>95</v>
      </c>
      <c r="W81" s="2" t="s">
        <v>10</v>
      </c>
      <c r="X81" s="2" t="s">
        <v>116</v>
      </c>
    </row>
    <row r="82" spans="1:24" s="2" customFormat="1" x14ac:dyDescent="0.2">
      <c r="A82" s="11" t="s">
        <v>379</v>
      </c>
      <c r="B82" s="10" t="s">
        <v>377</v>
      </c>
      <c r="C82" s="9">
        <v>6</v>
      </c>
      <c r="D82" t="s">
        <v>356</v>
      </c>
      <c r="E82">
        <v>513863.22</v>
      </c>
      <c r="F82" t="str">
        <f>"080"</f>
        <v>080</v>
      </c>
      <c r="G82" t="s">
        <v>181</v>
      </c>
      <c r="H82" t="s">
        <v>12</v>
      </c>
      <c r="I82" s="1" t="s">
        <v>374</v>
      </c>
      <c r="J82" s="1" t="s">
        <v>374</v>
      </c>
      <c r="K82" t="s">
        <v>112</v>
      </c>
      <c r="L82" t="s">
        <v>112</v>
      </c>
      <c r="M82" t="s">
        <v>180</v>
      </c>
      <c r="N82" s="2" t="s">
        <v>10</v>
      </c>
      <c r="O82" s="2" t="s">
        <v>96</v>
      </c>
      <c r="P82" s="2" t="s">
        <v>12</v>
      </c>
      <c r="Q82" s="2" t="s">
        <v>13</v>
      </c>
      <c r="R82" s="2" t="s">
        <v>17</v>
      </c>
      <c r="S82" s="2" t="s">
        <v>16</v>
      </c>
      <c r="T82" s="2" t="s">
        <v>15</v>
      </c>
      <c r="U82" s="2" t="s">
        <v>14</v>
      </c>
      <c r="V82" s="2" t="s">
        <v>96</v>
      </c>
      <c r="W82" s="2" t="s">
        <v>10</v>
      </c>
      <c r="X82" s="2" t="s">
        <v>116</v>
      </c>
    </row>
    <row r="83" spans="1:24" s="2" customFormat="1" x14ac:dyDescent="0.2">
      <c r="A83" s="11" t="s">
        <v>379</v>
      </c>
      <c r="B83" s="10" t="s">
        <v>375</v>
      </c>
      <c r="C83" s="9">
        <v>13</v>
      </c>
      <c r="D83" t="s">
        <v>357</v>
      </c>
      <c r="E83">
        <v>513863.22</v>
      </c>
      <c r="F83" t="str">
        <f>"081"</f>
        <v>081</v>
      </c>
      <c r="G83" t="s">
        <v>181</v>
      </c>
      <c r="H83" t="s">
        <v>12</v>
      </c>
      <c r="I83" s="1" t="s">
        <v>374</v>
      </c>
      <c r="J83" s="1" t="s">
        <v>374</v>
      </c>
      <c r="K83" t="s">
        <v>112</v>
      </c>
      <c r="L83" t="s">
        <v>112</v>
      </c>
      <c r="M83" t="s">
        <v>180</v>
      </c>
      <c r="N83" s="2" t="s">
        <v>10</v>
      </c>
      <c r="O83" s="2" t="s">
        <v>97</v>
      </c>
      <c r="P83" s="2" t="s">
        <v>12</v>
      </c>
      <c r="Q83" s="2" t="s">
        <v>13</v>
      </c>
      <c r="R83" s="2" t="s">
        <v>17</v>
      </c>
      <c r="S83" s="2" t="s">
        <v>16</v>
      </c>
      <c r="T83" s="2" t="s">
        <v>15</v>
      </c>
      <c r="U83" s="2" t="s">
        <v>14</v>
      </c>
      <c r="V83" s="2" t="s">
        <v>97</v>
      </c>
      <c r="W83" s="2" t="s">
        <v>10</v>
      </c>
      <c r="X83" s="3" t="s">
        <v>164</v>
      </c>
    </row>
    <row r="84" spans="1:24" s="2" customFormat="1" x14ac:dyDescent="0.2">
      <c r="A84" s="11" t="s">
        <v>379</v>
      </c>
      <c r="B84" s="10" t="s">
        <v>377</v>
      </c>
      <c r="C84" s="9">
        <v>1</v>
      </c>
      <c r="D84" t="s">
        <v>358</v>
      </c>
      <c r="E84">
        <v>516891.39</v>
      </c>
      <c r="F84" t="str">
        <f>"082"</f>
        <v>082</v>
      </c>
      <c r="G84" t="s">
        <v>181</v>
      </c>
      <c r="H84" t="s">
        <v>12</v>
      </c>
      <c r="I84" s="1" t="s">
        <v>374</v>
      </c>
      <c r="J84" s="1" t="s">
        <v>374</v>
      </c>
      <c r="K84" t="s">
        <v>112</v>
      </c>
      <c r="L84" t="s">
        <v>112</v>
      </c>
      <c r="M84" t="s">
        <v>180</v>
      </c>
      <c r="N84" s="2" t="s">
        <v>10</v>
      </c>
      <c r="O84" s="2" t="s">
        <v>98</v>
      </c>
      <c r="P84" s="2" t="s">
        <v>12</v>
      </c>
      <c r="Q84" s="2" t="s">
        <v>13</v>
      </c>
      <c r="R84" s="2" t="s">
        <v>17</v>
      </c>
      <c r="S84" s="2" t="s">
        <v>16</v>
      </c>
      <c r="T84" s="2" t="s">
        <v>15</v>
      </c>
      <c r="U84" s="2" t="s">
        <v>14</v>
      </c>
      <c r="V84" s="2" t="s">
        <v>98</v>
      </c>
      <c r="W84" s="2" t="s">
        <v>10</v>
      </c>
      <c r="X84" s="3" t="s">
        <v>159</v>
      </c>
    </row>
    <row r="85" spans="1:24" s="2" customFormat="1" x14ac:dyDescent="0.2">
      <c r="A85" s="10" t="s">
        <v>379</v>
      </c>
      <c r="B85" s="10" t="s">
        <v>377</v>
      </c>
      <c r="C85" s="9">
        <v>1</v>
      </c>
      <c r="D85" t="s">
        <v>359</v>
      </c>
      <c r="E85">
        <v>516891.39</v>
      </c>
      <c r="F85" t="str">
        <f>"083"</f>
        <v>083</v>
      </c>
      <c r="G85" t="s">
        <v>181</v>
      </c>
      <c r="H85" t="s">
        <v>12</v>
      </c>
      <c r="I85" s="1" t="s">
        <v>374</v>
      </c>
      <c r="J85" s="1" t="s">
        <v>374</v>
      </c>
      <c r="K85" t="s">
        <v>112</v>
      </c>
      <c r="L85" t="s">
        <v>112</v>
      </c>
      <c r="M85" t="s">
        <v>180</v>
      </c>
      <c r="N85" s="2" t="s">
        <v>10</v>
      </c>
      <c r="O85" s="2" t="s">
        <v>99</v>
      </c>
      <c r="P85" s="2" t="s">
        <v>12</v>
      </c>
      <c r="Q85" s="2" t="s">
        <v>13</v>
      </c>
      <c r="R85" s="2" t="s">
        <v>17</v>
      </c>
      <c r="S85" s="2" t="s">
        <v>16</v>
      </c>
      <c r="T85" s="2" t="s">
        <v>15</v>
      </c>
      <c r="U85" s="2" t="s">
        <v>14</v>
      </c>
      <c r="V85" s="2" t="s">
        <v>99</v>
      </c>
      <c r="W85" s="2" t="s">
        <v>10</v>
      </c>
      <c r="X85" s="3" t="s">
        <v>162</v>
      </c>
    </row>
    <row r="86" spans="1:24" s="2" customFormat="1" x14ac:dyDescent="0.2">
      <c r="A86" s="10" t="s">
        <v>379</v>
      </c>
      <c r="B86" s="10" t="s">
        <v>375</v>
      </c>
      <c r="C86" s="9">
        <v>20</v>
      </c>
      <c r="D86" t="s">
        <v>360</v>
      </c>
      <c r="E86">
        <v>513863.22</v>
      </c>
      <c r="F86" t="str">
        <f>"084"</f>
        <v>084</v>
      </c>
      <c r="G86" t="s">
        <v>181</v>
      </c>
      <c r="H86" t="s">
        <v>12</v>
      </c>
      <c r="I86" s="1" t="s">
        <v>374</v>
      </c>
      <c r="J86" s="1" t="s">
        <v>374</v>
      </c>
      <c r="K86" t="s">
        <v>112</v>
      </c>
      <c r="L86" t="s">
        <v>112</v>
      </c>
      <c r="M86" t="s">
        <v>180</v>
      </c>
      <c r="N86" s="2" t="s">
        <v>10</v>
      </c>
      <c r="O86" s="2" t="s">
        <v>100</v>
      </c>
      <c r="P86" s="2" t="s">
        <v>12</v>
      </c>
      <c r="Q86" s="2" t="s">
        <v>13</v>
      </c>
      <c r="R86" s="2" t="s">
        <v>17</v>
      </c>
      <c r="S86" s="2" t="s">
        <v>16</v>
      </c>
      <c r="T86" s="2" t="s">
        <v>15</v>
      </c>
      <c r="U86" s="2" t="s">
        <v>14</v>
      </c>
      <c r="V86" s="2" t="s">
        <v>100</v>
      </c>
      <c r="W86" s="2" t="s">
        <v>10</v>
      </c>
      <c r="X86" s="3" t="s">
        <v>153</v>
      </c>
    </row>
    <row r="87" spans="1:24" s="2" customFormat="1" x14ac:dyDescent="0.2">
      <c r="A87" s="10" t="s">
        <v>379</v>
      </c>
      <c r="B87" s="10" t="s">
        <v>375</v>
      </c>
      <c r="C87" s="9">
        <v>20</v>
      </c>
      <c r="D87" t="s">
        <v>361</v>
      </c>
      <c r="E87">
        <v>513863.22</v>
      </c>
      <c r="F87" t="str">
        <f>"085"</f>
        <v>085</v>
      </c>
      <c r="G87" t="s">
        <v>181</v>
      </c>
      <c r="H87" t="s">
        <v>12</v>
      </c>
      <c r="I87" s="1" t="s">
        <v>374</v>
      </c>
      <c r="J87" s="1" t="s">
        <v>374</v>
      </c>
      <c r="K87" t="s">
        <v>112</v>
      </c>
      <c r="L87" t="s">
        <v>112</v>
      </c>
      <c r="M87" t="s">
        <v>180</v>
      </c>
      <c r="N87" s="2" t="s">
        <v>10</v>
      </c>
      <c r="O87" s="2" t="s">
        <v>101</v>
      </c>
      <c r="P87" s="2" t="s">
        <v>12</v>
      </c>
      <c r="Q87" s="2" t="s">
        <v>13</v>
      </c>
      <c r="R87" s="2" t="s">
        <v>17</v>
      </c>
      <c r="S87" s="2" t="s">
        <v>16</v>
      </c>
      <c r="T87" s="2" t="s">
        <v>15</v>
      </c>
      <c r="U87" s="2" t="s">
        <v>14</v>
      </c>
      <c r="V87" s="2" t="s">
        <v>101</v>
      </c>
      <c r="W87" s="2" t="s">
        <v>10</v>
      </c>
      <c r="X87" s="2" t="s">
        <v>116</v>
      </c>
    </row>
    <row r="88" spans="1:24" s="2" customFormat="1" x14ac:dyDescent="0.2">
      <c r="A88" s="10" t="s">
        <v>379</v>
      </c>
      <c r="B88" s="10" t="s">
        <v>378</v>
      </c>
      <c r="C88" s="9">
        <v>25</v>
      </c>
      <c r="D88" t="s">
        <v>362</v>
      </c>
      <c r="E88">
        <v>513863.22</v>
      </c>
      <c r="F88" t="str">
        <f>"086"</f>
        <v>086</v>
      </c>
      <c r="G88" t="s">
        <v>181</v>
      </c>
      <c r="H88" t="s">
        <v>12</v>
      </c>
      <c r="I88" s="1" t="s">
        <v>374</v>
      </c>
      <c r="J88" s="1" t="s">
        <v>374</v>
      </c>
      <c r="K88" t="s">
        <v>112</v>
      </c>
      <c r="L88" t="s">
        <v>112</v>
      </c>
      <c r="M88" t="s">
        <v>180</v>
      </c>
      <c r="N88" s="2" t="s">
        <v>10</v>
      </c>
      <c r="O88" s="2" t="s">
        <v>102</v>
      </c>
      <c r="P88" s="2" t="s">
        <v>12</v>
      </c>
      <c r="Q88" s="2" t="s">
        <v>13</v>
      </c>
      <c r="R88" s="2" t="s">
        <v>17</v>
      </c>
      <c r="S88" s="2" t="s">
        <v>16</v>
      </c>
      <c r="T88" s="2" t="s">
        <v>15</v>
      </c>
      <c r="U88" s="2" t="s">
        <v>14</v>
      </c>
      <c r="V88" s="2" t="s">
        <v>102</v>
      </c>
      <c r="W88" s="2" t="s">
        <v>10</v>
      </c>
      <c r="X88" s="3" t="s">
        <v>153</v>
      </c>
    </row>
    <row r="89" spans="1:24" s="2" customFormat="1" x14ac:dyDescent="0.2">
      <c r="A89" s="10" t="s">
        <v>379</v>
      </c>
      <c r="B89" s="10" t="s">
        <v>378</v>
      </c>
      <c r="C89" s="9">
        <v>25</v>
      </c>
      <c r="D89" t="s">
        <v>363</v>
      </c>
      <c r="E89">
        <v>513863.22</v>
      </c>
      <c r="F89" t="str">
        <f>"087"</f>
        <v>087</v>
      </c>
      <c r="G89" t="s">
        <v>181</v>
      </c>
      <c r="H89" t="s">
        <v>12</v>
      </c>
      <c r="I89" s="1" t="s">
        <v>374</v>
      </c>
      <c r="J89" s="1" t="s">
        <v>374</v>
      </c>
      <c r="K89" t="s">
        <v>112</v>
      </c>
      <c r="L89" t="s">
        <v>112</v>
      </c>
      <c r="M89" t="s">
        <v>180</v>
      </c>
      <c r="N89" s="2" t="s">
        <v>10</v>
      </c>
      <c r="O89" s="2" t="s">
        <v>103</v>
      </c>
      <c r="P89" s="2" t="s">
        <v>12</v>
      </c>
      <c r="Q89" s="2" t="s">
        <v>13</v>
      </c>
      <c r="R89" s="2" t="s">
        <v>17</v>
      </c>
      <c r="S89" s="2" t="s">
        <v>16</v>
      </c>
      <c r="T89" s="2" t="s">
        <v>15</v>
      </c>
      <c r="U89" s="2" t="s">
        <v>14</v>
      </c>
      <c r="V89" s="2" t="s">
        <v>103</v>
      </c>
      <c r="W89" s="2" t="s">
        <v>10</v>
      </c>
      <c r="X89" s="4" t="s">
        <v>125</v>
      </c>
    </row>
    <row r="90" spans="1:24" s="2" customFormat="1" x14ac:dyDescent="0.2">
      <c r="A90" s="10" t="s">
        <v>379</v>
      </c>
      <c r="B90" s="10" t="s">
        <v>378</v>
      </c>
      <c r="C90" s="9">
        <v>27</v>
      </c>
      <c r="D90" t="s">
        <v>364</v>
      </c>
      <c r="E90">
        <v>513863.22</v>
      </c>
      <c r="F90" t="str">
        <f>"088"</f>
        <v>088</v>
      </c>
      <c r="G90" t="s">
        <v>181</v>
      </c>
      <c r="H90" t="s">
        <v>12</v>
      </c>
      <c r="I90" s="1" t="s">
        <v>374</v>
      </c>
      <c r="J90" s="1" t="s">
        <v>374</v>
      </c>
      <c r="K90" t="s">
        <v>112</v>
      </c>
      <c r="L90" t="s">
        <v>112</v>
      </c>
      <c r="M90" t="s">
        <v>180</v>
      </c>
      <c r="N90" s="2" t="s">
        <v>10</v>
      </c>
      <c r="O90" s="2" t="s">
        <v>104</v>
      </c>
      <c r="P90" s="2" t="s">
        <v>12</v>
      </c>
      <c r="Q90" s="2" t="s">
        <v>13</v>
      </c>
      <c r="R90" s="2" t="s">
        <v>17</v>
      </c>
      <c r="S90" s="2" t="s">
        <v>16</v>
      </c>
      <c r="T90" s="2" t="s">
        <v>15</v>
      </c>
      <c r="U90" s="2" t="s">
        <v>14</v>
      </c>
      <c r="V90" s="2" t="s">
        <v>104</v>
      </c>
      <c r="W90" s="2" t="s">
        <v>10</v>
      </c>
      <c r="X90" s="3" t="s">
        <v>153</v>
      </c>
    </row>
    <row r="91" spans="1:24" s="2" customFormat="1" x14ac:dyDescent="0.2">
      <c r="A91" s="10" t="s">
        <v>379</v>
      </c>
      <c r="B91" s="10" t="s">
        <v>375</v>
      </c>
      <c r="C91" s="9">
        <v>20</v>
      </c>
      <c r="D91" t="s">
        <v>365</v>
      </c>
      <c r="E91">
        <v>513863.22</v>
      </c>
      <c r="F91" t="str">
        <f>"089"</f>
        <v>089</v>
      </c>
      <c r="G91" t="s">
        <v>181</v>
      </c>
      <c r="H91" t="s">
        <v>12</v>
      </c>
      <c r="I91" s="1" t="s">
        <v>374</v>
      </c>
      <c r="J91" s="1" t="s">
        <v>374</v>
      </c>
      <c r="K91" t="s">
        <v>112</v>
      </c>
      <c r="L91" t="s">
        <v>112</v>
      </c>
      <c r="M91" t="s">
        <v>180</v>
      </c>
      <c r="N91" s="2" t="s">
        <v>10</v>
      </c>
      <c r="O91" s="2" t="s">
        <v>105</v>
      </c>
      <c r="P91" s="2" t="s">
        <v>12</v>
      </c>
      <c r="Q91" s="2" t="s">
        <v>13</v>
      </c>
      <c r="R91" s="2" t="s">
        <v>17</v>
      </c>
      <c r="S91" s="2" t="s">
        <v>16</v>
      </c>
      <c r="T91" s="2" t="s">
        <v>15</v>
      </c>
      <c r="U91" s="2" t="s">
        <v>14</v>
      </c>
      <c r="V91" s="2" t="s">
        <v>105</v>
      </c>
      <c r="W91" s="2" t="s">
        <v>10</v>
      </c>
      <c r="X91" s="3" t="s">
        <v>153</v>
      </c>
    </row>
    <row r="92" spans="1:24" s="2" customFormat="1" x14ac:dyDescent="0.2">
      <c r="A92" s="10" t="s">
        <v>379</v>
      </c>
      <c r="B92" s="10" t="s">
        <v>375</v>
      </c>
      <c r="C92" s="9">
        <v>20</v>
      </c>
      <c r="D92" t="s">
        <v>366</v>
      </c>
      <c r="E92">
        <v>513863.22</v>
      </c>
      <c r="F92" t="str">
        <f>"090"</f>
        <v>090</v>
      </c>
      <c r="G92" t="s">
        <v>181</v>
      </c>
      <c r="H92" t="s">
        <v>12</v>
      </c>
      <c r="I92" s="1" t="s">
        <v>374</v>
      </c>
      <c r="J92" s="1" t="s">
        <v>374</v>
      </c>
      <c r="K92" t="s">
        <v>112</v>
      </c>
      <c r="L92" t="s">
        <v>112</v>
      </c>
      <c r="M92" t="s">
        <v>180</v>
      </c>
      <c r="N92" s="2" t="s">
        <v>10</v>
      </c>
      <c r="O92" s="2" t="s">
        <v>106</v>
      </c>
      <c r="P92" s="2" t="s">
        <v>12</v>
      </c>
      <c r="Q92" s="2" t="s">
        <v>13</v>
      </c>
      <c r="R92" s="2" t="s">
        <v>17</v>
      </c>
      <c r="S92" s="2" t="s">
        <v>16</v>
      </c>
      <c r="T92" s="2" t="s">
        <v>15</v>
      </c>
      <c r="U92" s="2" t="s">
        <v>14</v>
      </c>
      <c r="V92" s="2" t="s">
        <v>106</v>
      </c>
      <c r="W92" s="2" t="s">
        <v>10</v>
      </c>
      <c r="X92" s="4" t="s">
        <v>126</v>
      </c>
    </row>
    <row r="93" spans="1:24" s="2" customFormat="1" x14ac:dyDescent="0.2">
      <c r="A93" s="10" t="s">
        <v>379</v>
      </c>
      <c r="B93" s="10" t="s">
        <v>378</v>
      </c>
      <c r="C93" s="9">
        <v>27</v>
      </c>
      <c r="D93" t="s">
        <v>367</v>
      </c>
      <c r="E93">
        <v>513863.22</v>
      </c>
      <c r="F93" t="str">
        <f>"091"</f>
        <v>091</v>
      </c>
      <c r="G93" t="s">
        <v>181</v>
      </c>
      <c r="H93" t="s">
        <v>12</v>
      </c>
      <c r="I93" s="1" t="s">
        <v>374</v>
      </c>
      <c r="J93" s="1" t="s">
        <v>374</v>
      </c>
      <c r="K93" t="s">
        <v>112</v>
      </c>
      <c r="L93" t="s">
        <v>112</v>
      </c>
      <c r="M93" t="s">
        <v>180</v>
      </c>
      <c r="N93" s="2" t="s">
        <v>10</v>
      </c>
      <c r="O93" s="2" t="s">
        <v>107</v>
      </c>
      <c r="P93" s="2" t="s">
        <v>12</v>
      </c>
      <c r="Q93" s="2" t="s">
        <v>13</v>
      </c>
      <c r="R93" s="2" t="s">
        <v>17</v>
      </c>
      <c r="S93" s="2" t="s">
        <v>16</v>
      </c>
      <c r="T93" s="2" t="s">
        <v>15</v>
      </c>
      <c r="U93" s="2" t="s">
        <v>14</v>
      </c>
      <c r="V93" s="2" t="s">
        <v>107</v>
      </c>
      <c r="W93" s="2" t="s">
        <v>10</v>
      </c>
      <c r="X93" s="4" t="s">
        <v>127</v>
      </c>
    </row>
    <row r="94" spans="1:24" s="2" customFormat="1" x14ac:dyDescent="0.2">
      <c r="A94" s="10" t="s">
        <v>379</v>
      </c>
      <c r="B94" s="10" t="s">
        <v>375</v>
      </c>
      <c r="C94" s="9">
        <v>13</v>
      </c>
      <c r="D94" t="s">
        <v>368</v>
      </c>
      <c r="E94">
        <v>513863.22</v>
      </c>
      <c r="F94" t="str">
        <f>"092"</f>
        <v>092</v>
      </c>
      <c r="G94" t="s">
        <v>181</v>
      </c>
      <c r="H94" t="s">
        <v>12</v>
      </c>
      <c r="I94" s="1" t="s">
        <v>374</v>
      </c>
      <c r="J94" s="1" t="s">
        <v>374</v>
      </c>
      <c r="K94" t="s">
        <v>112</v>
      </c>
      <c r="L94" t="s">
        <v>112</v>
      </c>
      <c r="M94" t="s">
        <v>180</v>
      </c>
      <c r="N94" s="2" t="s">
        <v>10</v>
      </c>
      <c r="O94" s="2" t="s">
        <v>108</v>
      </c>
      <c r="P94" s="2" t="s">
        <v>12</v>
      </c>
      <c r="Q94" s="2" t="s">
        <v>13</v>
      </c>
      <c r="R94" s="2" t="s">
        <v>17</v>
      </c>
      <c r="S94" s="2" t="s">
        <v>16</v>
      </c>
      <c r="T94" s="2" t="s">
        <v>15</v>
      </c>
      <c r="U94" s="2" t="s">
        <v>14</v>
      </c>
      <c r="V94" s="2" t="s">
        <v>108</v>
      </c>
      <c r="W94" s="2" t="s">
        <v>10</v>
      </c>
      <c r="X94" s="4" t="s">
        <v>124</v>
      </c>
    </row>
    <row r="95" spans="1:24" s="2" customFormat="1" x14ac:dyDescent="0.2">
      <c r="A95" s="10" t="s">
        <v>379</v>
      </c>
      <c r="B95" s="10" t="s">
        <v>377</v>
      </c>
      <c r="C95" s="9">
        <v>8</v>
      </c>
      <c r="D95" t="s">
        <v>369</v>
      </c>
      <c r="E95">
        <v>513863.22</v>
      </c>
      <c r="F95" t="str">
        <f>"093"</f>
        <v>093</v>
      </c>
      <c r="G95" t="s">
        <v>181</v>
      </c>
      <c r="H95" t="s">
        <v>12</v>
      </c>
      <c r="I95" s="1" t="s">
        <v>374</v>
      </c>
      <c r="J95" s="1" t="s">
        <v>374</v>
      </c>
      <c r="K95" t="s">
        <v>112</v>
      </c>
      <c r="L95" t="s">
        <v>112</v>
      </c>
      <c r="M95" t="s">
        <v>180</v>
      </c>
      <c r="N95" s="2" t="s">
        <v>10</v>
      </c>
      <c r="O95" s="2" t="s">
        <v>109</v>
      </c>
      <c r="P95" s="2" t="s">
        <v>12</v>
      </c>
      <c r="Q95" s="2" t="s">
        <v>13</v>
      </c>
      <c r="R95" s="2" t="s">
        <v>17</v>
      </c>
      <c r="S95" s="2" t="s">
        <v>16</v>
      </c>
      <c r="T95" s="2" t="s">
        <v>15</v>
      </c>
      <c r="U95" s="2" t="s">
        <v>14</v>
      </c>
      <c r="V95" s="2" t="s">
        <v>109</v>
      </c>
      <c r="W95" s="2" t="s">
        <v>10</v>
      </c>
      <c r="X95" s="4" t="s">
        <v>125</v>
      </c>
    </row>
    <row r="96" spans="1:24" s="2" customFormat="1" x14ac:dyDescent="0.2">
      <c r="A96" s="10" t="s">
        <v>379</v>
      </c>
      <c r="B96" s="10" t="s">
        <v>375</v>
      </c>
      <c r="C96" s="9">
        <v>13</v>
      </c>
      <c r="D96" t="s">
        <v>370</v>
      </c>
      <c r="E96">
        <v>513863.22</v>
      </c>
      <c r="F96" t="str">
        <f>"094"</f>
        <v>094</v>
      </c>
      <c r="G96" t="s">
        <v>181</v>
      </c>
      <c r="H96" t="s">
        <v>12</v>
      </c>
      <c r="I96" s="1" t="s">
        <v>374</v>
      </c>
      <c r="J96" s="1" t="s">
        <v>374</v>
      </c>
      <c r="K96" t="s">
        <v>112</v>
      </c>
      <c r="L96" t="s">
        <v>112</v>
      </c>
      <c r="M96" t="s">
        <v>180</v>
      </c>
      <c r="N96" s="2" t="s">
        <v>10</v>
      </c>
      <c r="O96" s="2" t="s">
        <v>110</v>
      </c>
      <c r="P96" s="2" t="s">
        <v>12</v>
      </c>
      <c r="Q96" s="2" t="s">
        <v>13</v>
      </c>
      <c r="R96" s="2" t="s">
        <v>17</v>
      </c>
      <c r="S96" s="2" t="s">
        <v>16</v>
      </c>
      <c r="T96" s="2" t="s">
        <v>15</v>
      </c>
      <c r="U96" s="2" t="s">
        <v>14</v>
      </c>
      <c r="V96" s="2" t="s">
        <v>110</v>
      </c>
      <c r="W96" s="2" t="s">
        <v>10</v>
      </c>
      <c r="X96" s="3" t="s">
        <v>163</v>
      </c>
    </row>
    <row r="97" spans="1:24" s="2" customFormat="1" x14ac:dyDescent="0.2">
      <c r="A97" s="10" t="s">
        <v>379</v>
      </c>
      <c r="B97" s="10" t="s">
        <v>378</v>
      </c>
      <c r="C97" s="9">
        <v>26</v>
      </c>
      <c r="D97" t="s">
        <v>371</v>
      </c>
      <c r="E97">
        <v>516891.39</v>
      </c>
      <c r="F97" t="str">
        <f>"095"</f>
        <v>095</v>
      </c>
      <c r="G97" t="s">
        <v>181</v>
      </c>
      <c r="H97" t="s">
        <v>12</v>
      </c>
      <c r="I97" s="1" t="s">
        <v>374</v>
      </c>
      <c r="J97" s="1" t="s">
        <v>374</v>
      </c>
      <c r="K97" t="s">
        <v>112</v>
      </c>
      <c r="L97" t="s">
        <v>112</v>
      </c>
      <c r="M97" s="1" t="s">
        <v>180</v>
      </c>
      <c r="N97" s="2" t="s">
        <v>10</v>
      </c>
      <c r="O97" s="2" t="s">
        <v>111</v>
      </c>
      <c r="P97" s="2" t="s">
        <v>12</v>
      </c>
      <c r="Q97" s="2" t="s">
        <v>13</v>
      </c>
      <c r="R97" s="2" t="s">
        <v>17</v>
      </c>
      <c r="S97" s="2" t="s">
        <v>16</v>
      </c>
      <c r="T97" s="2" t="s">
        <v>15</v>
      </c>
      <c r="U97" s="2" t="s">
        <v>14</v>
      </c>
      <c r="V97" s="2" t="s">
        <v>111</v>
      </c>
      <c r="W97" s="2" t="s">
        <v>10</v>
      </c>
      <c r="X97" s="3" t="s">
        <v>164</v>
      </c>
    </row>
    <row r="98" spans="1:24" s="6" customFormat="1" x14ac:dyDescent="0.2">
      <c r="A98" s="2"/>
      <c r="B98" s="2"/>
      <c r="C98" s="2"/>
      <c r="D98" t="s">
        <v>177</v>
      </c>
      <c r="E98"/>
      <c r="F98"/>
      <c r="G98"/>
      <c r="H98"/>
      <c r="I98" s="1"/>
      <c r="J98" s="1"/>
      <c r="K98" t="s">
        <v>178</v>
      </c>
      <c r="L98"/>
      <c r="M98" s="1"/>
      <c r="X98" s="7"/>
    </row>
    <row r="99" spans="1:24" x14ac:dyDescent="0.2">
      <c r="A99" s="7" t="s">
        <v>376</v>
      </c>
      <c r="B99" s="7" t="s">
        <v>375</v>
      </c>
      <c r="C99" s="8">
        <v>87</v>
      </c>
      <c r="D99" t="s">
        <v>179</v>
      </c>
      <c r="E99">
        <v>516578.31</v>
      </c>
      <c r="F99" t="str">
        <f>"001"</f>
        <v>001</v>
      </c>
      <c r="G99" t="s">
        <v>181</v>
      </c>
      <c r="H99" t="s">
        <v>12</v>
      </c>
      <c r="I99" s="1" t="s">
        <v>374</v>
      </c>
      <c r="J99" s="1" t="s">
        <v>374</v>
      </c>
      <c r="K99" t="s">
        <v>10</v>
      </c>
      <c r="L99" t="s">
        <v>10</v>
      </c>
      <c r="M99" t="s">
        <v>180</v>
      </c>
      <c r="N99" t="s">
        <v>112</v>
      </c>
      <c r="O99" t="s">
        <v>18</v>
      </c>
      <c r="P99" t="s">
        <v>12</v>
      </c>
      <c r="Q99" t="s">
        <v>13</v>
      </c>
      <c r="R99" t="s">
        <v>17</v>
      </c>
      <c r="S99" t="s">
        <v>16</v>
      </c>
      <c r="T99" t="s">
        <v>15</v>
      </c>
      <c r="U99" t="s">
        <v>14</v>
      </c>
      <c r="V99" t="s">
        <v>18</v>
      </c>
      <c r="W99" t="s">
        <v>112</v>
      </c>
      <c r="X99" s="5" t="s">
        <v>128</v>
      </c>
    </row>
    <row r="100" spans="1:24" x14ac:dyDescent="0.2">
      <c r="A100" s="7" t="s">
        <v>376</v>
      </c>
      <c r="B100" s="7" t="s">
        <v>375</v>
      </c>
      <c r="C100" s="8">
        <v>85</v>
      </c>
      <c r="D100" t="s">
        <v>182</v>
      </c>
      <c r="E100">
        <v>516578.31</v>
      </c>
      <c r="F100" t="str">
        <f>"002"</f>
        <v>002</v>
      </c>
      <c r="G100" t="s">
        <v>181</v>
      </c>
      <c r="H100" t="s">
        <v>12</v>
      </c>
      <c r="I100" s="1" t="s">
        <v>374</v>
      </c>
      <c r="J100" s="1" t="s">
        <v>374</v>
      </c>
      <c r="K100" t="s">
        <v>10</v>
      </c>
      <c r="L100" t="s">
        <v>10</v>
      </c>
      <c r="M100" t="s">
        <v>180</v>
      </c>
      <c r="N100" t="s">
        <v>112</v>
      </c>
      <c r="O100" t="s">
        <v>19</v>
      </c>
      <c r="P100" t="s">
        <v>12</v>
      </c>
      <c r="Q100" t="s">
        <v>13</v>
      </c>
      <c r="R100" t="s">
        <v>17</v>
      </c>
      <c r="S100" t="s">
        <v>16</v>
      </c>
      <c r="T100" t="s">
        <v>15</v>
      </c>
      <c r="U100" t="s">
        <v>14</v>
      </c>
      <c r="V100" t="s">
        <v>19</v>
      </c>
      <c r="W100" t="s">
        <v>112</v>
      </c>
      <c r="X100" t="s">
        <v>131</v>
      </c>
    </row>
    <row r="101" spans="1:24" x14ac:dyDescent="0.2">
      <c r="A101" s="7" t="s">
        <v>376</v>
      </c>
      <c r="B101" s="7" t="s">
        <v>378</v>
      </c>
      <c r="C101" s="8">
        <v>90</v>
      </c>
      <c r="D101" t="s">
        <v>183</v>
      </c>
      <c r="E101">
        <v>516578.31</v>
      </c>
      <c r="F101" t="str">
        <f>"003"</f>
        <v>003</v>
      </c>
      <c r="G101" t="s">
        <v>181</v>
      </c>
      <c r="H101" t="s">
        <v>12</v>
      </c>
      <c r="I101" s="1" t="s">
        <v>374</v>
      </c>
      <c r="J101" s="1" t="s">
        <v>374</v>
      </c>
      <c r="K101" t="s">
        <v>10</v>
      </c>
      <c r="L101" t="s">
        <v>10</v>
      </c>
      <c r="M101" t="s">
        <v>180</v>
      </c>
      <c r="N101" t="s">
        <v>112</v>
      </c>
      <c r="O101" t="s">
        <v>20</v>
      </c>
      <c r="P101" t="s">
        <v>12</v>
      </c>
      <c r="Q101" t="s">
        <v>13</v>
      </c>
      <c r="R101" t="s">
        <v>17</v>
      </c>
      <c r="S101" t="s">
        <v>16</v>
      </c>
      <c r="T101" t="s">
        <v>15</v>
      </c>
      <c r="U101" t="s">
        <v>14</v>
      </c>
      <c r="V101" t="s">
        <v>20</v>
      </c>
      <c r="W101" t="s">
        <v>112</v>
      </c>
      <c r="X101" t="s">
        <v>131</v>
      </c>
    </row>
    <row r="102" spans="1:24" x14ac:dyDescent="0.2">
      <c r="A102" s="7" t="s">
        <v>376</v>
      </c>
      <c r="B102" s="7" t="s">
        <v>375</v>
      </c>
      <c r="C102" s="8">
        <v>81</v>
      </c>
      <c r="D102" t="s">
        <v>184</v>
      </c>
      <c r="E102">
        <v>516578.31</v>
      </c>
      <c r="F102" t="str">
        <f>"004"</f>
        <v>004</v>
      </c>
      <c r="G102" t="s">
        <v>181</v>
      </c>
      <c r="H102" t="s">
        <v>12</v>
      </c>
      <c r="I102" s="1" t="s">
        <v>374</v>
      </c>
      <c r="J102" s="1" t="s">
        <v>374</v>
      </c>
      <c r="K102" t="s">
        <v>10</v>
      </c>
      <c r="L102" t="s">
        <v>10</v>
      </c>
      <c r="M102" t="s">
        <v>180</v>
      </c>
      <c r="N102" t="s">
        <v>112</v>
      </c>
      <c r="O102" t="s">
        <v>21</v>
      </c>
      <c r="P102" t="s">
        <v>12</v>
      </c>
      <c r="Q102" t="s">
        <v>13</v>
      </c>
      <c r="R102" t="s">
        <v>17</v>
      </c>
      <c r="S102" t="s">
        <v>16</v>
      </c>
      <c r="T102" t="s">
        <v>15</v>
      </c>
      <c r="U102" t="s">
        <v>14</v>
      </c>
      <c r="V102" t="s">
        <v>21</v>
      </c>
      <c r="W102" t="s">
        <v>112</v>
      </c>
      <c r="X102" t="s">
        <v>136</v>
      </c>
    </row>
    <row r="103" spans="1:24" x14ac:dyDescent="0.2">
      <c r="A103" s="7" t="s">
        <v>376</v>
      </c>
      <c r="B103" s="7" t="s">
        <v>377</v>
      </c>
      <c r="C103" s="8">
        <v>71</v>
      </c>
      <c r="D103" t="s">
        <v>185</v>
      </c>
      <c r="E103">
        <v>516578.31</v>
      </c>
      <c r="F103" t="str">
        <f>"005"</f>
        <v>005</v>
      </c>
      <c r="G103" t="s">
        <v>181</v>
      </c>
      <c r="H103" t="s">
        <v>12</v>
      </c>
      <c r="I103" s="1" t="s">
        <v>374</v>
      </c>
      <c r="J103" s="1" t="s">
        <v>374</v>
      </c>
      <c r="K103" t="s">
        <v>10</v>
      </c>
      <c r="L103" t="s">
        <v>10</v>
      </c>
      <c r="M103" t="s">
        <v>180</v>
      </c>
      <c r="N103" t="s">
        <v>112</v>
      </c>
      <c r="O103" t="s">
        <v>22</v>
      </c>
      <c r="P103" t="s">
        <v>12</v>
      </c>
      <c r="Q103" t="s">
        <v>13</v>
      </c>
      <c r="R103" t="s">
        <v>17</v>
      </c>
      <c r="S103" t="s">
        <v>16</v>
      </c>
      <c r="T103" t="s">
        <v>15</v>
      </c>
      <c r="U103" t="s">
        <v>14</v>
      </c>
      <c r="V103" t="s">
        <v>22</v>
      </c>
      <c r="W103" t="s">
        <v>112</v>
      </c>
      <c r="X103" t="s">
        <v>131</v>
      </c>
    </row>
    <row r="104" spans="1:24" x14ac:dyDescent="0.2">
      <c r="A104" s="7" t="s">
        <v>376</v>
      </c>
      <c r="B104" s="7" t="s">
        <v>375</v>
      </c>
      <c r="C104" s="8">
        <v>86</v>
      </c>
      <c r="D104" t="s">
        <v>186</v>
      </c>
      <c r="E104">
        <v>516578.31</v>
      </c>
      <c r="F104" t="str">
        <f>"006"</f>
        <v>006</v>
      </c>
      <c r="G104" t="s">
        <v>181</v>
      </c>
      <c r="H104" t="s">
        <v>12</v>
      </c>
      <c r="I104" s="1" t="s">
        <v>374</v>
      </c>
      <c r="J104" s="1" t="s">
        <v>374</v>
      </c>
      <c r="K104" t="s">
        <v>10</v>
      </c>
      <c r="L104" t="s">
        <v>10</v>
      </c>
      <c r="M104" t="s">
        <v>180</v>
      </c>
      <c r="N104" t="s">
        <v>112</v>
      </c>
      <c r="O104" t="s">
        <v>23</v>
      </c>
      <c r="P104" t="s">
        <v>12</v>
      </c>
      <c r="Q104" t="s">
        <v>13</v>
      </c>
      <c r="R104" t="s">
        <v>17</v>
      </c>
      <c r="S104" t="s">
        <v>16</v>
      </c>
      <c r="T104" t="s">
        <v>15</v>
      </c>
      <c r="U104" t="s">
        <v>14</v>
      </c>
      <c r="V104" t="s">
        <v>23</v>
      </c>
      <c r="W104" t="s">
        <v>112</v>
      </c>
      <c r="X104" t="s">
        <v>138</v>
      </c>
    </row>
    <row r="105" spans="1:24" x14ac:dyDescent="0.2">
      <c r="A105" s="7" t="s">
        <v>376</v>
      </c>
      <c r="B105" s="7" t="s">
        <v>377</v>
      </c>
      <c r="C105" s="8">
        <v>71</v>
      </c>
      <c r="D105" t="s">
        <v>187</v>
      </c>
      <c r="E105">
        <v>516578.31</v>
      </c>
      <c r="F105" t="str">
        <f>"007"</f>
        <v>007</v>
      </c>
      <c r="G105" t="s">
        <v>181</v>
      </c>
      <c r="H105" t="s">
        <v>12</v>
      </c>
      <c r="I105" s="1" t="s">
        <v>374</v>
      </c>
      <c r="J105" s="1" t="s">
        <v>374</v>
      </c>
      <c r="K105" t="s">
        <v>10</v>
      </c>
      <c r="L105" t="s">
        <v>10</v>
      </c>
      <c r="M105" t="s">
        <v>180</v>
      </c>
      <c r="N105" t="s">
        <v>112</v>
      </c>
      <c r="O105" t="s">
        <v>24</v>
      </c>
      <c r="P105" t="s">
        <v>12</v>
      </c>
      <c r="Q105" t="s">
        <v>13</v>
      </c>
      <c r="R105" t="s">
        <v>17</v>
      </c>
      <c r="S105" t="s">
        <v>16</v>
      </c>
      <c r="T105" t="s">
        <v>15</v>
      </c>
      <c r="U105" t="s">
        <v>14</v>
      </c>
      <c r="V105" t="s">
        <v>24</v>
      </c>
      <c r="W105" t="s">
        <v>112</v>
      </c>
      <c r="X105" t="s">
        <v>145</v>
      </c>
    </row>
    <row r="106" spans="1:24" x14ac:dyDescent="0.2">
      <c r="A106" s="7" t="s">
        <v>376</v>
      </c>
      <c r="B106" s="7" t="s">
        <v>377</v>
      </c>
      <c r="C106" s="8">
        <v>76</v>
      </c>
      <c r="D106" t="s">
        <v>188</v>
      </c>
      <c r="E106">
        <v>516578.31</v>
      </c>
      <c r="F106" t="str">
        <f>"008"</f>
        <v>008</v>
      </c>
      <c r="G106" t="s">
        <v>181</v>
      </c>
      <c r="H106" t="s">
        <v>12</v>
      </c>
      <c r="I106" s="1" t="s">
        <v>374</v>
      </c>
      <c r="J106" s="1" t="s">
        <v>374</v>
      </c>
      <c r="K106" t="s">
        <v>10</v>
      </c>
      <c r="L106" t="s">
        <v>10</v>
      </c>
      <c r="M106" t="s">
        <v>180</v>
      </c>
      <c r="N106" t="s">
        <v>112</v>
      </c>
      <c r="O106" t="s">
        <v>25</v>
      </c>
      <c r="P106" t="s">
        <v>12</v>
      </c>
      <c r="Q106" t="s">
        <v>13</v>
      </c>
      <c r="R106" t="s">
        <v>17</v>
      </c>
      <c r="S106" t="s">
        <v>16</v>
      </c>
      <c r="T106" t="s">
        <v>15</v>
      </c>
      <c r="U106" t="s">
        <v>14</v>
      </c>
      <c r="V106" t="s">
        <v>25</v>
      </c>
      <c r="W106" t="s">
        <v>112</v>
      </c>
      <c r="X106" t="s">
        <v>134</v>
      </c>
    </row>
    <row r="107" spans="1:24" x14ac:dyDescent="0.2">
      <c r="A107" s="7" t="s">
        <v>376</v>
      </c>
      <c r="B107" s="7" t="s">
        <v>378</v>
      </c>
      <c r="C107" s="8">
        <v>96</v>
      </c>
      <c r="D107" t="s">
        <v>189</v>
      </c>
      <c r="E107">
        <v>516578.31</v>
      </c>
      <c r="F107" t="str">
        <f>"009"</f>
        <v>009</v>
      </c>
      <c r="G107" t="s">
        <v>181</v>
      </c>
      <c r="H107" t="s">
        <v>12</v>
      </c>
      <c r="I107" s="1" t="s">
        <v>374</v>
      </c>
      <c r="J107" s="1" t="s">
        <v>374</v>
      </c>
      <c r="K107" t="s">
        <v>10</v>
      </c>
      <c r="L107" t="s">
        <v>10</v>
      </c>
      <c r="M107" t="s">
        <v>180</v>
      </c>
      <c r="N107" t="s">
        <v>112</v>
      </c>
      <c r="O107" t="s">
        <v>26</v>
      </c>
      <c r="P107" t="s">
        <v>12</v>
      </c>
      <c r="Q107" t="s">
        <v>13</v>
      </c>
      <c r="R107" t="s">
        <v>17</v>
      </c>
      <c r="S107" t="s">
        <v>16</v>
      </c>
      <c r="T107" t="s">
        <v>15</v>
      </c>
      <c r="U107" t="s">
        <v>14</v>
      </c>
      <c r="V107" t="s">
        <v>26</v>
      </c>
      <c r="W107" t="s">
        <v>112</v>
      </c>
      <c r="X107" t="s">
        <v>136</v>
      </c>
    </row>
    <row r="108" spans="1:24" x14ac:dyDescent="0.2">
      <c r="A108" s="7" t="s">
        <v>376</v>
      </c>
      <c r="B108" s="7" t="s">
        <v>377</v>
      </c>
      <c r="C108" s="8">
        <v>77</v>
      </c>
      <c r="D108" t="s">
        <v>190</v>
      </c>
      <c r="E108">
        <v>516578.31</v>
      </c>
      <c r="F108" t="str">
        <f>"010"</f>
        <v>010</v>
      </c>
      <c r="G108" t="s">
        <v>181</v>
      </c>
      <c r="H108" t="s">
        <v>12</v>
      </c>
      <c r="I108" s="1" t="s">
        <v>374</v>
      </c>
      <c r="J108" s="1" t="s">
        <v>374</v>
      </c>
      <c r="K108" t="s">
        <v>10</v>
      </c>
      <c r="L108" t="s">
        <v>10</v>
      </c>
      <c r="M108" t="s">
        <v>180</v>
      </c>
      <c r="N108" t="s">
        <v>112</v>
      </c>
      <c r="O108" t="s">
        <v>27</v>
      </c>
      <c r="P108" t="s">
        <v>12</v>
      </c>
      <c r="Q108" t="s">
        <v>13</v>
      </c>
      <c r="R108" t="s">
        <v>17</v>
      </c>
      <c r="S108" t="s">
        <v>16</v>
      </c>
      <c r="T108" t="s">
        <v>15</v>
      </c>
      <c r="U108" t="s">
        <v>14</v>
      </c>
      <c r="V108" t="s">
        <v>27</v>
      </c>
      <c r="W108" t="s">
        <v>112</v>
      </c>
      <c r="X108" t="s">
        <v>135</v>
      </c>
    </row>
    <row r="109" spans="1:24" x14ac:dyDescent="0.2">
      <c r="A109" s="7" t="s">
        <v>376</v>
      </c>
      <c r="B109" s="7" t="s">
        <v>375</v>
      </c>
      <c r="C109" s="8">
        <v>81</v>
      </c>
      <c r="D109" t="s">
        <v>191</v>
      </c>
      <c r="E109">
        <v>516578.31</v>
      </c>
      <c r="F109" t="str">
        <f>"011"</f>
        <v>011</v>
      </c>
      <c r="G109" t="s">
        <v>181</v>
      </c>
      <c r="H109" t="s">
        <v>12</v>
      </c>
      <c r="I109" s="1" t="s">
        <v>374</v>
      </c>
      <c r="J109" s="1" t="s">
        <v>374</v>
      </c>
      <c r="K109" t="s">
        <v>10</v>
      </c>
      <c r="L109" t="s">
        <v>10</v>
      </c>
      <c r="M109" t="s">
        <v>180</v>
      </c>
      <c r="N109" t="s">
        <v>112</v>
      </c>
      <c r="O109" t="s">
        <v>28</v>
      </c>
      <c r="P109" t="s">
        <v>12</v>
      </c>
      <c r="Q109" t="s">
        <v>13</v>
      </c>
      <c r="R109" t="s">
        <v>17</v>
      </c>
      <c r="S109" t="s">
        <v>16</v>
      </c>
      <c r="T109" t="s">
        <v>15</v>
      </c>
      <c r="U109" t="s">
        <v>14</v>
      </c>
      <c r="V109" t="s">
        <v>28</v>
      </c>
      <c r="W109" t="s">
        <v>112</v>
      </c>
      <c r="X109" t="s">
        <v>134</v>
      </c>
    </row>
    <row r="110" spans="1:24" x14ac:dyDescent="0.2">
      <c r="A110" s="7" t="s">
        <v>376</v>
      </c>
      <c r="B110" s="7" t="s">
        <v>377</v>
      </c>
      <c r="C110" s="8">
        <v>70</v>
      </c>
      <c r="D110" t="s">
        <v>192</v>
      </c>
      <c r="E110">
        <v>516578.31</v>
      </c>
      <c r="F110" t="str">
        <f>"012"</f>
        <v>012</v>
      </c>
      <c r="G110" t="s">
        <v>181</v>
      </c>
      <c r="H110" t="s">
        <v>12</v>
      </c>
      <c r="I110" s="1" t="s">
        <v>374</v>
      </c>
      <c r="J110" s="1" t="s">
        <v>374</v>
      </c>
      <c r="K110" t="s">
        <v>10</v>
      </c>
      <c r="L110" t="s">
        <v>10</v>
      </c>
      <c r="M110" t="s">
        <v>180</v>
      </c>
      <c r="N110" t="s">
        <v>112</v>
      </c>
      <c r="O110" t="s">
        <v>29</v>
      </c>
      <c r="P110" t="s">
        <v>12</v>
      </c>
      <c r="Q110" t="s">
        <v>13</v>
      </c>
      <c r="R110" t="s">
        <v>17</v>
      </c>
      <c r="S110" t="s">
        <v>16</v>
      </c>
      <c r="T110" t="s">
        <v>15</v>
      </c>
      <c r="U110" t="s">
        <v>14</v>
      </c>
      <c r="V110" t="s">
        <v>29</v>
      </c>
      <c r="W110" t="s">
        <v>112</v>
      </c>
      <c r="X110" t="s">
        <v>141</v>
      </c>
    </row>
    <row r="111" spans="1:24" x14ac:dyDescent="0.2">
      <c r="A111" s="7" t="s">
        <v>376</v>
      </c>
      <c r="B111" s="7" t="s">
        <v>377</v>
      </c>
      <c r="C111" s="8">
        <v>70</v>
      </c>
      <c r="D111" t="s">
        <v>193</v>
      </c>
      <c r="E111">
        <v>516578.31</v>
      </c>
      <c r="F111" t="str">
        <f>"013"</f>
        <v>013</v>
      </c>
      <c r="G111" t="s">
        <v>181</v>
      </c>
      <c r="H111" t="s">
        <v>12</v>
      </c>
      <c r="I111" s="1" t="s">
        <v>374</v>
      </c>
      <c r="J111" s="1" t="s">
        <v>374</v>
      </c>
      <c r="K111" t="s">
        <v>10</v>
      </c>
      <c r="L111" t="s">
        <v>10</v>
      </c>
      <c r="M111" t="s">
        <v>180</v>
      </c>
      <c r="N111" t="s">
        <v>112</v>
      </c>
      <c r="O111" t="s">
        <v>30</v>
      </c>
      <c r="P111" t="s">
        <v>12</v>
      </c>
      <c r="Q111" t="s">
        <v>13</v>
      </c>
      <c r="R111" t="s">
        <v>17</v>
      </c>
      <c r="S111" t="s">
        <v>16</v>
      </c>
      <c r="T111" t="s">
        <v>15</v>
      </c>
      <c r="U111" t="s">
        <v>14</v>
      </c>
      <c r="V111" t="s">
        <v>30</v>
      </c>
      <c r="W111" t="s">
        <v>112</v>
      </c>
      <c r="X111" t="s">
        <v>135</v>
      </c>
    </row>
    <row r="112" spans="1:24" x14ac:dyDescent="0.2">
      <c r="A112" s="7" t="s">
        <v>376</v>
      </c>
      <c r="B112" s="7" t="s">
        <v>377</v>
      </c>
      <c r="C112" s="8">
        <v>76</v>
      </c>
      <c r="D112" t="s">
        <v>194</v>
      </c>
      <c r="E112">
        <v>516578.31</v>
      </c>
      <c r="F112" t="str">
        <f>"014"</f>
        <v>014</v>
      </c>
      <c r="G112" t="s">
        <v>181</v>
      </c>
      <c r="H112" t="s">
        <v>12</v>
      </c>
      <c r="I112" s="1" t="s">
        <v>374</v>
      </c>
      <c r="J112" s="1" t="s">
        <v>374</v>
      </c>
      <c r="K112" t="s">
        <v>10</v>
      </c>
      <c r="L112" t="s">
        <v>10</v>
      </c>
      <c r="M112" t="s">
        <v>180</v>
      </c>
      <c r="N112" t="s">
        <v>112</v>
      </c>
      <c r="O112" t="s">
        <v>31</v>
      </c>
      <c r="P112" t="s">
        <v>12</v>
      </c>
      <c r="Q112" t="s">
        <v>13</v>
      </c>
      <c r="R112" t="s">
        <v>17</v>
      </c>
      <c r="S112" t="s">
        <v>16</v>
      </c>
      <c r="T112" t="s">
        <v>15</v>
      </c>
      <c r="U112" t="s">
        <v>14</v>
      </c>
      <c r="V112" t="s">
        <v>31</v>
      </c>
      <c r="W112" t="s">
        <v>112</v>
      </c>
      <c r="X112" s="5" t="s">
        <v>128</v>
      </c>
    </row>
    <row r="113" spans="1:24" x14ac:dyDescent="0.2">
      <c r="A113" s="7" t="s">
        <v>376</v>
      </c>
      <c r="B113" s="7" t="s">
        <v>378</v>
      </c>
      <c r="C113" s="8">
        <v>91</v>
      </c>
      <c r="D113" t="s">
        <v>195</v>
      </c>
      <c r="E113">
        <v>516578.31</v>
      </c>
      <c r="F113" t="str">
        <f>"015"</f>
        <v>015</v>
      </c>
      <c r="G113" t="s">
        <v>181</v>
      </c>
      <c r="H113" t="s">
        <v>12</v>
      </c>
      <c r="I113" s="1" t="s">
        <v>374</v>
      </c>
      <c r="J113" s="1" t="s">
        <v>374</v>
      </c>
      <c r="K113" t="s">
        <v>10</v>
      </c>
      <c r="L113" t="s">
        <v>10</v>
      </c>
      <c r="M113" t="s">
        <v>180</v>
      </c>
      <c r="N113" t="s">
        <v>112</v>
      </c>
      <c r="O113" t="s">
        <v>32</v>
      </c>
      <c r="P113" t="s">
        <v>12</v>
      </c>
      <c r="Q113" t="s">
        <v>13</v>
      </c>
      <c r="R113" t="s">
        <v>17</v>
      </c>
      <c r="S113" t="s">
        <v>16</v>
      </c>
      <c r="T113" t="s">
        <v>15</v>
      </c>
      <c r="U113" t="s">
        <v>14</v>
      </c>
      <c r="V113" t="s">
        <v>32</v>
      </c>
      <c r="W113" t="s">
        <v>112</v>
      </c>
      <c r="X113" s="5" t="s">
        <v>129</v>
      </c>
    </row>
    <row r="114" spans="1:24" x14ac:dyDescent="0.2">
      <c r="A114" s="7" t="s">
        <v>376</v>
      </c>
      <c r="B114" s="7" t="s">
        <v>378</v>
      </c>
      <c r="C114" s="8">
        <v>89</v>
      </c>
      <c r="D114" t="s">
        <v>196</v>
      </c>
      <c r="E114">
        <v>516578.31</v>
      </c>
      <c r="F114" t="str">
        <f>"016"</f>
        <v>016</v>
      </c>
      <c r="G114" t="s">
        <v>181</v>
      </c>
      <c r="H114" t="s">
        <v>12</v>
      </c>
      <c r="I114" s="1" t="s">
        <v>374</v>
      </c>
      <c r="J114" s="1" t="s">
        <v>374</v>
      </c>
      <c r="K114" t="s">
        <v>10</v>
      </c>
      <c r="L114" t="s">
        <v>10</v>
      </c>
      <c r="M114" t="s">
        <v>180</v>
      </c>
      <c r="N114" t="s">
        <v>112</v>
      </c>
      <c r="O114" t="s">
        <v>33</v>
      </c>
      <c r="P114" t="s">
        <v>12</v>
      </c>
      <c r="Q114" t="s">
        <v>13</v>
      </c>
      <c r="R114" t="s">
        <v>17</v>
      </c>
      <c r="S114" t="s">
        <v>16</v>
      </c>
      <c r="T114" t="s">
        <v>15</v>
      </c>
      <c r="U114" t="s">
        <v>14</v>
      </c>
      <c r="V114" t="s">
        <v>33</v>
      </c>
      <c r="W114" t="s">
        <v>112</v>
      </c>
      <c r="X114" t="s">
        <v>140</v>
      </c>
    </row>
    <row r="115" spans="1:24" x14ac:dyDescent="0.2">
      <c r="A115" s="7" t="s">
        <v>376</v>
      </c>
      <c r="B115" s="7" t="s">
        <v>375</v>
      </c>
      <c r="C115" s="8">
        <v>87</v>
      </c>
      <c r="D115" t="s">
        <v>197</v>
      </c>
      <c r="E115">
        <v>516578.31</v>
      </c>
      <c r="F115" t="str">
        <f>"017"</f>
        <v>017</v>
      </c>
      <c r="G115" t="s">
        <v>181</v>
      </c>
      <c r="H115" t="s">
        <v>12</v>
      </c>
      <c r="I115" s="1" t="s">
        <v>374</v>
      </c>
      <c r="J115" s="1" t="s">
        <v>374</v>
      </c>
      <c r="K115" t="s">
        <v>10</v>
      </c>
      <c r="L115" t="s">
        <v>10</v>
      </c>
      <c r="M115" t="s">
        <v>180</v>
      </c>
      <c r="N115" t="s">
        <v>112</v>
      </c>
      <c r="O115" t="s">
        <v>34</v>
      </c>
      <c r="P115" t="s">
        <v>12</v>
      </c>
      <c r="Q115" t="s">
        <v>13</v>
      </c>
      <c r="R115" t="s">
        <v>17</v>
      </c>
      <c r="S115" t="s">
        <v>16</v>
      </c>
      <c r="T115" t="s">
        <v>15</v>
      </c>
      <c r="U115" t="s">
        <v>14</v>
      </c>
      <c r="V115" t="s">
        <v>34</v>
      </c>
      <c r="W115" t="s">
        <v>112</v>
      </c>
      <c r="X115" s="5" t="s">
        <v>129</v>
      </c>
    </row>
    <row r="116" spans="1:24" x14ac:dyDescent="0.2">
      <c r="A116" s="7" t="s">
        <v>376</v>
      </c>
      <c r="B116" s="7" t="s">
        <v>375</v>
      </c>
      <c r="C116" s="8">
        <v>82</v>
      </c>
      <c r="D116" t="s">
        <v>198</v>
      </c>
      <c r="E116">
        <v>516578.31</v>
      </c>
      <c r="F116" t="str">
        <f>"018"</f>
        <v>018</v>
      </c>
      <c r="G116" t="s">
        <v>181</v>
      </c>
      <c r="H116" t="s">
        <v>12</v>
      </c>
      <c r="I116" s="1" t="s">
        <v>374</v>
      </c>
      <c r="J116" s="1" t="s">
        <v>374</v>
      </c>
      <c r="K116" t="s">
        <v>10</v>
      </c>
      <c r="L116" t="s">
        <v>10</v>
      </c>
      <c r="M116" t="s">
        <v>180</v>
      </c>
      <c r="N116" t="s">
        <v>112</v>
      </c>
      <c r="O116" t="s">
        <v>35</v>
      </c>
      <c r="P116" t="s">
        <v>12</v>
      </c>
      <c r="Q116" t="s">
        <v>13</v>
      </c>
      <c r="R116" t="s">
        <v>17</v>
      </c>
      <c r="S116" t="s">
        <v>16</v>
      </c>
      <c r="T116" t="s">
        <v>15</v>
      </c>
      <c r="U116" t="s">
        <v>14</v>
      </c>
      <c r="V116" t="s">
        <v>35</v>
      </c>
      <c r="W116" t="s">
        <v>112</v>
      </c>
      <c r="X116" t="s">
        <v>136</v>
      </c>
    </row>
    <row r="117" spans="1:24" x14ac:dyDescent="0.2">
      <c r="A117" s="7" t="s">
        <v>376</v>
      </c>
      <c r="B117" s="7" t="s">
        <v>378</v>
      </c>
      <c r="C117" s="8">
        <v>98</v>
      </c>
      <c r="D117" t="s">
        <v>199</v>
      </c>
      <c r="E117">
        <v>516578.31</v>
      </c>
      <c r="F117" t="str">
        <f>"019"</f>
        <v>019</v>
      </c>
      <c r="G117" t="s">
        <v>181</v>
      </c>
      <c r="H117" t="s">
        <v>12</v>
      </c>
      <c r="I117" s="1" t="s">
        <v>374</v>
      </c>
      <c r="J117" s="1" t="s">
        <v>374</v>
      </c>
      <c r="K117" t="s">
        <v>10</v>
      </c>
      <c r="L117" t="s">
        <v>10</v>
      </c>
      <c r="M117" t="s">
        <v>180</v>
      </c>
      <c r="N117" t="s">
        <v>112</v>
      </c>
      <c r="O117" t="s">
        <v>36</v>
      </c>
      <c r="P117" t="s">
        <v>12</v>
      </c>
      <c r="Q117" t="s">
        <v>13</v>
      </c>
      <c r="R117" t="s">
        <v>17</v>
      </c>
      <c r="S117" t="s">
        <v>16</v>
      </c>
      <c r="T117" t="s">
        <v>15</v>
      </c>
      <c r="U117" t="s">
        <v>14</v>
      </c>
      <c r="V117" t="s">
        <v>36</v>
      </c>
      <c r="W117" t="s">
        <v>112</v>
      </c>
      <c r="X117" t="s">
        <v>141</v>
      </c>
    </row>
    <row r="118" spans="1:24" x14ac:dyDescent="0.2">
      <c r="A118" s="7" t="s">
        <v>376</v>
      </c>
      <c r="B118" s="7" t="s">
        <v>378</v>
      </c>
      <c r="C118" s="8">
        <v>98</v>
      </c>
      <c r="D118" t="s">
        <v>200</v>
      </c>
      <c r="E118">
        <v>516578.31</v>
      </c>
      <c r="F118" t="str">
        <f>"020"</f>
        <v>020</v>
      </c>
      <c r="G118" t="s">
        <v>181</v>
      </c>
      <c r="H118" t="s">
        <v>12</v>
      </c>
      <c r="I118" s="1" t="s">
        <v>374</v>
      </c>
      <c r="J118" s="1" t="s">
        <v>374</v>
      </c>
      <c r="K118" t="s">
        <v>10</v>
      </c>
      <c r="L118" t="s">
        <v>10</v>
      </c>
      <c r="M118" t="s">
        <v>180</v>
      </c>
      <c r="N118" t="s">
        <v>112</v>
      </c>
      <c r="O118" t="s">
        <v>37</v>
      </c>
      <c r="P118" t="s">
        <v>12</v>
      </c>
      <c r="Q118" t="s">
        <v>13</v>
      </c>
      <c r="R118" t="s">
        <v>17</v>
      </c>
      <c r="S118" t="s">
        <v>16</v>
      </c>
      <c r="T118" t="s">
        <v>15</v>
      </c>
      <c r="U118" t="s">
        <v>14</v>
      </c>
      <c r="V118" t="s">
        <v>37</v>
      </c>
      <c r="W118" t="s">
        <v>112</v>
      </c>
      <c r="X118" t="s">
        <v>137</v>
      </c>
    </row>
    <row r="119" spans="1:24" x14ac:dyDescent="0.2">
      <c r="A119" s="7" t="s">
        <v>376</v>
      </c>
      <c r="B119" s="7" t="s">
        <v>378</v>
      </c>
      <c r="C119" s="8">
        <v>91</v>
      </c>
      <c r="D119" t="s">
        <v>201</v>
      </c>
      <c r="E119">
        <v>516578.31</v>
      </c>
      <c r="F119" t="str">
        <f>"021"</f>
        <v>021</v>
      </c>
      <c r="G119" t="s">
        <v>181</v>
      </c>
      <c r="H119" t="s">
        <v>12</v>
      </c>
      <c r="I119" s="1" t="s">
        <v>374</v>
      </c>
      <c r="J119" s="1" t="s">
        <v>374</v>
      </c>
      <c r="K119" t="s">
        <v>10</v>
      </c>
      <c r="L119" t="s">
        <v>10</v>
      </c>
      <c r="M119" t="s">
        <v>180</v>
      </c>
      <c r="N119" t="s">
        <v>112</v>
      </c>
      <c r="O119" t="s">
        <v>38</v>
      </c>
      <c r="P119" t="s">
        <v>12</v>
      </c>
      <c r="Q119" t="s">
        <v>13</v>
      </c>
      <c r="R119" t="s">
        <v>17</v>
      </c>
      <c r="S119" t="s">
        <v>16</v>
      </c>
      <c r="T119" t="s">
        <v>15</v>
      </c>
      <c r="U119" t="s">
        <v>14</v>
      </c>
      <c r="V119" t="s">
        <v>38</v>
      </c>
      <c r="W119" t="s">
        <v>112</v>
      </c>
      <c r="X119" t="s">
        <v>139</v>
      </c>
    </row>
    <row r="120" spans="1:24" x14ac:dyDescent="0.2">
      <c r="A120" s="7" t="s">
        <v>376</v>
      </c>
      <c r="B120" s="7" t="s">
        <v>377</v>
      </c>
      <c r="C120" s="8">
        <v>72</v>
      </c>
      <c r="D120" t="s">
        <v>202</v>
      </c>
      <c r="E120">
        <v>516578.31</v>
      </c>
      <c r="F120" t="str">
        <f>"022"</f>
        <v>022</v>
      </c>
      <c r="G120" t="s">
        <v>181</v>
      </c>
      <c r="H120" t="s">
        <v>12</v>
      </c>
      <c r="I120" s="1" t="s">
        <v>374</v>
      </c>
      <c r="J120" s="1" t="s">
        <v>374</v>
      </c>
      <c r="K120" t="s">
        <v>10</v>
      </c>
      <c r="L120" t="s">
        <v>10</v>
      </c>
      <c r="M120" t="s">
        <v>180</v>
      </c>
      <c r="N120" t="s">
        <v>112</v>
      </c>
      <c r="O120" t="s">
        <v>39</v>
      </c>
      <c r="P120" t="s">
        <v>12</v>
      </c>
      <c r="Q120" t="s">
        <v>13</v>
      </c>
      <c r="R120" t="s">
        <v>17</v>
      </c>
      <c r="S120" t="s">
        <v>16</v>
      </c>
      <c r="T120" t="s">
        <v>15</v>
      </c>
      <c r="U120" t="s">
        <v>14</v>
      </c>
      <c r="V120" t="s">
        <v>39</v>
      </c>
      <c r="W120" t="s">
        <v>112</v>
      </c>
      <c r="X120" t="s">
        <v>142</v>
      </c>
    </row>
    <row r="121" spans="1:24" x14ac:dyDescent="0.2">
      <c r="A121" s="7" t="s">
        <v>376</v>
      </c>
      <c r="B121" s="7" t="s">
        <v>378</v>
      </c>
      <c r="C121" s="8">
        <v>95</v>
      </c>
      <c r="D121" t="s">
        <v>203</v>
      </c>
      <c r="E121">
        <v>516578.31</v>
      </c>
      <c r="F121" t="str">
        <f>"023"</f>
        <v>023</v>
      </c>
      <c r="G121" t="s">
        <v>181</v>
      </c>
      <c r="H121" t="s">
        <v>12</v>
      </c>
      <c r="I121" s="1" t="s">
        <v>374</v>
      </c>
      <c r="J121" s="1" t="s">
        <v>374</v>
      </c>
      <c r="K121" t="s">
        <v>10</v>
      </c>
      <c r="L121" t="s">
        <v>10</v>
      </c>
      <c r="M121" t="s">
        <v>180</v>
      </c>
      <c r="N121" t="s">
        <v>112</v>
      </c>
      <c r="O121" t="s">
        <v>40</v>
      </c>
      <c r="P121" t="s">
        <v>12</v>
      </c>
      <c r="Q121" t="s">
        <v>13</v>
      </c>
      <c r="R121" t="s">
        <v>17</v>
      </c>
      <c r="S121" t="s">
        <v>16</v>
      </c>
      <c r="T121" t="s">
        <v>15</v>
      </c>
      <c r="U121" t="s">
        <v>14</v>
      </c>
      <c r="V121" t="s">
        <v>40</v>
      </c>
      <c r="W121" t="s">
        <v>112</v>
      </c>
      <c r="X121" t="s">
        <v>147</v>
      </c>
    </row>
    <row r="122" spans="1:24" x14ac:dyDescent="0.2">
      <c r="A122" s="7" t="s">
        <v>376</v>
      </c>
      <c r="B122" s="7" t="s">
        <v>375</v>
      </c>
      <c r="C122" s="8">
        <v>82</v>
      </c>
      <c r="D122" t="s">
        <v>204</v>
      </c>
      <c r="E122">
        <v>516578.31</v>
      </c>
      <c r="F122" t="str">
        <f>"024"</f>
        <v>024</v>
      </c>
      <c r="G122" t="s">
        <v>181</v>
      </c>
      <c r="H122" t="s">
        <v>12</v>
      </c>
      <c r="I122" s="1" t="s">
        <v>374</v>
      </c>
      <c r="J122" s="1" t="s">
        <v>374</v>
      </c>
      <c r="K122" t="s">
        <v>10</v>
      </c>
      <c r="L122" t="s">
        <v>10</v>
      </c>
      <c r="M122" t="s">
        <v>180</v>
      </c>
      <c r="N122" t="s">
        <v>112</v>
      </c>
      <c r="O122" t="s">
        <v>41</v>
      </c>
      <c r="P122" t="s">
        <v>12</v>
      </c>
      <c r="Q122" t="s">
        <v>13</v>
      </c>
      <c r="R122" t="s">
        <v>17</v>
      </c>
      <c r="S122" t="s">
        <v>16</v>
      </c>
      <c r="T122" t="s">
        <v>15</v>
      </c>
      <c r="U122" t="s">
        <v>14</v>
      </c>
      <c r="V122" t="s">
        <v>41</v>
      </c>
      <c r="W122" t="s">
        <v>112</v>
      </c>
      <c r="X122" t="s">
        <v>140</v>
      </c>
    </row>
    <row r="123" spans="1:24" x14ac:dyDescent="0.2">
      <c r="A123" s="7" t="s">
        <v>376</v>
      </c>
      <c r="B123" s="7" t="s">
        <v>377</v>
      </c>
      <c r="C123" s="8">
        <v>77</v>
      </c>
      <c r="D123" t="s">
        <v>205</v>
      </c>
      <c r="E123">
        <v>516578.31</v>
      </c>
      <c r="F123" t="str">
        <f>"025"</f>
        <v>025</v>
      </c>
      <c r="G123" t="s">
        <v>181</v>
      </c>
      <c r="H123" t="s">
        <v>12</v>
      </c>
      <c r="I123" s="1" t="s">
        <v>374</v>
      </c>
      <c r="J123" s="1" t="s">
        <v>374</v>
      </c>
      <c r="K123" t="s">
        <v>10</v>
      </c>
      <c r="L123" t="s">
        <v>10</v>
      </c>
      <c r="M123" t="s">
        <v>180</v>
      </c>
      <c r="N123" t="s">
        <v>112</v>
      </c>
      <c r="O123" t="s">
        <v>42</v>
      </c>
      <c r="P123" t="s">
        <v>12</v>
      </c>
      <c r="Q123" t="s">
        <v>13</v>
      </c>
      <c r="R123" t="s">
        <v>17</v>
      </c>
      <c r="S123" t="s">
        <v>16</v>
      </c>
      <c r="T123" t="s">
        <v>15</v>
      </c>
      <c r="U123" t="s">
        <v>14</v>
      </c>
      <c r="V123" t="s">
        <v>42</v>
      </c>
      <c r="W123" t="s">
        <v>112</v>
      </c>
      <c r="X123" t="s">
        <v>137</v>
      </c>
    </row>
    <row r="124" spans="1:24" x14ac:dyDescent="0.2">
      <c r="A124" s="7" t="s">
        <v>376</v>
      </c>
      <c r="B124" s="7" t="s">
        <v>378</v>
      </c>
      <c r="C124" s="8">
        <v>95</v>
      </c>
      <c r="D124" t="s">
        <v>206</v>
      </c>
      <c r="E124">
        <v>516578.31</v>
      </c>
      <c r="F124" t="str">
        <f>"026"</f>
        <v>026</v>
      </c>
      <c r="G124" t="s">
        <v>181</v>
      </c>
      <c r="H124" t="s">
        <v>12</v>
      </c>
      <c r="I124" s="1" t="s">
        <v>374</v>
      </c>
      <c r="J124" s="1" t="s">
        <v>374</v>
      </c>
      <c r="K124" t="s">
        <v>10</v>
      </c>
      <c r="L124" t="s">
        <v>10</v>
      </c>
      <c r="M124" t="s">
        <v>180</v>
      </c>
      <c r="N124" t="s">
        <v>112</v>
      </c>
      <c r="O124" t="s">
        <v>43</v>
      </c>
      <c r="P124" t="s">
        <v>12</v>
      </c>
      <c r="Q124" t="s">
        <v>13</v>
      </c>
      <c r="R124" t="s">
        <v>17</v>
      </c>
      <c r="S124" t="s">
        <v>16</v>
      </c>
      <c r="T124" t="s">
        <v>15</v>
      </c>
      <c r="U124" t="s">
        <v>14</v>
      </c>
      <c r="V124" t="s">
        <v>43</v>
      </c>
      <c r="W124" t="s">
        <v>112</v>
      </c>
      <c r="X124" t="s">
        <v>137</v>
      </c>
    </row>
    <row r="125" spans="1:24" x14ac:dyDescent="0.2">
      <c r="A125" s="7" t="s">
        <v>376</v>
      </c>
      <c r="B125" s="7" t="s">
        <v>378</v>
      </c>
      <c r="C125" s="8">
        <v>90</v>
      </c>
      <c r="D125" t="s">
        <v>207</v>
      </c>
      <c r="E125">
        <v>516578.31</v>
      </c>
      <c r="F125" t="str">
        <f>"027"</f>
        <v>027</v>
      </c>
      <c r="G125" t="s">
        <v>181</v>
      </c>
      <c r="H125" t="s">
        <v>12</v>
      </c>
      <c r="I125" s="1" t="s">
        <v>374</v>
      </c>
      <c r="J125" s="1" t="s">
        <v>374</v>
      </c>
      <c r="K125" t="s">
        <v>10</v>
      </c>
      <c r="L125" t="s">
        <v>10</v>
      </c>
      <c r="M125" t="s">
        <v>180</v>
      </c>
      <c r="N125" t="s">
        <v>112</v>
      </c>
      <c r="O125" t="s">
        <v>44</v>
      </c>
      <c r="P125" t="s">
        <v>12</v>
      </c>
      <c r="Q125" t="s">
        <v>13</v>
      </c>
      <c r="R125" t="s">
        <v>17</v>
      </c>
      <c r="S125" t="s">
        <v>16</v>
      </c>
      <c r="T125" t="s">
        <v>15</v>
      </c>
      <c r="U125" t="s">
        <v>14</v>
      </c>
      <c r="V125" t="s">
        <v>44</v>
      </c>
      <c r="W125" t="s">
        <v>112</v>
      </c>
      <c r="X125" t="s">
        <v>138</v>
      </c>
    </row>
    <row r="126" spans="1:24" x14ac:dyDescent="0.2">
      <c r="A126" s="7" t="s">
        <v>376</v>
      </c>
      <c r="B126" s="7" t="s">
        <v>378</v>
      </c>
      <c r="C126" s="8">
        <v>94</v>
      </c>
      <c r="D126" t="s">
        <v>208</v>
      </c>
      <c r="E126">
        <v>516578.31</v>
      </c>
      <c r="F126" t="str">
        <f>"028"</f>
        <v>028</v>
      </c>
      <c r="G126" t="s">
        <v>181</v>
      </c>
      <c r="H126" t="s">
        <v>12</v>
      </c>
      <c r="I126" s="1" t="s">
        <v>374</v>
      </c>
      <c r="J126" s="1" t="s">
        <v>374</v>
      </c>
      <c r="K126" t="s">
        <v>10</v>
      </c>
      <c r="L126" t="s">
        <v>10</v>
      </c>
      <c r="M126" t="s">
        <v>180</v>
      </c>
      <c r="N126" t="s">
        <v>112</v>
      </c>
      <c r="O126" t="s">
        <v>45</v>
      </c>
      <c r="P126" t="s">
        <v>12</v>
      </c>
      <c r="Q126" t="s">
        <v>13</v>
      </c>
      <c r="R126" t="s">
        <v>17</v>
      </c>
      <c r="S126" t="s">
        <v>16</v>
      </c>
      <c r="T126" t="s">
        <v>15</v>
      </c>
      <c r="U126" t="s">
        <v>14</v>
      </c>
      <c r="V126" t="s">
        <v>45</v>
      </c>
      <c r="W126" t="s">
        <v>112</v>
      </c>
      <c r="X126" t="s">
        <v>138</v>
      </c>
    </row>
    <row r="127" spans="1:24" x14ac:dyDescent="0.2">
      <c r="A127" s="7" t="s">
        <v>376</v>
      </c>
      <c r="B127" s="7" t="s">
        <v>377</v>
      </c>
      <c r="C127" s="8">
        <v>78</v>
      </c>
      <c r="D127" t="s">
        <v>209</v>
      </c>
      <c r="E127">
        <v>516578.31</v>
      </c>
      <c r="F127" t="str">
        <f>"029"</f>
        <v>029</v>
      </c>
      <c r="G127" t="s">
        <v>181</v>
      </c>
      <c r="H127" t="s">
        <v>12</v>
      </c>
      <c r="I127" s="1" t="s">
        <v>374</v>
      </c>
      <c r="J127" s="1" t="s">
        <v>374</v>
      </c>
      <c r="K127" t="s">
        <v>10</v>
      </c>
      <c r="L127" t="s">
        <v>10</v>
      </c>
      <c r="M127" t="s">
        <v>180</v>
      </c>
      <c r="N127" t="s">
        <v>112</v>
      </c>
      <c r="O127" t="s">
        <v>46</v>
      </c>
      <c r="P127" t="s">
        <v>12</v>
      </c>
      <c r="Q127" t="s">
        <v>13</v>
      </c>
      <c r="R127" t="s">
        <v>17</v>
      </c>
      <c r="S127" t="s">
        <v>16</v>
      </c>
      <c r="T127" t="s">
        <v>15</v>
      </c>
      <c r="U127" t="s">
        <v>14</v>
      </c>
      <c r="V127" t="s">
        <v>46</v>
      </c>
      <c r="W127" t="s">
        <v>112</v>
      </c>
      <c r="X127" t="s">
        <v>139</v>
      </c>
    </row>
    <row r="128" spans="1:24" x14ac:dyDescent="0.2">
      <c r="A128" s="7" t="s">
        <v>376</v>
      </c>
      <c r="B128" s="7" t="s">
        <v>377</v>
      </c>
      <c r="C128" s="8">
        <v>72</v>
      </c>
      <c r="D128" t="s">
        <v>210</v>
      </c>
      <c r="E128">
        <v>516578.31</v>
      </c>
      <c r="F128" t="str">
        <f>"030"</f>
        <v>030</v>
      </c>
      <c r="G128" t="s">
        <v>181</v>
      </c>
      <c r="H128" t="s">
        <v>12</v>
      </c>
      <c r="I128" s="1" t="s">
        <v>374</v>
      </c>
      <c r="J128" s="1" t="s">
        <v>374</v>
      </c>
      <c r="K128" t="s">
        <v>10</v>
      </c>
      <c r="L128" t="s">
        <v>10</v>
      </c>
      <c r="M128" t="s">
        <v>180</v>
      </c>
      <c r="N128" t="s">
        <v>112</v>
      </c>
      <c r="O128" t="s">
        <v>47</v>
      </c>
      <c r="P128" t="s">
        <v>12</v>
      </c>
      <c r="Q128" t="s">
        <v>13</v>
      </c>
      <c r="R128" t="s">
        <v>17</v>
      </c>
      <c r="S128" t="s">
        <v>16</v>
      </c>
      <c r="T128" t="s">
        <v>15</v>
      </c>
      <c r="U128" t="s">
        <v>14</v>
      </c>
      <c r="V128" t="s">
        <v>47</v>
      </c>
      <c r="W128" t="s">
        <v>112</v>
      </c>
      <c r="X128" s="1" t="s">
        <v>118</v>
      </c>
    </row>
    <row r="129" spans="1:24" x14ac:dyDescent="0.2">
      <c r="A129" s="7" t="s">
        <v>376</v>
      </c>
      <c r="B129" s="7" t="s">
        <v>377</v>
      </c>
      <c r="C129" s="8">
        <v>78</v>
      </c>
      <c r="D129" t="s">
        <v>211</v>
      </c>
      <c r="E129">
        <v>516578.31</v>
      </c>
      <c r="F129" t="str">
        <f>"031"</f>
        <v>031</v>
      </c>
      <c r="G129" t="s">
        <v>181</v>
      </c>
      <c r="H129" t="s">
        <v>12</v>
      </c>
      <c r="I129" s="1" t="s">
        <v>374</v>
      </c>
      <c r="J129" s="1" t="s">
        <v>374</v>
      </c>
      <c r="K129" t="s">
        <v>10</v>
      </c>
      <c r="L129" t="s">
        <v>10</v>
      </c>
      <c r="M129" t="s">
        <v>180</v>
      </c>
      <c r="N129" t="s">
        <v>112</v>
      </c>
      <c r="O129" t="s">
        <v>48</v>
      </c>
      <c r="P129" t="s">
        <v>12</v>
      </c>
      <c r="Q129" t="s">
        <v>13</v>
      </c>
      <c r="R129" t="s">
        <v>17</v>
      </c>
      <c r="S129" t="s">
        <v>16</v>
      </c>
      <c r="T129" t="s">
        <v>15</v>
      </c>
      <c r="U129" t="s">
        <v>14</v>
      </c>
      <c r="V129" t="s">
        <v>48</v>
      </c>
      <c r="W129" t="s">
        <v>112</v>
      </c>
      <c r="X129" s="5" t="s">
        <v>129</v>
      </c>
    </row>
    <row r="130" spans="1:24" x14ac:dyDescent="0.2">
      <c r="A130" s="7" t="s">
        <v>376</v>
      </c>
      <c r="B130" s="7" t="s">
        <v>377</v>
      </c>
      <c r="C130" s="8">
        <v>78</v>
      </c>
      <c r="D130" t="s">
        <v>212</v>
      </c>
      <c r="E130">
        <v>516578.31</v>
      </c>
      <c r="F130" t="str">
        <f>"032"</f>
        <v>032</v>
      </c>
      <c r="G130" t="s">
        <v>181</v>
      </c>
      <c r="H130" t="s">
        <v>12</v>
      </c>
      <c r="I130" s="1" t="s">
        <v>374</v>
      </c>
      <c r="J130" s="1" t="s">
        <v>374</v>
      </c>
      <c r="K130" t="s">
        <v>10</v>
      </c>
      <c r="L130" t="s">
        <v>10</v>
      </c>
      <c r="M130" t="s">
        <v>180</v>
      </c>
      <c r="N130" t="s">
        <v>112</v>
      </c>
      <c r="O130" t="s">
        <v>49</v>
      </c>
      <c r="P130" t="s">
        <v>12</v>
      </c>
      <c r="Q130" t="s">
        <v>13</v>
      </c>
      <c r="R130" t="s">
        <v>17</v>
      </c>
      <c r="S130" t="s">
        <v>16</v>
      </c>
      <c r="T130" t="s">
        <v>15</v>
      </c>
      <c r="U130" t="s">
        <v>14</v>
      </c>
      <c r="V130" t="s">
        <v>49</v>
      </c>
      <c r="W130" t="s">
        <v>112</v>
      </c>
      <c r="X130" s="1" t="s">
        <v>118</v>
      </c>
    </row>
    <row r="131" spans="1:24" x14ac:dyDescent="0.2">
      <c r="A131" s="7" t="s">
        <v>376</v>
      </c>
      <c r="B131" s="7" t="s">
        <v>378</v>
      </c>
      <c r="C131" s="8">
        <v>94</v>
      </c>
      <c r="D131" t="s">
        <v>213</v>
      </c>
      <c r="E131">
        <v>516578.31</v>
      </c>
      <c r="F131" t="str">
        <f>"033"</f>
        <v>033</v>
      </c>
      <c r="G131" t="s">
        <v>181</v>
      </c>
      <c r="H131" t="s">
        <v>12</v>
      </c>
      <c r="I131" s="1" t="s">
        <v>374</v>
      </c>
      <c r="J131" s="1" t="s">
        <v>374</v>
      </c>
      <c r="K131" t="s">
        <v>10</v>
      </c>
      <c r="L131" t="s">
        <v>10</v>
      </c>
      <c r="M131" t="s">
        <v>180</v>
      </c>
      <c r="N131" t="s">
        <v>112</v>
      </c>
      <c r="O131" t="s">
        <v>50</v>
      </c>
      <c r="P131" t="s">
        <v>12</v>
      </c>
      <c r="Q131" t="s">
        <v>13</v>
      </c>
      <c r="R131" t="s">
        <v>17</v>
      </c>
      <c r="S131" t="s">
        <v>16</v>
      </c>
      <c r="T131" t="s">
        <v>15</v>
      </c>
      <c r="U131" t="s">
        <v>14</v>
      </c>
      <c r="V131" t="s">
        <v>50</v>
      </c>
      <c r="W131" t="s">
        <v>112</v>
      </c>
      <c r="X131" t="s">
        <v>146</v>
      </c>
    </row>
    <row r="132" spans="1:24" x14ac:dyDescent="0.2">
      <c r="A132" s="7" t="s">
        <v>376</v>
      </c>
      <c r="B132" s="7" t="s">
        <v>378</v>
      </c>
      <c r="C132" s="8">
        <v>90</v>
      </c>
      <c r="D132" t="s">
        <v>214</v>
      </c>
      <c r="E132">
        <v>516578.31</v>
      </c>
      <c r="F132" t="str">
        <f>"034"</f>
        <v>034</v>
      </c>
      <c r="G132" t="s">
        <v>181</v>
      </c>
      <c r="H132" t="s">
        <v>12</v>
      </c>
      <c r="I132" s="1" t="s">
        <v>374</v>
      </c>
      <c r="J132" s="1" t="s">
        <v>374</v>
      </c>
      <c r="K132" t="s">
        <v>10</v>
      </c>
      <c r="L132" t="s">
        <v>10</v>
      </c>
      <c r="M132" t="s">
        <v>180</v>
      </c>
      <c r="N132" t="s">
        <v>112</v>
      </c>
      <c r="O132" t="s">
        <v>51</v>
      </c>
      <c r="P132" t="s">
        <v>12</v>
      </c>
      <c r="Q132" t="s">
        <v>13</v>
      </c>
      <c r="R132" t="s">
        <v>17</v>
      </c>
      <c r="S132" t="s">
        <v>16</v>
      </c>
      <c r="T132" t="s">
        <v>15</v>
      </c>
      <c r="U132" t="s">
        <v>14</v>
      </c>
      <c r="V132" t="s">
        <v>51</v>
      </c>
      <c r="W132" t="s">
        <v>112</v>
      </c>
      <c r="X132" t="s">
        <v>143</v>
      </c>
    </row>
    <row r="133" spans="1:24" x14ac:dyDescent="0.2">
      <c r="A133" s="7" t="s">
        <v>376</v>
      </c>
      <c r="B133" s="7" t="s">
        <v>378</v>
      </c>
      <c r="C133" s="8">
        <v>90</v>
      </c>
      <c r="D133" t="s">
        <v>215</v>
      </c>
      <c r="E133">
        <v>516578.31</v>
      </c>
      <c r="F133" t="str">
        <f>"035"</f>
        <v>035</v>
      </c>
      <c r="G133" t="s">
        <v>181</v>
      </c>
      <c r="H133" t="s">
        <v>12</v>
      </c>
      <c r="I133" s="1" t="s">
        <v>374</v>
      </c>
      <c r="J133" s="1" t="s">
        <v>374</v>
      </c>
      <c r="K133" t="s">
        <v>10</v>
      </c>
      <c r="L133" t="s">
        <v>10</v>
      </c>
      <c r="M133" t="s">
        <v>180</v>
      </c>
      <c r="N133" t="s">
        <v>112</v>
      </c>
      <c r="O133" t="s">
        <v>52</v>
      </c>
      <c r="P133" t="s">
        <v>12</v>
      </c>
      <c r="Q133" t="s">
        <v>13</v>
      </c>
      <c r="R133" t="s">
        <v>17</v>
      </c>
      <c r="S133" t="s">
        <v>16</v>
      </c>
      <c r="T133" t="s">
        <v>15</v>
      </c>
      <c r="U133" t="s">
        <v>14</v>
      </c>
      <c r="V133" t="s">
        <v>52</v>
      </c>
      <c r="W133" t="s">
        <v>112</v>
      </c>
      <c r="X133" t="s">
        <v>140</v>
      </c>
    </row>
    <row r="134" spans="1:24" x14ac:dyDescent="0.2">
      <c r="A134" s="7" t="s">
        <v>376</v>
      </c>
      <c r="B134" s="7" t="s">
        <v>377</v>
      </c>
      <c r="C134" s="8">
        <v>69</v>
      </c>
      <c r="D134" t="s">
        <v>216</v>
      </c>
      <c r="E134">
        <v>516578.31</v>
      </c>
      <c r="F134" t="str">
        <f>"036"</f>
        <v>036</v>
      </c>
      <c r="G134" t="s">
        <v>181</v>
      </c>
      <c r="H134" t="s">
        <v>12</v>
      </c>
      <c r="I134" s="1" t="s">
        <v>374</v>
      </c>
      <c r="J134" s="1" t="s">
        <v>374</v>
      </c>
      <c r="K134" t="s">
        <v>10</v>
      </c>
      <c r="L134" t="s">
        <v>10</v>
      </c>
      <c r="M134" t="s">
        <v>180</v>
      </c>
      <c r="N134" t="s">
        <v>112</v>
      </c>
      <c r="O134" t="s">
        <v>53</v>
      </c>
      <c r="P134" t="s">
        <v>12</v>
      </c>
      <c r="Q134" t="s">
        <v>13</v>
      </c>
      <c r="R134" t="s">
        <v>17</v>
      </c>
      <c r="S134" t="s">
        <v>16</v>
      </c>
      <c r="T134" t="s">
        <v>15</v>
      </c>
      <c r="U134" t="s">
        <v>14</v>
      </c>
      <c r="V134" t="s">
        <v>53</v>
      </c>
      <c r="W134" t="s">
        <v>112</v>
      </c>
      <c r="X134" t="s">
        <v>142</v>
      </c>
    </row>
    <row r="135" spans="1:24" x14ac:dyDescent="0.2">
      <c r="A135" s="7" t="s">
        <v>376</v>
      </c>
      <c r="B135" s="7" t="s">
        <v>377</v>
      </c>
      <c r="C135" s="8">
        <v>69</v>
      </c>
      <c r="D135" t="s">
        <v>217</v>
      </c>
      <c r="E135">
        <v>516578.31</v>
      </c>
      <c r="F135" t="str">
        <f>"037"</f>
        <v>037</v>
      </c>
      <c r="G135" t="s">
        <v>181</v>
      </c>
      <c r="H135" t="s">
        <v>12</v>
      </c>
      <c r="I135" s="1" t="s">
        <v>374</v>
      </c>
      <c r="J135" s="1" t="s">
        <v>374</v>
      </c>
      <c r="K135" t="s">
        <v>10</v>
      </c>
      <c r="L135" t="s">
        <v>10</v>
      </c>
      <c r="M135" t="s">
        <v>180</v>
      </c>
      <c r="N135" t="s">
        <v>112</v>
      </c>
      <c r="O135" t="s">
        <v>54</v>
      </c>
      <c r="P135" t="s">
        <v>12</v>
      </c>
      <c r="Q135" t="s">
        <v>13</v>
      </c>
      <c r="R135" t="s">
        <v>17</v>
      </c>
      <c r="S135" t="s">
        <v>16</v>
      </c>
      <c r="T135" t="s">
        <v>15</v>
      </c>
      <c r="U135" t="s">
        <v>14</v>
      </c>
      <c r="V135" t="s">
        <v>54</v>
      </c>
      <c r="W135" t="s">
        <v>112</v>
      </c>
      <c r="X135" t="s">
        <v>142</v>
      </c>
    </row>
    <row r="136" spans="1:24" x14ac:dyDescent="0.2">
      <c r="A136" s="7" t="s">
        <v>376</v>
      </c>
      <c r="B136" s="7" t="s">
        <v>377</v>
      </c>
      <c r="C136" s="8">
        <v>69</v>
      </c>
      <c r="D136" t="s">
        <v>218</v>
      </c>
      <c r="E136">
        <v>516578.31</v>
      </c>
      <c r="F136" t="str">
        <f>"038"</f>
        <v>038</v>
      </c>
      <c r="G136" t="s">
        <v>181</v>
      </c>
      <c r="H136" t="s">
        <v>12</v>
      </c>
      <c r="I136" s="1" t="s">
        <v>374</v>
      </c>
      <c r="J136" s="1" t="s">
        <v>374</v>
      </c>
      <c r="K136" t="s">
        <v>10</v>
      </c>
      <c r="L136" t="s">
        <v>10</v>
      </c>
      <c r="M136" t="s">
        <v>180</v>
      </c>
      <c r="N136" t="s">
        <v>112</v>
      </c>
      <c r="O136" t="s">
        <v>55</v>
      </c>
      <c r="P136" t="s">
        <v>12</v>
      </c>
      <c r="Q136" t="s">
        <v>13</v>
      </c>
      <c r="R136" t="s">
        <v>17</v>
      </c>
      <c r="S136" t="s">
        <v>16</v>
      </c>
      <c r="T136" t="s">
        <v>15</v>
      </c>
      <c r="U136" t="s">
        <v>14</v>
      </c>
      <c r="V136" t="s">
        <v>55</v>
      </c>
      <c r="W136" t="s">
        <v>112</v>
      </c>
      <c r="X136" s="5" t="s">
        <v>130</v>
      </c>
    </row>
    <row r="137" spans="1:24" x14ac:dyDescent="0.2">
      <c r="A137" s="7" t="s">
        <v>376</v>
      </c>
      <c r="B137" s="7" t="s">
        <v>377</v>
      </c>
      <c r="C137" s="8">
        <v>73</v>
      </c>
      <c r="D137" t="s">
        <v>219</v>
      </c>
      <c r="E137">
        <v>516578.31</v>
      </c>
      <c r="F137" t="str">
        <f>"039"</f>
        <v>039</v>
      </c>
      <c r="G137" t="s">
        <v>181</v>
      </c>
      <c r="H137" t="s">
        <v>12</v>
      </c>
      <c r="I137" s="1" t="s">
        <v>374</v>
      </c>
      <c r="J137" s="1" t="s">
        <v>374</v>
      </c>
      <c r="K137" t="s">
        <v>10</v>
      </c>
      <c r="L137" t="s">
        <v>10</v>
      </c>
      <c r="M137" t="s">
        <v>180</v>
      </c>
      <c r="N137" t="s">
        <v>112</v>
      </c>
      <c r="O137" t="s">
        <v>56</v>
      </c>
      <c r="P137" t="s">
        <v>12</v>
      </c>
      <c r="Q137" t="s">
        <v>13</v>
      </c>
      <c r="R137" t="s">
        <v>17</v>
      </c>
      <c r="S137" t="s">
        <v>16</v>
      </c>
      <c r="T137" t="s">
        <v>15</v>
      </c>
      <c r="U137" t="s">
        <v>14</v>
      </c>
      <c r="V137" t="s">
        <v>56</v>
      </c>
      <c r="W137" t="s">
        <v>112</v>
      </c>
      <c r="X137" s="1" t="s">
        <v>145</v>
      </c>
    </row>
    <row r="138" spans="1:24" x14ac:dyDescent="0.2">
      <c r="A138" s="7" t="s">
        <v>376</v>
      </c>
      <c r="B138" s="7" t="s">
        <v>377</v>
      </c>
      <c r="C138" s="8">
        <v>73</v>
      </c>
      <c r="D138" t="s">
        <v>220</v>
      </c>
      <c r="E138">
        <v>516578.31</v>
      </c>
      <c r="F138" t="str">
        <f>"040"</f>
        <v>040</v>
      </c>
      <c r="G138" t="s">
        <v>181</v>
      </c>
      <c r="H138" t="s">
        <v>12</v>
      </c>
      <c r="I138" s="1" t="s">
        <v>374</v>
      </c>
      <c r="J138" s="1" t="s">
        <v>374</v>
      </c>
      <c r="K138" t="s">
        <v>10</v>
      </c>
      <c r="L138" t="s">
        <v>10</v>
      </c>
      <c r="M138" t="s">
        <v>180</v>
      </c>
      <c r="N138" t="s">
        <v>112</v>
      </c>
      <c r="O138" t="s">
        <v>57</v>
      </c>
      <c r="P138" t="s">
        <v>12</v>
      </c>
      <c r="Q138" t="s">
        <v>13</v>
      </c>
      <c r="R138" t="s">
        <v>17</v>
      </c>
      <c r="S138" t="s">
        <v>16</v>
      </c>
      <c r="T138" t="s">
        <v>15</v>
      </c>
      <c r="U138" t="s">
        <v>14</v>
      </c>
      <c r="V138" t="s">
        <v>57</v>
      </c>
      <c r="W138" t="s">
        <v>112</v>
      </c>
      <c r="X138" t="s">
        <v>143</v>
      </c>
    </row>
    <row r="139" spans="1:24" x14ac:dyDescent="0.2">
      <c r="A139" s="7" t="s">
        <v>376</v>
      </c>
      <c r="B139" s="7" t="s">
        <v>377</v>
      </c>
      <c r="C139" s="8">
        <v>73</v>
      </c>
      <c r="D139" t="s">
        <v>221</v>
      </c>
      <c r="E139">
        <v>516578.31</v>
      </c>
      <c r="F139" t="str">
        <f>"041"</f>
        <v>041</v>
      </c>
      <c r="G139" t="s">
        <v>181</v>
      </c>
      <c r="H139" t="s">
        <v>12</v>
      </c>
      <c r="I139" s="1" t="s">
        <v>374</v>
      </c>
      <c r="J139" s="1" t="s">
        <v>374</v>
      </c>
      <c r="K139" t="s">
        <v>10</v>
      </c>
      <c r="L139" t="s">
        <v>10</v>
      </c>
      <c r="M139" t="s">
        <v>180</v>
      </c>
      <c r="N139" t="s">
        <v>112</v>
      </c>
      <c r="O139" t="s">
        <v>58</v>
      </c>
      <c r="P139" t="s">
        <v>12</v>
      </c>
      <c r="Q139" t="s">
        <v>13</v>
      </c>
      <c r="R139" t="s">
        <v>17</v>
      </c>
      <c r="S139" t="s">
        <v>16</v>
      </c>
      <c r="T139" t="s">
        <v>15</v>
      </c>
      <c r="U139" t="s">
        <v>14</v>
      </c>
      <c r="V139" t="s">
        <v>58</v>
      </c>
      <c r="W139" t="s">
        <v>112</v>
      </c>
      <c r="X139" t="s">
        <v>147</v>
      </c>
    </row>
    <row r="140" spans="1:24" x14ac:dyDescent="0.2">
      <c r="A140" s="7" t="s">
        <v>376</v>
      </c>
      <c r="B140" s="7" t="s">
        <v>375</v>
      </c>
      <c r="C140" s="8">
        <v>79</v>
      </c>
      <c r="D140" t="s">
        <v>222</v>
      </c>
      <c r="E140">
        <v>516578.31</v>
      </c>
      <c r="F140" t="str">
        <f>"042"</f>
        <v>042</v>
      </c>
      <c r="G140" t="s">
        <v>181</v>
      </c>
      <c r="H140" t="s">
        <v>12</v>
      </c>
      <c r="I140" s="1" t="s">
        <v>374</v>
      </c>
      <c r="J140" s="1" t="s">
        <v>374</v>
      </c>
      <c r="K140" t="s">
        <v>10</v>
      </c>
      <c r="L140" t="s">
        <v>10</v>
      </c>
      <c r="M140" t="s">
        <v>180</v>
      </c>
      <c r="N140" t="s">
        <v>112</v>
      </c>
      <c r="O140" t="s">
        <v>59</v>
      </c>
      <c r="P140" t="s">
        <v>12</v>
      </c>
      <c r="Q140" t="s">
        <v>13</v>
      </c>
      <c r="R140" t="s">
        <v>17</v>
      </c>
      <c r="S140" t="s">
        <v>16</v>
      </c>
      <c r="T140" t="s">
        <v>15</v>
      </c>
      <c r="U140" t="s">
        <v>14</v>
      </c>
      <c r="V140" t="s">
        <v>59</v>
      </c>
      <c r="W140" t="s">
        <v>112</v>
      </c>
      <c r="X140" t="s">
        <v>146</v>
      </c>
    </row>
    <row r="141" spans="1:24" x14ac:dyDescent="0.2">
      <c r="A141" s="7" t="s">
        <v>376</v>
      </c>
      <c r="B141" s="7" t="s">
        <v>375</v>
      </c>
      <c r="C141" s="8">
        <v>84</v>
      </c>
      <c r="D141" t="s">
        <v>223</v>
      </c>
      <c r="E141">
        <v>516578.31</v>
      </c>
      <c r="F141" t="str">
        <f>"043"</f>
        <v>043</v>
      </c>
      <c r="G141" t="s">
        <v>181</v>
      </c>
      <c r="H141" t="s">
        <v>12</v>
      </c>
      <c r="I141" s="1" t="s">
        <v>374</v>
      </c>
      <c r="J141" s="1" t="s">
        <v>374</v>
      </c>
      <c r="K141" t="s">
        <v>10</v>
      </c>
      <c r="L141" t="s">
        <v>10</v>
      </c>
      <c r="M141" t="s">
        <v>180</v>
      </c>
      <c r="N141" t="s">
        <v>112</v>
      </c>
      <c r="O141" t="s">
        <v>60</v>
      </c>
      <c r="P141" t="s">
        <v>12</v>
      </c>
      <c r="Q141" t="s">
        <v>13</v>
      </c>
      <c r="R141" t="s">
        <v>17</v>
      </c>
      <c r="S141" t="s">
        <v>16</v>
      </c>
      <c r="T141" t="s">
        <v>15</v>
      </c>
      <c r="U141" t="s">
        <v>14</v>
      </c>
      <c r="V141" t="s">
        <v>60</v>
      </c>
      <c r="W141" t="s">
        <v>112</v>
      </c>
      <c r="X141" s="1" t="s">
        <v>118</v>
      </c>
    </row>
    <row r="142" spans="1:24" x14ac:dyDescent="0.2">
      <c r="A142" s="7" t="s">
        <v>376</v>
      </c>
      <c r="B142" s="7" t="s">
        <v>378</v>
      </c>
      <c r="C142" s="8">
        <v>96</v>
      </c>
      <c r="D142" t="s">
        <v>224</v>
      </c>
      <c r="E142">
        <v>516578.31</v>
      </c>
      <c r="F142" t="str">
        <f>"044"</f>
        <v>044</v>
      </c>
      <c r="G142" t="s">
        <v>181</v>
      </c>
      <c r="H142" t="s">
        <v>12</v>
      </c>
      <c r="I142" s="1" t="s">
        <v>374</v>
      </c>
      <c r="J142" s="1" t="s">
        <v>374</v>
      </c>
      <c r="K142" t="s">
        <v>10</v>
      </c>
      <c r="L142" t="s">
        <v>10</v>
      </c>
      <c r="M142" t="s">
        <v>180</v>
      </c>
      <c r="N142" t="s">
        <v>112</v>
      </c>
      <c r="O142" t="s">
        <v>61</v>
      </c>
      <c r="P142" t="s">
        <v>12</v>
      </c>
      <c r="Q142" t="s">
        <v>13</v>
      </c>
      <c r="R142" t="s">
        <v>17</v>
      </c>
      <c r="S142" t="s">
        <v>16</v>
      </c>
      <c r="T142" t="s">
        <v>15</v>
      </c>
      <c r="U142" t="s">
        <v>14</v>
      </c>
      <c r="V142" t="s">
        <v>61</v>
      </c>
      <c r="W142" t="s">
        <v>112</v>
      </c>
      <c r="X142" t="s">
        <v>130</v>
      </c>
    </row>
    <row r="143" spans="1:24" x14ac:dyDescent="0.2">
      <c r="A143" s="7" t="s">
        <v>376</v>
      </c>
      <c r="B143" s="7" t="s">
        <v>378</v>
      </c>
      <c r="C143" s="8">
        <v>96</v>
      </c>
      <c r="D143" t="s">
        <v>225</v>
      </c>
      <c r="E143">
        <v>516578.31</v>
      </c>
      <c r="F143" t="str">
        <f>"045"</f>
        <v>045</v>
      </c>
      <c r="G143" t="s">
        <v>181</v>
      </c>
      <c r="H143" t="s">
        <v>12</v>
      </c>
      <c r="I143" s="1" t="s">
        <v>374</v>
      </c>
      <c r="J143" s="1" t="s">
        <v>374</v>
      </c>
      <c r="K143" t="s">
        <v>10</v>
      </c>
      <c r="L143" t="s">
        <v>10</v>
      </c>
      <c r="M143" t="s">
        <v>180</v>
      </c>
      <c r="N143" t="s">
        <v>112</v>
      </c>
      <c r="O143" t="s">
        <v>62</v>
      </c>
      <c r="P143" t="s">
        <v>12</v>
      </c>
      <c r="Q143" t="s">
        <v>13</v>
      </c>
      <c r="R143" t="s">
        <v>17</v>
      </c>
      <c r="S143" t="s">
        <v>16</v>
      </c>
      <c r="T143" t="s">
        <v>15</v>
      </c>
      <c r="U143" t="s">
        <v>14</v>
      </c>
      <c r="V143" t="s">
        <v>62</v>
      </c>
      <c r="W143" t="s">
        <v>112</v>
      </c>
      <c r="X143" t="s">
        <v>148</v>
      </c>
    </row>
    <row r="144" spans="1:24" x14ac:dyDescent="0.2">
      <c r="A144" s="7" t="s">
        <v>376</v>
      </c>
      <c r="B144" s="7" t="s">
        <v>378</v>
      </c>
      <c r="C144" s="8">
        <v>92</v>
      </c>
      <c r="D144" t="s">
        <v>226</v>
      </c>
      <c r="E144">
        <v>516578.31</v>
      </c>
      <c r="F144" t="str">
        <f>"046"</f>
        <v>046</v>
      </c>
      <c r="G144" t="s">
        <v>181</v>
      </c>
      <c r="H144" t="s">
        <v>12</v>
      </c>
      <c r="I144" s="1" t="s">
        <v>374</v>
      </c>
      <c r="J144" s="1" t="s">
        <v>374</v>
      </c>
      <c r="K144" t="s">
        <v>10</v>
      </c>
      <c r="L144" t="s">
        <v>10</v>
      </c>
      <c r="M144" t="s">
        <v>180</v>
      </c>
      <c r="N144" t="s">
        <v>112</v>
      </c>
      <c r="O144" t="s">
        <v>63</v>
      </c>
      <c r="P144" t="s">
        <v>12</v>
      </c>
      <c r="Q144" t="s">
        <v>13</v>
      </c>
      <c r="R144" t="s">
        <v>17</v>
      </c>
      <c r="S144" t="s">
        <v>16</v>
      </c>
      <c r="T144" t="s">
        <v>15</v>
      </c>
      <c r="U144" t="s">
        <v>14</v>
      </c>
      <c r="V144" t="s">
        <v>63</v>
      </c>
      <c r="W144" t="s">
        <v>112</v>
      </c>
      <c r="X144" t="s">
        <v>138</v>
      </c>
    </row>
    <row r="145" spans="1:24" x14ac:dyDescent="0.2">
      <c r="A145" s="7" t="s">
        <v>376</v>
      </c>
      <c r="B145" s="7" t="s">
        <v>375</v>
      </c>
      <c r="C145" s="8">
        <v>86</v>
      </c>
      <c r="D145" t="s">
        <v>227</v>
      </c>
      <c r="E145">
        <v>516578.31</v>
      </c>
      <c r="F145" t="str">
        <f>"047"</f>
        <v>047</v>
      </c>
      <c r="G145" t="s">
        <v>181</v>
      </c>
      <c r="H145" t="s">
        <v>12</v>
      </c>
      <c r="I145" s="1" t="s">
        <v>374</v>
      </c>
      <c r="J145" s="1" t="s">
        <v>374</v>
      </c>
      <c r="K145" t="s">
        <v>10</v>
      </c>
      <c r="L145" t="s">
        <v>10</v>
      </c>
      <c r="M145" t="s">
        <v>180</v>
      </c>
      <c r="N145" t="s">
        <v>112</v>
      </c>
      <c r="O145" t="s">
        <v>64</v>
      </c>
      <c r="P145" t="s">
        <v>12</v>
      </c>
      <c r="Q145" t="s">
        <v>13</v>
      </c>
      <c r="R145" t="s">
        <v>17</v>
      </c>
      <c r="S145" t="s">
        <v>16</v>
      </c>
      <c r="T145" t="s">
        <v>15</v>
      </c>
      <c r="U145" t="s">
        <v>14</v>
      </c>
      <c r="V145" t="s">
        <v>64</v>
      </c>
      <c r="W145" t="s">
        <v>112</v>
      </c>
      <c r="X145" t="s">
        <v>139</v>
      </c>
    </row>
    <row r="146" spans="1:24" x14ac:dyDescent="0.2">
      <c r="A146" s="7" t="s">
        <v>376</v>
      </c>
      <c r="B146" s="7" t="s">
        <v>375</v>
      </c>
      <c r="C146" s="8">
        <v>84</v>
      </c>
      <c r="D146" t="s">
        <v>228</v>
      </c>
      <c r="E146">
        <v>516578.31</v>
      </c>
      <c r="F146" t="str">
        <f>"048"</f>
        <v>048</v>
      </c>
      <c r="G146" t="s">
        <v>181</v>
      </c>
      <c r="H146" t="s">
        <v>12</v>
      </c>
      <c r="I146" s="1" t="s">
        <v>374</v>
      </c>
      <c r="J146" s="1" t="s">
        <v>374</v>
      </c>
      <c r="K146" t="s">
        <v>10</v>
      </c>
      <c r="L146" t="s">
        <v>10</v>
      </c>
      <c r="M146" t="s">
        <v>180</v>
      </c>
      <c r="N146" t="s">
        <v>112</v>
      </c>
      <c r="O146" t="s">
        <v>65</v>
      </c>
      <c r="P146" t="s">
        <v>12</v>
      </c>
      <c r="Q146" t="s">
        <v>13</v>
      </c>
      <c r="R146" t="s">
        <v>17</v>
      </c>
      <c r="S146" t="s">
        <v>16</v>
      </c>
      <c r="T146" t="s">
        <v>15</v>
      </c>
      <c r="U146" t="s">
        <v>14</v>
      </c>
      <c r="V146" t="s">
        <v>65</v>
      </c>
      <c r="W146" t="s">
        <v>112</v>
      </c>
      <c r="X146" t="s">
        <v>148</v>
      </c>
    </row>
    <row r="147" spans="1:24" x14ac:dyDescent="0.2">
      <c r="A147" s="7" t="s">
        <v>376</v>
      </c>
      <c r="B147" s="7" t="s">
        <v>375</v>
      </c>
      <c r="C147" s="8">
        <v>84</v>
      </c>
      <c r="D147" t="s">
        <v>229</v>
      </c>
      <c r="E147">
        <v>516578.31</v>
      </c>
      <c r="F147" t="str">
        <f>"049"</f>
        <v>049</v>
      </c>
      <c r="G147" t="s">
        <v>181</v>
      </c>
      <c r="H147" t="s">
        <v>12</v>
      </c>
      <c r="I147" s="1" t="s">
        <v>374</v>
      </c>
      <c r="J147" s="1" t="s">
        <v>374</v>
      </c>
      <c r="K147" t="s">
        <v>10</v>
      </c>
      <c r="L147" t="s">
        <v>10</v>
      </c>
      <c r="M147" t="s">
        <v>180</v>
      </c>
      <c r="N147" t="s">
        <v>112</v>
      </c>
      <c r="O147" t="s">
        <v>11</v>
      </c>
      <c r="P147" t="s">
        <v>12</v>
      </c>
      <c r="Q147" t="s">
        <v>13</v>
      </c>
      <c r="R147" t="s">
        <v>17</v>
      </c>
      <c r="S147" t="s">
        <v>16</v>
      </c>
      <c r="T147" t="s">
        <v>15</v>
      </c>
      <c r="U147" t="s">
        <v>14</v>
      </c>
      <c r="V147" t="s">
        <v>11</v>
      </c>
      <c r="W147" t="s">
        <v>112</v>
      </c>
      <c r="X147" t="s">
        <v>145</v>
      </c>
    </row>
    <row r="148" spans="1:24" x14ac:dyDescent="0.2">
      <c r="A148" s="7" t="s">
        <v>376</v>
      </c>
      <c r="B148" s="7" t="s">
        <v>375</v>
      </c>
      <c r="C148" s="8">
        <v>85</v>
      </c>
      <c r="D148" t="s">
        <v>230</v>
      </c>
      <c r="E148">
        <v>516578.31</v>
      </c>
      <c r="F148" t="str">
        <f>"050"</f>
        <v>050</v>
      </c>
      <c r="G148" t="s">
        <v>181</v>
      </c>
      <c r="H148" t="s">
        <v>12</v>
      </c>
      <c r="I148" s="1" t="s">
        <v>374</v>
      </c>
      <c r="J148" s="1" t="s">
        <v>374</v>
      </c>
      <c r="K148" t="s">
        <v>10</v>
      </c>
      <c r="L148" t="s">
        <v>10</v>
      </c>
      <c r="M148" t="s">
        <v>180</v>
      </c>
      <c r="N148" t="s">
        <v>112</v>
      </c>
      <c r="O148" t="s">
        <v>66</v>
      </c>
      <c r="P148" t="s">
        <v>12</v>
      </c>
      <c r="Q148" t="s">
        <v>13</v>
      </c>
      <c r="R148" t="s">
        <v>17</v>
      </c>
      <c r="S148" t="s">
        <v>16</v>
      </c>
      <c r="T148" t="s">
        <v>15</v>
      </c>
      <c r="U148" t="s">
        <v>14</v>
      </c>
      <c r="V148" t="s">
        <v>66</v>
      </c>
      <c r="W148" t="s">
        <v>112</v>
      </c>
      <c r="X148" t="s">
        <v>146</v>
      </c>
    </row>
    <row r="149" spans="1:24" x14ac:dyDescent="0.2">
      <c r="A149" s="7" t="s">
        <v>376</v>
      </c>
      <c r="B149" s="7" t="s">
        <v>377</v>
      </c>
      <c r="C149" s="8">
        <v>75</v>
      </c>
      <c r="D149" t="s">
        <v>231</v>
      </c>
      <c r="E149">
        <v>516578.31</v>
      </c>
      <c r="F149" t="str">
        <f>"051"</f>
        <v>051</v>
      </c>
      <c r="G149" t="s">
        <v>181</v>
      </c>
      <c r="H149" t="s">
        <v>12</v>
      </c>
      <c r="I149" s="1" t="s">
        <v>374</v>
      </c>
      <c r="J149" s="1" t="s">
        <v>374</v>
      </c>
      <c r="K149" t="s">
        <v>10</v>
      </c>
      <c r="L149" t="s">
        <v>10</v>
      </c>
      <c r="M149" t="s">
        <v>180</v>
      </c>
      <c r="N149" t="s">
        <v>112</v>
      </c>
      <c r="O149" t="s">
        <v>67</v>
      </c>
      <c r="P149" t="s">
        <v>12</v>
      </c>
      <c r="Q149" t="s">
        <v>13</v>
      </c>
      <c r="R149" t="s">
        <v>17</v>
      </c>
      <c r="S149" t="s">
        <v>16</v>
      </c>
      <c r="T149" t="s">
        <v>15</v>
      </c>
      <c r="U149" t="s">
        <v>14</v>
      </c>
      <c r="V149" t="s">
        <v>67</v>
      </c>
      <c r="W149" t="s">
        <v>112</v>
      </c>
      <c r="X149" t="s">
        <v>149</v>
      </c>
    </row>
    <row r="150" spans="1:24" x14ac:dyDescent="0.2">
      <c r="A150" s="7" t="s">
        <v>376</v>
      </c>
      <c r="B150" s="7" t="s">
        <v>377</v>
      </c>
      <c r="C150" s="8">
        <v>75</v>
      </c>
      <c r="D150" t="s">
        <v>232</v>
      </c>
      <c r="E150">
        <v>516578.31</v>
      </c>
      <c r="F150" t="str">
        <f>"052"</f>
        <v>052</v>
      </c>
      <c r="G150" t="s">
        <v>181</v>
      </c>
      <c r="H150" t="s">
        <v>12</v>
      </c>
      <c r="I150" s="1" t="s">
        <v>374</v>
      </c>
      <c r="J150" s="1" t="s">
        <v>374</v>
      </c>
      <c r="K150" t="s">
        <v>10</v>
      </c>
      <c r="L150" t="s">
        <v>10</v>
      </c>
      <c r="M150" t="s">
        <v>180</v>
      </c>
      <c r="N150" t="s">
        <v>112</v>
      </c>
      <c r="O150" t="s">
        <v>68</v>
      </c>
      <c r="P150" t="s">
        <v>12</v>
      </c>
      <c r="Q150" t="s">
        <v>13</v>
      </c>
      <c r="R150" t="s">
        <v>17</v>
      </c>
      <c r="S150" t="s">
        <v>16</v>
      </c>
      <c r="T150" t="s">
        <v>15</v>
      </c>
      <c r="U150" t="s">
        <v>14</v>
      </c>
      <c r="V150" t="s">
        <v>68</v>
      </c>
      <c r="W150" t="s">
        <v>112</v>
      </c>
      <c r="X150" t="s">
        <v>151</v>
      </c>
    </row>
    <row r="151" spans="1:24" x14ac:dyDescent="0.2">
      <c r="A151" s="7" t="s">
        <v>376</v>
      </c>
      <c r="B151" s="7" t="s">
        <v>378</v>
      </c>
      <c r="C151" s="8">
        <v>97</v>
      </c>
      <c r="D151" t="s">
        <v>233</v>
      </c>
      <c r="E151">
        <v>516578.31</v>
      </c>
      <c r="F151" t="str">
        <f>"053"</f>
        <v>053</v>
      </c>
      <c r="G151" t="s">
        <v>181</v>
      </c>
      <c r="H151" t="s">
        <v>12</v>
      </c>
      <c r="I151" s="1" t="s">
        <v>374</v>
      </c>
      <c r="J151" s="1" t="s">
        <v>374</v>
      </c>
      <c r="K151" t="s">
        <v>10</v>
      </c>
      <c r="L151" t="s">
        <v>10</v>
      </c>
      <c r="M151" t="s">
        <v>180</v>
      </c>
      <c r="N151" t="s">
        <v>112</v>
      </c>
      <c r="O151" t="s">
        <v>69</v>
      </c>
      <c r="P151" t="s">
        <v>12</v>
      </c>
      <c r="Q151" t="s">
        <v>13</v>
      </c>
      <c r="R151" t="s">
        <v>17</v>
      </c>
      <c r="S151" t="s">
        <v>16</v>
      </c>
      <c r="T151" t="s">
        <v>15</v>
      </c>
      <c r="U151" t="s">
        <v>14</v>
      </c>
      <c r="V151" t="s">
        <v>69</v>
      </c>
      <c r="W151" t="s">
        <v>112</v>
      </c>
      <c r="X151" t="s">
        <v>136</v>
      </c>
    </row>
    <row r="152" spans="1:24" x14ac:dyDescent="0.2">
      <c r="A152" s="7" t="s">
        <v>376</v>
      </c>
      <c r="B152" s="7" t="s">
        <v>375</v>
      </c>
      <c r="C152" s="8">
        <v>80</v>
      </c>
      <c r="D152" t="s">
        <v>234</v>
      </c>
      <c r="E152">
        <v>516578.31</v>
      </c>
      <c r="F152" t="str">
        <f>"054"</f>
        <v>054</v>
      </c>
      <c r="G152" t="s">
        <v>181</v>
      </c>
      <c r="H152" t="s">
        <v>12</v>
      </c>
      <c r="I152" s="1" t="s">
        <v>374</v>
      </c>
      <c r="J152" s="1" t="s">
        <v>374</v>
      </c>
      <c r="K152" t="s">
        <v>10</v>
      </c>
      <c r="L152" t="s">
        <v>10</v>
      </c>
      <c r="M152" t="s">
        <v>180</v>
      </c>
      <c r="N152" t="s">
        <v>112</v>
      </c>
      <c r="O152" t="s">
        <v>70</v>
      </c>
      <c r="P152" t="s">
        <v>12</v>
      </c>
      <c r="Q152" t="s">
        <v>13</v>
      </c>
      <c r="R152" t="s">
        <v>17</v>
      </c>
      <c r="S152" t="s">
        <v>16</v>
      </c>
      <c r="T152" t="s">
        <v>15</v>
      </c>
      <c r="U152" t="s">
        <v>14</v>
      </c>
      <c r="V152" t="s">
        <v>70</v>
      </c>
      <c r="W152" t="s">
        <v>112</v>
      </c>
      <c r="X152" t="s">
        <v>151</v>
      </c>
    </row>
    <row r="153" spans="1:24" x14ac:dyDescent="0.2">
      <c r="A153" s="7" t="s">
        <v>376</v>
      </c>
      <c r="B153" s="7" t="s">
        <v>375</v>
      </c>
      <c r="C153" s="8">
        <v>88</v>
      </c>
      <c r="D153" t="s">
        <v>235</v>
      </c>
      <c r="E153">
        <v>516578.31</v>
      </c>
      <c r="F153" t="str">
        <f>"055"</f>
        <v>055</v>
      </c>
      <c r="G153" t="s">
        <v>181</v>
      </c>
      <c r="H153" t="s">
        <v>12</v>
      </c>
      <c r="I153" s="1" t="s">
        <v>374</v>
      </c>
      <c r="J153" s="1" t="s">
        <v>374</v>
      </c>
      <c r="K153" t="s">
        <v>10</v>
      </c>
      <c r="L153" t="s">
        <v>10</v>
      </c>
      <c r="M153" t="s">
        <v>180</v>
      </c>
      <c r="N153" t="s">
        <v>112</v>
      </c>
      <c r="O153" t="s">
        <v>71</v>
      </c>
      <c r="P153" t="s">
        <v>12</v>
      </c>
      <c r="Q153" t="s">
        <v>13</v>
      </c>
      <c r="R153" t="s">
        <v>17</v>
      </c>
      <c r="S153" t="s">
        <v>16</v>
      </c>
      <c r="T153" t="s">
        <v>15</v>
      </c>
      <c r="U153" t="s">
        <v>14</v>
      </c>
      <c r="V153" t="s">
        <v>71</v>
      </c>
      <c r="W153" t="s">
        <v>112</v>
      </c>
      <c r="X153" t="s">
        <v>151</v>
      </c>
    </row>
    <row r="154" spans="1:24" x14ac:dyDescent="0.2">
      <c r="A154" s="7" t="s">
        <v>376</v>
      </c>
      <c r="B154" s="7" t="s">
        <v>377</v>
      </c>
      <c r="C154" s="8">
        <v>74</v>
      </c>
      <c r="D154" t="s">
        <v>236</v>
      </c>
      <c r="E154">
        <v>516578.31</v>
      </c>
      <c r="F154" t="str">
        <f>"056"</f>
        <v>056</v>
      </c>
      <c r="G154" t="s">
        <v>181</v>
      </c>
      <c r="H154" t="s">
        <v>12</v>
      </c>
      <c r="I154" s="1" t="s">
        <v>374</v>
      </c>
      <c r="J154" s="1" t="s">
        <v>374</v>
      </c>
      <c r="K154" t="s">
        <v>10</v>
      </c>
      <c r="L154" t="s">
        <v>10</v>
      </c>
      <c r="M154" t="s">
        <v>180</v>
      </c>
      <c r="N154" t="s">
        <v>112</v>
      </c>
      <c r="O154" t="s">
        <v>72</v>
      </c>
      <c r="P154" t="s">
        <v>12</v>
      </c>
      <c r="Q154" t="s">
        <v>13</v>
      </c>
      <c r="R154" t="s">
        <v>17</v>
      </c>
      <c r="S154" t="s">
        <v>16</v>
      </c>
      <c r="T154" t="s">
        <v>15</v>
      </c>
      <c r="U154" t="s">
        <v>14</v>
      </c>
      <c r="V154" t="s">
        <v>72</v>
      </c>
      <c r="W154" t="s">
        <v>112</v>
      </c>
      <c r="X154" t="s">
        <v>149</v>
      </c>
    </row>
    <row r="155" spans="1:24" x14ac:dyDescent="0.2">
      <c r="A155" s="7" t="s">
        <v>376</v>
      </c>
      <c r="B155" s="7" t="s">
        <v>377</v>
      </c>
      <c r="C155" s="8">
        <v>70</v>
      </c>
      <c r="D155" t="s">
        <v>237</v>
      </c>
      <c r="E155">
        <v>516578.31</v>
      </c>
      <c r="F155" t="str">
        <f>"057"</f>
        <v>057</v>
      </c>
      <c r="G155" t="s">
        <v>181</v>
      </c>
      <c r="H155" t="s">
        <v>12</v>
      </c>
      <c r="I155" s="1" t="s">
        <v>374</v>
      </c>
      <c r="J155" s="1" t="s">
        <v>374</v>
      </c>
      <c r="K155" t="s">
        <v>10</v>
      </c>
      <c r="L155" t="s">
        <v>10</v>
      </c>
      <c r="M155" t="s">
        <v>180</v>
      </c>
      <c r="N155" t="s">
        <v>112</v>
      </c>
      <c r="O155" t="s">
        <v>73</v>
      </c>
      <c r="P155" t="s">
        <v>12</v>
      </c>
      <c r="Q155" t="s">
        <v>13</v>
      </c>
      <c r="R155" t="s">
        <v>17</v>
      </c>
      <c r="S155" t="s">
        <v>16</v>
      </c>
      <c r="T155" t="s">
        <v>15</v>
      </c>
      <c r="U155" t="s">
        <v>14</v>
      </c>
      <c r="V155" t="s">
        <v>73</v>
      </c>
      <c r="W155" t="s">
        <v>112</v>
      </c>
      <c r="X155" t="s">
        <v>143</v>
      </c>
    </row>
    <row r="156" spans="1:24" x14ac:dyDescent="0.2">
      <c r="A156" s="7" t="s">
        <v>376</v>
      </c>
      <c r="B156" s="7" t="s">
        <v>377</v>
      </c>
      <c r="C156" s="8">
        <v>74</v>
      </c>
      <c r="D156" t="s">
        <v>238</v>
      </c>
      <c r="E156">
        <v>516578.31</v>
      </c>
      <c r="F156" t="str">
        <f>"058"</f>
        <v>058</v>
      </c>
      <c r="G156" t="s">
        <v>181</v>
      </c>
      <c r="H156" t="s">
        <v>12</v>
      </c>
      <c r="I156" s="1" t="s">
        <v>374</v>
      </c>
      <c r="J156" s="1" t="s">
        <v>374</v>
      </c>
      <c r="K156" t="s">
        <v>10</v>
      </c>
      <c r="L156" t="s">
        <v>10</v>
      </c>
      <c r="M156" t="s">
        <v>180</v>
      </c>
      <c r="N156" t="s">
        <v>112</v>
      </c>
      <c r="O156" t="s">
        <v>74</v>
      </c>
      <c r="P156" t="s">
        <v>12</v>
      </c>
      <c r="Q156" t="s">
        <v>13</v>
      </c>
      <c r="R156" t="s">
        <v>17</v>
      </c>
      <c r="S156" t="s">
        <v>16</v>
      </c>
      <c r="T156" t="s">
        <v>15</v>
      </c>
      <c r="U156" t="s">
        <v>14</v>
      </c>
      <c r="V156" t="s">
        <v>74</v>
      </c>
      <c r="W156" t="s">
        <v>112</v>
      </c>
      <c r="X156" t="s">
        <v>139</v>
      </c>
    </row>
    <row r="157" spans="1:24" x14ac:dyDescent="0.2">
      <c r="A157" s="7" t="s">
        <v>376</v>
      </c>
      <c r="B157" s="7" t="s">
        <v>375</v>
      </c>
      <c r="C157" s="8">
        <v>80</v>
      </c>
      <c r="D157" t="s">
        <v>239</v>
      </c>
      <c r="E157">
        <v>516578.31</v>
      </c>
      <c r="F157" t="str">
        <f>"059"</f>
        <v>059</v>
      </c>
      <c r="G157" t="s">
        <v>181</v>
      </c>
      <c r="H157" t="s">
        <v>12</v>
      </c>
      <c r="I157" s="1" t="s">
        <v>374</v>
      </c>
      <c r="J157" s="1" t="s">
        <v>374</v>
      </c>
      <c r="K157" t="s">
        <v>10</v>
      </c>
      <c r="L157" t="s">
        <v>10</v>
      </c>
      <c r="M157" t="s">
        <v>180</v>
      </c>
      <c r="N157" t="s">
        <v>112</v>
      </c>
      <c r="O157" t="s">
        <v>75</v>
      </c>
      <c r="P157" t="s">
        <v>12</v>
      </c>
      <c r="Q157" t="s">
        <v>13</v>
      </c>
      <c r="R157" t="s">
        <v>17</v>
      </c>
      <c r="S157" t="s">
        <v>16</v>
      </c>
      <c r="T157" t="s">
        <v>15</v>
      </c>
      <c r="U157" t="s">
        <v>14</v>
      </c>
      <c r="V157" t="s">
        <v>75</v>
      </c>
      <c r="W157" t="s">
        <v>112</v>
      </c>
      <c r="X157" t="s">
        <v>152</v>
      </c>
    </row>
    <row r="158" spans="1:24" x14ac:dyDescent="0.2">
      <c r="A158" s="7" t="s">
        <v>376</v>
      </c>
      <c r="B158" s="7" t="s">
        <v>375</v>
      </c>
      <c r="C158" s="8">
        <v>85</v>
      </c>
      <c r="D158" t="s">
        <v>240</v>
      </c>
      <c r="E158">
        <v>516578.31</v>
      </c>
      <c r="F158" t="str">
        <f>"060"</f>
        <v>060</v>
      </c>
      <c r="G158" t="s">
        <v>181</v>
      </c>
      <c r="H158" t="s">
        <v>12</v>
      </c>
      <c r="I158" s="1" t="s">
        <v>374</v>
      </c>
      <c r="J158" s="1" t="s">
        <v>374</v>
      </c>
      <c r="K158" t="s">
        <v>10</v>
      </c>
      <c r="L158" t="s">
        <v>10</v>
      </c>
      <c r="M158" t="s">
        <v>180</v>
      </c>
      <c r="N158" t="s">
        <v>112</v>
      </c>
      <c r="O158" t="s">
        <v>76</v>
      </c>
      <c r="P158" t="s">
        <v>12</v>
      </c>
      <c r="Q158" t="s">
        <v>13</v>
      </c>
      <c r="R158" t="s">
        <v>17</v>
      </c>
      <c r="S158" t="s">
        <v>16</v>
      </c>
      <c r="T158" t="s">
        <v>15</v>
      </c>
      <c r="U158" t="s">
        <v>14</v>
      </c>
      <c r="V158" t="s">
        <v>76</v>
      </c>
      <c r="W158" t="s">
        <v>112</v>
      </c>
      <c r="X158" t="s">
        <v>141</v>
      </c>
    </row>
    <row r="159" spans="1:24" x14ac:dyDescent="0.2">
      <c r="A159" s="7" t="s">
        <v>376</v>
      </c>
      <c r="B159" s="7" t="s">
        <v>378</v>
      </c>
      <c r="C159" s="8">
        <v>93</v>
      </c>
      <c r="D159" t="s">
        <v>241</v>
      </c>
      <c r="E159">
        <v>516578.31</v>
      </c>
      <c r="F159" t="str">
        <f>"061"</f>
        <v>061</v>
      </c>
      <c r="G159" t="s">
        <v>181</v>
      </c>
      <c r="H159" t="s">
        <v>12</v>
      </c>
      <c r="I159" s="1" t="s">
        <v>374</v>
      </c>
      <c r="J159" s="1" t="s">
        <v>374</v>
      </c>
      <c r="K159" t="s">
        <v>10</v>
      </c>
      <c r="L159" t="s">
        <v>10</v>
      </c>
      <c r="M159" t="s">
        <v>180</v>
      </c>
      <c r="N159" t="s">
        <v>112</v>
      </c>
      <c r="O159" t="s">
        <v>77</v>
      </c>
      <c r="P159" t="s">
        <v>12</v>
      </c>
      <c r="Q159" t="s">
        <v>13</v>
      </c>
      <c r="R159" t="s">
        <v>17</v>
      </c>
      <c r="S159" t="s">
        <v>16</v>
      </c>
      <c r="T159" t="s">
        <v>15</v>
      </c>
      <c r="U159" t="s">
        <v>14</v>
      </c>
      <c r="V159" t="s">
        <v>77</v>
      </c>
      <c r="W159" t="s">
        <v>112</v>
      </c>
      <c r="X159" t="s">
        <v>132</v>
      </c>
    </row>
    <row r="160" spans="1:24" x14ac:dyDescent="0.2">
      <c r="A160" s="7" t="s">
        <v>376</v>
      </c>
      <c r="B160" s="7" t="s">
        <v>378</v>
      </c>
      <c r="C160" s="8">
        <v>93</v>
      </c>
      <c r="D160" t="s">
        <v>242</v>
      </c>
      <c r="E160">
        <v>516578.31</v>
      </c>
      <c r="F160" t="str">
        <f>"062"</f>
        <v>062</v>
      </c>
      <c r="G160" t="s">
        <v>181</v>
      </c>
      <c r="H160" t="s">
        <v>12</v>
      </c>
      <c r="I160" s="1" t="s">
        <v>374</v>
      </c>
      <c r="J160" s="1" t="s">
        <v>374</v>
      </c>
      <c r="K160" t="s">
        <v>10</v>
      </c>
      <c r="L160" t="s">
        <v>10</v>
      </c>
      <c r="M160" t="s">
        <v>180</v>
      </c>
      <c r="N160" t="s">
        <v>112</v>
      </c>
      <c r="O160" t="s">
        <v>78</v>
      </c>
      <c r="P160" t="s">
        <v>12</v>
      </c>
      <c r="Q160" t="s">
        <v>13</v>
      </c>
      <c r="R160" t="s">
        <v>17</v>
      </c>
      <c r="S160" t="s">
        <v>16</v>
      </c>
      <c r="T160" t="s">
        <v>15</v>
      </c>
      <c r="U160" t="s">
        <v>14</v>
      </c>
      <c r="V160" t="s">
        <v>78</v>
      </c>
      <c r="W160" t="s">
        <v>112</v>
      </c>
      <c r="X160" t="s">
        <v>133</v>
      </c>
    </row>
    <row r="161" spans="1:24" x14ac:dyDescent="0.2">
      <c r="A161" s="7" t="s">
        <v>376</v>
      </c>
      <c r="B161" s="7" t="s">
        <v>378</v>
      </c>
      <c r="C161" s="8">
        <v>97</v>
      </c>
      <c r="D161" t="s">
        <v>243</v>
      </c>
      <c r="E161">
        <v>516578.31</v>
      </c>
      <c r="F161" t="str">
        <f>"063"</f>
        <v>063</v>
      </c>
      <c r="G161" t="s">
        <v>181</v>
      </c>
      <c r="H161" t="s">
        <v>12</v>
      </c>
      <c r="I161" s="1" t="s">
        <v>374</v>
      </c>
      <c r="J161" s="1" t="s">
        <v>374</v>
      </c>
      <c r="K161" t="s">
        <v>10</v>
      </c>
      <c r="L161" t="s">
        <v>10</v>
      </c>
      <c r="M161" t="s">
        <v>180</v>
      </c>
      <c r="N161" t="s">
        <v>112</v>
      </c>
      <c r="O161" t="s">
        <v>79</v>
      </c>
      <c r="P161" t="s">
        <v>12</v>
      </c>
      <c r="Q161" t="s">
        <v>13</v>
      </c>
      <c r="R161" t="s">
        <v>17</v>
      </c>
      <c r="S161" t="s">
        <v>16</v>
      </c>
      <c r="T161" t="s">
        <v>15</v>
      </c>
      <c r="U161" t="s">
        <v>14</v>
      </c>
      <c r="V161" t="s">
        <v>79</v>
      </c>
      <c r="W161" t="s">
        <v>112</v>
      </c>
      <c r="X161" t="s">
        <v>140</v>
      </c>
    </row>
    <row r="162" spans="1:24" x14ac:dyDescent="0.2">
      <c r="A162" s="7" t="s">
        <v>376</v>
      </c>
      <c r="B162" s="7" t="s">
        <v>375</v>
      </c>
      <c r="C162" s="8">
        <v>88</v>
      </c>
      <c r="D162" t="s">
        <v>244</v>
      </c>
      <c r="E162">
        <v>516578.31</v>
      </c>
      <c r="F162" t="str">
        <f>"064"</f>
        <v>064</v>
      </c>
      <c r="G162" t="s">
        <v>181</v>
      </c>
      <c r="H162" t="s">
        <v>12</v>
      </c>
      <c r="I162" s="1" t="s">
        <v>374</v>
      </c>
      <c r="J162" s="1" t="s">
        <v>374</v>
      </c>
      <c r="K162" t="s">
        <v>10</v>
      </c>
      <c r="L162" t="s">
        <v>10</v>
      </c>
      <c r="M162" t="s">
        <v>180</v>
      </c>
      <c r="N162" t="s">
        <v>112</v>
      </c>
      <c r="O162" t="s">
        <v>80</v>
      </c>
      <c r="P162" t="s">
        <v>12</v>
      </c>
      <c r="Q162" t="s">
        <v>13</v>
      </c>
      <c r="R162" t="s">
        <v>17</v>
      </c>
      <c r="S162" t="s">
        <v>16</v>
      </c>
      <c r="T162" t="s">
        <v>15</v>
      </c>
      <c r="U162" t="s">
        <v>14</v>
      </c>
      <c r="V162" t="s">
        <v>80</v>
      </c>
      <c r="W162" t="s">
        <v>112</v>
      </c>
      <c r="X162" t="s">
        <v>150</v>
      </c>
    </row>
    <row r="163" spans="1:24" x14ac:dyDescent="0.2">
      <c r="A163" s="7" t="s">
        <v>376</v>
      </c>
      <c r="B163" s="7" t="s">
        <v>375</v>
      </c>
      <c r="C163" s="8">
        <v>79</v>
      </c>
      <c r="D163" t="s">
        <v>245</v>
      </c>
      <c r="E163">
        <v>516578.31</v>
      </c>
      <c r="F163" t="str">
        <f>"065"</f>
        <v>065</v>
      </c>
      <c r="G163" t="s">
        <v>181</v>
      </c>
      <c r="H163" t="s">
        <v>12</v>
      </c>
      <c r="I163" s="1" t="s">
        <v>374</v>
      </c>
      <c r="J163" s="1" t="s">
        <v>374</v>
      </c>
      <c r="K163" t="s">
        <v>10</v>
      </c>
      <c r="L163" t="s">
        <v>10</v>
      </c>
      <c r="M163" t="s">
        <v>180</v>
      </c>
      <c r="N163" t="s">
        <v>112</v>
      </c>
      <c r="O163" t="s">
        <v>81</v>
      </c>
      <c r="P163" t="s">
        <v>12</v>
      </c>
      <c r="Q163" t="s">
        <v>13</v>
      </c>
      <c r="R163" t="s">
        <v>17</v>
      </c>
      <c r="S163" t="s">
        <v>16</v>
      </c>
      <c r="T163" t="s">
        <v>15</v>
      </c>
      <c r="U163" t="s">
        <v>14</v>
      </c>
      <c r="V163" t="s">
        <v>81</v>
      </c>
      <c r="W163" t="s">
        <v>112</v>
      </c>
      <c r="X163" t="s">
        <v>144</v>
      </c>
    </row>
    <row r="164" spans="1:24" x14ac:dyDescent="0.2">
      <c r="A164" s="7" t="s">
        <v>376</v>
      </c>
      <c r="B164" s="7" t="s">
        <v>377</v>
      </c>
      <c r="C164" s="8">
        <v>73</v>
      </c>
      <c r="D164" t="s">
        <v>246</v>
      </c>
      <c r="E164">
        <v>516578.31</v>
      </c>
      <c r="F164" t="str">
        <f>"066"</f>
        <v>066</v>
      </c>
      <c r="G164" t="s">
        <v>181</v>
      </c>
      <c r="H164" t="s">
        <v>12</v>
      </c>
      <c r="I164" s="1" t="s">
        <v>374</v>
      </c>
      <c r="J164" s="1" t="s">
        <v>374</v>
      </c>
      <c r="K164" t="s">
        <v>10</v>
      </c>
      <c r="L164" t="s">
        <v>10</v>
      </c>
      <c r="M164" t="s">
        <v>180</v>
      </c>
      <c r="N164" t="s">
        <v>112</v>
      </c>
      <c r="O164" t="s">
        <v>82</v>
      </c>
      <c r="P164" t="s">
        <v>12</v>
      </c>
      <c r="Q164" t="s">
        <v>13</v>
      </c>
      <c r="R164" t="s">
        <v>17</v>
      </c>
      <c r="S164" t="s">
        <v>16</v>
      </c>
      <c r="T164" t="s">
        <v>15</v>
      </c>
      <c r="U164" t="s">
        <v>14</v>
      </c>
      <c r="V164" t="s">
        <v>82</v>
      </c>
      <c r="W164" t="s">
        <v>112</v>
      </c>
      <c r="X164" t="s">
        <v>143</v>
      </c>
    </row>
    <row r="165" spans="1:24" x14ac:dyDescent="0.2">
      <c r="A165" s="7" t="s">
        <v>376</v>
      </c>
      <c r="B165" s="7" t="s">
        <v>377</v>
      </c>
      <c r="C165" s="8">
        <v>75</v>
      </c>
      <c r="D165" t="s">
        <v>247</v>
      </c>
      <c r="E165">
        <v>516578.31</v>
      </c>
      <c r="F165" t="str">
        <f>"067"</f>
        <v>067</v>
      </c>
      <c r="G165" t="s">
        <v>181</v>
      </c>
      <c r="H165" t="s">
        <v>12</v>
      </c>
      <c r="I165" s="1" t="s">
        <v>374</v>
      </c>
      <c r="J165" s="1" t="s">
        <v>374</v>
      </c>
      <c r="K165" t="s">
        <v>10</v>
      </c>
      <c r="L165" t="s">
        <v>10</v>
      </c>
      <c r="M165" t="s">
        <v>180</v>
      </c>
      <c r="N165" t="s">
        <v>112</v>
      </c>
      <c r="O165" t="s">
        <v>83</v>
      </c>
      <c r="P165" t="s">
        <v>12</v>
      </c>
      <c r="Q165" t="s">
        <v>13</v>
      </c>
      <c r="R165" t="s">
        <v>17</v>
      </c>
      <c r="S165" t="s">
        <v>16</v>
      </c>
      <c r="T165" t="s">
        <v>15</v>
      </c>
      <c r="U165" t="s">
        <v>14</v>
      </c>
      <c r="V165" t="s">
        <v>83</v>
      </c>
      <c r="W165" t="s">
        <v>112</v>
      </c>
      <c r="X165" t="s">
        <v>132</v>
      </c>
    </row>
    <row r="166" spans="1:24" x14ac:dyDescent="0.2">
      <c r="A166" s="7" t="s">
        <v>376</v>
      </c>
      <c r="B166" s="7" t="s">
        <v>377</v>
      </c>
      <c r="C166" s="8">
        <v>71</v>
      </c>
      <c r="D166" t="s">
        <v>248</v>
      </c>
      <c r="E166">
        <v>516578.31</v>
      </c>
      <c r="F166" t="str">
        <f>"068"</f>
        <v>068</v>
      </c>
      <c r="G166" t="s">
        <v>181</v>
      </c>
      <c r="H166" t="s">
        <v>12</v>
      </c>
      <c r="I166" s="1" t="s">
        <v>374</v>
      </c>
      <c r="J166" s="1" t="s">
        <v>374</v>
      </c>
      <c r="K166" t="s">
        <v>10</v>
      </c>
      <c r="L166" t="s">
        <v>10</v>
      </c>
      <c r="M166" t="s">
        <v>180</v>
      </c>
      <c r="N166" t="s">
        <v>112</v>
      </c>
      <c r="O166" t="s">
        <v>84</v>
      </c>
      <c r="P166" t="s">
        <v>12</v>
      </c>
      <c r="Q166" t="s">
        <v>13</v>
      </c>
      <c r="R166" t="s">
        <v>17</v>
      </c>
      <c r="S166" t="s">
        <v>16</v>
      </c>
      <c r="T166" t="s">
        <v>15</v>
      </c>
      <c r="U166" t="s">
        <v>14</v>
      </c>
      <c r="V166" t="s">
        <v>84</v>
      </c>
      <c r="W166" t="s">
        <v>112</v>
      </c>
      <c r="X166" t="s">
        <v>152</v>
      </c>
    </row>
    <row r="167" spans="1:24" x14ac:dyDescent="0.2">
      <c r="A167" s="7" t="s">
        <v>376</v>
      </c>
      <c r="B167" s="7" t="s">
        <v>375</v>
      </c>
      <c r="C167" s="8">
        <v>84</v>
      </c>
      <c r="D167" t="s">
        <v>249</v>
      </c>
      <c r="E167">
        <v>516578.31</v>
      </c>
      <c r="F167" t="str">
        <f>"069"</f>
        <v>069</v>
      </c>
      <c r="G167" t="s">
        <v>181</v>
      </c>
      <c r="H167" t="s">
        <v>12</v>
      </c>
      <c r="I167" s="1" t="s">
        <v>374</v>
      </c>
      <c r="J167" s="1" t="s">
        <v>374</v>
      </c>
      <c r="K167" t="s">
        <v>10</v>
      </c>
      <c r="L167" t="s">
        <v>10</v>
      </c>
      <c r="M167" t="s">
        <v>180</v>
      </c>
      <c r="N167" t="s">
        <v>112</v>
      </c>
      <c r="O167" t="s">
        <v>85</v>
      </c>
      <c r="P167" t="s">
        <v>12</v>
      </c>
      <c r="Q167" t="s">
        <v>13</v>
      </c>
      <c r="R167" t="s">
        <v>17</v>
      </c>
      <c r="S167" t="s">
        <v>16</v>
      </c>
      <c r="T167" t="s">
        <v>15</v>
      </c>
      <c r="U167" t="s">
        <v>14</v>
      </c>
      <c r="V167" t="s">
        <v>85</v>
      </c>
      <c r="W167" t="s">
        <v>112</v>
      </c>
      <c r="X167" t="s">
        <v>132</v>
      </c>
    </row>
    <row r="168" spans="1:24" x14ac:dyDescent="0.2">
      <c r="A168" s="7" t="s">
        <v>376</v>
      </c>
      <c r="B168" s="7" t="s">
        <v>378</v>
      </c>
      <c r="C168" s="8">
        <v>93</v>
      </c>
      <c r="D168" t="s">
        <v>250</v>
      </c>
      <c r="E168">
        <v>516578.31</v>
      </c>
      <c r="F168" t="str">
        <f>"070"</f>
        <v>070</v>
      </c>
      <c r="G168" t="s">
        <v>181</v>
      </c>
      <c r="H168" t="s">
        <v>12</v>
      </c>
      <c r="I168" s="1" t="s">
        <v>374</v>
      </c>
      <c r="J168" s="1" t="s">
        <v>374</v>
      </c>
      <c r="K168" t="s">
        <v>10</v>
      </c>
      <c r="L168" t="s">
        <v>10</v>
      </c>
      <c r="M168" t="s">
        <v>180</v>
      </c>
      <c r="N168" t="s">
        <v>112</v>
      </c>
      <c r="O168" t="s">
        <v>86</v>
      </c>
      <c r="P168" t="s">
        <v>12</v>
      </c>
      <c r="Q168" t="s">
        <v>13</v>
      </c>
      <c r="R168" t="s">
        <v>17</v>
      </c>
      <c r="S168" t="s">
        <v>16</v>
      </c>
      <c r="T168" t="s">
        <v>15</v>
      </c>
      <c r="U168" t="s">
        <v>14</v>
      </c>
      <c r="V168" t="s">
        <v>86</v>
      </c>
      <c r="W168" t="s">
        <v>112</v>
      </c>
      <c r="X168" t="s">
        <v>143</v>
      </c>
    </row>
    <row r="169" spans="1:24" x14ac:dyDescent="0.2">
      <c r="A169" s="7" t="s">
        <v>376</v>
      </c>
      <c r="B169" s="7" t="s">
        <v>378</v>
      </c>
      <c r="C169" s="8">
        <v>93</v>
      </c>
      <c r="D169" t="s">
        <v>251</v>
      </c>
      <c r="E169">
        <v>516578.31</v>
      </c>
      <c r="F169" t="str">
        <f>"071"</f>
        <v>071</v>
      </c>
      <c r="G169" t="s">
        <v>181</v>
      </c>
      <c r="H169" t="s">
        <v>12</v>
      </c>
      <c r="I169" s="1" t="s">
        <v>374</v>
      </c>
      <c r="J169" s="1" t="s">
        <v>374</v>
      </c>
      <c r="K169" t="s">
        <v>10</v>
      </c>
      <c r="L169" t="s">
        <v>10</v>
      </c>
      <c r="M169" t="s">
        <v>180</v>
      </c>
      <c r="N169" t="s">
        <v>112</v>
      </c>
      <c r="O169" t="s">
        <v>87</v>
      </c>
      <c r="P169" t="s">
        <v>12</v>
      </c>
      <c r="Q169" t="s">
        <v>13</v>
      </c>
      <c r="R169" t="s">
        <v>17</v>
      </c>
      <c r="S169" t="s">
        <v>16</v>
      </c>
      <c r="T169" t="s">
        <v>15</v>
      </c>
      <c r="U169" t="s">
        <v>14</v>
      </c>
      <c r="V169" t="s">
        <v>87</v>
      </c>
      <c r="W169" t="s">
        <v>112</v>
      </c>
      <c r="X169" t="s">
        <v>150</v>
      </c>
    </row>
    <row r="170" spans="1:24" x14ac:dyDescent="0.2">
      <c r="A170" s="7" t="s">
        <v>376</v>
      </c>
      <c r="B170" s="7" t="s">
        <v>378</v>
      </c>
      <c r="C170" s="8">
        <v>97</v>
      </c>
      <c r="D170" t="s">
        <v>252</v>
      </c>
      <c r="E170">
        <v>516578.31</v>
      </c>
      <c r="F170" t="str">
        <f>"072"</f>
        <v>072</v>
      </c>
      <c r="G170" t="s">
        <v>181</v>
      </c>
      <c r="H170" t="s">
        <v>12</v>
      </c>
      <c r="I170" s="1" t="s">
        <v>374</v>
      </c>
      <c r="J170" s="1" t="s">
        <v>374</v>
      </c>
      <c r="K170" t="s">
        <v>10</v>
      </c>
      <c r="L170" t="s">
        <v>10</v>
      </c>
      <c r="M170" t="s">
        <v>180</v>
      </c>
      <c r="N170" t="s">
        <v>112</v>
      </c>
      <c r="O170" t="s">
        <v>88</v>
      </c>
      <c r="P170" t="s">
        <v>12</v>
      </c>
      <c r="Q170" t="s">
        <v>13</v>
      </c>
      <c r="R170" t="s">
        <v>17</v>
      </c>
      <c r="S170" t="s">
        <v>16</v>
      </c>
      <c r="T170" t="s">
        <v>15</v>
      </c>
      <c r="U170" t="s">
        <v>14</v>
      </c>
      <c r="V170" t="s">
        <v>88</v>
      </c>
      <c r="W170" t="s">
        <v>112</v>
      </c>
      <c r="X170" t="s">
        <v>150</v>
      </c>
    </row>
    <row r="171" spans="1:24" x14ac:dyDescent="0.2">
      <c r="A171" s="7" t="s">
        <v>376</v>
      </c>
      <c r="B171" s="7" t="s">
        <v>378</v>
      </c>
      <c r="C171" s="8">
        <v>92</v>
      </c>
      <c r="D171" t="s">
        <v>253</v>
      </c>
      <c r="E171">
        <v>516578.31</v>
      </c>
      <c r="F171" t="str">
        <f>"073"</f>
        <v>073</v>
      </c>
      <c r="G171" t="s">
        <v>181</v>
      </c>
      <c r="H171" t="s">
        <v>12</v>
      </c>
      <c r="I171" s="1" t="s">
        <v>374</v>
      </c>
      <c r="J171" s="1" t="s">
        <v>374</v>
      </c>
      <c r="K171" t="s">
        <v>10</v>
      </c>
      <c r="L171" t="s">
        <v>10</v>
      </c>
      <c r="M171" t="s">
        <v>180</v>
      </c>
      <c r="N171" t="s">
        <v>112</v>
      </c>
      <c r="O171" t="s">
        <v>89</v>
      </c>
      <c r="P171" t="s">
        <v>12</v>
      </c>
      <c r="Q171" t="s">
        <v>13</v>
      </c>
      <c r="R171" t="s">
        <v>17</v>
      </c>
      <c r="S171" t="s">
        <v>16</v>
      </c>
      <c r="T171" t="s">
        <v>15</v>
      </c>
      <c r="U171" t="s">
        <v>14</v>
      </c>
      <c r="V171" t="s">
        <v>89</v>
      </c>
      <c r="W171" t="s">
        <v>112</v>
      </c>
      <c r="X171" t="s">
        <v>149</v>
      </c>
    </row>
    <row r="172" spans="1:24" x14ac:dyDescent="0.2">
      <c r="A172" s="7" t="s">
        <v>376</v>
      </c>
      <c r="B172" s="7" t="s">
        <v>377</v>
      </c>
      <c r="C172" s="8">
        <v>72</v>
      </c>
      <c r="D172" t="s">
        <v>254</v>
      </c>
      <c r="E172">
        <v>516578.31</v>
      </c>
      <c r="F172" t="str">
        <f>"074"</f>
        <v>074</v>
      </c>
      <c r="G172" t="s">
        <v>181</v>
      </c>
      <c r="H172" t="s">
        <v>12</v>
      </c>
      <c r="I172" s="1" t="s">
        <v>374</v>
      </c>
      <c r="J172" s="1" t="s">
        <v>374</v>
      </c>
      <c r="K172" t="s">
        <v>10</v>
      </c>
      <c r="L172" t="s">
        <v>10</v>
      </c>
      <c r="M172" t="s">
        <v>180</v>
      </c>
      <c r="N172" t="s">
        <v>112</v>
      </c>
      <c r="O172" t="s">
        <v>90</v>
      </c>
      <c r="P172" t="s">
        <v>12</v>
      </c>
      <c r="Q172" t="s">
        <v>13</v>
      </c>
      <c r="R172" t="s">
        <v>17</v>
      </c>
      <c r="S172" t="s">
        <v>16</v>
      </c>
      <c r="T172" t="s">
        <v>15</v>
      </c>
      <c r="U172" t="s">
        <v>14</v>
      </c>
      <c r="V172" t="s">
        <v>90</v>
      </c>
      <c r="W172" t="s">
        <v>112</v>
      </c>
      <c r="X172" t="s">
        <v>133</v>
      </c>
    </row>
    <row r="173" spans="1:24" x14ac:dyDescent="0.2">
      <c r="A173" s="7" t="s">
        <v>376</v>
      </c>
      <c r="B173" s="7" t="s">
        <v>378</v>
      </c>
      <c r="C173" s="8">
        <v>91</v>
      </c>
      <c r="D173" t="s">
        <v>255</v>
      </c>
      <c r="E173">
        <v>516578.31</v>
      </c>
      <c r="F173" t="str">
        <f>"075"</f>
        <v>075</v>
      </c>
      <c r="G173" t="s">
        <v>181</v>
      </c>
      <c r="H173" t="s">
        <v>12</v>
      </c>
      <c r="I173" s="1" t="s">
        <v>374</v>
      </c>
      <c r="J173" s="1" t="s">
        <v>374</v>
      </c>
      <c r="K173" t="s">
        <v>10</v>
      </c>
      <c r="L173" t="s">
        <v>10</v>
      </c>
      <c r="M173" t="s">
        <v>180</v>
      </c>
      <c r="N173" t="s">
        <v>112</v>
      </c>
      <c r="O173" t="s">
        <v>91</v>
      </c>
      <c r="P173" t="s">
        <v>12</v>
      </c>
      <c r="Q173" t="s">
        <v>13</v>
      </c>
      <c r="R173" t="s">
        <v>17</v>
      </c>
      <c r="S173" t="s">
        <v>16</v>
      </c>
      <c r="T173" t="s">
        <v>15</v>
      </c>
      <c r="U173" t="s">
        <v>14</v>
      </c>
      <c r="V173" t="s">
        <v>91</v>
      </c>
      <c r="W173" t="s">
        <v>112</v>
      </c>
      <c r="X173" s="1" t="s">
        <v>118</v>
      </c>
    </row>
    <row r="174" spans="1:24" x14ac:dyDescent="0.2">
      <c r="A174" s="7" t="s">
        <v>376</v>
      </c>
      <c r="B174" s="7" t="s">
        <v>378</v>
      </c>
      <c r="C174" s="8">
        <v>95</v>
      </c>
      <c r="D174" t="s">
        <v>256</v>
      </c>
      <c r="E174">
        <v>516578.31</v>
      </c>
      <c r="F174" t="str">
        <f>"076"</f>
        <v>076</v>
      </c>
      <c r="G174" t="s">
        <v>181</v>
      </c>
      <c r="H174" t="s">
        <v>12</v>
      </c>
      <c r="I174" s="1" t="s">
        <v>374</v>
      </c>
      <c r="J174" s="1" t="s">
        <v>374</v>
      </c>
      <c r="K174" t="s">
        <v>10</v>
      </c>
      <c r="L174" t="s">
        <v>10</v>
      </c>
      <c r="M174" t="s">
        <v>180</v>
      </c>
      <c r="N174" t="s">
        <v>112</v>
      </c>
      <c r="O174" t="s">
        <v>92</v>
      </c>
      <c r="P174" t="s">
        <v>12</v>
      </c>
      <c r="Q174" t="s">
        <v>13</v>
      </c>
      <c r="R174" t="s">
        <v>17</v>
      </c>
      <c r="S174" t="s">
        <v>16</v>
      </c>
      <c r="T174" t="s">
        <v>15</v>
      </c>
      <c r="U174" t="s">
        <v>14</v>
      </c>
      <c r="V174" t="s">
        <v>92</v>
      </c>
      <c r="W174" t="s">
        <v>112</v>
      </c>
      <c r="X174" s="5" t="s">
        <v>130</v>
      </c>
    </row>
    <row r="175" spans="1:24" x14ac:dyDescent="0.2">
      <c r="A175" s="7" t="s">
        <v>376</v>
      </c>
      <c r="B175" s="7" t="s">
        <v>377</v>
      </c>
      <c r="C175" s="8">
        <v>72</v>
      </c>
      <c r="D175" t="s">
        <v>257</v>
      </c>
      <c r="E175">
        <v>516578.31</v>
      </c>
      <c r="F175" t="str">
        <f>"077"</f>
        <v>077</v>
      </c>
      <c r="G175" t="s">
        <v>181</v>
      </c>
      <c r="H175" t="s">
        <v>12</v>
      </c>
      <c r="I175" s="1" t="s">
        <v>374</v>
      </c>
      <c r="J175" s="1" t="s">
        <v>374</v>
      </c>
      <c r="K175" t="s">
        <v>10</v>
      </c>
      <c r="L175" t="s">
        <v>10</v>
      </c>
      <c r="M175" t="s">
        <v>180</v>
      </c>
      <c r="N175" t="s">
        <v>112</v>
      </c>
      <c r="O175" t="s">
        <v>93</v>
      </c>
      <c r="P175" t="s">
        <v>12</v>
      </c>
      <c r="Q175" t="s">
        <v>13</v>
      </c>
      <c r="R175" t="s">
        <v>17</v>
      </c>
      <c r="S175" t="s">
        <v>16</v>
      </c>
      <c r="T175" t="s">
        <v>15</v>
      </c>
      <c r="U175" t="s">
        <v>14</v>
      </c>
      <c r="V175" t="s">
        <v>93</v>
      </c>
      <c r="W175" t="s">
        <v>112</v>
      </c>
      <c r="X175" s="5" t="s">
        <v>130</v>
      </c>
    </row>
    <row r="176" spans="1:24" x14ac:dyDescent="0.2">
      <c r="A176" s="7" t="s">
        <v>376</v>
      </c>
      <c r="B176" s="7" t="s">
        <v>377</v>
      </c>
      <c r="C176" s="8">
        <v>72</v>
      </c>
      <c r="D176" t="s">
        <v>258</v>
      </c>
      <c r="E176">
        <v>516578.31</v>
      </c>
      <c r="F176" t="str">
        <f>"078"</f>
        <v>078</v>
      </c>
      <c r="G176" t="s">
        <v>181</v>
      </c>
      <c r="H176" t="s">
        <v>12</v>
      </c>
      <c r="I176" s="1" t="s">
        <v>374</v>
      </c>
      <c r="J176" s="1" t="s">
        <v>374</v>
      </c>
      <c r="K176" t="s">
        <v>10</v>
      </c>
      <c r="L176" t="s">
        <v>10</v>
      </c>
      <c r="M176" t="s">
        <v>180</v>
      </c>
      <c r="N176" t="s">
        <v>112</v>
      </c>
      <c r="O176" t="s">
        <v>94</v>
      </c>
      <c r="P176" t="s">
        <v>12</v>
      </c>
      <c r="Q176" t="s">
        <v>13</v>
      </c>
      <c r="R176" t="s">
        <v>17</v>
      </c>
      <c r="S176" t="s">
        <v>16</v>
      </c>
      <c r="T176" t="s">
        <v>15</v>
      </c>
      <c r="U176" t="s">
        <v>14</v>
      </c>
      <c r="V176" t="s">
        <v>94</v>
      </c>
      <c r="W176" t="s">
        <v>112</v>
      </c>
      <c r="X176" t="s">
        <v>143</v>
      </c>
    </row>
    <row r="177" spans="1:24" x14ac:dyDescent="0.2">
      <c r="A177" s="7" t="s">
        <v>376</v>
      </c>
      <c r="B177" s="7" t="s">
        <v>378</v>
      </c>
      <c r="C177" s="8">
        <v>93</v>
      </c>
      <c r="D177" t="s">
        <v>259</v>
      </c>
      <c r="E177">
        <v>516578.31</v>
      </c>
      <c r="F177" t="str">
        <f>"079"</f>
        <v>079</v>
      </c>
      <c r="G177" t="s">
        <v>181</v>
      </c>
      <c r="H177" t="s">
        <v>12</v>
      </c>
      <c r="I177" s="1" t="s">
        <v>374</v>
      </c>
      <c r="J177" s="1" t="s">
        <v>374</v>
      </c>
      <c r="K177" t="s">
        <v>10</v>
      </c>
      <c r="L177" t="s">
        <v>10</v>
      </c>
      <c r="M177" t="s">
        <v>180</v>
      </c>
      <c r="N177" t="s">
        <v>112</v>
      </c>
      <c r="O177" t="s">
        <v>95</v>
      </c>
      <c r="P177" t="s">
        <v>12</v>
      </c>
      <c r="Q177" t="s">
        <v>13</v>
      </c>
      <c r="R177" t="s">
        <v>17</v>
      </c>
      <c r="S177" t="s">
        <v>16</v>
      </c>
      <c r="T177" t="s">
        <v>15</v>
      </c>
      <c r="U177" t="s">
        <v>14</v>
      </c>
      <c r="V177" t="s">
        <v>95</v>
      </c>
      <c r="W177" t="s">
        <v>112</v>
      </c>
      <c r="X177" t="s">
        <v>148</v>
      </c>
    </row>
    <row r="178" spans="1:24" x14ac:dyDescent="0.2">
      <c r="A178" s="7" t="s">
        <v>376</v>
      </c>
      <c r="B178" s="7" t="s">
        <v>378</v>
      </c>
      <c r="C178" s="8">
        <v>93</v>
      </c>
      <c r="D178" t="s">
        <v>260</v>
      </c>
      <c r="E178">
        <v>516578.31</v>
      </c>
      <c r="F178" t="str">
        <f>"080"</f>
        <v>080</v>
      </c>
      <c r="G178" t="s">
        <v>181</v>
      </c>
      <c r="H178" t="s">
        <v>12</v>
      </c>
      <c r="I178" s="1" t="s">
        <v>374</v>
      </c>
      <c r="J178" s="1" t="s">
        <v>374</v>
      </c>
      <c r="K178" t="s">
        <v>10</v>
      </c>
      <c r="L178" t="s">
        <v>10</v>
      </c>
      <c r="M178" t="s">
        <v>180</v>
      </c>
      <c r="N178" t="s">
        <v>112</v>
      </c>
      <c r="O178" t="s">
        <v>96</v>
      </c>
      <c r="P178" t="s">
        <v>12</v>
      </c>
      <c r="Q178" t="s">
        <v>13</v>
      </c>
      <c r="R178" t="s">
        <v>17</v>
      </c>
      <c r="S178" t="s">
        <v>16</v>
      </c>
      <c r="T178" t="s">
        <v>15</v>
      </c>
      <c r="U178" t="s">
        <v>14</v>
      </c>
      <c r="V178" t="s">
        <v>96</v>
      </c>
      <c r="W178" t="s">
        <v>112</v>
      </c>
      <c r="X178" t="s">
        <v>148</v>
      </c>
    </row>
    <row r="179" spans="1:24" x14ac:dyDescent="0.2">
      <c r="A179" s="7" t="s">
        <v>376</v>
      </c>
      <c r="B179" s="7" t="s">
        <v>375</v>
      </c>
      <c r="C179" s="8">
        <v>80</v>
      </c>
      <c r="D179" t="s">
        <v>261</v>
      </c>
      <c r="E179">
        <v>516578.31</v>
      </c>
      <c r="F179" t="str">
        <f>"081"</f>
        <v>081</v>
      </c>
      <c r="G179" t="s">
        <v>181</v>
      </c>
      <c r="H179" t="s">
        <v>12</v>
      </c>
      <c r="I179" s="1" t="s">
        <v>374</v>
      </c>
      <c r="J179" s="1" t="s">
        <v>374</v>
      </c>
      <c r="K179" t="s">
        <v>10</v>
      </c>
      <c r="L179" t="s">
        <v>10</v>
      </c>
      <c r="M179" t="s">
        <v>180</v>
      </c>
      <c r="N179" t="s">
        <v>112</v>
      </c>
      <c r="O179" t="s">
        <v>97</v>
      </c>
      <c r="P179" t="s">
        <v>12</v>
      </c>
      <c r="Q179" t="s">
        <v>13</v>
      </c>
      <c r="R179" t="s">
        <v>17</v>
      </c>
      <c r="S179" t="s">
        <v>16</v>
      </c>
      <c r="T179" t="s">
        <v>15</v>
      </c>
      <c r="U179" t="s">
        <v>14</v>
      </c>
      <c r="V179" t="s">
        <v>97</v>
      </c>
      <c r="W179" t="s">
        <v>112</v>
      </c>
      <c r="X179" t="s">
        <v>133</v>
      </c>
    </row>
    <row r="180" spans="1:24" x14ac:dyDescent="0.2">
      <c r="A180" s="7" t="s">
        <v>376</v>
      </c>
      <c r="B180" s="7" t="s">
        <v>375</v>
      </c>
      <c r="C180" s="8">
        <v>81</v>
      </c>
      <c r="D180" t="s">
        <v>262</v>
      </c>
      <c r="E180">
        <v>516578.31</v>
      </c>
      <c r="F180" t="str">
        <f>"082"</f>
        <v>082</v>
      </c>
      <c r="G180" t="s">
        <v>181</v>
      </c>
      <c r="H180" t="s">
        <v>12</v>
      </c>
      <c r="I180" s="1" t="s">
        <v>374</v>
      </c>
      <c r="J180" s="1" t="s">
        <v>374</v>
      </c>
      <c r="K180" t="s">
        <v>10</v>
      </c>
      <c r="L180" t="s">
        <v>10</v>
      </c>
      <c r="M180" t="s">
        <v>180</v>
      </c>
      <c r="N180" t="s">
        <v>112</v>
      </c>
      <c r="O180" t="s">
        <v>98</v>
      </c>
      <c r="P180" t="s">
        <v>12</v>
      </c>
      <c r="Q180" t="s">
        <v>13</v>
      </c>
      <c r="R180" t="s">
        <v>17</v>
      </c>
      <c r="S180" t="s">
        <v>16</v>
      </c>
      <c r="T180" t="s">
        <v>15</v>
      </c>
      <c r="U180" t="s">
        <v>14</v>
      </c>
      <c r="V180" t="s">
        <v>98</v>
      </c>
      <c r="W180" t="s">
        <v>112</v>
      </c>
      <c r="X180" t="s">
        <v>131</v>
      </c>
    </row>
    <row r="181" spans="1:24" x14ac:dyDescent="0.2">
      <c r="A181" s="7" t="s">
        <v>376</v>
      </c>
      <c r="B181" s="7" t="s">
        <v>377</v>
      </c>
      <c r="C181" s="8">
        <v>75</v>
      </c>
      <c r="D181" t="s">
        <v>263</v>
      </c>
      <c r="E181">
        <v>516578.31</v>
      </c>
      <c r="F181" t="str">
        <f>"083"</f>
        <v>083</v>
      </c>
      <c r="G181" t="s">
        <v>181</v>
      </c>
      <c r="H181" t="s">
        <v>12</v>
      </c>
      <c r="I181" s="1" t="s">
        <v>374</v>
      </c>
      <c r="J181" s="1" t="s">
        <v>374</v>
      </c>
      <c r="K181" t="s">
        <v>10</v>
      </c>
      <c r="L181" t="s">
        <v>10</v>
      </c>
      <c r="M181" t="s">
        <v>180</v>
      </c>
      <c r="N181" t="s">
        <v>112</v>
      </c>
      <c r="O181" t="s">
        <v>99</v>
      </c>
      <c r="P181" t="s">
        <v>12</v>
      </c>
      <c r="Q181" t="s">
        <v>13</v>
      </c>
      <c r="R181" t="s">
        <v>17</v>
      </c>
      <c r="S181" t="s">
        <v>16</v>
      </c>
      <c r="T181" t="s">
        <v>15</v>
      </c>
      <c r="U181" t="s">
        <v>14</v>
      </c>
      <c r="V181" t="s">
        <v>99</v>
      </c>
      <c r="W181" t="s">
        <v>112</v>
      </c>
      <c r="X181" t="s">
        <v>131</v>
      </c>
    </row>
    <row r="182" spans="1:24" x14ac:dyDescent="0.2">
      <c r="A182" s="7" t="s">
        <v>376</v>
      </c>
      <c r="B182" s="7" t="s">
        <v>375</v>
      </c>
      <c r="C182" s="8">
        <v>79</v>
      </c>
      <c r="D182" t="s">
        <v>264</v>
      </c>
      <c r="E182">
        <v>516578.31</v>
      </c>
      <c r="F182" t="str">
        <f>"084"</f>
        <v>084</v>
      </c>
      <c r="G182" t="s">
        <v>181</v>
      </c>
      <c r="H182" t="s">
        <v>12</v>
      </c>
      <c r="I182" s="1" t="s">
        <v>374</v>
      </c>
      <c r="J182" s="1" t="s">
        <v>374</v>
      </c>
      <c r="K182" t="s">
        <v>10</v>
      </c>
      <c r="L182" t="s">
        <v>10</v>
      </c>
      <c r="M182" t="s">
        <v>180</v>
      </c>
      <c r="N182" t="s">
        <v>112</v>
      </c>
      <c r="O182" t="s">
        <v>100</v>
      </c>
      <c r="P182" t="s">
        <v>12</v>
      </c>
      <c r="Q182" t="s">
        <v>13</v>
      </c>
      <c r="R182" t="s">
        <v>17</v>
      </c>
      <c r="S182" t="s">
        <v>16</v>
      </c>
      <c r="T182" t="s">
        <v>15</v>
      </c>
      <c r="U182" t="s">
        <v>14</v>
      </c>
      <c r="V182" t="s">
        <v>100</v>
      </c>
      <c r="W182" t="s">
        <v>112</v>
      </c>
      <c r="X182" t="s">
        <v>149</v>
      </c>
    </row>
    <row r="183" spans="1:24" x14ac:dyDescent="0.2">
      <c r="A183" s="7" t="s">
        <v>376</v>
      </c>
      <c r="B183" s="7" t="s">
        <v>378</v>
      </c>
      <c r="C183" s="8">
        <v>93</v>
      </c>
      <c r="D183" t="s">
        <v>265</v>
      </c>
      <c r="E183">
        <v>516578.31</v>
      </c>
      <c r="F183" t="str">
        <f>"085"</f>
        <v>085</v>
      </c>
      <c r="G183" t="s">
        <v>181</v>
      </c>
      <c r="H183" t="s">
        <v>12</v>
      </c>
      <c r="I183" s="1" t="s">
        <v>374</v>
      </c>
      <c r="J183" s="1" t="s">
        <v>374</v>
      </c>
      <c r="K183" t="s">
        <v>10</v>
      </c>
      <c r="L183" t="s">
        <v>10</v>
      </c>
      <c r="M183" t="s">
        <v>180</v>
      </c>
      <c r="N183" t="s">
        <v>112</v>
      </c>
      <c r="O183" t="s">
        <v>101</v>
      </c>
      <c r="P183" t="s">
        <v>12</v>
      </c>
      <c r="Q183" t="s">
        <v>13</v>
      </c>
      <c r="R183" t="s">
        <v>17</v>
      </c>
      <c r="S183" t="s">
        <v>16</v>
      </c>
      <c r="T183" t="s">
        <v>15</v>
      </c>
      <c r="U183" t="s">
        <v>14</v>
      </c>
      <c r="V183" t="s">
        <v>101</v>
      </c>
      <c r="W183" t="s">
        <v>112</v>
      </c>
      <c r="X183" t="s">
        <v>149</v>
      </c>
    </row>
    <row r="184" spans="1:24" x14ac:dyDescent="0.2">
      <c r="A184" s="7" t="s">
        <v>376</v>
      </c>
      <c r="B184" s="7" t="s">
        <v>375</v>
      </c>
      <c r="C184" s="8">
        <v>79</v>
      </c>
      <c r="D184" t="s">
        <v>266</v>
      </c>
      <c r="E184">
        <v>516578.31</v>
      </c>
      <c r="F184" t="str">
        <f>"086"</f>
        <v>086</v>
      </c>
      <c r="G184" t="s">
        <v>181</v>
      </c>
      <c r="H184" t="s">
        <v>12</v>
      </c>
      <c r="I184" s="1" t="s">
        <v>374</v>
      </c>
      <c r="J184" s="1" t="s">
        <v>374</v>
      </c>
      <c r="K184" t="s">
        <v>10</v>
      </c>
      <c r="L184" t="s">
        <v>10</v>
      </c>
      <c r="M184" t="s">
        <v>180</v>
      </c>
      <c r="N184" t="s">
        <v>112</v>
      </c>
      <c r="O184" t="s">
        <v>102</v>
      </c>
      <c r="P184" t="s">
        <v>12</v>
      </c>
      <c r="Q184" t="s">
        <v>13</v>
      </c>
      <c r="R184" t="s">
        <v>17</v>
      </c>
      <c r="S184" t="s">
        <v>16</v>
      </c>
      <c r="T184" t="s">
        <v>15</v>
      </c>
      <c r="U184" t="s">
        <v>14</v>
      </c>
      <c r="V184" t="s">
        <v>102</v>
      </c>
      <c r="W184" t="s">
        <v>112</v>
      </c>
      <c r="X184" t="s">
        <v>151</v>
      </c>
    </row>
    <row r="185" spans="1:24" x14ac:dyDescent="0.2">
      <c r="A185" s="7" t="s">
        <v>376</v>
      </c>
      <c r="B185" s="7" t="s">
        <v>375</v>
      </c>
      <c r="C185" s="8">
        <v>84</v>
      </c>
      <c r="D185" t="s">
        <v>267</v>
      </c>
      <c r="E185">
        <v>516578.31</v>
      </c>
      <c r="F185" t="str">
        <f>"087"</f>
        <v>087</v>
      </c>
      <c r="G185" t="s">
        <v>181</v>
      </c>
      <c r="H185" t="s">
        <v>12</v>
      </c>
      <c r="I185" s="1" t="s">
        <v>374</v>
      </c>
      <c r="J185" s="1" t="s">
        <v>374</v>
      </c>
      <c r="K185" t="s">
        <v>10</v>
      </c>
      <c r="L185" t="s">
        <v>10</v>
      </c>
      <c r="M185" t="s">
        <v>180</v>
      </c>
      <c r="N185" t="s">
        <v>112</v>
      </c>
      <c r="O185" t="s">
        <v>103</v>
      </c>
      <c r="P185" t="s">
        <v>12</v>
      </c>
      <c r="Q185" t="s">
        <v>13</v>
      </c>
      <c r="R185" t="s">
        <v>17</v>
      </c>
      <c r="S185" t="s">
        <v>16</v>
      </c>
      <c r="T185" t="s">
        <v>15</v>
      </c>
      <c r="U185" t="s">
        <v>14</v>
      </c>
      <c r="V185" t="s">
        <v>103</v>
      </c>
      <c r="W185" t="s">
        <v>112</v>
      </c>
      <c r="X185" t="s">
        <v>151</v>
      </c>
    </row>
    <row r="186" spans="1:24" x14ac:dyDescent="0.2">
      <c r="A186" s="7" t="s">
        <v>376</v>
      </c>
      <c r="B186" s="7" t="s">
        <v>375</v>
      </c>
      <c r="C186" s="8">
        <v>79</v>
      </c>
      <c r="D186" t="s">
        <v>268</v>
      </c>
      <c r="E186">
        <v>516578.31</v>
      </c>
      <c r="F186" t="str">
        <f>"088"</f>
        <v>088</v>
      </c>
      <c r="G186" t="s">
        <v>181</v>
      </c>
      <c r="H186" t="s">
        <v>12</v>
      </c>
      <c r="I186" s="1" t="s">
        <v>374</v>
      </c>
      <c r="J186" s="1" t="s">
        <v>374</v>
      </c>
      <c r="K186" t="s">
        <v>10</v>
      </c>
      <c r="L186" t="s">
        <v>10</v>
      </c>
      <c r="M186" t="s">
        <v>180</v>
      </c>
      <c r="N186" t="s">
        <v>112</v>
      </c>
      <c r="O186" t="s">
        <v>104</v>
      </c>
      <c r="P186" t="s">
        <v>12</v>
      </c>
      <c r="Q186" t="s">
        <v>13</v>
      </c>
      <c r="R186" t="s">
        <v>17</v>
      </c>
      <c r="S186" t="s">
        <v>16</v>
      </c>
      <c r="T186" t="s">
        <v>15</v>
      </c>
      <c r="U186" t="s">
        <v>14</v>
      </c>
      <c r="V186" t="s">
        <v>104</v>
      </c>
      <c r="W186" t="s">
        <v>112</v>
      </c>
      <c r="X186" t="s">
        <v>152</v>
      </c>
    </row>
    <row r="187" spans="1:24" x14ac:dyDescent="0.2">
      <c r="A187" s="7" t="s">
        <v>376</v>
      </c>
      <c r="B187" s="7" t="s">
        <v>375</v>
      </c>
      <c r="C187" s="8">
        <v>79</v>
      </c>
      <c r="D187" t="s">
        <v>269</v>
      </c>
      <c r="E187">
        <v>516578.31</v>
      </c>
      <c r="F187" t="str">
        <f>"089"</f>
        <v>089</v>
      </c>
      <c r="G187" t="s">
        <v>181</v>
      </c>
      <c r="H187" t="s">
        <v>12</v>
      </c>
      <c r="I187" s="1" t="s">
        <v>374</v>
      </c>
      <c r="J187" s="1" t="s">
        <v>374</v>
      </c>
      <c r="K187" t="s">
        <v>10</v>
      </c>
      <c r="L187" t="s">
        <v>10</v>
      </c>
      <c r="M187" t="s">
        <v>180</v>
      </c>
      <c r="N187" t="s">
        <v>112</v>
      </c>
      <c r="O187" t="s">
        <v>105</v>
      </c>
      <c r="P187" t="s">
        <v>12</v>
      </c>
      <c r="Q187" t="s">
        <v>13</v>
      </c>
      <c r="R187" t="s">
        <v>17</v>
      </c>
      <c r="S187" t="s">
        <v>16</v>
      </c>
      <c r="T187" t="s">
        <v>15</v>
      </c>
      <c r="U187" t="s">
        <v>14</v>
      </c>
      <c r="V187" t="s">
        <v>105</v>
      </c>
      <c r="W187" t="s">
        <v>112</v>
      </c>
      <c r="X187" t="s">
        <v>149</v>
      </c>
    </row>
    <row r="188" spans="1:24" x14ac:dyDescent="0.2">
      <c r="A188" s="7" t="s">
        <v>376</v>
      </c>
      <c r="B188" s="7" t="s">
        <v>375</v>
      </c>
      <c r="C188" s="8">
        <v>85</v>
      </c>
      <c r="D188" t="s">
        <v>270</v>
      </c>
      <c r="E188">
        <v>516578.31</v>
      </c>
      <c r="F188" t="str">
        <f>"090"</f>
        <v>090</v>
      </c>
      <c r="G188" t="s">
        <v>181</v>
      </c>
      <c r="H188" t="s">
        <v>12</v>
      </c>
      <c r="I188" s="1" t="s">
        <v>374</v>
      </c>
      <c r="J188" s="1" t="s">
        <v>374</v>
      </c>
      <c r="K188" t="s">
        <v>10</v>
      </c>
      <c r="L188" t="s">
        <v>10</v>
      </c>
      <c r="M188" t="s">
        <v>180</v>
      </c>
      <c r="N188" t="s">
        <v>112</v>
      </c>
      <c r="O188" t="s">
        <v>106</v>
      </c>
      <c r="P188" t="s">
        <v>12</v>
      </c>
      <c r="Q188" t="s">
        <v>13</v>
      </c>
      <c r="R188" t="s">
        <v>17</v>
      </c>
      <c r="S188" t="s">
        <v>16</v>
      </c>
      <c r="T188" t="s">
        <v>15</v>
      </c>
      <c r="U188" t="s">
        <v>14</v>
      </c>
      <c r="V188" t="s">
        <v>106</v>
      </c>
      <c r="W188" t="s">
        <v>112</v>
      </c>
      <c r="X188" t="s">
        <v>149</v>
      </c>
    </row>
    <row r="189" spans="1:24" x14ac:dyDescent="0.2">
      <c r="A189" s="7" t="s">
        <v>376</v>
      </c>
      <c r="B189" s="7" t="s">
        <v>375</v>
      </c>
      <c r="C189" s="8">
        <v>87</v>
      </c>
      <c r="D189" t="s">
        <v>271</v>
      </c>
      <c r="E189">
        <v>516578.31</v>
      </c>
      <c r="F189" t="str">
        <f>"091"</f>
        <v>091</v>
      </c>
      <c r="G189" t="s">
        <v>181</v>
      </c>
      <c r="H189" t="s">
        <v>12</v>
      </c>
      <c r="I189" s="1" t="s">
        <v>374</v>
      </c>
      <c r="J189" s="1" t="s">
        <v>374</v>
      </c>
      <c r="K189" t="s">
        <v>10</v>
      </c>
      <c r="L189" t="s">
        <v>10</v>
      </c>
      <c r="M189" t="s">
        <v>180</v>
      </c>
      <c r="N189" t="s">
        <v>112</v>
      </c>
      <c r="O189" t="s">
        <v>107</v>
      </c>
      <c r="P189" t="s">
        <v>12</v>
      </c>
      <c r="Q189" t="s">
        <v>13</v>
      </c>
      <c r="R189" t="s">
        <v>17</v>
      </c>
      <c r="S189" t="s">
        <v>16</v>
      </c>
      <c r="T189" t="s">
        <v>15</v>
      </c>
      <c r="U189" t="s">
        <v>14</v>
      </c>
      <c r="V189" t="s">
        <v>107</v>
      </c>
      <c r="W189" t="s">
        <v>112</v>
      </c>
      <c r="X189" t="s">
        <v>152</v>
      </c>
    </row>
    <row r="190" spans="1:24" x14ac:dyDescent="0.2">
      <c r="A190" s="7" t="s">
        <v>376</v>
      </c>
      <c r="B190" s="7" t="s">
        <v>378</v>
      </c>
      <c r="C190" s="8">
        <v>98</v>
      </c>
      <c r="D190" t="s">
        <v>272</v>
      </c>
      <c r="E190">
        <v>516578.31</v>
      </c>
      <c r="F190" t="str">
        <f>"092"</f>
        <v>092</v>
      </c>
      <c r="G190" t="s">
        <v>181</v>
      </c>
      <c r="H190" t="s">
        <v>12</v>
      </c>
      <c r="I190" s="1" t="s">
        <v>374</v>
      </c>
      <c r="J190" s="1" t="s">
        <v>374</v>
      </c>
      <c r="K190" t="s">
        <v>10</v>
      </c>
      <c r="L190" t="s">
        <v>10</v>
      </c>
      <c r="M190" t="s">
        <v>180</v>
      </c>
      <c r="N190" t="s">
        <v>112</v>
      </c>
      <c r="O190" t="s">
        <v>108</v>
      </c>
      <c r="P190" t="s">
        <v>12</v>
      </c>
      <c r="Q190" t="s">
        <v>13</v>
      </c>
      <c r="R190" t="s">
        <v>17</v>
      </c>
      <c r="S190" t="s">
        <v>16</v>
      </c>
      <c r="T190" t="s">
        <v>15</v>
      </c>
      <c r="U190" t="s">
        <v>14</v>
      </c>
      <c r="V190" t="s">
        <v>108</v>
      </c>
      <c r="W190" t="s">
        <v>112</v>
      </c>
      <c r="X190" t="s">
        <v>133</v>
      </c>
    </row>
    <row r="191" spans="1:24" x14ac:dyDescent="0.2">
      <c r="A191" s="7" t="s">
        <v>376</v>
      </c>
      <c r="B191" s="7" t="s">
        <v>375</v>
      </c>
      <c r="C191" s="8">
        <v>84</v>
      </c>
      <c r="D191" t="s">
        <v>273</v>
      </c>
      <c r="E191">
        <v>516578.31</v>
      </c>
      <c r="F191" t="str">
        <f>"093"</f>
        <v>093</v>
      </c>
      <c r="G191" t="s">
        <v>181</v>
      </c>
      <c r="H191" t="s">
        <v>12</v>
      </c>
      <c r="I191" s="1" t="s">
        <v>374</v>
      </c>
      <c r="J191" s="1" t="s">
        <v>374</v>
      </c>
      <c r="K191" t="s">
        <v>10</v>
      </c>
      <c r="L191" t="s">
        <v>10</v>
      </c>
      <c r="M191" t="s">
        <v>180</v>
      </c>
      <c r="N191" t="s">
        <v>112</v>
      </c>
      <c r="O191" t="s">
        <v>109</v>
      </c>
      <c r="P191" t="s">
        <v>12</v>
      </c>
      <c r="Q191" t="s">
        <v>13</v>
      </c>
      <c r="R191" t="s">
        <v>17</v>
      </c>
      <c r="S191" t="s">
        <v>16</v>
      </c>
      <c r="T191" t="s">
        <v>15</v>
      </c>
      <c r="U191" t="s">
        <v>14</v>
      </c>
      <c r="V191" t="s">
        <v>109</v>
      </c>
      <c r="W191" t="s">
        <v>112</v>
      </c>
      <c r="X191" t="s">
        <v>132</v>
      </c>
    </row>
    <row r="192" spans="1:24" x14ac:dyDescent="0.2">
      <c r="A192" s="7" t="s">
        <v>376</v>
      </c>
      <c r="B192" s="7" t="s">
        <v>377</v>
      </c>
      <c r="C192" s="8">
        <v>70</v>
      </c>
      <c r="D192" t="s">
        <v>274</v>
      </c>
      <c r="E192">
        <v>516578.31</v>
      </c>
      <c r="F192" t="str">
        <f>"094"</f>
        <v>094</v>
      </c>
      <c r="G192" t="s">
        <v>181</v>
      </c>
      <c r="H192" t="s">
        <v>12</v>
      </c>
      <c r="I192" s="1" t="s">
        <v>374</v>
      </c>
      <c r="J192" s="1" t="s">
        <v>374</v>
      </c>
      <c r="K192" t="s">
        <v>10</v>
      </c>
      <c r="L192" t="s">
        <v>10</v>
      </c>
      <c r="M192" t="s">
        <v>180</v>
      </c>
      <c r="N192" t="s">
        <v>112</v>
      </c>
      <c r="O192" t="s">
        <v>110</v>
      </c>
      <c r="P192" t="s">
        <v>12</v>
      </c>
      <c r="Q192" t="s">
        <v>13</v>
      </c>
      <c r="R192" t="s">
        <v>17</v>
      </c>
      <c r="S192" t="s">
        <v>16</v>
      </c>
      <c r="T192" t="s">
        <v>15</v>
      </c>
      <c r="U192" t="s">
        <v>14</v>
      </c>
      <c r="V192" t="s">
        <v>110</v>
      </c>
      <c r="W192" t="s">
        <v>112</v>
      </c>
      <c r="X192" t="s">
        <v>133</v>
      </c>
    </row>
    <row r="193" spans="1:24" x14ac:dyDescent="0.2">
      <c r="A193" s="7" t="s">
        <v>376</v>
      </c>
      <c r="B193" s="7" t="s">
        <v>375</v>
      </c>
      <c r="C193" s="8">
        <v>80</v>
      </c>
      <c r="D193" t="s">
        <v>275</v>
      </c>
      <c r="E193">
        <v>516578.31</v>
      </c>
      <c r="F193" t="str">
        <f>"095"</f>
        <v>095</v>
      </c>
      <c r="G193" t="s">
        <v>181</v>
      </c>
      <c r="H193" t="s">
        <v>12</v>
      </c>
      <c r="I193" s="1" t="s">
        <v>374</v>
      </c>
      <c r="J193" s="1" t="s">
        <v>374</v>
      </c>
      <c r="K193" t="s">
        <v>10</v>
      </c>
      <c r="L193" t="s">
        <v>10</v>
      </c>
      <c r="M193" t="s">
        <v>180</v>
      </c>
      <c r="N193" t="s">
        <v>112</v>
      </c>
      <c r="O193" t="s">
        <v>111</v>
      </c>
      <c r="P193" t="s">
        <v>12</v>
      </c>
      <c r="Q193" t="s">
        <v>13</v>
      </c>
      <c r="R193" t="s">
        <v>17</v>
      </c>
      <c r="S193" t="s">
        <v>16</v>
      </c>
      <c r="T193" t="s">
        <v>15</v>
      </c>
      <c r="U193" t="s">
        <v>14</v>
      </c>
      <c r="V193" t="s">
        <v>111</v>
      </c>
      <c r="W193" t="s">
        <v>112</v>
      </c>
      <c r="X193" t="s">
        <v>144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349-BED4-1F44-9DE6-948FE86398E5}">
  <dimension ref="A1:I193"/>
  <sheetViews>
    <sheetView workbookViewId="0">
      <selection sqref="A1:I193"/>
    </sheetView>
  </sheetViews>
  <sheetFormatPr baseColWidth="10" defaultRowHeight="15" x14ac:dyDescent="0.2"/>
  <cols>
    <col min="1" max="1" width="25.1640625" customWidth="1"/>
    <col min="4" max="4" width="23.5" customWidth="1"/>
    <col min="6" max="6" width="30.6640625" customWidth="1"/>
    <col min="8" max="8" width="96.33203125" customWidth="1"/>
  </cols>
  <sheetData>
    <row r="1" spans="1:9" x14ac:dyDescent="0.2">
      <c r="A1" t="s">
        <v>168</v>
      </c>
      <c r="B1" t="s">
        <v>175</v>
      </c>
      <c r="C1" t="s">
        <v>172</v>
      </c>
      <c r="D1" t="s">
        <v>174</v>
      </c>
      <c r="E1" t="s">
        <v>173</v>
      </c>
      <c r="F1" t="s">
        <v>169</v>
      </c>
      <c r="G1" t="s">
        <v>170</v>
      </c>
      <c r="H1" t="s">
        <v>171</v>
      </c>
      <c r="I1" t="s">
        <v>176</v>
      </c>
    </row>
    <row r="2" spans="1:9" x14ac:dyDescent="0.2">
      <c r="A2" t="s">
        <v>276</v>
      </c>
      <c r="F2" t="s">
        <v>178</v>
      </c>
    </row>
    <row r="3" spans="1:9" x14ac:dyDescent="0.2">
      <c r="A3" t="s">
        <v>277</v>
      </c>
      <c r="B3">
        <v>513863.22</v>
      </c>
      <c r="C3" t="str">
        <f>"001"</f>
        <v>001</v>
      </c>
      <c r="D3" t="s">
        <v>181</v>
      </c>
      <c r="E3" t="s">
        <v>12</v>
      </c>
      <c r="F3" t="s">
        <v>112</v>
      </c>
      <c r="G3" t="s">
        <v>112</v>
      </c>
      <c r="H3" t="s">
        <v>180</v>
      </c>
    </row>
    <row r="4" spans="1:9" x14ac:dyDescent="0.2">
      <c r="A4" t="s">
        <v>278</v>
      </c>
      <c r="B4">
        <v>516891.39</v>
      </c>
      <c r="C4" t="str">
        <f>"002"</f>
        <v>002</v>
      </c>
      <c r="D4" t="s">
        <v>181</v>
      </c>
      <c r="E4" t="s">
        <v>12</v>
      </c>
      <c r="F4" t="s">
        <v>112</v>
      </c>
      <c r="G4" t="s">
        <v>112</v>
      </c>
      <c r="H4" t="s">
        <v>180</v>
      </c>
    </row>
    <row r="5" spans="1:9" x14ac:dyDescent="0.2">
      <c r="A5" t="s">
        <v>279</v>
      </c>
      <c r="B5">
        <v>516891.39</v>
      </c>
      <c r="C5" t="str">
        <f>"003"</f>
        <v>003</v>
      </c>
      <c r="D5" t="s">
        <v>181</v>
      </c>
      <c r="E5" t="s">
        <v>12</v>
      </c>
      <c r="F5" t="s">
        <v>112</v>
      </c>
      <c r="G5" t="s">
        <v>112</v>
      </c>
      <c r="H5" t="s">
        <v>180</v>
      </c>
    </row>
    <row r="6" spans="1:9" x14ac:dyDescent="0.2">
      <c r="A6" t="s">
        <v>280</v>
      </c>
      <c r="B6">
        <v>516891.39</v>
      </c>
      <c r="C6" t="str">
        <f>"004"</f>
        <v>004</v>
      </c>
      <c r="D6" t="s">
        <v>181</v>
      </c>
      <c r="E6" t="s">
        <v>12</v>
      </c>
      <c r="F6" t="s">
        <v>112</v>
      </c>
      <c r="G6" t="s">
        <v>112</v>
      </c>
      <c r="H6" t="s">
        <v>180</v>
      </c>
    </row>
    <row r="7" spans="1:9" x14ac:dyDescent="0.2">
      <c r="A7" t="s">
        <v>281</v>
      </c>
      <c r="B7">
        <v>516891.39</v>
      </c>
      <c r="C7" t="str">
        <f>"005"</f>
        <v>005</v>
      </c>
      <c r="D7" t="s">
        <v>181</v>
      </c>
      <c r="E7" t="s">
        <v>12</v>
      </c>
      <c r="F7" t="s">
        <v>112</v>
      </c>
      <c r="G7" t="s">
        <v>112</v>
      </c>
      <c r="H7" t="s">
        <v>180</v>
      </c>
    </row>
    <row r="8" spans="1:9" x14ac:dyDescent="0.2">
      <c r="A8" t="s">
        <v>282</v>
      </c>
      <c r="B8">
        <v>516891.39</v>
      </c>
      <c r="C8" t="str">
        <f>"006"</f>
        <v>006</v>
      </c>
      <c r="D8" t="s">
        <v>181</v>
      </c>
      <c r="E8" t="s">
        <v>12</v>
      </c>
      <c r="F8" t="s">
        <v>112</v>
      </c>
      <c r="G8" t="s">
        <v>112</v>
      </c>
      <c r="H8" t="s">
        <v>180</v>
      </c>
    </row>
    <row r="9" spans="1:9" x14ac:dyDescent="0.2">
      <c r="A9" t="s">
        <v>283</v>
      </c>
      <c r="B9">
        <v>516891.39</v>
      </c>
      <c r="C9" t="str">
        <f>"007"</f>
        <v>007</v>
      </c>
      <c r="D9" t="s">
        <v>181</v>
      </c>
      <c r="E9" t="s">
        <v>12</v>
      </c>
      <c r="F9" t="s">
        <v>112</v>
      </c>
      <c r="G9" t="s">
        <v>112</v>
      </c>
      <c r="H9" t="s">
        <v>180</v>
      </c>
    </row>
    <row r="10" spans="1:9" x14ac:dyDescent="0.2">
      <c r="A10" t="s">
        <v>284</v>
      </c>
      <c r="B10">
        <v>513863.22</v>
      </c>
      <c r="C10" t="str">
        <f>"008"</f>
        <v>008</v>
      </c>
      <c r="D10" t="s">
        <v>181</v>
      </c>
      <c r="E10" t="s">
        <v>12</v>
      </c>
      <c r="F10" t="s">
        <v>112</v>
      </c>
      <c r="G10" t="s">
        <v>112</v>
      </c>
      <c r="H10" t="s">
        <v>180</v>
      </c>
    </row>
    <row r="11" spans="1:9" x14ac:dyDescent="0.2">
      <c r="A11" t="s">
        <v>285</v>
      </c>
      <c r="B11">
        <v>513863.22</v>
      </c>
      <c r="C11" t="str">
        <f>"009"</f>
        <v>009</v>
      </c>
      <c r="D11" t="s">
        <v>181</v>
      </c>
      <c r="E11" t="s">
        <v>12</v>
      </c>
      <c r="F11" t="s">
        <v>112</v>
      </c>
      <c r="G11" t="s">
        <v>112</v>
      </c>
      <c r="H11" t="s">
        <v>180</v>
      </c>
    </row>
    <row r="12" spans="1:9" x14ac:dyDescent="0.2">
      <c r="A12" t="s">
        <v>286</v>
      </c>
      <c r="B12">
        <v>513863.22</v>
      </c>
      <c r="C12" t="str">
        <f>"010"</f>
        <v>010</v>
      </c>
      <c r="D12" t="s">
        <v>181</v>
      </c>
      <c r="E12" t="s">
        <v>12</v>
      </c>
      <c r="F12" t="s">
        <v>112</v>
      </c>
      <c r="G12" t="s">
        <v>112</v>
      </c>
      <c r="H12" t="s">
        <v>180</v>
      </c>
    </row>
    <row r="13" spans="1:9" x14ac:dyDescent="0.2">
      <c r="A13" t="s">
        <v>287</v>
      </c>
      <c r="B13">
        <v>513863.22</v>
      </c>
      <c r="C13" t="str">
        <f>"011"</f>
        <v>011</v>
      </c>
      <c r="D13" t="s">
        <v>181</v>
      </c>
      <c r="E13" t="s">
        <v>12</v>
      </c>
      <c r="F13" t="s">
        <v>112</v>
      </c>
      <c r="G13" t="s">
        <v>112</v>
      </c>
      <c r="H13" t="s">
        <v>180</v>
      </c>
    </row>
    <row r="14" spans="1:9" x14ac:dyDescent="0.2">
      <c r="A14" t="s">
        <v>288</v>
      </c>
      <c r="B14">
        <v>513863.22</v>
      </c>
      <c r="C14" t="str">
        <f>"012"</f>
        <v>012</v>
      </c>
      <c r="D14" t="s">
        <v>181</v>
      </c>
      <c r="E14" t="s">
        <v>12</v>
      </c>
      <c r="F14" t="s">
        <v>112</v>
      </c>
      <c r="G14" t="s">
        <v>112</v>
      </c>
      <c r="H14" t="s">
        <v>180</v>
      </c>
    </row>
    <row r="15" spans="1:9" x14ac:dyDescent="0.2">
      <c r="A15" t="s">
        <v>289</v>
      </c>
      <c r="B15">
        <v>513863.22</v>
      </c>
      <c r="C15" t="str">
        <f>"013"</f>
        <v>013</v>
      </c>
      <c r="D15" t="s">
        <v>181</v>
      </c>
      <c r="E15" t="s">
        <v>12</v>
      </c>
      <c r="F15" t="s">
        <v>112</v>
      </c>
      <c r="G15" t="s">
        <v>112</v>
      </c>
      <c r="H15" t="s">
        <v>180</v>
      </c>
    </row>
    <row r="16" spans="1:9" x14ac:dyDescent="0.2">
      <c r="A16" t="s">
        <v>290</v>
      </c>
      <c r="B16">
        <v>513863.22</v>
      </c>
      <c r="C16" t="str">
        <f>"014"</f>
        <v>014</v>
      </c>
      <c r="D16" t="s">
        <v>181</v>
      </c>
      <c r="E16" t="s">
        <v>12</v>
      </c>
      <c r="F16" t="s">
        <v>112</v>
      </c>
      <c r="G16" t="s">
        <v>112</v>
      </c>
      <c r="H16" t="s">
        <v>180</v>
      </c>
    </row>
    <row r="17" spans="1:8" x14ac:dyDescent="0.2">
      <c r="A17" t="s">
        <v>291</v>
      </c>
      <c r="B17">
        <v>513863.22</v>
      </c>
      <c r="C17" t="str">
        <f>"015"</f>
        <v>015</v>
      </c>
      <c r="D17" t="s">
        <v>181</v>
      </c>
      <c r="E17" t="s">
        <v>12</v>
      </c>
      <c r="F17" t="s">
        <v>112</v>
      </c>
      <c r="G17" t="s">
        <v>112</v>
      </c>
      <c r="H17" t="s">
        <v>180</v>
      </c>
    </row>
    <row r="18" spans="1:8" x14ac:dyDescent="0.2">
      <c r="A18" t="s">
        <v>292</v>
      </c>
      <c r="B18">
        <v>513863.22</v>
      </c>
      <c r="C18" t="str">
        <f>"016"</f>
        <v>016</v>
      </c>
      <c r="D18" t="s">
        <v>181</v>
      </c>
      <c r="E18" t="s">
        <v>12</v>
      </c>
      <c r="F18" t="s">
        <v>112</v>
      </c>
      <c r="G18" t="s">
        <v>112</v>
      </c>
      <c r="H18" t="s">
        <v>180</v>
      </c>
    </row>
    <row r="19" spans="1:8" x14ac:dyDescent="0.2">
      <c r="A19" t="s">
        <v>293</v>
      </c>
      <c r="B19">
        <v>513863.22</v>
      </c>
      <c r="C19" t="str">
        <f>"017"</f>
        <v>017</v>
      </c>
      <c r="D19" t="s">
        <v>181</v>
      </c>
      <c r="E19" t="s">
        <v>12</v>
      </c>
      <c r="F19" t="s">
        <v>112</v>
      </c>
      <c r="G19" t="s">
        <v>112</v>
      </c>
      <c r="H19" t="s">
        <v>180</v>
      </c>
    </row>
    <row r="20" spans="1:8" x14ac:dyDescent="0.2">
      <c r="A20" t="s">
        <v>294</v>
      </c>
      <c r="B20">
        <v>513863.22</v>
      </c>
      <c r="C20" t="str">
        <f>"018"</f>
        <v>018</v>
      </c>
      <c r="D20" t="s">
        <v>181</v>
      </c>
      <c r="E20" t="s">
        <v>12</v>
      </c>
      <c r="F20" t="s">
        <v>112</v>
      </c>
      <c r="G20" t="s">
        <v>112</v>
      </c>
      <c r="H20" t="s">
        <v>180</v>
      </c>
    </row>
    <row r="21" spans="1:8" x14ac:dyDescent="0.2">
      <c r="A21" t="s">
        <v>295</v>
      </c>
      <c r="B21">
        <v>513863.22</v>
      </c>
      <c r="C21" t="str">
        <f>"019"</f>
        <v>019</v>
      </c>
      <c r="D21" t="s">
        <v>181</v>
      </c>
      <c r="E21" t="s">
        <v>12</v>
      </c>
      <c r="F21" t="s">
        <v>112</v>
      </c>
      <c r="G21" t="s">
        <v>112</v>
      </c>
      <c r="H21" t="s">
        <v>180</v>
      </c>
    </row>
    <row r="22" spans="1:8" x14ac:dyDescent="0.2">
      <c r="A22" t="s">
        <v>296</v>
      </c>
      <c r="B22">
        <v>513863.22</v>
      </c>
      <c r="C22" t="str">
        <f>"020"</f>
        <v>020</v>
      </c>
      <c r="D22" t="s">
        <v>181</v>
      </c>
      <c r="E22" t="s">
        <v>12</v>
      </c>
      <c r="F22" t="s">
        <v>112</v>
      </c>
      <c r="G22" t="s">
        <v>112</v>
      </c>
      <c r="H22" t="s">
        <v>180</v>
      </c>
    </row>
    <row r="23" spans="1:8" x14ac:dyDescent="0.2">
      <c r="A23" t="s">
        <v>297</v>
      </c>
      <c r="B23">
        <v>513863.22</v>
      </c>
      <c r="C23" t="str">
        <f>"021"</f>
        <v>021</v>
      </c>
      <c r="D23" t="s">
        <v>181</v>
      </c>
      <c r="E23" t="s">
        <v>12</v>
      </c>
      <c r="F23" t="s">
        <v>112</v>
      </c>
      <c r="G23" t="s">
        <v>112</v>
      </c>
      <c r="H23" t="s">
        <v>180</v>
      </c>
    </row>
    <row r="24" spans="1:8" x14ac:dyDescent="0.2">
      <c r="A24" t="s">
        <v>298</v>
      </c>
      <c r="B24">
        <v>513863.22</v>
      </c>
      <c r="C24" t="str">
        <f>"022"</f>
        <v>022</v>
      </c>
      <c r="D24" t="s">
        <v>181</v>
      </c>
      <c r="E24" t="s">
        <v>12</v>
      </c>
      <c r="F24" t="s">
        <v>112</v>
      </c>
      <c r="G24" t="s">
        <v>112</v>
      </c>
      <c r="H24" t="s">
        <v>180</v>
      </c>
    </row>
    <row r="25" spans="1:8" x14ac:dyDescent="0.2">
      <c r="A25" t="s">
        <v>299</v>
      </c>
      <c r="B25">
        <v>513863.22</v>
      </c>
      <c r="C25" t="str">
        <f>"023"</f>
        <v>023</v>
      </c>
      <c r="D25" t="s">
        <v>181</v>
      </c>
      <c r="E25" t="s">
        <v>12</v>
      </c>
      <c r="F25" t="s">
        <v>112</v>
      </c>
      <c r="G25" t="s">
        <v>112</v>
      </c>
      <c r="H25" t="s">
        <v>180</v>
      </c>
    </row>
    <row r="26" spans="1:8" x14ac:dyDescent="0.2">
      <c r="A26" t="s">
        <v>300</v>
      </c>
      <c r="B26">
        <v>513863.22</v>
      </c>
      <c r="C26" t="str">
        <f>"024"</f>
        <v>024</v>
      </c>
      <c r="D26" t="s">
        <v>181</v>
      </c>
      <c r="E26" t="s">
        <v>12</v>
      </c>
      <c r="F26" t="s">
        <v>112</v>
      </c>
      <c r="G26" t="s">
        <v>112</v>
      </c>
      <c r="H26" t="s">
        <v>180</v>
      </c>
    </row>
    <row r="27" spans="1:8" x14ac:dyDescent="0.2">
      <c r="A27" t="s">
        <v>301</v>
      </c>
      <c r="B27">
        <v>513863.22</v>
      </c>
      <c r="C27" t="str">
        <f>"025"</f>
        <v>025</v>
      </c>
      <c r="D27" t="s">
        <v>181</v>
      </c>
      <c r="E27" t="s">
        <v>12</v>
      </c>
      <c r="F27" t="s">
        <v>112</v>
      </c>
      <c r="G27" t="s">
        <v>112</v>
      </c>
      <c r="H27" t="s">
        <v>180</v>
      </c>
    </row>
    <row r="28" spans="1:8" x14ac:dyDescent="0.2">
      <c r="A28" t="s">
        <v>302</v>
      </c>
      <c r="B28">
        <v>513863.22</v>
      </c>
      <c r="C28" t="str">
        <f>"026"</f>
        <v>026</v>
      </c>
      <c r="D28" t="s">
        <v>181</v>
      </c>
      <c r="E28" t="s">
        <v>12</v>
      </c>
      <c r="F28" t="s">
        <v>112</v>
      </c>
      <c r="G28" t="s">
        <v>112</v>
      </c>
      <c r="H28" t="s">
        <v>180</v>
      </c>
    </row>
    <row r="29" spans="1:8" x14ac:dyDescent="0.2">
      <c r="A29" t="s">
        <v>303</v>
      </c>
      <c r="B29">
        <v>513863.22</v>
      </c>
      <c r="C29" t="str">
        <f>"027"</f>
        <v>027</v>
      </c>
      <c r="D29" t="s">
        <v>181</v>
      </c>
      <c r="E29" t="s">
        <v>12</v>
      </c>
      <c r="F29" t="s">
        <v>112</v>
      </c>
      <c r="G29" t="s">
        <v>112</v>
      </c>
      <c r="H29" t="s">
        <v>180</v>
      </c>
    </row>
    <row r="30" spans="1:8" x14ac:dyDescent="0.2">
      <c r="A30" t="s">
        <v>304</v>
      </c>
      <c r="B30">
        <v>513863.22</v>
      </c>
      <c r="C30" t="str">
        <f>"028"</f>
        <v>028</v>
      </c>
      <c r="D30" t="s">
        <v>181</v>
      </c>
      <c r="E30" t="s">
        <v>12</v>
      </c>
      <c r="F30" t="s">
        <v>112</v>
      </c>
      <c r="G30" t="s">
        <v>112</v>
      </c>
      <c r="H30" t="s">
        <v>180</v>
      </c>
    </row>
    <row r="31" spans="1:8" x14ac:dyDescent="0.2">
      <c r="A31" t="s">
        <v>305</v>
      </c>
      <c r="B31">
        <v>513863.22</v>
      </c>
      <c r="C31" t="str">
        <f>"029"</f>
        <v>029</v>
      </c>
      <c r="D31" t="s">
        <v>181</v>
      </c>
      <c r="E31" t="s">
        <v>12</v>
      </c>
      <c r="F31" t="s">
        <v>112</v>
      </c>
      <c r="G31" t="s">
        <v>112</v>
      </c>
      <c r="H31" t="s">
        <v>180</v>
      </c>
    </row>
    <row r="32" spans="1:8" x14ac:dyDescent="0.2">
      <c r="A32" t="s">
        <v>306</v>
      </c>
      <c r="B32">
        <v>513863.22</v>
      </c>
      <c r="C32" t="str">
        <f>"030"</f>
        <v>030</v>
      </c>
      <c r="D32" t="s">
        <v>181</v>
      </c>
      <c r="E32" t="s">
        <v>12</v>
      </c>
      <c r="F32" t="s">
        <v>112</v>
      </c>
      <c r="G32" t="s">
        <v>112</v>
      </c>
      <c r="H32" t="s">
        <v>180</v>
      </c>
    </row>
    <row r="33" spans="1:8" x14ac:dyDescent="0.2">
      <c r="A33" t="s">
        <v>307</v>
      </c>
      <c r="B33">
        <v>513863.22</v>
      </c>
      <c r="C33" t="str">
        <f>"031"</f>
        <v>031</v>
      </c>
      <c r="D33" t="s">
        <v>181</v>
      </c>
      <c r="E33" t="s">
        <v>12</v>
      </c>
      <c r="F33" t="s">
        <v>112</v>
      </c>
      <c r="G33" t="s">
        <v>112</v>
      </c>
      <c r="H33" t="s">
        <v>180</v>
      </c>
    </row>
    <row r="34" spans="1:8" x14ac:dyDescent="0.2">
      <c r="A34" t="s">
        <v>308</v>
      </c>
      <c r="B34">
        <v>513863.22</v>
      </c>
      <c r="C34" t="str">
        <f>"032"</f>
        <v>032</v>
      </c>
      <c r="D34" t="s">
        <v>181</v>
      </c>
      <c r="E34" t="s">
        <v>12</v>
      </c>
      <c r="F34" t="s">
        <v>112</v>
      </c>
      <c r="G34" t="s">
        <v>112</v>
      </c>
      <c r="H34" t="s">
        <v>180</v>
      </c>
    </row>
    <row r="35" spans="1:8" x14ac:dyDescent="0.2">
      <c r="A35" t="s">
        <v>309</v>
      </c>
      <c r="B35">
        <v>513863.22</v>
      </c>
      <c r="C35" t="str">
        <f>"033"</f>
        <v>033</v>
      </c>
      <c r="D35" t="s">
        <v>181</v>
      </c>
      <c r="E35" t="s">
        <v>12</v>
      </c>
      <c r="F35" t="s">
        <v>112</v>
      </c>
      <c r="G35" t="s">
        <v>112</v>
      </c>
      <c r="H35" t="s">
        <v>180</v>
      </c>
    </row>
    <row r="36" spans="1:8" x14ac:dyDescent="0.2">
      <c r="A36" t="s">
        <v>310</v>
      </c>
      <c r="B36">
        <v>513863.22</v>
      </c>
      <c r="C36" t="str">
        <f>"034"</f>
        <v>034</v>
      </c>
      <c r="D36" t="s">
        <v>181</v>
      </c>
      <c r="E36" t="s">
        <v>12</v>
      </c>
      <c r="F36" t="s">
        <v>112</v>
      </c>
      <c r="G36" t="s">
        <v>112</v>
      </c>
      <c r="H36" t="s">
        <v>180</v>
      </c>
    </row>
    <row r="37" spans="1:8" x14ac:dyDescent="0.2">
      <c r="A37" t="s">
        <v>311</v>
      </c>
      <c r="B37">
        <v>513863.22</v>
      </c>
      <c r="C37" t="str">
        <f>"035"</f>
        <v>035</v>
      </c>
      <c r="D37" t="s">
        <v>181</v>
      </c>
      <c r="E37" t="s">
        <v>12</v>
      </c>
      <c r="F37" t="s">
        <v>112</v>
      </c>
      <c r="G37" t="s">
        <v>112</v>
      </c>
      <c r="H37" t="s">
        <v>180</v>
      </c>
    </row>
    <row r="38" spans="1:8" x14ac:dyDescent="0.2">
      <c r="A38" t="s">
        <v>312</v>
      </c>
      <c r="B38">
        <v>513863.22</v>
      </c>
      <c r="C38" t="str">
        <f>"036"</f>
        <v>036</v>
      </c>
      <c r="D38" t="s">
        <v>181</v>
      </c>
      <c r="E38" t="s">
        <v>12</v>
      </c>
      <c r="F38" t="s">
        <v>112</v>
      </c>
      <c r="G38" t="s">
        <v>112</v>
      </c>
      <c r="H38" t="s">
        <v>180</v>
      </c>
    </row>
    <row r="39" spans="1:8" x14ac:dyDescent="0.2">
      <c r="A39" t="s">
        <v>313</v>
      </c>
      <c r="B39">
        <v>513863.22</v>
      </c>
      <c r="C39" t="str">
        <f>"037"</f>
        <v>037</v>
      </c>
      <c r="D39" t="s">
        <v>181</v>
      </c>
      <c r="E39" t="s">
        <v>12</v>
      </c>
      <c r="F39" t="s">
        <v>112</v>
      </c>
      <c r="G39" t="s">
        <v>112</v>
      </c>
      <c r="H39" t="s">
        <v>180</v>
      </c>
    </row>
    <row r="40" spans="1:8" x14ac:dyDescent="0.2">
      <c r="A40" t="s">
        <v>314</v>
      </c>
      <c r="B40">
        <v>513863.22</v>
      </c>
      <c r="C40" t="str">
        <f>"038"</f>
        <v>038</v>
      </c>
      <c r="D40" t="s">
        <v>181</v>
      </c>
      <c r="E40" t="s">
        <v>12</v>
      </c>
      <c r="F40" t="s">
        <v>112</v>
      </c>
      <c r="G40" t="s">
        <v>112</v>
      </c>
      <c r="H40" t="s">
        <v>180</v>
      </c>
    </row>
    <row r="41" spans="1:8" x14ac:dyDescent="0.2">
      <c r="A41" t="s">
        <v>315</v>
      </c>
      <c r="B41">
        <v>513863.22</v>
      </c>
      <c r="C41" t="str">
        <f>"039"</f>
        <v>039</v>
      </c>
      <c r="D41" t="s">
        <v>181</v>
      </c>
      <c r="E41" t="s">
        <v>12</v>
      </c>
      <c r="F41" t="s">
        <v>112</v>
      </c>
      <c r="G41" t="s">
        <v>112</v>
      </c>
      <c r="H41" t="s">
        <v>180</v>
      </c>
    </row>
    <row r="42" spans="1:8" x14ac:dyDescent="0.2">
      <c r="A42" t="s">
        <v>316</v>
      </c>
      <c r="B42">
        <v>513863.22</v>
      </c>
      <c r="C42" t="str">
        <f>"040"</f>
        <v>040</v>
      </c>
      <c r="D42" t="s">
        <v>181</v>
      </c>
      <c r="E42" t="s">
        <v>12</v>
      </c>
      <c r="F42" t="s">
        <v>112</v>
      </c>
      <c r="G42" t="s">
        <v>112</v>
      </c>
      <c r="H42" t="s">
        <v>180</v>
      </c>
    </row>
    <row r="43" spans="1:8" x14ac:dyDescent="0.2">
      <c r="A43" t="s">
        <v>317</v>
      </c>
      <c r="B43">
        <v>513863.22</v>
      </c>
      <c r="C43" t="str">
        <f>"041"</f>
        <v>041</v>
      </c>
      <c r="D43" t="s">
        <v>181</v>
      </c>
      <c r="E43" t="s">
        <v>12</v>
      </c>
      <c r="F43" t="s">
        <v>112</v>
      </c>
      <c r="G43" t="s">
        <v>112</v>
      </c>
      <c r="H43" t="s">
        <v>180</v>
      </c>
    </row>
    <row r="44" spans="1:8" x14ac:dyDescent="0.2">
      <c r="A44" t="s">
        <v>318</v>
      </c>
      <c r="B44">
        <v>513863.22</v>
      </c>
      <c r="C44" t="str">
        <f>"042"</f>
        <v>042</v>
      </c>
      <c r="D44" t="s">
        <v>181</v>
      </c>
      <c r="E44" t="s">
        <v>12</v>
      </c>
      <c r="F44" t="s">
        <v>112</v>
      </c>
      <c r="G44" t="s">
        <v>112</v>
      </c>
      <c r="H44" t="s">
        <v>180</v>
      </c>
    </row>
    <row r="45" spans="1:8" x14ac:dyDescent="0.2">
      <c r="A45" t="s">
        <v>319</v>
      </c>
      <c r="B45">
        <v>513863.22</v>
      </c>
      <c r="C45" t="str">
        <f>"043"</f>
        <v>043</v>
      </c>
      <c r="D45" t="s">
        <v>181</v>
      </c>
      <c r="E45" t="s">
        <v>12</v>
      </c>
      <c r="F45" t="s">
        <v>112</v>
      </c>
      <c r="G45" t="s">
        <v>112</v>
      </c>
      <c r="H45" t="s">
        <v>180</v>
      </c>
    </row>
    <row r="46" spans="1:8" x14ac:dyDescent="0.2">
      <c r="A46" t="s">
        <v>320</v>
      </c>
      <c r="B46">
        <v>516891.39</v>
      </c>
      <c r="C46" t="str">
        <f>"044"</f>
        <v>044</v>
      </c>
      <c r="D46" t="s">
        <v>181</v>
      </c>
      <c r="E46" t="s">
        <v>12</v>
      </c>
      <c r="F46" t="s">
        <v>112</v>
      </c>
      <c r="G46" t="s">
        <v>112</v>
      </c>
      <c r="H46" t="s">
        <v>180</v>
      </c>
    </row>
    <row r="47" spans="1:8" x14ac:dyDescent="0.2">
      <c r="A47" t="s">
        <v>321</v>
      </c>
      <c r="B47">
        <v>516891.39</v>
      </c>
      <c r="C47" t="str">
        <f>"045"</f>
        <v>045</v>
      </c>
      <c r="D47" t="s">
        <v>181</v>
      </c>
      <c r="E47" t="s">
        <v>12</v>
      </c>
      <c r="F47" t="s">
        <v>112</v>
      </c>
      <c r="G47" t="s">
        <v>112</v>
      </c>
      <c r="H47" t="s">
        <v>180</v>
      </c>
    </row>
    <row r="48" spans="1:8" x14ac:dyDescent="0.2">
      <c r="A48" t="s">
        <v>322</v>
      </c>
      <c r="B48">
        <v>513863.22</v>
      </c>
      <c r="C48" t="str">
        <f>"046"</f>
        <v>046</v>
      </c>
      <c r="D48" t="s">
        <v>181</v>
      </c>
      <c r="E48" t="s">
        <v>12</v>
      </c>
      <c r="F48" t="s">
        <v>112</v>
      </c>
      <c r="G48" t="s">
        <v>112</v>
      </c>
      <c r="H48" t="s">
        <v>180</v>
      </c>
    </row>
    <row r="49" spans="1:8" x14ac:dyDescent="0.2">
      <c r="A49" t="s">
        <v>323</v>
      </c>
      <c r="B49">
        <v>513863.22</v>
      </c>
      <c r="C49" t="str">
        <f>"047"</f>
        <v>047</v>
      </c>
      <c r="D49" t="s">
        <v>181</v>
      </c>
      <c r="E49" t="s">
        <v>12</v>
      </c>
      <c r="F49" t="s">
        <v>112</v>
      </c>
      <c r="G49" t="s">
        <v>112</v>
      </c>
      <c r="H49" t="s">
        <v>180</v>
      </c>
    </row>
    <row r="50" spans="1:8" x14ac:dyDescent="0.2">
      <c r="A50" t="s">
        <v>324</v>
      </c>
      <c r="B50">
        <v>513863.22</v>
      </c>
      <c r="C50" t="str">
        <f>"048"</f>
        <v>048</v>
      </c>
      <c r="D50" t="s">
        <v>181</v>
      </c>
      <c r="E50" t="s">
        <v>12</v>
      </c>
      <c r="F50" t="s">
        <v>112</v>
      </c>
      <c r="G50" t="s">
        <v>112</v>
      </c>
      <c r="H50" t="s">
        <v>180</v>
      </c>
    </row>
    <row r="51" spans="1:8" x14ac:dyDescent="0.2">
      <c r="A51" t="s">
        <v>325</v>
      </c>
      <c r="B51">
        <v>513863.22</v>
      </c>
      <c r="C51" t="str">
        <f>"049"</f>
        <v>049</v>
      </c>
      <c r="D51" t="s">
        <v>181</v>
      </c>
      <c r="E51" t="s">
        <v>12</v>
      </c>
      <c r="F51" t="s">
        <v>112</v>
      </c>
      <c r="G51" t="s">
        <v>112</v>
      </c>
      <c r="H51" t="s">
        <v>180</v>
      </c>
    </row>
    <row r="52" spans="1:8" x14ac:dyDescent="0.2">
      <c r="A52" t="s">
        <v>326</v>
      </c>
      <c r="B52">
        <v>513863.22</v>
      </c>
      <c r="C52" t="str">
        <f>"050"</f>
        <v>050</v>
      </c>
      <c r="D52" t="s">
        <v>181</v>
      </c>
      <c r="E52" t="s">
        <v>12</v>
      </c>
      <c r="F52" t="s">
        <v>112</v>
      </c>
      <c r="G52" t="s">
        <v>112</v>
      </c>
      <c r="H52" t="s">
        <v>180</v>
      </c>
    </row>
    <row r="53" spans="1:8" x14ac:dyDescent="0.2">
      <c r="A53" t="s">
        <v>327</v>
      </c>
      <c r="B53">
        <v>513863.22</v>
      </c>
      <c r="C53" t="str">
        <f>"051"</f>
        <v>051</v>
      </c>
      <c r="D53" t="s">
        <v>181</v>
      </c>
      <c r="E53" t="s">
        <v>12</v>
      </c>
      <c r="F53" t="s">
        <v>112</v>
      </c>
      <c r="G53" t="s">
        <v>112</v>
      </c>
      <c r="H53" t="s">
        <v>180</v>
      </c>
    </row>
    <row r="54" spans="1:8" x14ac:dyDescent="0.2">
      <c r="A54" t="s">
        <v>328</v>
      </c>
      <c r="B54">
        <v>513863.22</v>
      </c>
      <c r="C54" t="str">
        <f>"052"</f>
        <v>052</v>
      </c>
      <c r="D54" t="s">
        <v>181</v>
      </c>
      <c r="E54" t="s">
        <v>12</v>
      </c>
      <c r="F54" t="s">
        <v>112</v>
      </c>
      <c r="G54" t="s">
        <v>112</v>
      </c>
      <c r="H54" t="s">
        <v>180</v>
      </c>
    </row>
    <row r="55" spans="1:8" x14ac:dyDescent="0.2">
      <c r="A55" t="s">
        <v>329</v>
      </c>
      <c r="B55">
        <v>513863.22</v>
      </c>
      <c r="C55" t="str">
        <f>"053"</f>
        <v>053</v>
      </c>
      <c r="D55" t="s">
        <v>181</v>
      </c>
      <c r="E55" t="s">
        <v>12</v>
      </c>
      <c r="F55" t="s">
        <v>112</v>
      </c>
      <c r="G55" t="s">
        <v>112</v>
      </c>
      <c r="H55" t="s">
        <v>180</v>
      </c>
    </row>
    <row r="56" spans="1:8" x14ac:dyDescent="0.2">
      <c r="A56" t="s">
        <v>330</v>
      </c>
      <c r="B56">
        <v>513863.22</v>
      </c>
      <c r="C56" t="str">
        <f>"054"</f>
        <v>054</v>
      </c>
      <c r="D56" t="s">
        <v>181</v>
      </c>
      <c r="E56" t="s">
        <v>12</v>
      </c>
      <c r="F56" t="s">
        <v>112</v>
      </c>
      <c r="G56" t="s">
        <v>112</v>
      </c>
      <c r="H56" t="s">
        <v>180</v>
      </c>
    </row>
    <row r="57" spans="1:8" x14ac:dyDescent="0.2">
      <c r="A57" t="s">
        <v>331</v>
      </c>
      <c r="B57">
        <v>513863.22</v>
      </c>
      <c r="C57" t="str">
        <f>"055"</f>
        <v>055</v>
      </c>
      <c r="D57" t="s">
        <v>181</v>
      </c>
      <c r="E57" t="s">
        <v>12</v>
      </c>
      <c r="F57" t="s">
        <v>112</v>
      </c>
      <c r="G57" t="s">
        <v>112</v>
      </c>
      <c r="H57" t="s">
        <v>180</v>
      </c>
    </row>
    <row r="58" spans="1:8" x14ac:dyDescent="0.2">
      <c r="A58" t="s">
        <v>332</v>
      </c>
      <c r="B58">
        <v>513863.22</v>
      </c>
      <c r="C58" t="str">
        <f>"056"</f>
        <v>056</v>
      </c>
      <c r="D58" t="s">
        <v>181</v>
      </c>
      <c r="E58" t="s">
        <v>12</v>
      </c>
      <c r="F58" t="s">
        <v>112</v>
      </c>
      <c r="G58" t="s">
        <v>112</v>
      </c>
      <c r="H58" t="s">
        <v>180</v>
      </c>
    </row>
    <row r="59" spans="1:8" x14ac:dyDescent="0.2">
      <c r="A59" t="s">
        <v>333</v>
      </c>
      <c r="B59">
        <v>513863.22</v>
      </c>
      <c r="C59" t="str">
        <f>"057"</f>
        <v>057</v>
      </c>
      <c r="D59" t="s">
        <v>181</v>
      </c>
      <c r="E59" t="s">
        <v>12</v>
      </c>
      <c r="F59" t="s">
        <v>112</v>
      </c>
      <c r="G59" t="s">
        <v>112</v>
      </c>
      <c r="H59" t="s">
        <v>180</v>
      </c>
    </row>
    <row r="60" spans="1:8" x14ac:dyDescent="0.2">
      <c r="A60" t="s">
        <v>334</v>
      </c>
      <c r="B60">
        <v>513863.22</v>
      </c>
      <c r="C60" t="str">
        <f>"058"</f>
        <v>058</v>
      </c>
      <c r="D60" t="s">
        <v>181</v>
      </c>
      <c r="E60" t="s">
        <v>12</v>
      </c>
      <c r="F60" t="s">
        <v>112</v>
      </c>
      <c r="G60" t="s">
        <v>112</v>
      </c>
      <c r="H60" t="s">
        <v>180</v>
      </c>
    </row>
    <row r="61" spans="1:8" x14ac:dyDescent="0.2">
      <c r="A61" t="s">
        <v>335</v>
      </c>
      <c r="B61">
        <v>513863.22</v>
      </c>
      <c r="C61" t="str">
        <f>"059"</f>
        <v>059</v>
      </c>
      <c r="D61" t="s">
        <v>181</v>
      </c>
      <c r="E61" t="s">
        <v>12</v>
      </c>
      <c r="F61" t="s">
        <v>112</v>
      </c>
      <c r="G61" t="s">
        <v>112</v>
      </c>
      <c r="H61" t="s">
        <v>180</v>
      </c>
    </row>
    <row r="62" spans="1:8" x14ac:dyDescent="0.2">
      <c r="A62" t="s">
        <v>336</v>
      </c>
      <c r="B62">
        <v>513863.22</v>
      </c>
      <c r="C62" t="str">
        <f>"060"</f>
        <v>060</v>
      </c>
      <c r="D62" t="s">
        <v>181</v>
      </c>
      <c r="E62" t="s">
        <v>12</v>
      </c>
      <c r="F62" t="s">
        <v>112</v>
      </c>
      <c r="G62" t="s">
        <v>112</v>
      </c>
      <c r="H62" t="s">
        <v>180</v>
      </c>
    </row>
    <row r="63" spans="1:8" x14ac:dyDescent="0.2">
      <c r="A63" t="s">
        <v>337</v>
      </c>
      <c r="B63">
        <v>513863.22</v>
      </c>
      <c r="C63" t="str">
        <f>"061"</f>
        <v>061</v>
      </c>
      <c r="D63" t="s">
        <v>181</v>
      </c>
      <c r="E63" t="s">
        <v>12</v>
      </c>
      <c r="F63" t="s">
        <v>112</v>
      </c>
      <c r="G63" t="s">
        <v>112</v>
      </c>
      <c r="H63" t="s">
        <v>180</v>
      </c>
    </row>
    <row r="64" spans="1:8" x14ac:dyDescent="0.2">
      <c r="A64" t="s">
        <v>338</v>
      </c>
      <c r="B64">
        <v>513863.22</v>
      </c>
      <c r="C64" t="str">
        <f>"062"</f>
        <v>062</v>
      </c>
      <c r="D64" t="s">
        <v>181</v>
      </c>
      <c r="E64" t="s">
        <v>12</v>
      </c>
      <c r="F64" t="s">
        <v>112</v>
      </c>
      <c r="G64" t="s">
        <v>112</v>
      </c>
      <c r="H64" t="s">
        <v>180</v>
      </c>
    </row>
    <row r="65" spans="1:8" x14ac:dyDescent="0.2">
      <c r="A65" t="s">
        <v>339</v>
      </c>
      <c r="B65">
        <v>513863.22</v>
      </c>
      <c r="C65" t="str">
        <f>"063"</f>
        <v>063</v>
      </c>
      <c r="D65" t="s">
        <v>181</v>
      </c>
      <c r="E65" t="s">
        <v>12</v>
      </c>
      <c r="F65" t="s">
        <v>112</v>
      </c>
      <c r="G65" t="s">
        <v>112</v>
      </c>
      <c r="H65" t="s">
        <v>180</v>
      </c>
    </row>
    <row r="66" spans="1:8" x14ac:dyDescent="0.2">
      <c r="A66" t="s">
        <v>340</v>
      </c>
      <c r="B66">
        <v>513863.22</v>
      </c>
      <c r="C66" t="str">
        <f>"064"</f>
        <v>064</v>
      </c>
      <c r="D66" t="s">
        <v>181</v>
      </c>
      <c r="E66" t="s">
        <v>12</v>
      </c>
      <c r="F66" t="s">
        <v>112</v>
      </c>
      <c r="G66" t="s">
        <v>112</v>
      </c>
      <c r="H66" t="s">
        <v>180</v>
      </c>
    </row>
    <row r="67" spans="1:8" x14ac:dyDescent="0.2">
      <c r="A67" t="s">
        <v>341</v>
      </c>
      <c r="B67">
        <v>516891.39</v>
      </c>
      <c r="C67" t="str">
        <f>"065"</f>
        <v>065</v>
      </c>
      <c r="D67" t="s">
        <v>181</v>
      </c>
      <c r="E67" t="s">
        <v>12</v>
      </c>
      <c r="F67" t="s">
        <v>112</v>
      </c>
      <c r="G67" t="s">
        <v>112</v>
      </c>
      <c r="H67" t="s">
        <v>180</v>
      </c>
    </row>
    <row r="68" spans="1:8" x14ac:dyDescent="0.2">
      <c r="A68" t="s">
        <v>342</v>
      </c>
      <c r="B68">
        <v>516891.39</v>
      </c>
      <c r="C68" t="str">
        <f>"066"</f>
        <v>066</v>
      </c>
      <c r="D68" t="s">
        <v>181</v>
      </c>
      <c r="E68" t="s">
        <v>12</v>
      </c>
      <c r="F68" t="s">
        <v>112</v>
      </c>
      <c r="G68" t="s">
        <v>112</v>
      </c>
      <c r="H68" t="s">
        <v>180</v>
      </c>
    </row>
    <row r="69" spans="1:8" x14ac:dyDescent="0.2">
      <c r="A69" t="s">
        <v>343</v>
      </c>
      <c r="B69">
        <v>513863.22</v>
      </c>
      <c r="C69" t="str">
        <f>"067"</f>
        <v>067</v>
      </c>
      <c r="D69" t="s">
        <v>181</v>
      </c>
      <c r="E69" t="s">
        <v>12</v>
      </c>
      <c r="F69" t="s">
        <v>112</v>
      </c>
      <c r="G69" t="s">
        <v>112</v>
      </c>
      <c r="H69" t="s">
        <v>180</v>
      </c>
    </row>
    <row r="70" spans="1:8" x14ac:dyDescent="0.2">
      <c r="A70" t="s">
        <v>344</v>
      </c>
      <c r="B70">
        <v>513863.22</v>
      </c>
      <c r="C70" t="str">
        <f>"068"</f>
        <v>068</v>
      </c>
      <c r="D70" t="s">
        <v>181</v>
      </c>
      <c r="E70" t="s">
        <v>12</v>
      </c>
      <c r="F70" t="s">
        <v>112</v>
      </c>
      <c r="G70" t="s">
        <v>112</v>
      </c>
      <c r="H70" t="s">
        <v>180</v>
      </c>
    </row>
    <row r="71" spans="1:8" x14ac:dyDescent="0.2">
      <c r="A71" t="s">
        <v>345</v>
      </c>
      <c r="B71">
        <v>513863.22</v>
      </c>
      <c r="C71" t="str">
        <f>"069"</f>
        <v>069</v>
      </c>
      <c r="D71" t="s">
        <v>181</v>
      </c>
      <c r="E71" t="s">
        <v>12</v>
      </c>
      <c r="F71" t="s">
        <v>112</v>
      </c>
      <c r="G71" t="s">
        <v>112</v>
      </c>
      <c r="H71" t="s">
        <v>180</v>
      </c>
    </row>
    <row r="72" spans="1:8" x14ac:dyDescent="0.2">
      <c r="A72" t="s">
        <v>346</v>
      </c>
      <c r="B72">
        <v>516891.39</v>
      </c>
      <c r="C72" t="str">
        <f>"070"</f>
        <v>070</v>
      </c>
      <c r="D72" t="s">
        <v>181</v>
      </c>
      <c r="E72" t="s">
        <v>12</v>
      </c>
      <c r="F72" t="s">
        <v>112</v>
      </c>
      <c r="G72" t="s">
        <v>112</v>
      </c>
      <c r="H72" t="s">
        <v>180</v>
      </c>
    </row>
    <row r="73" spans="1:8" x14ac:dyDescent="0.2">
      <c r="A73" t="s">
        <v>347</v>
      </c>
      <c r="B73">
        <v>513863.22</v>
      </c>
      <c r="C73" t="str">
        <f>"071"</f>
        <v>071</v>
      </c>
      <c r="D73" t="s">
        <v>181</v>
      </c>
      <c r="E73" t="s">
        <v>12</v>
      </c>
      <c r="F73" t="s">
        <v>112</v>
      </c>
      <c r="G73" t="s">
        <v>112</v>
      </c>
      <c r="H73" t="s">
        <v>180</v>
      </c>
    </row>
    <row r="74" spans="1:8" x14ac:dyDescent="0.2">
      <c r="A74" t="s">
        <v>348</v>
      </c>
      <c r="B74">
        <v>513863.22</v>
      </c>
      <c r="C74" t="str">
        <f>"072"</f>
        <v>072</v>
      </c>
      <c r="D74" t="s">
        <v>181</v>
      </c>
      <c r="E74" t="s">
        <v>12</v>
      </c>
      <c r="F74" t="s">
        <v>112</v>
      </c>
      <c r="G74" t="s">
        <v>112</v>
      </c>
      <c r="H74" t="s">
        <v>180</v>
      </c>
    </row>
    <row r="75" spans="1:8" x14ac:dyDescent="0.2">
      <c r="A75" t="s">
        <v>349</v>
      </c>
      <c r="B75">
        <v>513863.22</v>
      </c>
      <c r="C75" t="str">
        <f>"073"</f>
        <v>073</v>
      </c>
      <c r="D75" t="s">
        <v>181</v>
      </c>
      <c r="E75" t="s">
        <v>12</v>
      </c>
      <c r="F75" t="s">
        <v>112</v>
      </c>
      <c r="G75" t="s">
        <v>112</v>
      </c>
      <c r="H75" t="s">
        <v>180</v>
      </c>
    </row>
    <row r="76" spans="1:8" x14ac:dyDescent="0.2">
      <c r="A76" t="s">
        <v>350</v>
      </c>
      <c r="B76">
        <v>513863.22</v>
      </c>
      <c r="C76" t="str">
        <f>"074"</f>
        <v>074</v>
      </c>
      <c r="D76" t="s">
        <v>181</v>
      </c>
      <c r="E76" t="s">
        <v>12</v>
      </c>
      <c r="F76" t="s">
        <v>112</v>
      </c>
      <c r="G76" t="s">
        <v>112</v>
      </c>
      <c r="H76" t="s">
        <v>180</v>
      </c>
    </row>
    <row r="77" spans="1:8" x14ac:dyDescent="0.2">
      <c r="A77" t="s">
        <v>351</v>
      </c>
      <c r="B77">
        <v>513863.22</v>
      </c>
      <c r="C77" t="str">
        <f>"075"</f>
        <v>075</v>
      </c>
      <c r="D77" t="s">
        <v>181</v>
      </c>
      <c r="E77" t="s">
        <v>12</v>
      </c>
      <c r="F77" t="s">
        <v>112</v>
      </c>
      <c r="G77" t="s">
        <v>112</v>
      </c>
      <c r="H77" t="s">
        <v>180</v>
      </c>
    </row>
    <row r="78" spans="1:8" x14ac:dyDescent="0.2">
      <c r="A78" t="s">
        <v>352</v>
      </c>
      <c r="B78">
        <v>513863.22</v>
      </c>
      <c r="C78" t="str">
        <f>"076"</f>
        <v>076</v>
      </c>
      <c r="D78" t="s">
        <v>181</v>
      </c>
      <c r="E78" t="s">
        <v>12</v>
      </c>
      <c r="F78" t="s">
        <v>112</v>
      </c>
      <c r="G78" t="s">
        <v>112</v>
      </c>
      <c r="H78" t="s">
        <v>180</v>
      </c>
    </row>
    <row r="79" spans="1:8" x14ac:dyDescent="0.2">
      <c r="A79" t="s">
        <v>353</v>
      </c>
      <c r="B79">
        <v>513863.22</v>
      </c>
      <c r="C79" t="str">
        <f>"077"</f>
        <v>077</v>
      </c>
      <c r="D79" t="s">
        <v>181</v>
      </c>
      <c r="E79" t="s">
        <v>12</v>
      </c>
      <c r="F79" t="s">
        <v>112</v>
      </c>
      <c r="G79" t="s">
        <v>112</v>
      </c>
      <c r="H79" t="s">
        <v>180</v>
      </c>
    </row>
    <row r="80" spans="1:8" x14ac:dyDescent="0.2">
      <c r="A80" t="s">
        <v>354</v>
      </c>
      <c r="B80">
        <v>513863.22</v>
      </c>
      <c r="C80" t="str">
        <f>"078"</f>
        <v>078</v>
      </c>
      <c r="D80" t="s">
        <v>181</v>
      </c>
      <c r="E80" t="s">
        <v>12</v>
      </c>
      <c r="F80" t="s">
        <v>112</v>
      </c>
      <c r="G80" t="s">
        <v>112</v>
      </c>
      <c r="H80" t="s">
        <v>180</v>
      </c>
    </row>
    <row r="81" spans="1:8" x14ac:dyDescent="0.2">
      <c r="A81" t="s">
        <v>355</v>
      </c>
      <c r="B81">
        <v>513863.22</v>
      </c>
      <c r="C81" t="str">
        <f>"079"</f>
        <v>079</v>
      </c>
      <c r="D81" t="s">
        <v>181</v>
      </c>
      <c r="E81" t="s">
        <v>12</v>
      </c>
      <c r="F81" t="s">
        <v>112</v>
      </c>
      <c r="G81" t="s">
        <v>112</v>
      </c>
      <c r="H81" t="s">
        <v>180</v>
      </c>
    </row>
    <row r="82" spans="1:8" x14ac:dyDescent="0.2">
      <c r="A82" t="s">
        <v>356</v>
      </c>
      <c r="B82">
        <v>513863.22</v>
      </c>
      <c r="C82" t="str">
        <f>"080"</f>
        <v>080</v>
      </c>
      <c r="D82" t="s">
        <v>181</v>
      </c>
      <c r="E82" t="s">
        <v>12</v>
      </c>
      <c r="F82" t="s">
        <v>112</v>
      </c>
      <c r="G82" t="s">
        <v>112</v>
      </c>
      <c r="H82" t="s">
        <v>180</v>
      </c>
    </row>
    <row r="83" spans="1:8" x14ac:dyDescent="0.2">
      <c r="A83" t="s">
        <v>357</v>
      </c>
      <c r="B83">
        <v>513863.22</v>
      </c>
      <c r="C83" t="str">
        <f>"081"</f>
        <v>081</v>
      </c>
      <c r="D83" t="s">
        <v>181</v>
      </c>
      <c r="E83" t="s">
        <v>12</v>
      </c>
      <c r="F83" t="s">
        <v>112</v>
      </c>
      <c r="G83" t="s">
        <v>112</v>
      </c>
      <c r="H83" t="s">
        <v>180</v>
      </c>
    </row>
    <row r="84" spans="1:8" x14ac:dyDescent="0.2">
      <c r="A84" t="s">
        <v>358</v>
      </c>
      <c r="B84">
        <v>516891.39</v>
      </c>
      <c r="C84" t="str">
        <f>"082"</f>
        <v>082</v>
      </c>
      <c r="D84" t="s">
        <v>181</v>
      </c>
      <c r="E84" t="s">
        <v>12</v>
      </c>
      <c r="F84" t="s">
        <v>112</v>
      </c>
      <c r="G84" t="s">
        <v>112</v>
      </c>
      <c r="H84" t="s">
        <v>180</v>
      </c>
    </row>
    <row r="85" spans="1:8" x14ac:dyDescent="0.2">
      <c r="A85" t="s">
        <v>359</v>
      </c>
      <c r="B85">
        <v>516891.39</v>
      </c>
      <c r="C85" t="str">
        <f>"083"</f>
        <v>083</v>
      </c>
      <c r="D85" t="s">
        <v>181</v>
      </c>
      <c r="E85" t="s">
        <v>12</v>
      </c>
      <c r="F85" t="s">
        <v>112</v>
      </c>
      <c r="G85" t="s">
        <v>112</v>
      </c>
      <c r="H85" t="s">
        <v>180</v>
      </c>
    </row>
    <row r="86" spans="1:8" x14ac:dyDescent="0.2">
      <c r="A86" t="s">
        <v>360</v>
      </c>
      <c r="B86">
        <v>513863.22</v>
      </c>
      <c r="C86" t="str">
        <f>"084"</f>
        <v>084</v>
      </c>
      <c r="D86" t="s">
        <v>181</v>
      </c>
      <c r="E86" t="s">
        <v>12</v>
      </c>
      <c r="F86" t="s">
        <v>112</v>
      </c>
      <c r="G86" t="s">
        <v>112</v>
      </c>
      <c r="H86" t="s">
        <v>180</v>
      </c>
    </row>
    <row r="87" spans="1:8" x14ac:dyDescent="0.2">
      <c r="A87" t="s">
        <v>361</v>
      </c>
      <c r="B87">
        <v>513863.22</v>
      </c>
      <c r="C87" t="str">
        <f>"085"</f>
        <v>085</v>
      </c>
      <c r="D87" t="s">
        <v>181</v>
      </c>
      <c r="E87" t="s">
        <v>12</v>
      </c>
      <c r="F87" t="s">
        <v>112</v>
      </c>
      <c r="G87" t="s">
        <v>112</v>
      </c>
      <c r="H87" t="s">
        <v>180</v>
      </c>
    </row>
    <row r="88" spans="1:8" x14ac:dyDescent="0.2">
      <c r="A88" t="s">
        <v>362</v>
      </c>
      <c r="B88">
        <v>513863.22</v>
      </c>
      <c r="C88" t="str">
        <f>"086"</f>
        <v>086</v>
      </c>
      <c r="D88" t="s">
        <v>181</v>
      </c>
      <c r="E88" t="s">
        <v>12</v>
      </c>
      <c r="F88" t="s">
        <v>112</v>
      </c>
      <c r="G88" t="s">
        <v>112</v>
      </c>
      <c r="H88" t="s">
        <v>180</v>
      </c>
    </row>
    <row r="89" spans="1:8" x14ac:dyDescent="0.2">
      <c r="A89" t="s">
        <v>363</v>
      </c>
      <c r="B89">
        <v>513863.22</v>
      </c>
      <c r="C89" t="str">
        <f>"087"</f>
        <v>087</v>
      </c>
      <c r="D89" t="s">
        <v>181</v>
      </c>
      <c r="E89" t="s">
        <v>12</v>
      </c>
      <c r="F89" t="s">
        <v>112</v>
      </c>
      <c r="G89" t="s">
        <v>112</v>
      </c>
      <c r="H89" t="s">
        <v>180</v>
      </c>
    </row>
    <row r="90" spans="1:8" x14ac:dyDescent="0.2">
      <c r="A90" t="s">
        <v>364</v>
      </c>
      <c r="B90">
        <v>513863.22</v>
      </c>
      <c r="C90" t="str">
        <f>"088"</f>
        <v>088</v>
      </c>
      <c r="D90" t="s">
        <v>181</v>
      </c>
      <c r="E90" t="s">
        <v>12</v>
      </c>
      <c r="F90" t="s">
        <v>112</v>
      </c>
      <c r="G90" t="s">
        <v>112</v>
      </c>
      <c r="H90" t="s">
        <v>180</v>
      </c>
    </row>
    <row r="91" spans="1:8" x14ac:dyDescent="0.2">
      <c r="A91" t="s">
        <v>365</v>
      </c>
      <c r="B91">
        <v>513863.22</v>
      </c>
      <c r="C91" t="str">
        <f>"089"</f>
        <v>089</v>
      </c>
      <c r="D91" t="s">
        <v>181</v>
      </c>
      <c r="E91" t="s">
        <v>12</v>
      </c>
      <c r="F91" t="s">
        <v>112</v>
      </c>
      <c r="G91" t="s">
        <v>112</v>
      </c>
      <c r="H91" t="s">
        <v>180</v>
      </c>
    </row>
    <row r="92" spans="1:8" x14ac:dyDescent="0.2">
      <c r="A92" t="s">
        <v>366</v>
      </c>
      <c r="B92">
        <v>513863.22</v>
      </c>
      <c r="C92" t="str">
        <f>"090"</f>
        <v>090</v>
      </c>
      <c r="D92" t="s">
        <v>181</v>
      </c>
      <c r="E92" t="s">
        <v>12</v>
      </c>
      <c r="F92" t="s">
        <v>112</v>
      </c>
      <c r="G92" t="s">
        <v>112</v>
      </c>
      <c r="H92" t="s">
        <v>180</v>
      </c>
    </row>
    <row r="93" spans="1:8" x14ac:dyDescent="0.2">
      <c r="A93" t="s">
        <v>367</v>
      </c>
      <c r="B93">
        <v>513863.22</v>
      </c>
      <c r="C93" t="str">
        <f>"091"</f>
        <v>091</v>
      </c>
      <c r="D93" t="s">
        <v>181</v>
      </c>
      <c r="E93" t="s">
        <v>12</v>
      </c>
      <c r="F93" t="s">
        <v>112</v>
      </c>
      <c r="G93" t="s">
        <v>112</v>
      </c>
      <c r="H93" t="s">
        <v>180</v>
      </c>
    </row>
    <row r="94" spans="1:8" x14ac:dyDescent="0.2">
      <c r="A94" t="s">
        <v>368</v>
      </c>
      <c r="B94">
        <v>513863.22</v>
      </c>
      <c r="C94" t="str">
        <f>"092"</f>
        <v>092</v>
      </c>
      <c r="D94" t="s">
        <v>181</v>
      </c>
      <c r="E94" t="s">
        <v>12</v>
      </c>
      <c r="F94" t="s">
        <v>112</v>
      </c>
      <c r="G94" t="s">
        <v>112</v>
      </c>
      <c r="H94" t="s">
        <v>180</v>
      </c>
    </row>
    <row r="95" spans="1:8" x14ac:dyDescent="0.2">
      <c r="A95" t="s">
        <v>369</v>
      </c>
      <c r="B95">
        <v>513863.22</v>
      </c>
      <c r="C95" t="str">
        <f>"093"</f>
        <v>093</v>
      </c>
      <c r="D95" t="s">
        <v>181</v>
      </c>
      <c r="E95" t="s">
        <v>12</v>
      </c>
      <c r="F95" t="s">
        <v>112</v>
      </c>
      <c r="G95" t="s">
        <v>112</v>
      </c>
      <c r="H95" t="s">
        <v>180</v>
      </c>
    </row>
    <row r="96" spans="1:8" x14ac:dyDescent="0.2">
      <c r="A96" t="s">
        <v>370</v>
      </c>
      <c r="B96">
        <v>513863.22</v>
      </c>
      <c r="C96" t="str">
        <f>"094"</f>
        <v>094</v>
      </c>
      <c r="D96" t="s">
        <v>181</v>
      </c>
      <c r="E96" t="s">
        <v>12</v>
      </c>
      <c r="F96" t="s">
        <v>112</v>
      </c>
      <c r="G96" t="s">
        <v>112</v>
      </c>
      <c r="H96" t="s">
        <v>180</v>
      </c>
    </row>
    <row r="97" spans="1:8" x14ac:dyDescent="0.2">
      <c r="A97" t="s">
        <v>371</v>
      </c>
      <c r="B97">
        <v>516891.39</v>
      </c>
      <c r="C97" t="str">
        <f>"095"</f>
        <v>095</v>
      </c>
      <c r="D97" t="s">
        <v>181</v>
      </c>
      <c r="E97" t="s">
        <v>12</v>
      </c>
      <c r="F97" t="s">
        <v>112</v>
      </c>
      <c r="G97" t="s">
        <v>112</v>
      </c>
      <c r="H97" s="1" t="s">
        <v>180</v>
      </c>
    </row>
    <row r="98" spans="1:8" x14ac:dyDescent="0.2">
      <c r="A98" t="s">
        <v>177</v>
      </c>
      <c r="F98" t="s">
        <v>178</v>
      </c>
      <c r="H98" s="1"/>
    </row>
    <row r="99" spans="1:8" x14ac:dyDescent="0.2">
      <c r="A99" t="s">
        <v>179</v>
      </c>
      <c r="B99">
        <v>516578.31</v>
      </c>
      <c r="C99" t="str">
        <f>"001"</f>
        <v>001</v>
      </c>
      <c r="D99" t="s">
        <v>181</v>
      </c>
      <c r="E99" t="s">
        <v>12</v>
      </c>
      <c r="F99" t="s">
        <v>10</v>
      </c>
      <c r="G99" t="s">
        <v>10</v>
      </c>
      <c r="H99" t="s">
        <v>180</v>
      </c>
    </row>
    <row r="100" spans="1:8" x14ac:dyDescent="0.2">
      <c r="A100" t="s">
        <v>182</v>
      </c>
      <c r="B100">
        <v>516578.31</v>
      </c>
      <c r="C100" t="str">
        <f>"002"</f>
        <v>002</v>
      </c>
      <c r="D100" t="s">
        <v>181</v>
      </c>
      <c r="E100" t="s">
        <v>12</v>
      </c>
      <c r="F100" t="s">
        <v>10</v>
      </c>
      <c r="G100" t="s">
        <v>10</v>
      </c>
      <c r="H100" t="s">
        <v>180</v>
      </c>
    </row>
    <row r="101" spans="1:8" x14ac:dyDescent="0.2">
      <c r="A101" t="s">
        <v>183</v>
      </c>
      <c r="B101">
        <v>516578.31</v>
      </c>
      <c r="C101" t="str">
        <f>"003"</f>
        <v>003</v>
      </c>
      <c r="D101" t="s">
        <v>181</v>
      </c>
      <c r="E101" t="s">
        <v>12</v>
      </c>
      <c r="F101" t="s">
        <v>10</v>
      </c>
      <c r="G101" t="s">
        <v>10</v>
      </c>
      <c r="H101" t="s">
        <v>180</v>
      </c>
    </row>
    <row r="102" spans="1:8" x14ac:dyDescent="0.2">
      <c r="A102" t="s">
        <v>184</v>
      </c>
      <c r="B102">
        <v>516578.31</v>
      </c>
      <c r="C102" t="str">
        <f>"004"</f>
        <v>004</v>
      </c>
      <c r="D102" t="s">
        <v>181</v>
      </c>
      <c r="E102" t="s">
        <v>12</v>
      </c>
      <c r="F102" t="s">
        <v>10</v>
      </c>
      <c r="G102" t="s">
        <v>10</v>
      </c>
      <c r="H102" t="s">
        <v>180</v>
      </c>
    </row>
    <row r="103" spans="1:8" x14ac:dyDescent="0.2">
      <c r="A103" t="s">
        <v>185</v>
      </c>
      <c r="B103">
        <v>516578.31</v>
      </c>
      <c r="C103" t="str">
        <f>"005"</f>
        <v>005</v>
      </c>
      <c r="D103" t="s">
        <v>181</v>
      </c>
      <c r="E103" t="s">
        <v>12</v>
      </c>
      <c r="F103" t="s">
        <v>10</v>
      </c>
      <c r="G103" t="s">
        <v>10</v>
      </c>
      <c r="H103" t="s">
        <v>180</v>
      </c>
    </row>
    <row r="104" spans="1:8" x14ac:dyDescent="0.2">
      <c r="A104" t="s">
        <v>186</v>
      </c>
      <c r="B104">
        <v>516578.31</v>
      </c>
      <c r="C104" t="str">
        <f>"006"</f>
        <v>006</v>
      </c>
      <c r="D104" t="s">
        <v>181</v>
      </c>
      <c r="E104" t="s">
        <v>12</v>
      </c>
      <c r="F104" t="s">
        <v>10</v>
      </c>
      <c r="G104" t="s">
        <v>10</v>
      </c>
      <c r="H104" t="s">
        <v>180</v>
      </c>
    </row>
    <row r="105" spans="1:8" x14ac:dyDescent="0.2">
      <c r="A105" t="s">
        <v>187</v>
      </c>
      <c r="B105">
        <v>516578.31</v>
      </c>
      <c r="C105" t="str">
        <f>"007"</f>
        <v>007</v>
      </c>
      <c r="D105" t="s">
        <v>181</v>
      </c>
      <c r="E105" t="s">
        <v>12</v>
      </c>
      <c r="F105" t="s">
        <v>10</v>
      </c>
      <c r="G105" t="s">
        <v>10</v>
      </c>
      <c r="H105" t="s">
        <v>180</v>
      </c>
    </row>
    <row r="106" spans="1:8" x14ac:dyDescent="0.2">
      <c r="A106" t="s">
        <v>188</v>
      </c>
      <c r="B106">
        <v>516578.31</v>
      </c>
      <c r="C106" t="str">
        <f>"008"</f>
        <v>008</v>
      </c>
      <c r="D106" t="s">
        <v>181</v>
      </c>
      <c r="E106" t="s">
        <v>12</v>
      </c>
      <c r="F106" t="s">
        <v>10</v>
      </c>
      <c r="G106" t="s">
        <v>10</v>
      </c>
      <c r="H106" t="s">
        <v>180</v>
      </c>
    </row>
    <row r="107" spans="1:8" x14ac:dyDescent="0.2">
      <c r="A107" t="s">
        <v>189</v>
      </c>
      <c r="B107">
        <v>516578.31</v>
      </c>
      <c r="C107" t="str">
        <f>"009"</f>
        <v>009</v>
      </c>
      <c r="D107" t="s">
        <v>181</v>
      </c>
      <c r="E107" t="s">
        <v>12</v>
      </c>
      <c r="F107" t="s">
        <v>10</v>
      </c>
      <c r="G107" t="s">
        <v>10</v>
      </c>
      <c r="H107" t="s">
        <v>180</v>
      </c>
    </row>
    <row r="108" spans="1:8" x14ac:dyDescent="0.2">
      <c r="A108" t="s">
        <v>190</v>
      </c>
      <c r="B108">
        <v>516578.31</v>
      </c>
      <c r="C108" t="str">
        <f>"010"</f>
        <v>010</v>
      </c>
      <c r="D108" t="s">
        <v>181</v>
      </c>
      <c r="E108" t="s">
        <v>12</v>
      </c>
      <c r="F108" t="s">
        <v>10</v>
      </c>
      <c r="G108" t="s">
        <v>10</v>
      </c>
      <c r="H108" t="s">
        <v>180</v>
      </c>
    </row>
    <row r="109" spans="1:8" x14ac:dyDescent="0.2">
      <c r="A109" t="s">
        <v>191</v>
      </c>
      <c r="B109">
        <v>516578.31</v>
      </c>
      <c r="C109" t="str">
        <f>"011"</f>
        <v>011</v>
      </c>
      <c r="D109" t="s">
        <v>181</v>
      </c>
      <c r="E109" t="s">
        <v>12</v>
      </c>
      <c r="F109" t="s">
        <v>10</v>
      </c>
      <c r="G109" t="s">
        <v>10</v>
      </c>
      <c r="H109" t="s">
        <v>180</v>
      </c>
    </row>
    <row r="110" spans="1:8" x14ac:dyDescent="0.2">
      <c r="A110" t="s">
        <v>192</v>
      </c>
      <c r="B110">
        <v>516578.31</v>
      </c>
      <c r="C110" t="str">
        <f>"012"</f>
        <v>012</v>
      </c>
      <c r="D110" t="s">
        <v>181</v>
      </c>
      <c r="E110" t="s">
        <v>12</v>
      </c>
      <c r="F110" t="s">
        <v>10</v>
      </c>
      <c r="G110" t="s">
        <v>10</v>
      </c>
      <c r="H110" t="s">
        <v>180</v>
      </c>
    </row>
    <row r="111" spans="1:8" x14ac:dyDescent="0.2">
      <c r="A111" t="s">
        <v>193</v>
      </c>
      <c r="B111">
        <v>516578.31</v>
      </c>
      <c r="C111" t="str">
        <f>"013"</f>
        <v>013</v>
      </c>
      <c r="D111" t="s">
        <v>181</v>
      </c>
      <c r="E111" t="s">
        <v>12</v>
      </c>
      <c r="F111" t="s">
        <v>10</v>
      </c>
      <c r="G111" t="s">
        <v>10</v>
      </c>
      <c r="H111" t="s">
        <v>180</v>
      </c>
    </row>
    <row r="112" spans="1:8" x14ac:dyDescent="0.2">
      <c r="A112" t="s">
        <v>194</v>
      </c>
      <c r="B112">
        <v>516578.31</v>
      </c>
      <c r="C112" t="str">
        <f>"014"</f>
        <v>014</v>
      </c>
      <c r="D112" t="s">
        <v>181</v>
      </c>
      <c r="E112" t="s">
        <v>12</v>
      </c>
      <c r="F112" t="s">
        <v>10</v>
      </c>
      <c r="G112" t="s">
        <v>10</v>
      </c>
      <c r="H112" t="s">
        <v>180</v>
      </c>
    </row>
    <row r="113" spans="1:8" x14ac:dyDescent="0.2">
      <c r="A113" t="s">
        <v>195</v>
      </c>
      <c r="B113">
        <v>516578.31</v>
      </c>
      <c r="C113" t="str">
        <f>"015"</f>
        <v>015</v>
      </c>
      <c r="D113" t="s">
        <v>181</v>
      </c>
      <c r="E113" t="s">
        <v>12</v>
      </c>
      <c r="F113" t="s">
        <v>10</v>
      </c>
      <c r="G113" t="s">
        <v>10</v>
      </c>
      <c r="H113" t="s">
        <v>180</v>
      </c>
    </row>
    <row r="114" spans="1:8" x14ac:dyDescent="0.2">
      <c r="A114" t="s">
        <v>196</v>
      </c>
      <c r="B114">
        <v>516578.31</v>
      </c>
      <c r="C114" t="str">
        <f>"016"</f>
        <v>016</v>
      </c>
      <c r="D114" t="s">
        <v>181</v>
      </c>
      <c r="E114" t="s">
        <v>12</v>
      </c>
      <c r="F114" t="s">
        <v>10</v>
      </c>
      <c r="G114" t="s">
        <v>10</v>
      </c>
      <c r="H114" t="s">
        <v>180</v>
      </c>
    </row>
    <row r="115" spans="1:8" x14ac:dyDescent="0.2">
      <c r="A115" t="s">
        <v>197</v>
      </c>
      <c r="B115">
        <v>516578.31</v>
      </c>
      <c r="C115" t="str">
        <f>"017"</f>
        <v>017</v>
      </c>
      <c r="D115" t="s">
        <v>181</v>
      </c>
      <c r="E115" t="s">
        <v>12</v>
      </c>
      <c r="F115" t="s">
        <v>10</v>
      </c>
      <c r="G115" t="s">
        <v>10</v>
      </c>
      <c r="H115" t="s">
        <v>180</v>
      </c>
    </row>
    <row r="116" spans="1:8" x14ac:dyDescent="0.2">
      <c r="A116" t="s">
        <v>198</v>
      </c>
      <c r="B116">
        <v>516578.31</v>
      </c>
      <c r="C116" t="str">
        <f>"018"</f>
        <v>018</v>
      </c>
      <c r="D116" t="s">
        <v>181</v>
      </c>
      <c r="E116" t="s">
        <v>12</v>
      </c>
      <c r="F116" t="s">
        <v>10</v>
      </c>
      <c r="G116" t="s">
        <v>10</v>
      </c>
      <c r="H116" t="s">
        <v>180</v>
      </c>
    </row>
    <row r="117" spans="1:8" x14ac:dyDescent="0.2">
      <c r="A117" t="s">
        <v>199</v>
      </c>
      <c r="B117">
        <v>516578.31</v>
      </c>
      <c r="C117" t="str">
        <f>"019"</f>
        <v>019</v>
      </c>
      <c r="D117" t="s">
        <v>181</v>
      </c>
      <c r="E117" t="s">
        <v>12</v>
      </c>
      <c r="F117" t="s">
        <v>10</v>
      </c>
      <c r="G117" t="s">
        <v>10</v>
      </c>
      <c r="H117" t="s">
        <v>180</v>
      </c>
    </row>
    <row r="118" spans="1:8" x14ac:dyDescent="0.2">
      <c r="A118" t="s">
        <v>200</v>
      </c>
      <c r="B118">
        <v>516578.31</v>
      </c>
      <c r="C118" t="str">
        <f>"020"</f>
        <v>020</v>
      </c>
      <c r="D118" t="s">
        <v>181</v>
      </c>
      <c r="E118" t="s">
        <v>12</v>
      </c>
      <c r="F118" t="s">
        <v>10</v>
      </c>
      <c r="G118" t="s">
        <v>10</v>
      </c>
      <c r="H118" t="s">
        <v>180</v>
      </c>
    </row>
    <row r="119" spans="1:8" x14ac:dyDescent="0.2">
      <c r="A119" t="s">
        <v>201</v>
      </c>
      <c r="B119">
        <v>516578.31</v>
      </c>
      <c r="C119" t="str">
        <f>"021"</f>
        <v>021</v>
      </c>
      <c r="D119" t="s">
        <v>181</v>
      </c>
      <c r="E119" t="s">
        <v>12</v>
      </c>
      <c r="F119" t="s">
        <v>10</v>
      </c>
      <c r="G119" t="s">
        <v>10</v>
      </c>
      <c r="H119" t="s">
        <v>180</v>
      </c>
    </row>
    <row r="120" spans="1:8" x14ac:dyDescent="0.2">
      <c r="A120" t="s">
        <v>202</v>
      </c>
      <c r="B120">
        <v>516578.31</v>
      </c>
      <c r="C120" t="str">
        <f>"022"</f>
        <v>022</v>
      </c>
      <c r="D120" t="s">
        <v>181</v>
      </c>
      <c r="E120" t="s">
        <v>12</v>
      </c>
      <c r="F120" t="s">
        <v>10</v>
      </c>
      <c r="G120" t="s">
        <v>10</v>
      </c>
      <c r="H120" t="s">
        <v>180</v>
      </c>
    </row>
    <row r="121" spans="1:8" x14ac:dyDescent="0.2">
      <c r="A121" t="s">
        <v>203</v>
      </c>
      <c r="B121">
        <v>516578.31</v>
      </c>
      <c r="C121" t="str">
        <f>"023"</f>
        <v>023</v>
      </c>
      <c r="D121" t="s">
        <v>181</v>
      </c>
      <c r="E121" t="s">
        <v>12</v>
      </c>
      <c r="F121" t="s">
        <v>10</v>
      </c>
      <c r="G121" t="s">
        <v>10</v>
      </c>
      <c r="H121" t="s">
        <v>180</v>
      </c>
    </row>
    <row r="122" spans="1:8" x14ac:dyDescent="0.2">
      <c r="A122" t="s">
        <v>204</v>
      </c>
      <c r="B122">
        <v>516578.31</v>
      </c>
      <c r="C122" t="str">
        <f>"024"</f>
        <v>024</v>
      </c>
      <c r="D122" t="s">
        <v>181</v>
      </c>
      <c r="E122" t="s">
        <v>12</v>
      </c>
      <c r="F122" t="s">
        <v>10</v>
      </c>
      <c r="G122" t="s">
        <v>10</v>
      </c>
      <c r="H122" t="s">
        <v>180</v>
      </c>
    </row>
    <row r="123" spans="1:8" x14ac:dyDescent="0.2">
      <c r="A123" t="s">
        <v>205</v>
      </c>
      <c r="B123">
        <v>516578.31</v>
      </c>
      <c r="C123" t="str">
        <f>"025"</f>
        <v>025</v>
      </c>
      <c r="D123" t="s">
        <v>181</v>
      </c>
      <c r="E123" t="s">
        <v>12</v>
      </c>
      <c r="F123" t="s">
        <v>10</v>
      </c>
      <c r="G123" t="s">
        <v>10</v>
      </c>
      <c r="H123" t="s">
        <v>180</v>
      </c>
    </row>
    <row r="124" spans="1:8" x14ac:dyDescent="0.2">
      <c r="A124" t="s">
        <v>206</v>
      </c>
      <c r="B124">
        <v>516578.31</v>
      </c>
      <c r="C124" t="str">
        <f>"026"</f>
        <v>026</v>
      </c>
      <c r="D124" t="s">
        <v>181</v>
      </c>
      <c r="E124" t="s">
        <v>12</v>
      </c>
      <c r="F124" t="s">
        <v>10</v>
      </c>
      <c r="G124" t="s">
        <v>10</v>
      </c>
      <c r="H124" t="s">
        <v>180</v>
      </c>
    </row>
    <row r="125" spans="1:8" x14ac:dyDescent="0.2">
      <c r="A125" t="s">
        <v>207</v>
      </c>
      <c r="B125">
        <v>516578.31</v>
      </c>
      <c r="C125" t="str">
        <f>"027"</f>
        <v>027</v>
      </c>
      <c r="D125" t="s">
        <v>181</v>
      </c>
      <c r="E125" t="s">
        <v>12</v>
      </c>
      <c r="F125" t="s">
        <v>10</v>
      </c>
      <c r="G125" t="s">
        <v>10</v>
      </c>
      <c r="H125" t="s">
        <v>180</v>
      </c>
    </row>
    <row r="126" spans="1:8" x14ac:dyDescent="0.2">
      <c r="A126" t="s">
        <v>208</v>
      </c>
      <c r="B126">
        <v>516578.31</v>
      </c>
      <c r="C126" t="str">
        <f>"028"</f>
        <v>028</v>
      </c>
      <c r="D126" t="s">
        <v>181</v>
      </c>
      <c r="E126" t="s">
        <v>12</v>
      </c>
      <c r="F126" t="s">
        <v>10</v>
      </c>
      <c r="G126" t="s">
        <v>10</v>
      </c>
      <c r="H126" t="s">
        <v>180</v>
      </c>
    </row>
    <row r="127" spans="1:8" x14ac:dyDescent="0.2">
      <c r="A127" t="s">
        <v>209</v>
      </c>
      <c r="B127">
        <v>516578.31</v>
      </c>
      <c r="C127" t="str">
        <f>"029"</f>
        <v>029</v>
      </c>
      <c r="D127" t="s">
        <v>181</v>
      </c>
      <c r="E127" t="s">
        <v>12</v>
      </c>
      <c r="F127" t="s">
        <v>10</v>
      </c>
      <c r="G127" t="s">
        <v>10</v>
      </c>
      <c r="H127" t="s">
        <v>180</v>
      </c>
    </row>
    <row r="128" spans="1:8" x14ac:dyDescent="0.2">
      <c r="A128" t="s">
        <v>210</v>
      </c>
      <c r="B128">
        <v>516578.31</v>
      </c>
      <c r="C128" t="str">
        <f>"030"</f>
        <v>030</v>
      </c>
      <c r="D128" t="s">
        <v>181</v>
      </c>
      <c r="E128" t="s">
        <v>12</v>
      </c>
      <c r="F128" t="s">
        <v>10</v>
      </c>
      <c r="G128" t="s">
        <v>10</v>
      </c>
      <c r="H128" t="s">
        <v>180</v>
      </c>
    </row>
    <row r="129" spans="1:8" x14ac:dyDescent="0.2">
      <c r="A129" t="s">
        <v>211</v>
      </c>
      <c r="B129">
        <v>516578.31</v>
      </c>
      <c r="C129" t="str">
        <f>"031"</f>
        <v>031</v>
      </c>
      <c r="D129" t="s">
        <v>181</v>
      </c>
      <c r="E129" t="s">
        <v>12</v>
      </c>
      <c r="F129" t="s">
        <v>10</v>
      </c>
      <c r="G129" t="s">
        <v>10</v>
      </c>
      <c r="H129" t="s">
        <v>180</v>
      </c>
    </row>
    <row r="130" spans="1:8" x14ac:dyDescent="0.2">
      <c r="A130" t="s">
        <v>212</v>
      </c>
      <c r="B130">
        <v>516578.31</v>
      </c>
      <c r="C130" t="str">
        <f>"032"</f>
        <v>032</v>
      </c>
      <c r="D130" t="s">
        <v>181</v>
      </c>
      <c r="E130" t="s">
        <v>12</v>
      </c>
      <c r="F130" t="s">
        <v>10</v>
      </c>
      <c r="G130" t="s">
        <v>10</v>
      </c>
      <c r="H130" t="s">
        <v>180</v>
      </c>
    </row>
    <row r="131" spans="1:8" x14ac:dyDescent="0.2">
      <c r="A131" t="s">
        <v>213</v>
      </c>
      <c r="B131">
        <v>516578.31</v>
      </c>
      <c r="C131" t="str">
        <f>"033"</f>
        <v>033</v>
      </c>
      <c r="D131" t="s">
        <v>181</v>
      </c>
      <c r="E131" t="s">
        <v>12</v>
      </c>
      <c r="F131" t="s">
        <v>10</v>
      </c>
      <c r="G131" t="s">
        <v>10</v>
      </c>
      <c r="H131" t="s">
        <v>180</v>
      </c>
    </row>
    <row r="132" spans="1:8" x14ac:dyDescent="0.2">
      <c r="A132" t="s">
        <v>214</v>
      </c>
      <c r="B132">
        <v>516578.31</v>
      </c>
      <c r="C132" t="str">
        <f>"034"</f>
        <v>034</v>
      </c>
      <c r="D132" t="s">
        <v>181</v>
      </c>
      <c r="E132" t="s">
        <v>12</v>
      </c>
      <c r="F132" t="s">
        <v>10</v>
      </c>
      <c r="G132" t="s">
        <v>10</v>
      </c>
      <c r="H132" t="s">
        <v>180</v>
      </c>
    </row>
    <row r="133" spans="1:8" x14ac:dyDescent="0.2">
      <c r="A133" t="s">
        <v>215</v>
      </c>
      <c r="B133">
        <v>516578.31</v>
      </c>
      <c r="C133" t="str">
        <f>"035"</f>
        <v>035</v>
      </c>
      <c r="D133" t="s">
        <v>181</v>
      </c>
      <c r="E133" t="s">
        <v>12</v>
      </c>
      <c r="F133" t="s">
        <v>10</v>
      </c>
      <c r="G133" t="s">
        <v>10</v>
      </c>
      <c r="H133" t="s">
        <v>180</v>
      </c>
    </row>
    <row r="134" spans="1:8" x14ac:dyDescent="0.2">
      <c r="A134" t="s">
        <v>216</v>
      </c>
      <c r="B134">
        <v>516578.31</v>
      </c>
      <c r="C134" t="str">
        <f>"036"</f>
        <v>036</v>
      </c>
      <c r="D134" t="s">
        <v>181</v>
      </c>
      <c r="E134" t="s">
        <v>12</v>
      </c>
      <c r="F134" t="s">
        <v>10</v>
      </c>
      <c r="G134" t="s">
        <v>10</v>
      </c>
      <c r="H134" t="s">
        <v>180</v>
      </c>
    </row>
    <row r="135" spans="1:8" x14ac:dyDescent="0.2">
      <c r="A135" t="s">
        <v>217</v>
      </c>
      <c r="B135">
        <v>516578.31</v>
      </c>
      <c r="C135" t="str">
        <f>"037"</f>
        <v>037</v>
      </c>
      <c r="D135" t="s">
        <v>181</v>
      </c>
      <c r="E135" t="s">
        <v>12</v>
      </c>
      <c r="F135" t="s">
        <v>10</v>
      </c>
      <c r="G135" t="s">
        <v>10</v>
      </c>
      <c r="H135" t="s">
        <v>180</v>
      </c>
    </row>
    <row r="136" spans="1:8" x14ac:dyDescent="0.2">
      <c r="A136" t="s">
        <v>218</v>
      </c>
      <c r="B136">
        <v>516578.31</v>
      </c>
      <c r="C136" t="str">
        <f>"038"</f>
        <v>038</v>
      </c>
      <c r="D136" t="s">
        <v>181</v>
      </c>
      <c r="E136" t="s">
        <v>12</v>
      </c>
      <c r="F136" t="s">
        <v>10</v>
      </c>
      <c r="G136" t="s">
        <v>10</v>
      </c>
      <c r="H136" t="s">
        <v>180</v>
      </c>
    </row>
    <row r="137" spans="1:8" x14ac:dyDescent="0.2">
      <c r="A137" t="s">
        <v>219</v>
      </c>
      <c r="B137">
        <v>516578.31</v>
      </c>
      <c r="C137" t="str">
        <f>"039"</f>
        <v>039</v>
      </c>
      <c r="D137" t="s">
        <v>181</v>
      </c>
      <c r="E137" t="s">
        <v>12</v>
      </c>
      <c r="F137" t="s">
        <v>10</v>
      </c>
      <c r="G137" t="s">
        <v>10</v>
      </c>
      <c r="H137" t="s">
        <v>180</v>
      </c>
    </row>
    <row r="138" spans="1:8" x14ac:dyDescent="0.2">
      <c r="A138" t="s">
        <v>220</v>
      </c>
      <c r="B138">
        <v>516578.31</v>
      </c>
      <c r="C138" t="str">
        <f>"040"</f>
        <v>040</v>
      </c>
      <c r="D138" t="s">
        <v>181</v>
      </c>
      <c r="E138" t="s">
        <v>12</v>
      </c>
      <c r="F138" t="s">
        <v>10</v>
      </c>
      <c r="G138" t="s">
        <v>10</v>
      </c>
      <c r="H138" t="s">
        <v>180</v>
      </c>
    </row>
    <row r="139" spans="1:8" x14ac:dyDescent="0.2">
      <c r="A139" t="s">
        <v>221</v>
      </c>
      <c r="B139">
        <v>516578.31</v>
      </c>
      <c r="C139" t="str">
        <f>"041"</f>
        <v>041</v>
      </c>
      <c r="D139" t="s">
        <v>181</v>
      </c>
      <c r="E139" t="s">
        <v>12</v>
      </c>
      <c r="F139" t="s">
        <v>10</v>
      </c>
      <c r="G139" t="s">
        <v>10</v>
      </c>
      <c r="H139" t="s">
        <v>180</v>
      </c>
    </row>
    <row r="140" spans="1:8" x14ac:dyDescent="0.2">
      <c r="A140" t="s">
        <v>222</v>
      </c>
      <c r="B140">
        <v>516578.31</v>
      </c>
      <c r="C140" t="str">
        <f>"042"</f>
        <v>042</v>
      </c>
      <c r="D140" t="s">
        <v>181</v>
      </c>
      <c r="E140" t="s">
        <v>12</v>
      </c>
      <c r="F140" t="s">
        <v>10</v>
      </c>
      <c r="G140" t="s">
        <v>10</v>
      </c>
      <c r="H140" t="s">
        <v>180</v>
      </c>
    </row>
    <row r="141" spans="1:8" x14ac:dyDescent="0.2">
      <c r="A141" t="s">
        <v>223</v>
      </c>
      <c r="B141">
        <v>516578.31</v>
      </c>
      <c r="C141" t="str">
        <f>"043"</f>
        <v>043</v>
      </c>
      <c r="D141" t="s">
        <v>181</v>
      </c>
      <c r="E141" t="s">
        <v>12</v>
      </c>
      <c r="F141" t="s">
        <v>10</v>
      </c>
      <c r="G141" t="s">
        <v>10</v>
      </c>
      <c r="H141" t="s">
        <v>180</v>
      </c>
    </row>
    <row r="142" spans="1:8" x14ac:dyDescent="0.2">
      <c r="A142" t="s">
        <v>224</v>
      </c>
      <c r="B142">
        <v>516578.31</v>
      </c>
      <c r="C142" t="str">
        <f>"044"</f>
        <v>044</v>
      </c>
      <c r="D142" t="s">
        <v>181</v>
      </c>
      <c r="E142" t="s">
        <v>12</v>
      </c>
      <c r="F142" t="s">
        <v>10</v>
      </c>
      <c r="G142" t="s">
        <v>10</v>
      </c>
      <c r="H142" t="s">
        <v>180</v>
      </c>
    </row>
    <row r="143" spans="1:8" x14ac:dyDescent="0.2">
      <c r="A143" t="s">
        <v>225</v>
      </c>
      <c r="B143">
        <v>516578.31</v>
      </c>
      <c r="C143" t="str">
        <f>"045"</f>
        <v>045</v>
      </c>
      <c r="D143" t="s">
        <v>181</v>
      </c>
      <c r="E143" t="s">
        <v>12</v>
      </c>
      <c r="F143" t="s">
        <v>10</v>
      </c>
      <c r="G143" t="s">
        <v>10</v>
      </c>
      <c r="H143" t="s">
        <v>180</v>
      </c>
    </row>
    <row r="144" spans="1:8" x14ac:dyDescent="0.2">
      <c r="A144" t="s">
        <v>226</v>
      </c>
      <c r="B144">
        <v>516578.31</v>
      </c>
      <c r="C144" t="str">
        <f>"046"</f>
        <v>046</v>
      </c>
      <c r="D144" t="s">
        <v>181</v>
      </c>
      <c r="E144" t="s">
        <v>12</v>
      </c>
      <c r="F144" t="s">
        <v>10</v>
      </c>
      <c r="G144" t="s">
        <v>10</v>
      </c>
      <c r="H144" t="s">
        <v>180</v>
      </c>
    </row>
    <row r="145" spans="1:8" x14ac:dyDescent="0.2">
      <c r="A145" t="s">
        <v>227</v>
      </c>
      <c r="B145">
        <v>516578.31</v>
      </c>
      <c r="C145" t="str">
        <f>"047"</f>
        <v>047</v>
      </c>
      <c r="D145" t="s">
        <v>181</v>
      </c>
      <c r="E145" t="s">
        <v>12</v>
      </c>
      <c r="F145" t="s">
        <v>10</v>
      </c>
      <c r="G145" t="s">
        <v>10</v>
      </c>
      <c r="H145" t="s">
        <v>180</v>
      </c>
    </row>
    <row r="146" spans="1:8" x14ac:dyDescent="0.2">
      <c r="A146" t="s">
        <v>228</v>
      </c>
      <c r="B146">
        <v>516578.31</v>
      </c>
      <c r="C146" t="str">
        <f>"048"</f>
        <v>048</v>
      </c>
      <c r="D146" t="s">
        <v>181</v>
      </c>
      <c r="E146" t="s">
        <v>12</v>
      </c>
      <c r="F146" t="s">
        <v>10</v>
      </c>
      <c r="G146" t="s">
        <v>10</v>
      </c>
      <c r="H146" t="s">
        <v>180</v>
      </c>
    </row>
    <row r="147" spans="1:8" x14ac:dyDescent="0.2">
      <c r="A147" t="s">
        <v>229</v>
      </c>
      <c r="B147">
        <v>516578.31</v>
      </c>
      <c r="C147" t="str">
        <f>"049"</f>
        <v>049</v>
      </c>
      <c r="D147" t="s">
        <v>181</v>
      </c>
      <c r="E147" t="s">
        <v>12</v>
      </c>
      <c r="F147" t="s">
        <v>10</v>
      </c>
      <c r="G147" t="s">
        <v>10</v>
      </c>
      <c r="H147" t="s">
        <v>180</v>
      </c>
    </row>
    <row r="148" spans="1:8" x14ac:dyDescent="0.2">
      <c r="A148" t="s">
        <v>230</v>
      </c>
      <c r="B148">
        <v>516578.31</v>
      </c>
      <c r="C148" t="str">
        <f>"050"</f>
        <v>050</v>
      </c>
      <c r="D148" t="s">
        <v>181</v>
      </c>
      <c r="E148" t="s">
        <v>12</v>
      </c>
      <c r="F148" t="s">
        <v>10</v>
      </c>
      <c r="G148" t="s">
        <v>10</v>
      </c>
      <c r="H148" t="s">
        <v>180</v>
      </c>
    </row>
    <row r="149" spans="1:8" x14ac:dyDescent="0.2">
      <c r="A149" t="s">
        <v>231</v>
      </c>
      <c r="B149">
        <v>516578.31</v>
      </c>
      <c r="C149" t="str">
        <f>"051"</f>
        <v>051</v>
      </c>
      <c r="D149" t="s">
        <v>181</v>
      </c>
      <c r="E149" t="s">
        <v>12</v>
      </c>
      <c r="F149" t="s">
        <v>10</v>
      </c>
      <c r="G149" t="s">
        <v>10</v>
      </c>
      <c r="H149" t="s">
        <v>180</v>
      </c>
    </row>
    <row r="150" spans="1:8" x14ac:dyDescent="0.2">
      <c r="A150" t="s">
        <v>232</v>
      </c>
      <c r="B150">
        <v>516578.31</v>
      </c>
      <c r="C150" t="str">
        <f>"052"</f>
        <v>052</v>
      </c>
      <c r="D150" t="s">
        <v>181</v>
      </c>
      <c r="E150" t="s">
        <v>12</v>
      </c>
      <c r="F150" t="s">
        <v>10</v>
      </c>
      <c r="G150" t="s">
        <v>10</v>
      </c>
      <c r="H150" t="s">
        <v>180</v>
      </c>
    </row>
    <row r="151" spans="1:8" x14ac:dyDescent="0.2">
      <c r="A151" t="s">
        <v>233</v>
      </c>
      <c r="B151">
        <v>516578.31</v>
      </c>
      <c r="C151" t="str">
        <f>"053"</f>
        <v>053</v>
      </c>
      <c r="D151" t="s">
        <v>181</v>
      </c>
      <c r="E151" t="s">
        <v>12</v>
      </c>
      <c r="F151" t="s">
        <v>10</v>
      </c>
      <c r="G151" t="s">
        <v>10</v>
      </c>
      <c r="H151" t="s">
        <v>180</v>
      </c>
    </row>
    <row r="152" spans="1:8" x14ac:dyDescent="0.2">
      <c r="A152" t="s">
        <v>234</v>
      </c>
      <c r="B152">
        <v>516578.31</v>
      </c>
      <c r="C152" t="str">
        <f>"054"</f>
        <v>054</v>
      </c>
      <c r="D152" t="s">
        <v>181</v>
      </c>
      <c r="E152" t="s">
        <v>12</v>
      </c>
      <c r="F152" t="s">
        <v>10</v>
      </c>
      <c r="G152" t="s">
        <v>10</v>
      </c>
      <c r="H152" t="s">
        <v>180</v>
      </c>
    </row>
    <row r="153" spans="1:8" x14ac:dyDescent="0.2">
      <c r="A153" t="s">
        <v>235</v>
      </c>
      <c r="B153">
        <v>516578.31</v>
      </c>
      <c r="C153" t="str">
        <f>"055"</f>
        <v>055</v>
      </c>
      <c r="D153" t="s">
        <v>181</v>
      </c>
      <c r="E153" t="s">
        <v>12</v>
      </c>
      <c r="F153" t="s">
        <v>10</v>
      </c>
      <c r="G153" t="s">
        <v>10</v>
      </c>
      <c r="H153" t="s">
        <v>180</v>
      </c>
    </row>
    <row r="154" spans="1:8" x14ac:dyDescent="0.2">
      <c r="A154" t="s">
        <v>236</v>
      </c>
      <c r="B154">
        <v>516578.31</v>
      </c>
      <c r="C154" t="str">
        <f>"056"</f>
        <v>056</v>
      </c>
      <c r="D154" t="s">
        <v>181</v>
      </c>
      <c r="E154" t="s">
        <v>12</v>
      </c>
      <c r="F154" t="s">
        <v>10</v>
      </c>
      <c r="G154" t="s">
        <v>10</v>
      </c>
      <c r="H154" t="s">
        <v>180</v>
      </c>
    </row>
    <row r="155" spans="1:8" x14ac:dyDescent="0.2">
      <c r="A155" t="s">
        <v>237</v>
      </c>
      <c r="B155">
        <v>516578.31</v>
      </c>
      <c r="C155" t="str">
        <f>"057"</f>
        <v>057</v>
      </c>
      <c r="D155" t="s">
        <v>181</v>
      </c>
      <c r="E155" t="s">
        <v>12</v>
      </c>
      <c r="F155" t="s">
        <v>10</v>
      </c>
      <c r="G155" t="s">
        <v>10</v>
      </c>
      <c r="H155" t="s">
        <v>180</v>
      </c>
    </row>
    <row r="156" spans="1:8" x14ac:dyDescent="0.2">
      <c r="A156" t="s">
        <v>238</v>
      </c>
      <c r="B156">
        <v>516578.31</v>
      </c>
      <c r="C156" t="str">
        <f>"058"</f>
        <v>058</v>
      </c>
      <c r="D156" t="s">
        <v>181</v>
      </c>
      <c r="E156" t="s">
        <v>12</v>
      </c>
      <c r="F156" t="s">
        <v>10</v>
      </c>
      <c r="G156" t="s">
        <v>10</v>
      </c>
      <c r="H156" t="s">
        <v>180</v>
      </c>
    </row>
    <row r="157" spans="1:8" x14ac:dyDescent="0.2">
      <c r="A157" t="s">
        <v>239</v>
      </c>
      <c r="B157">
        <v>516578.31</v>
      </c>
      <c r="C157" t="str">
        <f>"059"</f>
        <v>059</v>
      </c>
      <c r="D157" t="s">
        <v>181</v>
      </c>
      <c r="E157" t="s">
        <v>12</v>
      </c>
      <c r="F157" t="s">
        <v>10</v>
      </c>
      <c r="G157" t="s">
        <v>10</v>
      </c>
      <c r="H157" t="s">
        <v>180</v>
      </c>
    </row>
    <row r="158" spans="1:8" x14ac:dyDescent="0.2">
      <c r="A158" t="s">
        <v>240</v>
      </c>
      <c r="B158">
        <v>516578.31</v>
      </c>
      <c r="C158" t="str">
        <f>"060"</f>
        <v>060</v>
      </c>
      <c r="D158" t="s">
        <v>181</v>
      </c>
      <c r="E158" t="s">
        <v>12</v>
      </c>
      <c r="F158" t="s">
        <v>10</v>
      </c>
      <c r="G158" t="s">
        <v>10</v>
      </c>
      <c r="H158" t="s">
        <v>180</v>
      </c>
    </row>
    <row r="159" spans="1:8" x14ac:dyDescent="0.2">
      <c r="A159" t="s">
        <v>241</v>
      </c>
      <c r="B159">
        <v>516578.31</v>
      </c>
      <c r="C159" t="str">
        <f>"061"</f>
        <v>061</v>
      </c>
      <c r="D159" t="s">
        <v>181</v>
      </c>
      <c r="E159" t="s">
        <v>12</v>
      </c>
      <c r="F159" t="s">
        <v>10</v>
      </c>
      <c r="G159" t="s">
        <v>10</v>
      </c>
      <c r="H159" t="s">
        <v>180</v>
      </c>
    </row>
    <row r="160" spans="1:8" x14ac:dyDescent="0.2">
      <c r="A160" t="s">
        <v>242</v>
      </c>
      <c r="B160">
        <v>516578.31</v>
      </c>
      <c r="C160" t="str">
        <f>"062"</f>
        <v>062</v>
      </c>
      <c r="D160" t="s">
        <v>181</v>
      </c>
      <c r="E160" t="s">
        <v>12</v>
      </c>
      <c r="F160" t="s">
        <v>10</v>
      </c>
      <c r="G160" t="s">
        <v>10</v>
      </c>
      <c r="H160" t="s">
        <v>180</v>
      </c>
    </row>
    <row r="161" spans="1:8" x14ac:dyDescent="0.2">
      <c r="A161" t="s">
        <v>243</v>
      </c>
      <c r="B161">
        <v>516578.31</v>
      </c>
      <c r="C161" t="str">
        <f>"063"</f>
        <v>063</v>
      </c>
      <c r="D161" t="s">
        <v>181</v>
      </c>
      <c r="E161" t="s">
        <v>12</v>
      </c>
      <c r="F161" t="s">
        <v>10</v>
      </c>
      <c r="G161" t="s">
        <v>10</v>
      </c>
      <c r="H161" t="s">
        <v>180</v>
      </c>
    </row>
    <row r="162" spans="1:8" x14ac:dyDescent="0.2">
      <c r="A162" t="s">
        <v>244</v>
      </c>
      <c r="B162">
        <v>516578.31</v>
      </c>
      <c r="C162" t="str">
        <f>"064"</f>
        <v>064</v>
      </c>
      <c r="D162" t="s">
        <v>181</v>
      </c>
      <c r="E162" t="s">
        <v>12</v>
      </c>
      <c r="F162" t="s">
        <v>10</v>
      </c>
      <c r="G162" t="s">
        <v>10</v>
      </c>
      <c r="H162" t="s">
        <v>180</v>
      </c>
    </row>
    <row r="163" spans="1:8" x14ac:dyDescent="0.2">
      <c r="A163" t="s">
        <v>245</v>
      </c>
      <c r="B163">
        <v>516578.31</v>
      </c>
      <c r="C163" t="str">
        <f>"065"</f>
        <v>065</v>
      </c>
      <c r="D163" t="s">
        <v>181</v>
      </c>
      <c r="E163" t="s">
        <v>12</v>
      </c>
      <c r="F163" t="s">
        <v>10</v>
      </c>
      <c r="G163" t="s">
        <v>10</v>
      </c>
      <c r="H163" t="s">
        <v>180</v>
      </c>
    </row>
    <row r="164" spans="1:8" x14ac:dyDescent="0.2">
      <c r="A164" t="s">
        <v>246</v>
      </c>
      <c r="B164">
        <v>516578.31</v>
      </c>
      <c r="C164" t="str">
        <f>"066"</f>
        <v>066</v>
      </c>
      <c r="D164" t="s">
        <v>181</v>
      </c>
      <c r="E164" t="s">
        <v>12</v>
      </c>
      <c r="F164" t="s">
        <v>10</v>
      </c>
      <c r="G164" t="s">
        <v>10</v>
      </c>
      <c r="H164" t="s">
        <v>180</v>
      </c>
    </row>
    <row r="165" spans="1:8" x14ac:dyDescent="0.2">
      <c r="A165" t="s">
        <v>247</v>
      </c>
      <c r="B165">
        <v>516578.31</v>
      </c>
      <c r="C165" t="str">
        <f>"067"</f>
        <v>067</v>
      </c>
      <c r="D165" t="s">
        <v>181</v>
      </c>
      <c r="E165" t="s">
        <v>12</v>
      </c>
      <c r="F165" t="s">
        <v>10</v>
      </c>
      <c r="G165" t="s">
        <v>10</v>
      </c>
      <c r="H165" t="s">
        <v>180</v>
      </c>
    </row>
    <row r="166" spans="1:8" x14ac:dyDescent="0.2">
      <c r="A166" t="s">
        <v>248</v>
      </c>
      <c r="B166">
        <v>516578.31</v>
      </c>
      <c r="C166" t="str">
        <f>"068"</f>
        <v>068</v>
      </c>
      <c r="D166" t="s">
        <v>181</v>
      </c>
      <c r="E166" t="s">
        <v>12</v>
      </c>
      <c r="F166" t="s">
        <v>10</v>
      </c>
      <c r="G166" t="s">
        <v>10</v>
      </c>
      <c r="H166" t="s">
        <v>180</v>
      </c>
    </row>
    <row r="167" spans="1:8" x14ac:dyDescent="0.2">
      <c r="A167" t="s">
        <v>249</v>
      </c>
      <c r="B167">
        <v>516578.31</v>
      </c>
      <c r="C167" t="str">
        <f>"069"</f>
        <v>069</v>
      </c>
      <c r="D167" t="s">
        <v>181</v>
      </c>
      <c r="E167" t="s">
        <v>12</v>
      </c>
      <c r="F167" t="s">
        <v>10</v>
      </c>
      <c r="G167" t="s">
        <v>10</v>
      </c>
      <c r="H167" t="s">
        <v>180</v>
      </c>
    </row>
    <row r="168" spans="1:8" x14ac:dyDescent="0.2">
      <c r="A168" t="s">
        <v>250</v>
      </c>
      <c r="B168">
        <v>516578.31</v>
      </c>
      <c r="C168" t="str">
        <f>"070"</f>
        <v>070</v>
      </c>
      <c r="D168" t="s">
        <v>181</v>
      </c>
      <c r="E168" t="s">
        <v>12</v>
      </c>
      <c r="F168" t="s">
        <v>10</v>
      </c>
      <c r="G168" t="s">
        <v>10</v>
      </c>
      <c r="H168" t="s">
        <v>180</v>
      </c>
    </row>
    <row r="169" spans="1:8" x14ac:dyDescent="0.2">
      <c r="A169" t="s">
        <v>251</v>
      </c>
      <c r="B169">
        <v>516578.31</v>
      </c>
      <c r="C169" t="str">
        <f>"071"</f>
        <v>071</v>
      </c>
      <c r="D169" t="s">
        <v>181</v>
      </c>
      <c r="E169" t="s">
        <v>12</v>
      </c>
      <c r="F169" t="s">
        <v>10</v>
      </c>
      <c r="G169" t="s">
        <v>10</v>
      </c>
      <c r="H169" t="s">
        <v>180</v>
      </c>
    </row>
    <row r="170" spans="1:8" x14ac:dyDescent="0.2">
      <c r="A170" t="s">
        <v>252</v>
      </c>
      <c r="B170">
        <v>516578.31</v>
      </c>
      <c r="C170" t="str">
        <f>"072"</f>
        <v>072</v>
      </c>
      <c r="D170" t="s">
        <v>181</v>
      </c>
      <c r="E170" t="s">
        <v>12</v>
      </c>
      <c r="F170" t="s">
        <v>10</v>
      </c>
      <c r="G170" t="s">
        <v>10</v>
      </c>
      <c r="H170" t="s">
        <v>180</v>
      </c>
    </row>
    <row r="171" spans="1:8" x14ac:dyDescent="0.2">
      <c r="A171" t="s">
        <v>253</v>
      </c>
      <c r="B171">
        <v>516578.31</v>
      </c>
      <c r="C171" t="str">
        <f>"073"</f>
        <v>073</v>
      </c>
      <c r="D171" t="s">
        <v>181</v>
      </c>
      <c r="E171" t="s">
        <v>12</v>
      </c>
      <c r="F171" t="s">
        <v>10</v>
      </c>
      <c r="G171" t="s">
        <v>10</v>
      </c>
      <c r="H171" t="s">
        <v>180</v>
      </c>
    </row>
    <row r="172" spans="1:8" x14ac:dyDescent="0.2">
      <c r="A172" t="s">
        <v>254</v>
      </c>
      <c r="B172">
        <v>516578.31</v>
      </c>
      <c r="C172" t="str">
        <f>"074"</f>
        <v>074</v>
      </c>
      <c r="D172" t="s">
        <v>181</v>
      </c>
      <c r="E172" t="s">
        <v>12</v>
      </c>
      <c r="F172" t="s">
        <v>10</v>
      </c>
      <c r="G172" t="s">
        <v>10</v>
      </c>
      <c r="H172" t="s">
        <v>180</v>
      </c>
    </row>
    <row r="173" spans="1:8" x14ac:dyDescent="0.2">
      <c r="A173" t="s">
        <v>255</v>
      </c>
      <c r="B173">
        <v>516578.31</v>
      </c>
      <c r="C173" t="str">
        <f>"075"</f>
        <v>075</v>
      </c>
      <c r="D173" t="s">
        <v>181</v>
      </c>
      <c r="E173" t="s">
        <v>12</v>
      </c>
      <c r="F173" t="s">
        <v>10</v>
      </c>
      <c r="G173" t="s">
        <v>10</v>
      </c>
      <c r="H173" t="s">
        <v>180</v>
      </c>
    </row>
    <row r="174" spans="1:8" x14ac:dyDescent="0.2">
      <c r="A174" t="s">
        <v>256</v>
      </c>
      <c r="B174">
        <v>516578.31</v>
      </c>
      <c r="C174" t="str">
        <f>"076"</f>
        <v>076</v>
      </c>
      <c r="D174" t="s">
        <v>181</v>
      </c>
      <c r="E174" t="s">
        <v>12</v>
      </c>
      <c r="F174" t="s">
        <v>10</v>
      </c>
      <c r="G174" t="s">
        <v>10</v>
      </c>
      <c r="H174" t="s">
        <v>180</v>
      </c>
    </row>
    <row r="175" spans="1:8" x14ac:dyDescent="0.2">
      <c r="A175" t="s">
        <v>257</v>
      </c>
      <c r="B175">
        <v>516578.31</v>
      </c>
      <c r="C175" t="str">
        <f>"077"</f>
        <v>077</v>
      </c>
      <c r="D175" t="s">
        <v>181</v>
      </c>
      <c r="E175" t="s">
        <v>12</v>
      </c>
      <c r="F175" t="s">
        <v>10</v>
      </c>
      <c r="G175" t="s">
        <v>10</v>
      </c>
      <c r="H175" t="s">
        <v>180</v>
      </c>
    </row>
    <row r="176" spans="1:8" x14ac:dyDescent="0.2">
      <c r="A176" t="s">
        <v>258</v>
      </c>
      <c r="B176">
        <v>516578.31</v>
      </c>
      <c r="C176" t="str">
        <f>"078"</f>
        <v>078</v>
      </c>
      <c r="D176" t="s">
        <v>181</v>
      </c>
      <c r="E176" t="s">
        <v>12</v>
      </c>
      <c r="F176" t="s">
        <v>10</v>
      </c>
      <c r="G176" t="s">
        <v>10</v>
      </c>
      <c r="H176" t="s">
        <v>180</v>
      </c>
    </row>
    <row r="177" spans="1:8" x14ac:dyDescent="0.2">
      <c r="A177" t="s">
        <v>259</v>
      </c>
      <c r="B177">
        <v>516578.31</v>
      </c>
      <c r="C177" t="str">
        <f>"079"</f>
        <v>079</v>
      </c>
      <c r="D177" t="s">
        <v>181</v>
      </c>
      <c r="E177" t="s">
        <v>12</v>
      </c>
      <c r="F177" t="s">
        <v>10</v>
      </c>
      <c r="G177" t="s">
        <v>10</v>
      </c>
      <c r="H177" t="s">
        <v>180</v>
      </c>
    </row>
    <row r="178" spans="1:8" x14ac:dyDescent="0.2">
      <c r="A178" t="s">
        <v>260</v>
      </c>
      <c r="B178">
        <v>516578.31</v>
      </c>
      <c r="C178" t="str">
        <f>"080"</f>
        <v>080</v>
      </c>
      <c r="D178" t="s">
        <v>181</v>
      </c>
      <c r="E178" t="s">
        <v>12</v>
      </c>
      <c r="F178" t="s">
        <v>10</v>
      </c>
      <c r="G178" t="s">
        <v>10</v>
      </c>
      <c r="H178" t="s">
        <v>180</v>
      </c>
    </row>
    <row r="179" spans="1:8" x14ac:dyDescent="0.2">
      <c r="A179" t="s">
        <v>261</v>
      </c>
      <c r="B179">
        <v>516578.31</v>
      </c>
      <c r="C179" t="str">
        <f>"081"</f>
        <v>081</v>
      </c>
      <c r="D179" t="s">
        <v>181</v>
      </c>
      <c r="E179" t="s">
        <v>12</v>
      </c>
      <c r="F179" t="s">
        <v>10</v>
      </c>
      <c r="G179" t="s">
        <v>10</v>
      </c>
      <c r="H179" t="s">
        <v>180</v>
      </c>
    </row>
    <row r="180" spans="1:8" x14ac:dyDescent="0.2">
      <c r="A180" t="s">
        <v>262</v>
      </c>
      <c r="B180">
        <v>516578.31</v>
      </c>
      <c r="C180" t="str">
        <f>"082"</f>
        <v>082</v>
      </c>
      <c r="D180" t="s">
        <v>181</v>
      </c>
      <c r="E180" t="s">
        <v>12</v>
      </c>
      <c r="F180" t="s">
        <v>10</v>
      </c>
      <c r="G180" t="s">
        <v>10</v>
      </c>
      <c r="H180" t="s">
        <v>180</v>
      </c>
    </row>
    <row r="181" spans="1:8" x14ac:dyDescent="0.2">
      <c r="A181" t="s">
        <v>263</v>
      </c>
      <c r="B181">
        <v>516578.31</v>
      </c>
      <c r="C181" t="str">
        <f>"083"</f>
        <v>083</v>
      </c>
      <c r="D181" t="s">
        <v>181</v>
      </c>
      <c r="E181" t="s">
        <v>12</v>
      </c>
      <c r="F181" t="s">
        <v>10</v>
      </c>
      <c r="G181" t="s">
        <v>10</v>
      </c>
      <c r="H181" t="s">
        <v>180</v>
      </c>
    </row>
    <row r="182" spans="1:8" x14ac:dyDescent="0.2">
      <c r="A182" t="s">
        <v>264</v>
      </c>
      <c r="B182">
        <v>516578.31</v>
      </c>
      <c r="C182" t="str">
        <f>"084"</f>
        <v>084</v>
      </c>
      <c r="D182" t="s">
        <v>181</v>
      </c>
      <c r="E182" t="s">
        <v>12</v>
      </c>
      <c r="F182" t="s">
        <v>10</v>
      </c>
      <c r="G182" t="s">
        <v>10</v>
      </c>
      <c r="H182" t="s">
        <v>180</v>
      </c>
    </row>
    <row r="183" spans="1:8" x14ac:dyDescent="0.2">
      <c r="A183" t="s">
        <v>265</v>
      </c>
      <c r="B183">
        <v>516578.31</v>
      </c>
      <c r="C183" t="str">
        <f>"085"</f>
        <v>085</v>
      </c>
      <c r="D183" t="s">
        <v>181</v>
      </c>
      <c r="E183" t="s">
        <v>12</v>
      </c>
      <c r="F183" t="s">
        <v>10</v>
      </c>
      <c r="G183" t="s">
        <v>10</v>
      </c>
      <c r="H183" t="s">
        <v>180</v>
      </c>
    </row>
    <row r="184" spans="1:8" x14ac:dyDescent="0.2">
      <c r="A184" t="s">
        <v>266</v>
      </c>
      <c r="B184">
        <v>516578.31</v>
      </c>
      <c r="C184" t="str">
        <f>"086"</f>
        <v>086</v>
      </c>
      <c r="D184" t="s">
        <v>181</v>
      </c>
      <c r="E184" t="s">
        <v>12</v>
      </c>
      <c r="F184" t="s">
        <v>10</v>
      </c>
      <c r="G184" t="s">
        <v>10</v>
      </c>
      <c r="H184" t="s">
        <v>180</v>
      </c>
    </row>
    <row r="185" spans="1:8" x14ac:dyDescent="0.2">
      <c r="A185" t="s">
        <v>267</v>
      </c>
      <c r="B185">
        <v>516578.31</v>
      </c>
      <c r="C185" t="str">
        <f>"087"</f>
        <v>087</v>
      </c>
      <c r="D185" t="s">
        <v>181</v>
      </c>
      <c r="E185" t="s">
        <v>12</v>
      </c>
      <c r="F185" t="s">
        <v>10</v>
      </c>
      <c r="G185" t="s">
        <v>10</v>
      </c>
      <c r="H185" t="s">
        <v>180</v>
      </c>
    </row>
    <row r="186" spans="1:8" x14ac:dyDescent="0.2">
      <c r="A186" t="s">
        <v>268</v>
      </c>
      <c r="B186">
        <v>516578.31</v>
      </c>
      <c r="C186" t="str">
        <f>"088"</f>
        <v>088</v>
      </c>
      <c r="D186" t="s">
        <v>181</v>
      </c>
      <c r="E186" t="s">
        <v>12</v>
      </c>
      <c r="F186" t="s">
        <v>10</v>
      </c>
      <c r="G186" t="s">
        <v>10</v>
      </c>
      <c r="H186" t="s">
        <v>180</v>
      </c>
    </row>
    <row r="187" spans="1:8" x14ac:dyDescent="0.2">
      <c r="A187" t="s">
        <v>269</v>
      </c>
      <c r="B187">
        <v>516578.31</v>
      </c>
      <c r="C187" t="str">
        <f>"089"</f>
        <v>089</v>
      </c>
      <c r="D187" t="s">
        <v>181</v>
      </c>
      <c r="E187" t="s">
        <v>12</v>
      </c>
      <c r="F187" t="s">
        <v>10</v>
      </c>
      <c r="G187" t="s">
        <v>10</v>
      </c>
      <c r="H187" t="s">
        <v>180</v>
      </c>
    </row>
    <row r="188" spans="1:8" x14ac:dyDescent="0.2">
      <c r="A188" t="s">
        <v>270</v>
      </c>
      <c r="B188">
        <v>516578.31</v>
      </c>
      <c r="C188" t="str">
        <f>"090"</f>
        <v>090</v>
      </c>
      <c r="D188" t="s">
        <v>181</v>
      </c>
      <c r="E188" t="s">
        <v>12</v>
      </c>
      <c r="F188" t="s">
        <v>10</v>
      </c>
      <c r="G188" t="s">
        <v>10</v>
      </c>
      <c r="H188" t="s">
        <v>180</v>
      </c>
    </row>
    <row r="189" spans="1:8" x14ac:dyDescent="0.2">
      <c r="A189" t="s">
        <v>271</v>
      </c>
      <c r="B189">
        <v>516578.31</v>
      </c>
      <c r="C189" t="str">
        <f>"091"</f>
        <v>091</v>
      </c>
      <c r="D189" t="s">
        <v>181</v>
      </c>
      <c r="E189" t="s">
        <v>12</v>
      </c>
      <c r="F189" t="s">
        <v>10</v>
      </c>
      <c r="G189" t="s">
        <v>10</v>
      </c>
      <c r="H189" t="s">
        <v>180</v>
      </c>
    </row>
    <row r="190" spans="1:8" x14ac:dyDescent="0.2">
      <c r="A190" t="s">
        <v>272</v>
      </c>
      <c r="B190">
        <v>516578.31</v>
      </c>
      <c r="C190" t="str">
        <f>"092"</f>
        <v>092</v>
      </c>
      <c r="D190" t="s">
        <v>181</v>
      </c>
      <c r="E190" t="s">
        <v>12</v>
      </c>
      <c r="F190" t="s">
        <v>10</v>
      </c>
      <c r="G190" t="s">
        <v>10</v>
      </c>
      <c r="H190" t="s">
        <v>180</v>
      </c>
    </row>
    <row r="191" spans="1:8" x14ac:dyDescent="0.2">
      <c r="A191" t="s">
        <v>273</v>
      </c>
      <c r="B191">
        <v>516578.31</v>
      </c>
      <c r="C191" t="str">
        <f>"093"</f>
        <v>093</v>
      </c>
      <c r="D191" t="s">
        <v>181</v>
      </c>
      <c r="E191" t="s">
        <v>12</v>
      </c>
      <c r="F191" t="s">
        <v>10</v>
      </c>
      <c r="G191" t="s">
        <v>10</v>
      </c>
      <c r="H191" t="s">
        <v>180</v>
      </c>
    </row>
    <row r="192" spans="1:8" x14ac:dyDescent="0.2">
      <c r="A192" t="s">
        <v>274</v>
      </c>
      <c r="B192">
        <v>516578.31</v>
      </c>
      <c r="C192" t="str">
        <f>"094"</f>
        <v>094</v>
      </c>
      <c r="D192" t="s">
        <v>181</v>
      </c>
      <c r="E192" t="s">
        <v>12</v>
      </c>
      <c r="F192" t="s">
        <v>10</v>
      </c>
      <c r="G192" t="s">
        <v>10</v>
      </c>
      <c r="H192" t="s">
        <v>180</v>
      </c>
    </row>
    <row r="193" spans="1:8" x14ac:dyDescent="0.2">
      <c r="A193" t="s">
        <v>275</v>
      </c>
      <c r="B193">
        <v>516578.31</v>
      </c>
      <c r="C193" t="str">
        <f>"095"</f>
        <v>095</v>
      </c>
      <c r="D193" t="s">
        <v>181</v>
      </c>
      <c r="E193" t="s">
        <v>12</v>
      </c>
      <c r="F193" t="s">
        <v>10</v>
      </c>
      <c r="G193" t="s">
        <v>10</v>
      </c>
      <c r="H193" t="s">
        <v>180</v>
      </c>
    </row>
  </sheetData>
  <sortState xmlns:xlrd2="http://schemas.microsoft.com/office/spreadsheetml/2017/richdata2" ref="A2:I193">
    <sortCondition ref="F2:F193"/>
    <sortCondition ref="C2:C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Cauley, Ned (NIH/NCI) [C]</cp:lastModifiedBy>
  <dcterms:created xsi:type="dcterms:W3CDTF">2023-12-18T19:01:11Z</dcterms:created>
  <dcterms:modified xsi:type="dcterms:W3CDTF">2024-02-14T18:29:04Z</dcterms:modified>
</cp:coreProperties>
</file>