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uleyes/CPTR/CPTR-6 Annunziata/CPTR_6_DSP_Annunziata/"/>
    </mc:Choice>
  </mc:AlternateContent>
  <xr:revisionPtr revIDLastSave="0" documentId="13_ncr:1_{14F7CED2-1513-1F43-B533-47D64ACE5B37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Annotation template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9" i="2" l="1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</calcChain>
</file>

<file path=xl/sharedStrings.xml><?xml version="1.0" encoding="utf-8"?>
<sst xmlns="http://schemas.openxmlformats.org/spreadsheetml/2006/main" count="3254" uniqueCount="372">
  <si>
    <t>Scan name</t>
  </si>
  <si>
    <t>ROI (label)</t>
  </si>
  <si>
    <t>Segment (Name/ Label)</t>
  </si>
  <si>
    <t>Segment tags</t>
  </si>
  <si>
    <t>LOT_Mouse_NGS_Protein_Core</t>
  </si>
  <si>
    <t>LOT_Mouse_NGS_Immune_Activation_Status_Protein</t>
  </si>
  <si>
    <t>LOT_Mouse_NGS_Immune_Cell_Typing_Protein</t>
  </si>
  <si>
    <t>LOT_Mouse_NGS_Myeloid</t>
  </si>
  <si>
    <t>ROI_ID</t>
  </si>
  <si>
    <t>Scan_ID</t>
  </si>
  <si>
    <t>Prot NGS 23002042 2-8 083023</t>
  </si>
  <si>
    <t>049</t>
  </si>
  <si>
    <t>Full ROI</t>
  </si>
  <si>
    <t/>
  </si>
  <si>
    <t>0519068</t>
  </si>
  <si>
    <t>0519054</t>
  </si>
  <si>
    <t>0519058</t>
  </si>
  <si>
    <t>0519052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</si>
  <si>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</si>
  <si>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</si>
  <si>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</si>
  <si>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</si>
  <si>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</si>
  <si>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</si>
  <si>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</si>
  <si>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</si>
  <si>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</si>
  <si>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</si>
  <si>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</si>
  <si>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</si>
  <si>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</si>
  <si>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</si>
  <si>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</si>
  <si>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</si>
  <si>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</si>
  <si>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</si>
  <si>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</si>
  <si>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</si>
  <si>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</si>
  <si>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</si>
  <si>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</si>
  <si>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</si>
  <si>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</si>
  <si>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</si>
  <si>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</si>
  <si>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</si>
  <si>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</si>
  <si>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</si>
  <si>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</si>
  <si>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</si>
  <si>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</si>
  <si>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</si>
  <si>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</si>
  <si>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</si>
  <si>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</si>
  <si>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</si>
  <si>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</si>
  <si>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</si>
  <si>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</si>
  <si>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</si>
  <si>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</si>
  <si>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</si>
  <si>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</si>
  <si>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</si>
  <si>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</si>
  <si>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</si>
  <si>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</si>
  <si>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</si>
  <si>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</si>
  <si>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</si>
  <si>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</si>
  <si>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</si>
  <si>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</si>
  <si>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</si>
  <si>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</si>
  <si>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</si>
  <si>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</si>
  <si>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</si>
  <si>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</si>
  <si>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</si>
  <si>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</si>
  <si>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</si>
  <si>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</si>
  <si>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</si>
  <si>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</si>
  <si>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</si>
  <si>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</si>
  <si>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</si>
  <si>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</si>
  <si>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</si>
  <si>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</si>
  <si>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</si>
  <si>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</si>
  <si>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</si>
  <si>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</si>
  <si>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</si>
  <si>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</si>
  <si>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</si>
  <si>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</si>
  <si>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</si>
  <si>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</si>
  <si>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</si>
  <si>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</si>
  <si>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</si>
  <si>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</si>
  <si>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</si>
  <si>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</si>
  <si>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</si>
  <si>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</si>
  <si>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</si>
  <si>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</si>
  <si>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</si>
  <si>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Prot NGS 23002042 1-8 083023</t>
  </si>
  <si>
    <t>Mouse  ID_MOH</t>
  </si>
  <si>
    <t>23001632 #1</t>
  </si>
  <si>
    <t>23001628 #1</t>
  </si>
  <si>
    <t>23001629 #1</t>
  </si>
  <si>
    <t>23001633 #1</t>
  </si>
  <si>
    <t>23001622 #1</t>
  </si>
  <si>
    <t>23001624 #1</t>
  </si>
  <si>
    <t>23001626 #1</t>
  </si>
  <si>
    <t>23001627 #1</t>
  </si>
  <si>
    <t>23001630 #1</t>
  </si>
  <si>
    <t>23001631 #1</t>
  </si>
  <si>
    <t>23001634 #1</t>
  </si>
  <si>
    <t>23001620 #1</t>
  </si>
  <si>
    <t>23001621 #1</t>
  </si>
  <si>
    <t>23001623 #1</t>
  </si>
  <si>
    <t>23000616 #1</t>
  </si>
  <si>
    <t>23000606 #1</t>
  </si>
  <si>
    <t>23000605 #1</t>
  </si>
  <si>
    <t>23000604 #1</t>
  </si>
  <si>
    <t>23000609 #1</t>
  </si>
  <si>
    <t>23000613 #1</t>
  </si>
  <si>
    <t>23000610 #1</t>
  </si>
  <si>
    <t>23000621 #1</t>
  </si>
  <si>
    <t>23000618 #1</t>
  </si>
  <si>
    <t>23000627 #1</t>
  </si>
  <si>
    <t>23000623 #1</t>
  </si>
  <si>
    <t>23000629 #1</t>
  </si>
  <si>
    <t>23000612 #1</t>
  </si>
  <si>
    <t>23000608 #1</t>
  </si>
  <si>
    <t>23000619 #1</t>
  </si>
  <si>
    <t>23000628 #1</t>
  </si>
  <si>
    <t>23000625 #1</t>
  </si>
  <si>
    <t>23000611 #1</t>
  </si>
  <si>
    <t>23000614 #1</t>
  </si>
  <si>
    <t>23000617 #1</t>
  </si>
  <si>
    <t>23000607 #1</t>
  </si>
  <si>
    <t>23000620 #1</t>
  </si>
  <si>
    <t>23000615 #1</t>
  </si>
  <si>
    <t>23000624 #1</t>
  </si>
  <si>
    <t>23000626 #1</t>
  </si>
  <si>
    <t>23001615 #1</t>
  </si>
  <si>
    <t>23001608 #1</t>
  </si>
  <si>
    <t>23001614 #1</t>
  </si>
  <si>
    <t>23001625 #1</t>
  </si>
  <si>
    <t>23001618 #1</t>
  </si>
  <si>
    <t>23001613 #1</t>
  </si>
  <si>
    <t>23001617 #1</t>
  </si>
  <si>
    <t>23001607 #1</t>
  </si>
  <si>
    <t>23001612 #1</t>
  </si>
  <si>
    <t>23001611 #1</t>
  </si>
  <si>
    <t>23001606 #1</t>
  </si>
  <si>
    <t>23001616 #1</t>
  </si>
  <si>
    <t>23001610 #1</t>
  </si>
  <si>
    <t>23001609 #1</t>
  </si>
  <si>
    <t>23001605 #1</t>
  </si>
  <si>
    <t>Sample_ID</t>
  </si>
  <si>
    <t>slide name</t>
  </si>
  <si>
    <t>scan name</t>
  </si>
  <si>
    <t>panel</t>
  </si>
  <si>
    <t>roi</t>
  </si>
  <si>
    <t>segment</t>
  </si>
  <si>
    <t>aoi</t>
  </si>
  <si>
    <t>area</t>
  </si>
  <si>
    <t>tags</t>
  </si>
  <si>
    <t>DSP-1001660021203-C-A01</t>
  </si>
  <si>
    <t>No Template Control</t>
  </si>
  <si>
    <t>DSP-1001660021203-C-A02</t>
  </si>
  <si>
    <t>(v1.0) Mouse NGS Protein Core, (v1.0) Mouse NGS Immune Activation Status Protein, (v1.0) Mouse NGS Immune Cell Typing Protein, (v1.0) Mouse NGS Myeloid</t>
  </si>
  <si>
    <t>Full ROI-aoi-001</t>
  </si>
  <si>
    <t>DSP-1001660021203-C-A03</t>
  </si>
  <si>
    <t>DSP-1001660021203-C-A04</t>
  </si>
  <si>
    <t>DSP-1001660021203-C-A05</t>
  </si>
  <si>
    <t>DSP-1001660021203-C-A06</t>
  </si>
  <si>
    <t>DSP-1001660021203-C-A07</t>
  </si>
  <si>
    <t>DSP-1001660021203-C-A08</t>
  </si>
  <si>
    <t>DSP-1001660021203-C-A09</t>
  </si>
  <si>
    <t>DSP-1001660021203-C-A10</t>
  </si>
  <si>
    <t>DSP-1001660021203-C-A11</t>
  </si>
  <si>
    <t>DSP-1001660021203-C-A12</t>
  </si>
  <si>
    <t>DSP-1001660021203-C-B01</t>
  </si>
  <si>
    <t>DSP-1001660021203-C-B02</t>
  </si>
  <si>
    <t>DSP-1001660021203-C-B03</t>
  </si>
  <si>
    <t>DSP-1001660021203-C-B04</t>
  </si>
  <si>
    <t>DSP-1001660021203-C-B05</t>
  </si>
  <si>
    <t>DSP-1001660021203-C-B06</t>
  </si>
  <si>
    <t>DSP-1001660021203-C-B07</t>
  </si>
  <si>
    <t>DSP-1001660021203-C-B08</t>
  </si>
  <si>
    <t>DSP-1001660021203-C-B09</t>
  </si>
  <si>
    <t>DSP-1001660021203-C-B10</t>
  </si>
  <si>
    <t>DSP-1001660021203-C-B11</t>
  </si>
  <si>
    <t>DSP-1001660021203-C-B12</t>
  </si>
  <si>
    <t>DSP-1001660021203-C-C01</t>
  </si>
  <si>
    <t>DSP-1001660021203-C-C02</t>
  </si>
  <si>
    <t>DSP-1001660021203-C-C03</t>
  </si>
  <si>
    <t>DSP-1001660021203-C-C04</t>
  </si>
  <si>
    <t>DSP-1001660021203-C-C05</t>
  </si>
  <si>
    <t>DSP-1001660021203-C-C06</t>
  </si>
  <si>
    <t>DSP-1001660021203-C-C07</t>
  </si>
  <si>
    <t>DSP-1001660021203-C-C08</t>
  </si>
  <si>
    <t>DSP-1001660021203-C-C09</t>
  </si>
  <si>
    <t>DSP-1001660021203-C-C10</t>
  </si>
  <si>
    <t>DSP-1001660021203-C-C11</t>
  </si>
  <si>
    <t>DSP-1001660021203-C-C12</t>
  </si>
  <si>
    <t>DSP-1001660021203-C-D01</t>
  </si>
  <si>
    <t>DSP-1001660021203-C-D02</t>
  </si>
  <si>
    <t>DSP-1001660021203-C-D03</t>
  </si>
  <si>
    <t>DSP-1001660021203-C-D04</t>
  </si>
  <si>
    <t>DSP-1001660021203-C-D05</t>
  </si>
  <si>
    <t>DSP-1001660021203-C-D06</t>
  </si>
  <si>
    <t>DSP-1001660021203-C-D07</t>
  </si>
  <si>
    <t>DSP-1001660021203-C-D08</t>
  </si>
  <si>
    <t>DSP-1001660021203-C-D09</t>
  </si>
  <si>
    <t>DSP-1001660021203-C-D10</t>
  </si>
  <si>
    <t>DSP-1001660021203-C-D11</t>
  </si>
  <si>
    <t>DSP-1001660021203-C-D12</t>
  </si>
  <si>
    <t>DSP-1001660021203-C-E01</t>
  </si>
  <si>
    <t>DSP-1001660021203-C-E02</t>
  </si>
  <si>
    <t>DSP-1001660021203-C-E03</t>
  </si>
  <si>
    <t>DSP-1001660021203-C-E04</t>
  </si>
  <si>
    <t>DSP-1001660021203-C-E05</t>
  </si>
  <si>
    <t>DSP-1001660021203-C-E06</t>
  </si>
  <si>
    <t>DSP-1001660021203-C-E07</t>
  </si>
  <si>
    <t>DSP-1001660021203-C-E08</t>
  </si>
  <si>
    <t>DSP-1001660021203-C-E09</t>
  </si>
  <si>
    <t>DSP-1001660021203-C-E10</t>
  </si>
  <si>
    <t>DSP-1001660021203-C-E11</t>
  </si>
  <si>
    <t>DSP-1001660021203-C-E12</t>
  </si>
  <si>
    <t>DSP-1001660021203-C-F01</t>
  </si>
  <si>
    <t>DSP-1001660021203-C-F02</t>
  </si>
  <si>
    <t>DSP-1001660021203-C-F03</t>
  </si>
  <si>
    <t>DSP-1001660021203-C-F04</t>
  </si>
  <si>
    <t>DSP-1001660021203-C-F05</t>
  </si>
  <si>
    <t>DSP-1001660021203-C-F06</t>
  </si>
  <si>
    <t>DSP-1001660021203-C-F07</t>
  </si>
  <si>
    <t>DSP-1001660021203-C-F08</t>
  </si>
  <si>
    <t>DSP-1001660021203-C-F09</t>
  </si>
  <si>
    <t>DSP-1001660021203-C-F10</t>
  </si>
  <si>
    <t>DSP-1001660021203-C-F11</t>
  </si>
  <si>
    <t>DSP-1001660021203-C-F12</t>
  </si>
  <si>
    <t>DSP-1001660021203-C-G01</t>
  </si>
  <si>
    <t>DSP-1001660021203-C-G02</t>
  </si>
  <si>
    <t>DSP-1001660021203-C-G03</t>
  </si>
  <si>
    <t>DSP-1001660021203-C-G04</t>
  </si>
  <si>
    <t>DSP-1001660021203-C-G05</t>
  </si>
  <si>
    <t>DSP-1001660021203-C-G06</t>
  </si>
  <si>
    <t>DSP-1001660021203-C-G07</t>
  </si>
  <si>
    <t>DSP-1001660021203-C-G08</t>
  </si>
  <si>
    <t>DSP-1001660021203-C-G09</t>
  </si>
  <si>
    <t>DSP-1001660021203-C-G10</t>
  </si>
  <si>
    <t>DSP-1001660021203-C-G11</t>
  </si>
  <si>
    <t>DSP-1001660021203-C-G12</t>
  </si>
  <si>
    <t>DSP-1001660021203-C-H01</t>
  </si>
  <si>
    <t>DSP-1001660021203-C-H02</t>
  </si>
  <si>
    <t>DSP-1001660021203-C-H03</t>
  </si>
  <si>
    <t>DSP-1001660021203-C-H04</t>
  </si>
  <si>
    <t>DSP-1001660021203-C-H05</t>
  </si>
  <si>
    <t>DSP-1001660021203-C-H06</t>
  </si>
  <si>
    <t>DSP-1001660021203-C-H07</t>
  </si>
  <si>
    <t>DSP-1001660021203-C-H08</t>
  </si>
  <si>
    <t>DSP-1001660021203-C-H09</t>
  </si>
  <si>
    <t>DSP-1001660021203-C-H10</t>
  </si>
  <si>
    <t>DSP-1001660021203-C-H11</t>
  </si>
  <si>
    <t>DSP-1001660021203-C-H12</t>
  </si>
  <si>
    <t>DSP-1001660021204-D-A01</t>
  </si>
  <si>
    <t>DSP-1001660021204-D-A02</t>
  </si>
  <si>
    <t>DSP-1001660021204-D-A03</t>
  </si>
  <si>
    <t>DSP-1001660021204-D-A04</t>
  </si>
  <si>
    <t>DSP-1001660021204-D-A05</t>
  </si>
  <si>
    <t>DSP-1001660021204-D-A06</t>
  </si>
  <si>
    <t>DSP-1001660021204-D-A07</t>
  </si>
  <si>
    <t>DSP-1001660021204-D-A08</t>
  </si>
  <si>
    <t>DSP-1001660021204-D-A09</t>
  </si>
  <si>
    <t>DSP-1001660021204-D-A10</t>
  </si>
  <si>
    <t>DSP-1001660021204-D-A11</t>
  </si>
  <si>
    <t>DSP-1001660021204-D-A12</t>
  </si>
  <si>
    <t>DSP-1001660021204-D-B01</t>
  </si>
  <si>
    <t>DSP-1001660021204-D-B02</t>
  </si>
  <si>
    <t>DSP-1001660021204-D-B03</t>
  </si>
  <si>
    <t>DSP-1001660021204-D-B04</t>
  </si>
  <si>
    <t>DSP-1001660021204-D-B05</t>
  </si>
  <si>
    <t>DSP-1001660021204-D-B06</t>
  </si>
  <si>
    <t>DSP-1001660021204-D-B07</t>
  </si>
  <si>
    <t>DSP-1001660021204-D-B08</t>
  </si>
  <si>
    <t>DSP-1001660021204-D-B09</t>
  </si>
  <si>
    <t>DSP-1001660021204-D-B10</t>
  </si>
  <si>
    <t>DSP-1001660021204-D-B11</t>
  </si>
  <si>
    <t>DSP-1001660021204-D-B12</t>
  </si>
  <si>
    <t>DSP-1001660021204-D-C01</t>
  </si>
  <si>
    <t>DSP-1001660021204-D-C02</t>
  </si>
  <si>
    <t>DSP-1001660021204-D-C03</t>
  </si>
  <si>
    <t>DSP-1001660021204-D-C04</t>
  </si>
  <si>
    <t>DSP-1001660021204-D-C05</t>
  </si>
  <si>
    <t>DSP-1001660021204-D-C06</t>
  </si>
  <si>
    <t>DSP-1001660021204-D-C07</t>
  </si>
  <si>
    <t>DSP-1001660021204-D-C08</t>
  </si>
  <si>
    <t>DSP-1001660021204-D-C09</t>
  </si>
  <si>
    <t>DSP-1001660021204-D-C10</t>
  </si>
  <si>
    <t>DSP-1001660021204-D-C11</t>
  </si>
  <si>
    <t>DSP-1001660021204-D-C12</t>
  </si>
  <si>
    <t>DSP-1001660021204-D-D01</t>
  </si>
  <si>
    <t>DSP-1001660021204-D-D02</t>
  </si>
  <si>
    <t>DSP-1001660021204-D-D03</t>
  </si>
  <si>
    <t>DSP-1001660021204-D-D04</t>
  </si>
  <si>
    <t>DSP-1001660021204-D-D05</t>
  </si>
  <si>
    <t>DSP-1001660021204-D-D06</t>
  </si>
  <si>
    <t>DSP-1001660021204-D-D07</t>
  </si>
  <si>
    <t>DSP-1001660021204-D-D08</t>
  </si>
  <si>
    <t>DSP-1001660021204-D-D09</t>
  </si>
  <si>
    <t>DSP-1001660021204-D-D10</t>
  </si>
  <si>
    <t>DSP-1001660021204-D-D11</t>
  </si>
  <si>
    <t>DSP-1001660021204-D-D12</t>
  </si>
  <si>
    <t>DSP-1001660021204-D-E01</t>
  </si>
  <si>
    <t>DSP-1001660021204-D-E02</t>
  </si>
  <si>
    <t>DSP-1001660021204-D-E03</t>
  </si>
  <si>
    <t>DSP-1001660021204-D-E04</t>
  </si>
  <si>
    <t>DSP-1001660021204-D-E05</t>
  </si>
  <si>
    <t>DSP-1001660021204-D-E06</t>
  </si>
  <si>
    <t>DSP-1001660021204-D-E07</t>
  </si>
  <si>
    <t>DSP-1001660021204-D-E08</t>
  </si>
  <si>
    <t>DSP-1001660021204-D-E09</t>
  </si>
  <si>
    <t>DSP-1001660021204-D-E10</t>
  </si>
  <si>
    <t>DSP-1001660021204-D-E11</t>
  </si>
  <si>
    <t>DSP-1001660021204-D-E12</t>
  </si>
  <si>
    <t>DSP-1001660021204-D-F01</t>
  </si>
  <si>
    <t>DSP-1001660021204-D-F02</t>
  </si>
  <si>
    <t>DSP-1001660021204-D-F03</t>
  </si>
  <si>
    <t>DSP-1001660021204-D-F04</t>
  </si>
  <si>
    <t>DSP-1001660021204-D-F05</t>
  </si>
  <si>
    <t>DSP-1001660021204-D-F06</t>
  </si>
  <si>
    <t>DSP-1001660021204-D-F07</t>
  </si>
  <si>
    <t>DSP-1001660021204-D-F08</t>
  </si>
  <si>
    <t>DSP-1001660021204-D-F09</t>
  </si>
  <si>
    <t>DSP-1001660021204-D-F10</t>
  </si>
  <si>
    <t>DSP-1001660021204-D-F11</t>
  </si>
  <si>
    <t>DSP-1001660021204-D-F12</t>
  </si>
  <si>
    <t>DSP-1001660021204-D-G01</t>
  </si>
  <si>
    <t>DSP-1001660021204-D-G02</t>
  </si>
  <si>
    <t>DSP-1001660021204-D-G03</t>
  </si>
  <si>
    <t>DSP-1001660021204-D-G04</t>
  </si>
  <si>
    <t>DSP-1001660021204-D-G05</t>
  </si>
  <si>
    <t>DSP-1001660021204-D-G06</t>
  </si>
  <si>
    <t>DSP-1001660021204-D-G07</t>
  </si>
  <si>
    <t>DSP-1001660021204-D-G08</t>
  </si>
  <si>
    <t>DSP-1001660021204-D-G09</t>
  </si>
  <si>
    <t>DSP-1001660021204-D-G10</t>
  </si>
  <si>
    <t>DSP-1001660021204-D-G11</t>
  </si>
  <si>
    <t>DSP-1001660021204-D-G12</t>
  </si>
  <si>
    <t>DSP-1001660021204-D-H01</t>
  </si>
  <si>
    <t>DSP-1001660021204-D-H02</t>
  </si>
  <si>
    <t>DSP-1001660021204-D-H03</t>
  </si>
  <si>
    <t>DSP-1001660021204-D-H04</t>
  </si>
  <si>
    <t>DSP-1001660021204-D-H05</t>
  </si>
  <si>
    <t>DSP-1001660021204-D-H06</t>
  </si>
  <si>
    <t>DSP-1001660021204-D-H07</t>
  </si>
  <si>
    <t>DSP-1001660021204-D-H08</t>
  </si>
  <si>
    <t>DSP-1001660021204-D-H09</t>
  </si>
  <si>
    <t>DSP-1001660021204-D-H10</t>
  </si>
  <si>
    <t>DSP-1001660021204-D-H11</t>
  </si>
  <si>
    <t>DSP-1001660021204-D-H12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</si>
</sst>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1" xfId="0" applyFill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2" xfId="0" applyFont="1" applyBorder="1"/>
    <xf numFmtId="0" fontId="0" fillId="2" borderId="0" xfId="0" applyFill="1" applyBorder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2"/>
  <sheetViews>
    <sheetView zoomScale="130" zoomScaleNormal="130" workbookViewId="0">
      <selection activeCell="B12" sqref="B12"/>
    </sheetView>
  </sheetViews>
  <sheetFormatPr baseColWidth="10" defaultColWidth="29.33203125" defaultRowHeight="15" x14ac:dyDescent="0.2"/>
  <cols>
    <col min="9" max="9" width="8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113</v>
      </c>
    </row>
    <row r="2" spans="1:11" s="2" customFormat="1" x14ac:dyDescent="0.2">
      <c r="A2" s="2" t="s">
        <v>10</v>
      </c>
      <c r="B2" s="2" t="s">
        <v>18</v>
      </c>
      <c r="C2" s="2" t="s">
        <v>12</v>
      </c>
      <c r="D2" s="2" t="s">
        <v>13</v>
      </c>
      <c r="E2" s="2" t="s">
        <v>17</v>
      </c>
      <c r="F2" s="2" t="s">
        <v>16</v>
      </c>
      <c r="G2" s="2" t="s">
        <v>15</v>
      </c>
      <c r="H2" s="2" t="s">
        <v>14</v>
      </c>
      <c r="I2" s="2" t="s">
        <v>18</v>
      </c>
      <c r="J2" s="2" t="s">
        <v>10</v>
      </c>
      <c r="K2" s="4" t="s">
        <v>127</v>
      </c>
    </row>
    <row r="3" spans="1:11" s="2" customFormat="1" x14ac:dyDescent="0.2">
      <c r="A3" s="2" t="s">
        <v>10</v>
      </c>
      <c r="B3" s="2" t="s">
        <v>19</v>
      </c>
      <c r="C3" s="2" t="s">
        <v>12</v>
      </c>
      <c r="D3" s="2" t="s">
        <v>13</v>
      </c>
      <c r="E3" s="2" t="s">
        <v>17</v>
      </c>
      <c r="F3" s="2" t="s">
        <v>16</v>
      </c>
      <c r="G3" s="2" t="s">
        <v>15</v>
      </c>
      <c r="H3" s="2" t="s">
        <v>14</v>
      </c>
      <c r="I3" s="2" t="s">
        <v>19</v>
      </c>
      <c r="J3" s="2" t="s">
        <v>10</v>
      </c>
      <c r="K3" s="4" t="s">
        <v>126</v>
      </c>
    </row>
    <row r="4" spans="1:11" s="2" customFormat="1" x14ac:dyDescent="0.2">
      <c r="A4" s="2" t="s">
        <v>10</v>
      </c>
      <c r="B4" s="2" t="s">
        <v>20</v>
      </c>
      <c r="C4" s="2" t="s">
        <v>12</v>
      </c>
      <c r="D4" s="2" t="s">
        <v>13</v>
      </c>
      <c r="E4" s="2" t="s">
        <v>17</v>
      </c>
      <c r="F4" s="2" t="s">
        <v>16</v>
      </c>
      <c r="G4" s="2" t="s">
        <v>15</v>
      </c>
      <c r="H4" s="2" t="s">
        <v>14</v>
      </c>
      <c r="I4" s="2" t="s">
        <v>20</v>
      </c>
      <c r="J4" s="2" t="s">
        <v>10</v>
      </c>
      <c r="K4" s="2" t="s">
        <v>120</v>
      </c>
    </row>
    <row r="5" spans="1:11" s="2" customFormat="1" x14ac:dyDescent="0.2">
      <c r="A5" s="2" t="s">
        <v>10</v>
      </c>
      <c r="B5" s="2" t="s">
        <v>21</v>
      </c>
      <c r="C5" s="2" t="s">
        <v>12</v>
      </c>
      <c r="D5" s="2" t="s">
        <v>13</v>
      </c>
      <c r="E5" s="2" t="s">
        <v>17</v>
      </c>
      <c r="F5" s="2" t="s">
        <v>16</v>
      </c>
      <c r="G5" s="2" t="s">
        <v>15</v>
      </c>
      <c r="H5" s="2" t="s">
        <v>14</v>
      </c>
      <c r="I5" s="2" t="s">
        <v>21</v>
      </c>
      <c r="J5" s="2" t="s">
        <v>10</v>
      </c>
      <c r="K5" s="3" t="s">
        <v>159</v>
      </c>
    </row>
    <row r="6" spans="1:11" s="2" customFormat="1" x14ac:dyDescent="0.2">
      <c r="A6" s="2" t="s">
        <v>10</v>
      </c>
      <c r="B6" s="2" t="s">
        <v>22</v>
      </c>
      <c r="C6" s="2" t="s">
        <v>12</v>
      </c>
      <c r="D6" s="2" t="s">
        <v>13</v>
      </c>
      <c r="E6" s="2" t="s">
        <v>17</v>
      </c>
      <c r="F6" s="2" t="s">
        <v>16</v>
      </c>
      <c r="G6" s="2" t="s">
        <v>15</v>
      </c>
      <c r="H6" s="2" t="s">
        <v>14</v>
      </c>
      <c r="I6" s="2" t="s">
        <v>22</v>
      </c>
      <c r="J6" s="2" t="s">
        <v>10</v>
      </c>
      <c r="K6" s="3" t="s">
        <v>160</v>
      </c>
    </row>
    <row r="7" spans="1:11" s="2" customFormat="1" x14ac:dyDescent="0.2">
      <c r="A7" s="2" t="s">
        <v>10</v>
      </c>
      <c r="B7" s="2" t="s">
        <v>23</v>
      </c>
      <c r="C7" s="2" t="s">
        <v>12</v>
      </c>
      <c r="D7" s="2" t="s">
        <v>13</v>
      </c>
      <c r="E7" s="2" t="s">
        <v>17</v>
      </c>
      <c r="F7" s="2" t="s">
        <v>16</v>
      </c>
      <c r="G7" s="2" t="s">
        <v>15</v>
      </c>
      <c r="H7" s="2" t="s">
        <v>14</v>
      </c>
      <c r="I7" s="2" t="s">
        <v>23</v>
      </c>
      <c r="J7" s="2" t="s">
        <v>10</v>
      </c>
      <c r="K7" s="2" t="s">
        <v>118</v>
      </c>
    </row>
    <row r="8" spans="1:11" s="2" customFormat="1" x14ac:dyDescent="0.2">
      <c r="A8" s="2" t="s">
        <v>10</v>
      </c>
      <c r="B8" s="2" t="s">
        <v>24</v>
      </c>
      <c r="C8" s="2" t="s">
        <v>12</v>
      </c>
      <c r="D8" s="2" t="s">
        <v>13</v>
      </c>
      <c r="E8" s="2" t="s">
        <v>17</v>
      </c>
      <c r="F8" s="2" t="s">
        <v>16</v>
      </c>
      <c r="G8" s="2" t="s">
        <v>15</v>
      </c>
      <c r="H8" s="2" t="s">
        <v>14</v>
      </c>
      <c r="I8" s="2" t="s">
        <v>24</v>
      </c>
      <c r="J8" s="2" t="s">
        <v>10</v>
      </c>
      <c r="K8" s="3" t="s">
        <v>160</v>
      </c>
    </row>
    <row r="9" spans="1:11" s="2" customFormat="1" x14ac:dyDescent="0.2">
      <c r="A9" s="2" t="s">
        <v>10</v>
      </c>
      <c r="B9" s="2" t="s">
        <v>25</v>
      </c>
      <c r="C9" s="2" t="s">
        <v>12</v>
      </c>
      <c r="D9" s="2" t="s">
        <v>13</v>
      </c>
      <c r="E9" s="2" t="s">
        <v>17</v>
      </c>
      <c r="F9" s="2" t="s">
        <v>16</v>
      </c>
      <c r="G9" s="2" t="s">
        <v>15</v>
      </c>
      <c r="H9" s="2" t="s">
        <v>14</v>
      </c>
      <c r="I9" s="2" t="s">
        <v>25</v>
      </c>
      <c r="J9" s="2" t="s">
        <v>10</v>
      </c>
      <c r="K9" s="3" t="s">
        <v>161</v>
      </c>
    </row>
    <row r="10" spans="1:11" s="2" customFormat="1" x14ac:dyDescent="0.2">
      <c r="A10" s="2" t="s">
        <v>10</v>
      </c>
      <c r="B10" s="2" t="s">
        <v>26</v>
      </c>
      <c r="C10" s="2" t="s">
        <v>12</v>
      </c>
      <c r="D10" s="2" t="s">
        <v>13</v>
      </c>
      <c r="E10" s="2" t="s">
        <v>17</v>
      </c>
      <c r="F10" s="2" t="s">
        <v>16</v>
      </c>
      <c r="G10" s="2" t="s">
        <v>15</v>
      </c>
      <c r="H10" s="2" t="s">
        <v>14</v>
      </c>
      <c r="I10" s="2" t="s">
        <v>26</v>
      </c>
      <c r="J10" s="2" t="s">
        <v>10</v>
      </c>
      <c r="K10" s="3" t="s">
        <v>114</v>
      </c>
    </row>
    <row r="11" spans="1:11" s="2" customFormat="1" x14ac:dyDescent="0.2">
      <c r="A11" s="2" t="s">
        <v>10</v>
      </c>
      <c r="B11" s="2" t="s">
        <v>27</v>
      </c>
      <c r="C11" s="2" t="s">
        <v>12</v>
      </c>
      <c r="D11" s="2" t="s">
        <v>13</v>
      </c>
      <c r="E11" s="2" t="s">
        <v>17</v>
      </c>
      <c r="F11" s="2" t="s">
        <v>16</v>
      </c>
      <c r="G11" s="2" t="s">
        <v>15</v>
      </c>
      <c r="H11" s="2" t="s">
        <v>14</v>
      </c>
      <c r="I11" s="2" t="s">
        <v>27</v>
      </c>
      <c r="J11" s="2" t="s">
        <v>10</v>
      </c>
      <c r="K11" s="3" t="s">
        <v>158</v>
      </c>
    </row>
    <row r="12" spans="1:11" s="2" customFormat="1" x14ac:dyDescent="0.2">
      <c r="A12" s="2" t="s">
        <v>10</v>
      </c>
      <c r="B12" s="2" t="s">
        <v>28</v>
      </c>
      <c r="C12" s="2" t="s">
        <v>12</v>
      </c>
      <c r="D12" s="2" t="s">
        <v>13</v>
      </c>
      <c r="E12" s="2" t="s">
        <v>17</v>
      </c>
      <c r="F12" s="2" t="s">
        <v>16</v>
      </c>
      <c r="G12" s="2" t="s">
        <v>15</v>
      </c>
      <c r="H12" s="2" t="s">
        <v>14</v>
      </c>
      <c r="I12" s="2" t="s">
        <v>28</v>
      </c>
      <c r="J12" s="2" t="s">
        <v>10</v>
      </c>
      <c r="K12" s="3" t="s">
        <v>159</v>
      </c>
    </row>
    <row r="13" spans="1:11" s="2" customFormat="1" x14ac:dyDescent="0.2">
      <c r="A13" s="2" t="s">
        <v>10</v>
      </c>
      <c r="B13" s="2" t="s">
        <v>29</v>
      </c>
      <c r="C13" s="2" t="s">
        <v>12</v>
      </c>
      <c r="D13" s="2" t="s">
        <v>13</v>
      </c>
      <c r="E13" s="2" t="s">
        <v>17</v>
      </c>
      <c r="F13" s="2" t="s">
        <v>16</v>
      </c>
      <c r="G13" s="2" t="s">
        <v>15</v>
      </c>
      <c r="H13" s="2" t="s">
        <v>14</v>
      </c>
      <c r="I13" s="2" t="s">
        <v>29</v>
      </c>
      <c r="J13" s="2" t="s">
        <v>10</v>
      </c>
      <c r="K13" s="3" t="s">
        <v>163</v>
      </c>
    </row>
    <row r="14" spans="1:11" s="2" customFormat="1" x14ac:dyDescent="0.2">
      <c r="A14" s="2" t="s">
        <v>10</v>
      </c>
      <c r="B14" s="2" t="s">
        <v>30</v>
      </c>
      <c r="C14" s="2" t="s">
        <v>12</v>
      </c>
      <c r="D14" s="2" t="s">
        <v>13</v>
      </c>
      <c r="E14" s="2" t="s">
        <v>17</v>
      </c>
      <c r="F14" s="2" t="s">
        <v>16</v>
      </c>
      <c r="G14" s="2" t="s">
        <v>15</v>
      </c>
      <c r="H14" s="2" t="s">
        <v>14</v>
      </c>
      <c r="I14" s="2" t="s">
        <v>30</v>
      </c>
      <c r="J14" s="2" t="s">
        <v>10</v>
      </c>
      <c r="K14" s="3" t="s">
        <v>163</v>
      </c>
    </row>
    <row r="15" spans="1:11" s="2" customFormat="1" x14ac:dyDescent="0.2">
      <c r="A15" s="2" t="s">
        <v>10</v>
      </c>
      <c r="B15" s="2" t="s">
        <v>31</v>
      </c>
      <c r="C15" s="2" t="s">
        <v>12</v>
      </c>
      <c r="D15" s="2" t="s">
        <v>13</v>
      </c>
      <c r="E15" s="2" t="s">
        <v>17</v>
      </c>
      <c r="F15" s="2" t="s">
        <v>16</v>
      </c>
      <c r="G15" s="2" t="s">
        <v>15</v>
      </c>
      <c r="H15" s="2" t="s">
        <v>14</v>
      </c>
      <c r="I15" s="2" t="s">
        <v>31</v>
      </c>
      <c r="J15" s="2" t="s">
        <v>10</v>
      </c>
      <c r="K15" s="3" t="s">
        <v>161</v>
      </c>
    </row>
    <row r="16" spans="1:11" s="2" customFormat="1" x14ac:dyDescent="0.2">
      <c r="A16" s="2" t="s">
        <v>10</v>
      </c>
      <c r="B16" s="2" t="s">
        <v>32</v>
      </c>
      <c r="C16" s="2" t="s">
        <v>12</v>
      </c>
      <c r="D16" s="2" t="s">
        <v>13</v>
      </c>
      <c r="E16" s="2" t="s">
        <v>17</v>
      </c>
      <c r="F16" s="2" t="s">
        <v>16</v>
      </c>
      <c r="G16" s="2" t="s">
        <v>15</v>
      </c>
      <c r="H16" s="2" t="s">
        <v>14</v>
      </c>
      <c r="I16" s="2" t="s">
        <v>32</v>
      </c>
      <c r="J16" s="2" t="s">
        <v>10</v>
      </c>
      <c r="K16" s="4" t="s">
        <v>121</v>
      </c>
    </row>
    <row r="17" spans="1:11" s="2" customFormat="1" x14ac:dyDescent="0.2">
      <c r="A17" s="2" t="s">
        <v>10</v>
      </c>
      <c r="B17" s="2" t="s">
        <v>33</v>
      </c>
      <c r="C17" s="2" t="s">
        <v>12</v>
      </c>
      <c r="D17" s="2" t="s">
        <v>13</v>
      </c>
      <c r="E17" s="2" t="s">
        <v>17</v>
      </c>
      <c r="F17" s="2" t="s">
        <v>16</v>
      </c>
      <c r="G17" s="2" t="s">
        <v>15</v>
      </c>
      <c r="H17" s="2" t="s">
        <v>14</v>
      </c>
      <c r="I17" s="2" t="s">
        <v>33</v>
      </c>
      <c r="J17" s="2" t="s">
        <v>10</v>
      </c>
      <c r="K17" s="3" t="s">
        <v>156</v>
      </c>
    </row>
    <row r="18" spans="1:11" s="2" customFormat="1" x14ac:dyDescent="0.2">
      <c r="A18" s="2" t="s">
        <v>10</v>
      </c>
      <c r="B18" s="2" t="s">
        <v>34</v>
      </c>
      <c r="C18" s="2" t="s">
        <v>12</v>
      </c>
      <c r="D18" s="2" t="s">
        <v>13</v>
      </c>
      <c r="E18" s="2" t="s">
        <v>17</v>
      </c>
      <c r="F18" s="2" t="s">
        <v>16</v>
      </c>
      <c r="G18" s="2" t="s">
        <v>15</v>
      </c>
      <c r="H18" s="2" t="s">
        <v>14</v>
      </c>
      <c r="I18" s="2" t="s">
        <v>34</v>
      </c>
      <c r="J18" s="2" t="s">
        <v>10</v>
      </c>
      <c r="K18" s="4" t="s">
        <v>127</v>
      </c>
    </row>
    <row r="19" spans="1:11" s="2" customFormat="1" x14ac:dyDescent="0.2">
      <c r="A19" s="2" t="s">
        <v>10</v>
      </c>
      <c r="B19" s="2" t="s">
        <v>35</v>
      </c>
      <c r="C19" s="2" t="s">
        <v>12</v>
      </c>
      <c r="D19" s="2" t="s">
        <v>13</v>
      </c>
      <c r="E19" s="2" t="s">
        <v>17</v>
      </c>
      <c r="F19" s="2" t="s">
        <v>16</v>
      </c>
      <c r="G19" s="2" t="s">
        <v>15</v>
      </c>
      <c r="H19" s="2" t="s">
        <v>14</v>
      </c>
      <c r="I19" s="2" t="s">
        <v>35</v>
      </c>
      <c r="J19" s="2" t="s">
        <v>10</v>
      </c>
      <c r="K19" s="3" t="s">
        <v>157</v>
      </c>
    </row>
    <row r="20" spans="1:11" s="2" customFormat="1" x14ac:dyDescent="0.2">
      <c r="A20" s="2" t="s">
        <v>10</v>
      </c>
      <c r="B20" s="2" t="s">
        <v>36</v>
      </c>
      <c r="C20" s="2" t="s">
        <v>12</v>
      </c>
      <c r="D20" s="2" t="s">
        <v>13</v>
      </c>
      <c r="E20" s="2" t="s">
        <v>17</v>
      </c>
      <c r="F20" s="2" t="s">
        <v>16</v>
      </c>
      <c r="G20" s="2" t="s">
        <v>15</v>
      </c>
      <c r="H20" s="2" t="s">
        <v>14</v>
      </c>
      <c r="I20" s="2" t="s">
        <v>36</v>
      </c>
      <c r="J20" s="2" t="s">
        <v>10</v>
      </c>
      <c r="K20" s="4" t="s">
        <v>124</v>
      </c>
    </row>
    <row r="21" spans="1:11" s="2" customFormat="1" x14ac:dyDescent="0.2">
      <c r="A21" s="2" t="s">
        <v>10</v>
      </c>
      <c r="B21" s="2" t="s">
        <v>37</v>
      </c>
      <c r="C21" s="2" t="s">
        <v>12</v>
      </c>
      <c r="D21" s="2" t="s">
        <v>13</v>
      </c>
      <c r="E21" s="2" t="s">
        <v>17</v>
      </c>
      <c r="F21" s="2" t="s">
        <v>16</v>
      </c>
      <c r="G21" s="2" t="s">
        <v>15</v>
      </c>
      <c r="H21" s="2" t="s">
        <v>14</v>
      </c>
      <c r="I21" s="2" t="s">
        <v>37</v>
      </c>
      <c r="J21" s="2" t="s">
        <v>10</v>
      </c>
      <c r="K21" s="4" t="s">
        <v>124</v>
      </c>
    </row>
    <row r="22" spans="1:11" s="2" customFormat="1" x14ac:dyDescent="0.2">
      <c r="A22" s="2" t="s">
        <v>10</v>
      </c>
      <c r="B22" s="2" t="s">
        <v>38</v>
      </c>
      <c r="C22" s="2" t="s">
        <v>12</v>
      </c>
      <c r="D22" s="2" t="s">
        <v>13</v>
      </c>
      <c r="E22" s="2" t="s">
        <v>17</v>
      </c>
      <c r="F22" s="2" t="s">
        <v>16</v>
      </c>
      <c r="G22" s="2" t="s">
        <v>15</v>
      </c>
      <c r="H22" s="2" t="s">
        <v>14</v>
      </c>
      <c r="I22" s="2" t="s">
        <v>38</v>
      </c>
      <c r="J22" s="2" t="s">
        <v>10</v>
      </c>
      <c r="K22" s="4" t="s">
        <v>121</v>
      </c>
    </row>
    <row r="23" spans="1:11" s="2" customFormat="1" x14ac:dyDescent="0.2">
      <c r="A23" s="2" t="s">
        <v>10</v>
      </c>
      <c r="B23" s="2" t="s">
        <v>39</v>
      </c>
      <c r="C23" s="2" t="s">
        <v>12</v>
      </c>
      <c r="D23" s="2" t="s">
        <v>13</v>
      </c>
      <c r="E23" s="2" t="s">
        <v>17</v>
      </c>
      <c r="F23" s="2" t="s">
        <v>16</v>
      </c>
      <c r="G23" s="2" t="s">
        <v>15</v>
      </c>
      <c r="H23" s="2" t="s">
        <v>14</v>
      </c>
      <c r="I23" s="2" t="s">
        <v>39</v>
      </c>
      <c r="J23" s="2" t="s">
        <v>10</v>
      </c>
      <c r="K23" s="3" t="s">
        <v>154</v>
      </c>
    </row>
    <row r="24" spans="1:11" s="2" customFormat="1" x14ac:dyDescent="0.2">
      <c r="A24" s="2" t="s">
        <v>10</v>
      </c>
      <c r="B24" s="2" t="s">
        <v>40</v>
      </c>
      <c r="C24" s="2" t="s">
        <v>12</v>
      </c>
      <c r="D24" s="2" t="s">
        <v>13</v>
      </c>
      <c r="E24" s="2" t="s">
        <v>17</v>
      </c>
      <c r="F24" s="2" t="s">
        <v>16</v>
      </c>
      <c r="G24" s="2" t="s">
        <v>15</v>
      </c>
      <c r="H24" s="2" t="s">
        <v>14</v>
      </c>
      <c r="I24" s="2" t="s">
        <v>40</v>
      </c>
      <c r="J24" s="2" t="s">
        <v>10</v>
      </c>
      <c r="K24" s="4" t="s">
        <v>123</v>
      </c>
    </row>
    <row r="25" spans="1:11" s="2" customFormat="1" x14ac:dyDescent="0.2">
      <c r="A25" s="2" t="s">
        <v>10</v>
      </c>
      <c r="B25" s="2" t="s">
        <v>41</v>
      </c>
      <c r="C25" s="2" t="s">
        <v>12</v>
      </c>
      <c r="D25" s="2" t="s">
        <v>13</v>
      </c>
      <c r="E25" s="2" t="s">
        <v>17</v>
      </c>
      <c r="F25" s="2" t="s">
        <v>16</v>
      </c>
      <c r="G25" s="2" t="s">
        <v>15</v>
      </c>
      <c r="H25" s="2" t="s">
        <v>14</v>
      </c>
      <c r="I25" s="2" t="s">
        <v>41</v>
      </c>
      <c r="J25" s="2" t="s">
        <v>10</v>
      </c>
      <c r="K25" s="3" t="s">
        <v>157</v>
      </c>
    </row>
    <row r="26" spans="1:11" s="2" customFormat="1" x14ac:dyDescent="0.2">
      <c r="A26" s="2" t="s">
        <v>10</v>
      </c>
      <c r="B26" s="2" t="s">
        <v>42</v>
      </c>
      <c r="C26" s="2" t="s">
        <v>12</v>
      </c>
      <c r="D26" s="2" t="s">
        <v>13</v>
      </c>
      <c r="E26" s="2" t="s">
        <v>17</v>
      </c>
      <c r="F26" s="2" t="s">
        <v>16</v>
      </c>
      <c r="G26" s="2" t="s">
        <v>15</v>
      </c>
      <c r="H26" s="2" t="s">
        <v>14</v>
      </c>
      <c r="I26" s="2" t="s">
        <v>42</v>
      </c>
      <c r="J26" s="2" t="s">
        <v>10</v>
      </c>
      <c r="K26" s="3" t="s">
        <v>158</v>
      </c>
    </row>
    <row r="27" spans="1:11" s="2" customFormat="1" x14ac:dyDescent="0.2">
      <c r="A27" s="2" t="s">
        <v>10</v>
      </c>
      <c r="B27" s="2" t="s">
        <v>43</v>
      </c>
      <c r="C27" s="2" t="s">
        <v>12</v>
      </c>
      <c r="D27" s="2" t="s">
        <v>13</v>
      </c>
      <c r="E27" s="2" t="s">
        <v>17</v>
      </c>
      <c r="F27" s="2" t="s">
        <v>16</v>
      </c>
      <c r="G27" s="2" t="s">
        <v>15</v>
      </c>
      <c r="H27" s="2" t="s">
        <v>14</v>
      </c>
      <c r="I27" s="2" t="s">
        <v>43</v>
      </c>
      <c r="J27" s="2" t="s">
        <v>10</v>
      </c>
      <c r="K27" s="4" t="s">
        <v>123</v>
      </c>
    </row>
    <row r="28" spans="1:11" s="2" customFormat="1" x14ac:dyDescent="0.2">
      <c r="A28" s="2" t="s">
        <v>10</v>
      </c>
      <c r="B28" s="2" t="s">
        <v>44</v>
      </c>
      <c r="C28" s="2" t="s">
        <v>12</v>
      </c>
      <c r="D28" s="2" t="s">
        <v>13</v>
      </c>
      <c r="E28" s="2" t="s">
        <v>17</v>
      </c>
      <c r="F28" s="2" t="s">
        <v>16</v>
      </c>
      <c r="G28" s="2" t="s">
        <v>15</v>
      </c>
      <c r="H28" s="2" t="s">
        <v>14</v>
      </c>
      <c r="I28" s="2" t="s">
        <v>44</v>
      </c>
      <c r="J28" s="2" t="s">
        <v>10</v>
      </c>
      <c r="K28" s="2" t="s">
        <v>120</v>
      </c>
    </row>
    <row r="29" spans="1:11" s="2" customFormat="1" x14ac:dyDescent="0.2">
      <c r="A29" s="2" t="s">
        <v>10</v>
      </c>
      <c r="B29" s="2" t="s">
        <v>45</v>
      </c>
      <c r="C29" s="2" t="s">
        <v>12</v>
      </c>
      <c r="D29" s="2" t="s">
        <v>13</v>
      </c>
      <c r="E29" s="2" t="s">
        <v>17</v>
      </c>
      <c r="F29" s="2" t="s">
        <v>16</v>
      </c>
      <c r="G29" s="2" t="s">
        <v>15</v>
      </c>
      <c r="H29" s="2" t="s">
        <v>14</v>
      </c>
      <c r="I29" s="2" t="s">
        <v>45</v>
      </c>
      <c r="J29" s="2" t="s">
        <v>10</v>
      </c>
      <c r="K29" s="2" t="s">
        <v>122</v>
      </c>
    </row>
    <row r="30" spans="1:11" s="2" customFormat="1" x14ac:dyDescent="0.2">
      <c r="A30" s="2" t="s">
        <v>10</v>
      </c>
      <c r="B30" s="2" t="s">
        <v>46</v>
      </c>
      <c r="C30" s="2" t="s">
        <v>12</v>
      </c>
      <c r="D30" s="2" t="s">
        <v>13</v>
      </c>
      <c r="E30" s="2" t="s">
        <v>17</v>
      </c>
      <c r="F30" s="2" t="s">
        <v>16</v>
      </c>
      <c r="G30" s="2" t="s">
        <v>15</v>
      </c>
      <c r="H30" s="2" t="s">
        <v>14</v>
      </c>
      <c r="I30" s="2" t="s">
        <v>46</v>
      </c>
      <c r="J30" s="2" t="s">
        <v>10</v>
      </c>
      <c r="K30" s="3" t="s">
        <v>155</v>
      </c>
    </row>
    <row r="31" spans="1:11" s="2" customFormat="1" x14ac:dyDescent="0.2">
      <c r="A31" s="2" t="s">
        <v>10</v>
      </c>
      <c r="B31" s="2" t="s">
        <v>47</v>
      </c>
      <c r="C31" s="2" t="s">
        <v>12</v>
      </c>
      <c r="D31" s="2" t="s">
        <v>13</v>
      </c>
      <c r="E31" s="2" t="s">
        <v>17</v>
      </c>
      <c r="F31" s="2" t="s">
        <v>16</v>
      </c>
      <c r="G31" s="2" t="s">
        <v>15</v>
      </c>
      <c r="H31" s="2" t="s">
        <v>14</v>
      </c>
      <c r="I31" s="2" t="s">
        <v>47</v>
      </c>
      <c r="J31" s="2" t="s">
        <v>10</v>
      </c>
      <c r="K31" s="3" t="s">
        <v>154</v>
      </c>
    </row>
    <row r="32" spans="1:11" s="2" customFormat="1" x14ac:dyDescent="0.2">
      <c r="A32" s="2" t="s">
        <v>10</v>
      </c>
      <c r="B32" s="2" t="s">
        <v>48</v>
      </c>
      <c r="C32" s="2" t="s">
        <v>12</v>
      </c>
      <c r="D32" s="2" t="s">
        <v>13</v>
      </c>
      <c r="E32" s="2" t="s">
        <v>17</v>
      </c>
      <c r="F32" s="2" t="s">
        <v>16</v>
      </c>
      <c r="G32" s="2" t="s">
        <v>15</v>
      </c>
      <c r="H32" s="2" t="s">
        <v>14</v>
      </c>
      <c r="I32" s="2" t="s">
        <v>48</v>
      </c>
      <c r="J32" s="2" t="s">
        <v>10</v>
      </c>
      <c r="K32" s="3" t="s">
        <v>155</v>
      </c>
    </row>
    <row r="33" spans="1:11" s="2" customFormat="1" x14ac:dyDescent="0.2">
      <c r="A33" s="2" t="s">
        <v>10</v>
      </c>
      <c r="B33" s="2" t="s">
        <v>49</v>
      </c>
      <c r="C33" s="2" t="s">
        <v>12</v>
      </c>
      <c r="D33" s="2" t="s">
        <v>13</v>
      </c>
      <c r="E33" s="2" t="s">
        <v>17</v>
      </c>
      <c r="F33" s="2" t="s">
        <v>16</v>
      </c>
      <c r="G33" s="2" t="s">
        <v>15</v>
      </c>
      <c r="H33" s="2" t="s">
        <v>14</v>
      </c>
      <c r="I33" s="2" t="s">
        <v>49</v>
      </c>
      <c r="J33" s="2" t="s">
        <v>10</v>
      </c>
      <c r="K33" s="3" t="s">
        <v>155</v>
      </c>
    </row>
    <row r="34" spans="1:11" s="2" customFormat="1" x14ac:dyDescent="0.2">
      <c r="A34" s="2" t="s">
        <v>10</v>
      </c>
      <c r="B34" s="2" t="s">
        <v>50</v>
      </c>
      <c r="C34" s="2" t="s">
        <v>12</v>
      </c>
      <c r="D34" s="2" t="s">
        <v>13</v>
      </c>
      <c r="E34" s="2" t="s">
        <v>17</v>
      </c>
      <c r="F34" s="2" t="s">
        <v>16</v>
      </c>
      <c r="G34" s="2" t="s">
        <v>15</v>
      </c>
      <c r="H34" s="2" t="s">
        <v>14</v>
      </c>
      <c r="I34" s="2" t="s">
        <v>50</v>
      </c>
      <c r="J34" s="2" t="s">
        <v>10</v>
      </c>
      <c r="K34" s="2" t="s">
        <v>122</v>
      </c>
    </row>
    <row r="35" spans="1:11" s="2" customFormat="1" x14ac:dyDescent="0.2">
      <c r="A35" s="2" t="s">
        <v>10</v>
      </c>
      <c r="B35" s="2" t="s">
        <v>51</v>
      </c>
      <c r="C35" s="2" t="s">
        <v>12</v>
      </c>
      <c r="D35" s="2" t="s">
        <v>13</v>
      </c>
      <c r="E35" s="2" t="s">
        <v>17</v>
      </c>
      <c r="F35" s="2" t="s">
        <v>16</v>
      </c>
      <c r="G35" s="2" t="s">
        <v>15</v>
      </c>
      <c r="H35" s="2" t="s">
        <v>14</v>
      </c>
      <c r="I35" s="2" t="s">
        <v>51</v>
      </c>
      <c r="J35" s="2" t="s">
        <v>10</v>
      </c>
      <c r="K35" s="2" t="s">
        <v>120</v>
      </c>
    </row>
    <row r="36" spans="1:11" s="2" customFormat="1" x14ac:dyDescent="0.2">
      <c r="A36" s="2" t="s">
        <v>10</v>
      </c>
      <c r="B36" s="2" t="s">
        <v>52</v>
      </c>
      <c r="C36" s="2" t="s">
        <v>12</v>
      </c>
      <c r="D36" s="2" t="s">
        <v>13</v>
      </c>
      <c r="E36" s="2" t="s">
        <v>17</v>
      </c>
      <c r="F36" s="2" t="s">
        <v>16</v>
      </c>
      <c r="G36" s="2" t="s">
        <v>15</v>
      </c>
      <c r="H36" s="2" t="s">
        <v>14</v>
      </c>
      <c r="I36" s="2" t="s">
        <v>52</v>
      </c>
      <c r="J36" s="2" t="s">
        <v>10</v>
      </c>
      <c r="K36" s="2" t="s">
        <v>120</v>
      </c>
    </row>
    <row r="37" spans="1:11" s="2" customFormat="1" x14ac:dyDescent="0.2">
      <c r="A37" s="2" t="s">
        <v>10</v>
      </c>
      <c r="B37" s="2" t="s">
        <v>53</v>
      </c>
      <c r="C37" s="2" t="s">
        <v>12</v>
      </c>
      <c r="D37" s="2" t="s">
        <v>13</v>
      </c>
      <c r="E37" s="2" t="s">
        <v>17</v>
      </c>
      <c r="F37" s="2" t="s">
        <v>16</v>
      </c>
      <c r="G37" s="2" t="s">
        <v>15</v>
      </c>
      <c r="H37" s="2" t="s">
        <v>14</v>
      </c>
      <c r="I37" s="2" t="s">
        <v>53</v>
      </c>
      <c r="J37" s="2" t="s">
        <v>10</v>
      </c>
      <c r="K37" s="3" t="s">
        <v>167</v>
      </c>
    </row>
    <row r="38" spans="1:11" s="2" customFormat="1" x14ac:dyDescent="0.2">
      <c r="A38" s="2" t="s">
        <v>10</v>
      </c>
      <c r="B38" s="2" t="s">
        <v>54</v>
      </c>
      <c r="C38" s="2" t="s">
        <v>12</v>
      </c>
      <c r="D38" s="2" t="s">
        <v>13</v>
      </c>
      <c r="E38" s="2" t="s">
        <v>17</v>
      </c>
      <c r="F38" s="2" t="s">
        <v>16</v>
      </c>
      <c r="G38" s="2" t="s">
        <v>15</v>
      </c>
      <c r="H38" s="2" t="s">
        <v>14</v>
      </c>
      <c r="I38" s="2" t="s">
        <v>54</v>
      </c>
      <c r="J38" s="2" t="s">
        <v>10</v>
      </c>
      <c r="K38" s="3" t="s">
        <v>167</v>
      </c>
    </row>
    <row r="39" spans="1:11" s="2" customFormat="1" x14ac:dyDescent="0.2">
      <c r="A39" s="2" t="s">
        <v>10</v>
      </c>
      <c r="B39" s="2" t="s">
        <v>55</v>
      </c>
      <c r="C39" s="2" t="s">
        <v>12</v>
      </c>
      <c r="D39" s="2" t="s">
        <v>13</v>
      </c>
      <c r="E39" s="2" t="s">
        <v>17</v>
      </c>
      <c r="F39" s="2" t="s">
        <v>16</v>
      </c>
      <c r="G39" s="2" t="s">
        <v>15</v>
      </c>
      <c r="H39" s="2" t="s">
        <v>14</v>
      </c>
      <c r="I39" s="2" t="s">
        <v>55</v>
      </c>
      <c r="J39" s="2" t="s">
        <v>10</v>
      </c>
      <c r="K39" s="3" t="s">
        <v>167</v>
      </c>
    </row>
    <row r="40" spans="1:11" s="2" customFormat="1" x14ac:dyDescent="0.2">
      <c r="A40" s="2" t="s">
        <v>10</v>
      </c>
      <c r="B40" s="2" t="s">
        <v>56</v>
      </c>
      <c r="C40" s="2" t="s">
        <v>12</v>
      </c>
      <c r="D40" s="2" t="s">
        <v>13</v>
      </c>
      <c r="E40" s="2" t="s">
        <v>17</v>
      </c>
      <c r="F40" s="2" t="s">
        <v>16</v>
      </c>
      <c r="G40" s="2" t="s">
        <v>15</v>
      </c>
      <c r="H40" s="2" t="s">
        <v>14</v>
      </c>
      <c r="I40" s="2" t="s">
        <v>56</v>
      </c>
      <c r="J40" s="2" t="s">
        <v>10</v>
      </c>
      <c r="K40" s="3" t="s">
        <v>166</v>
      </c>
    </row>
    <row r="41" spans="1:11" s="2" customFormat="1" x14ac:dyDescent="0.2">
      <c r="A41" s="2" t="s">
        <v>10</v>
      </c>
      <c r="B41" s="2" t="s">
        <v>57</v>
      </c>
      <c r="C41" s="2" t="s">
        <v>12</v>
      </c>
      <c r="D41" s="2" t="s">
        <v>13</v>
      </c>
      <c r="E41" s="2" t="s">
        <v>17</v>
      </c>
      <c r="F41" s="2" t="s">
        <v>16</v>
      </c>
      <c r="G41" s="2" t="s">
        <v>15</v>
      </c>
      <c r="H41" s="2" t="s">
        <v>14</v>
      </c>
      <c r="I41" s="2" t="s">
        <v>57</v>
      </c>
      <c r="J41" s="2" t="s">
        <v>10</v>
      </c>
      <c r="K41" s="3" t="s">
        <v>166</v>
      </c>
    </row>
    <row r="42" spans="1:11" s="2" customFormat="1" x14ac:dyDescent="0.2">
      <c r="A42" s="2" t="s">
        <v>10</v>
      </c>
      <c r="B42" s="2" t="s">
        <v>58</v>
      </c>
      <c r="C42" s="2" t="s">
        <v>12</v>
      </c>
      <c r="D42" s="2" t="s">
        <v>13</v>
      </c>
      <c r="E42" s="2" t="s">
        <v>17</v>
      </c>
      <c r="F42" s="2" t="s">
        <v>16</v>
      </c>
      <c r="G42" s="2" t="s">
        <v>15</v>
      </c>
      <c r="H42" s="2" t="s">
        <v>14</v>
      </c>
      <c r="I42" s="2" t="s">
        <v>58</v>
      </c>
      <c r="J42" s="2" t="s">
        <v>10</v>
      </c>
      <c r="K42" s="3" t="s">
        <v>166</v>
      </c>
    </row>
    <row r="43" spans="1:11" s="2" customFormat="1" x14ac:dyDescent="0.2">
      <c r="A43" s="2" t="s">
        <v>10</v>
      </c>
      <c r="B43" s="2" t="s">
        <v>59</v>
      </c>
      <c r="C43" s="2" t="s">
        <v>12</v>
      </c>
      <c r="D43" s="2" t="s">
        <v>13</v>
      </c>
      <c r="E43" s="2" t="s">
        <v>17</v>
      </c>
      <c r="F43" s="2" t="s">
        <v>16</v>
      </c>
      <c r="G43" s="2" t="s">
        <v>15</v>
      </c>
      <c r="H43" s="2" t="s">
        <v>14</v>
      </c>
      <c r="I43" s="2" t="s">
        <v>59</v>
      </c>
      <c r="J43" s="2" t="s">
        <v>10</v>
      </c>
      <c r="K43" s="3" t="s">
        <v>153</v>
      </c>
    </row>
    <row r="44" spans="1:11" s="2" customFormat="1" x14ac:dyDescent="0.2">
      <c r="A44" s="2" t="s">
        <v>10</v>
      </c>
      <c r="B44" s="2" t="s">
        <v>60</v>
      </c>
      <c r="C44" s="2" t="s">
        <v>12</v>
      </c>
      <c r="D44" s="2" t="s">
        <v>13</v>
      </c>
      <c r="E44" s="2" t="s">
        <v>17</v>
      </c>
      <c r="F44" s="2" t="s">
        <v>16</v>
      </c>
      <c r="G44" s="2" t="s">
        <v>15</v>
      </c>
      <c r="H44" s="2" t="s">
        <v>14</v>
      </c>
      <c r="I44" s="2" t="s">
        <v>60</v>
      </c>
      <c r="J44" s="2" t="s">
        <v>10</v>
      </c>
      <c r="K44" s="4" t="s">
        <v>125</v>
      </c>
    </row>
    <row r="45" spans="1:11" s="2" customFormat="1" x14ac:dyDescent="0.2">
      <c r="A45" s="2" t="s">
        <v>10</v>
      </c>
      <c r="B45" s="2" t="s">
        <v>61</v>
      </c>
      <c r="C45" s="2" t="s">
        <v>12</v>
      </c>
      <c r="D45" s="2" t="s">
        <v>13</v>
      </c>
      <c r="E45" s="2" t="s">
        <v>17</v>
      </c>
      <c r="F45" s="2" t="s">
        <v>16</v>
      </c>
      <c r="G45" s="2" t="s">
        <v>15</v>
      </c>
      <c r="H45" s="2" t="s">
        <v>14</v>
      </c>
      <c r="I45" s="2" t="s">
        <v>61</v>
      </c>
      <c r="J45" s="2" t="s">
        <v>10</v>
      </c>
      <c r="K45" s="2" t="s">
        <v>114</v>
      </c>
    </row>
    <row r="46" spans="1:11" s="2" customFormat="1" x14ac:dyDescent="0.2">
      <c r="A46" s="2" t="s">
        <v>10</v>
      </c>
      <c r="B46" s="2" t="s">
        <v>62</v>
      </c>
      <c r="C46" s="2" t="s">
        <v>12</v>
      </c>
      <c r="D46" s="2" t="s">
        <v>13</v>
      </c>
      <c r="E46" s="2" t="s">
        <v>17</v>
      </c>
      <c r="F46" s="2" t="s">
        <v>16</v>
      </c>
      <c r="G46" s="2" t="s">
        <v>15</v>
      </c>
      <c r="H46" s="2" t="s">
        <v>14</v>
      </c>
      <c r="I46" s="2" t="s">
        <v>62</v>
      </c>
      <c r="J46" s="2" t="s">
        <v>10</v>
      </c>
      <c r="K46" s="2" t="s">
        <v>114</v>
      </c>
    </row>
    <row r="47" spans="1:11" s="2" customFormat="1" x14ac:dyDescent="0.2">
      <c r="A47" s="2" t="s">
        <v>10</v>
      </c>
      <c r="B47" s="2" t="s">
        <v>63</v>
      </c>
      <c r="C47" s="2" t="s">
        <v>12</v>
      </c>
      <c r="D47" s="2" t="s">
        <v>13</v>
      </c>
      <c r="E47" s="2" t="s">
        <v>17</v>
      </c>
      <c r="F47" s="2" t="s">
        <v>16</v>
      </c>
      <c r="G47" s="2" t="s">
        <v>15</v>
      </c>
      <c r="H47" s="2" t="s">
        <v>14</v>
      </c>
      <c r="I47" s="2" t="s">
        <v>63</v>
      </c>
      <c r="J47" s="2" t="s">
        <v>10</v>
      </c>
      <c r="K47" s="2" t="s">
        <v>115</v>
      </c>
    </row>
    <row r="48" spans="1:11" s="2" customFormat="1" x14ac:dyDescent="0.2">
      <c r="A48" s="2" t="s">
        <v>10</v>
      </c>
      <c r="B48" s="2" t="s">
        <v>64</v>
      </c>
      <c r="C48" s="2" t="s">
        <v>12</v>
      </c>
      <c r="D48" s="2" t="s">
        <v>13</v>
      </c>
      <c r="E48" s="2" t="s">
        <v>17</v>
      </c>
      <c r="F48" s="2" t="s">
        <v>16</v>
      </c>
      <c r="G48" s="2" t="s">
        <v>15</v>
      </c>
      <c r="H48" s="2" t="s">
        <v>14</v>
      </c>
      <c r="I48" s="2" t="s">
        <v>64</v>
      </c>
      <c r="J48" s="2" t="s">
        <v>10</v>
      </c>
      <c r="K48" s="2" t="s">
        <v>118</v>
      </c>
    </row>
    <row r="49" spans="1:12" s="2" customFormat="1" x14ac:dyDescent="0.2">
      <c r="A49" s="2" t="s">
        <v>10</v>
      </c>
      <c r="B49" s="2" t="s">
        <v>65</v>
      </c>
      <c r="C49" s="2" t="s">
        <v>12</v>
      </c>
      <c r="D49" s="2" t="s">
        <v>13</v>
      </c>
      <c r="E49" s="2" t="s">
        <v>17</v>
      </c>
      <c r="F49" s="2" t="s">
        <v>16</v>
      </c>
      <c r="G49" s="2" t="s">
        <v>15</v>
      </c>
      <c r="H49" s="2" t="s">
        <v>14</v>
      </c>
      <c r="I49" s="2" t="s">
        <v>65</v>
      </c>
      <c r="J49" s="2" t="s">
        <v>10</v>
      </c>
      <c r="K49" s="4" t="s">
        <v>125</v>
      </c>
      <c r="L49" s="3"/>
    </row>
    <row r="50" spans="1:12" s="2" customFormat="1" x14ac:dyDescent="0.2">
      <c r="A50" s="2" t="s">
        <v>10</v>
      </c>
      <c r="B50" s="2" t="s">
        <v>11</v>
      </c>
      <c r="C50" s="2" t="s">
        <v>12</v>
      </c>
      <c r="D50" s="2" t="s">
        <v>13</v>
      </c>
      <c r="E50" s="2" t="s">
        <v>17</v>
      </c>
      <c r="F50" s="2" t="s">
        <v>16</v>
      </c>
      <c r="G50" s="2" t="s">
        <v>15</v>
      </c>
      <c r="H50" s="2" t="s">
        <v>14</v>
      </c>
      <c r="I50" s="2" t="s">
        <v>11</v>
      </c>
      <c r="J50" s="2" t="s">
        <v>10</v>
      </c>
      <c r="K50" s="4" t="s">
        <v>125</v>
      </c>
    </row>
    <row r="51" spans="1:12" s="2" customFormat="1" x14ac:dyDescent="0.2">
      <c r="A51" s="2" t="s">
        <v>10</v>
      </c>
      <c r="B51" s="2" t="s">
        <v>66</v>
      </c>
      <c r="C51" s="2" t="s">
        <v>12</v>
      </c>
      <c r="D51" s="2" t="s">
        <v>13</v>
      </c>
      <c r="E51" s="2" t="s">
        <v>17</v>
      </c>
      <c r="F51" s="2" t="s">
        <v>16</v>
      </c>
      <c r="G51" s="2" t="s">
        <v>15</v>
      </c>
      <c r="H51" s="2" t="s">
        <v>14</v>
      </c>
      <c r="I51" s="2" t="s">
        <v>66</v>
      </c>
      <c r="J51" s="2" t="s">
        <v>10</v>
      </c>
      <c r="K51" s="4" t="s">
        <v>126</v>
      </c>
    </row>
    <row r="52" spans="1:12" s="2" customFormat="1" x14ac:dyDescent="0.2">
      <c r="A52" s="2" t="s">
        <v>10</v>
      </c>
      <c r="B52" s="2" t="s">
        <v>67</v>
      </c>
      <c r="C52" s="2" t="s">
        <v>12</v>
      </c>
      <c r="D52" s="2" t="s">
        <v>13</v>
      </c>
      <c r="E52" s="2" t="s">
        <v>17</v>
      </c>
      <c r="F52" s="2" t="s">
        <v>16</v>
      </c>
      <c r="G52" s="2" t="s">
        <v>15</v>
      </c>
      <c r="H52" s="2" t="s">
        <v>14</v>
      </c>
      <c r="I52" s="2" t="s">
        <v>67</v>
      </c>
      <c r="J52" s="2" t="s">
        <v>10</v>
      </c>
      <c r="K52" s="3" t="s">
        <v>162</v>
      </c>
    </row>
    <row r="53" spans="1:12" s="2" customFormat="1" x14ac:dyDescent="0.2">
      <c r="A53" s="2" t="s">
        <v>10</v>
      </c>
      <c r="B53" s="2" t="s">
        <v>68</v>
      </c>
      <c r="C53" s="2" t="s">
        <v>12</v>
      </c>
      <c r="D53" s="2" t="s">
        <v>13</v>
      </c>
      <c r="E53" s="2" t="s">
        <v>17</v>
      </c>
      <c r="F53" s="2" t="s">
        <v>16</v>
      </c>
      <c r="G53" s="2" t="s">
        <v>15</v>
      </c>
      <c r="H53" s="2" t="s">
        <v>14</v>
      </c>
      <c r="I53" s="2" t="s">
        <v>68</v>
      </c>
      <c r="J53" s="2" t="s">
        <v>10</v>
      </c>
      <c r="K53" s="3" t="s">
        <v>162</v>
      </c>
    </row>
    <row r="54" spans="1:12" s="2" customFormat="1" x14ac:dyDescent="0.2">
      <c r="A54" s="2" t="s">
        <v>10</v>
      </c>
      <c r="B54" s="2" t="s">
        <v>69</v>
      </c>
      <c r="C54" s="2" t="s">
        <v>12</v>
      </c>
      <c r="D54" s="2" t="s">
        <v>13</v>
      </c>
      <c r="E54" s="2" t="s">
        <v>17</v>
      </c>
      <c r="F54" s="2" t="s">
        <v>16</v>
      </c>
      <c r="G54" s="2" t="s">
        <v>15</v>
      </c>
      <c r="H54" s="2" t="s">
        <v>14</v>
      </c>
      <c r="I54" s="2" t="s">
        <v>69</v>
      </c>
      <c r="J54" s="2" t="s">
        <v>10</v>
      </c>
      <c r="K54" s="2" t="s">
        <v>117</v>
      </c>
    </row>
    <row r="55" spans="1:12" s="2" customFormat="1" x14ac:dyDescent="0.2">
      <c r="A55" s="2" t="s">
        <v>10</v>
      </c>
      <c r="B55" s="2" t="s">
        <v>70</v>
      </c>
      <c r="C55" s="2" t="s">
        <v>12</v>
      </c>
      <c r="D55" s="2" t="s">
        <v>13</v>
      </c>
      <c r="E55" s="2" t="s">
        <v>17</v>
      </c>
      <c r="F55" s="2" t="s">
        <v>16</v>
      </c>
      <c r="G55" s="2" t="s">
        <v>15</v>
      </c>
      <c r="H55" s="2" t="s">
        <v>14</v>
      </c>
      <c r="I55" s="2" t="s">
        <v>70</v>
      </c>
      <c r="J55" s="2" t="s">
        <v>10</v>
      </c>
      <c r="K55" s="3" t="s">
        <v>164</v>
      </c>
    </row>
    <row r="56" spans="1:12" s="2" customFormat="1" x14ac:dyDescent="0.2">
      <c r="A56" s="2" t="s">
        <v>10</v>
      </c>
      <c r="B56" s="2" t="s">
        <v>71</v>
      </c>
      <c r="C56" s="2" t="s">
        <v>12</v>
      </c>
      <c r="D56" s="2" t="s">
        <v>13</v>
      </c>
      <c r="E56" s="2" t="s">
        <v>17</v>
      </c>
      <c r="F56" s="2" t="s">
        <v>16</v>
      </c>
      <c r="G56" s="2" t="s">
        <v>15</v>
      </c>
      <c r="H56" s="2" t="s">
        <v>14</v>
      </c>
      <c r="I56" s="2" t="s">
        <v>71</v>
      </c>
      <c r="J56" s="2" t="s">
        <v>10</v>
      </c>
      <c r="K56" s="2" t="s">
        <v>119</v>
      </c>
    </row>
    <row r="57" spans="1:12" s="2" customFormat="1" x14ac:dyDescent="0.2">
      <c r="A57" s="2" t="s">
        <v>10</v>
      </c>
      <c r="B57" s="2" t="s">
        <v>72</v>
      </c>
      <c r="C57" s="2" t="s">
        <v>12</v>
      </c>
      <c r="D57" s="2" t="s">
        <v>13</v>
      </c>
      <c r="E57" s="2" t="s">
        <v>17</v>
      </c>
      <c r="F57" s="2" t="s">
        <v>16</v>
      </c>
      <c r="G57" s="2" t="s">
        <v>15</v>
      </c>
      <c r="H57" s="2" t="s">
        <v>14</v>
      </c>
      <c r="I57" s="2" t="s">
        <v>72</v>
      </c>
      <c r="J57" s="2" t="s">
        <v>10</v>
      </c>
      <c r="K57" s="3" t="s">
        <v>165</v>
      </c>
    </row>
    <row r="58" spans="1:12" s="2" customFormat="1" x14ac:dyDescent="0.2">
      <c r="A58" s="2" t="s">
        <v>10</v>
      </c>
      <c r="B58" s="2" t="s">
        <v>73</v>
      </c>
      <c r="C58" s="2" t="s">
        <v>12</v>
      </c>
      <c r="D58" s="2" t="s">
        <v>13</v>
      </c>
      <c r="E58" s="2" t="s">
        <v>17</v>
      </c>
      <c r="F58" s="2" t="s">
        <v>16</v>
      </c>
      <c r="G58" s="2" t="s">
        <v>15</v>
      </c>
      <c r="H58" s="2" t="s">
        <v>14</v>
      </c>
      <c r="I58" s="2" t="s">
        <v>73</v>
      </c>
      <c r="J58" s="2" t="s">
        <v>10</v>
      </c>
      <c r="K58" s="3" t="s">
        <v>163</v>
      </c>
    </row>
    <row r="59" spans="1:12" s="2" customFormat="1" x14ac:dyDescent="0.2">
      <c r="A59" s="2" t="s">
        <v>10</v>
      </c>
      <c r="B59" s="2" t="s">
        <v>74</v>
      </c>
      <c r="C59" s="2" t="s">
        <v>12</v>
      </c>
      <c r="D59" s="2" t="s">
        <v>13</v>
      </c>
      <c r="E59" s="2" t="s">
        <v>17</v>
      </c>
      <c r="F59" s="2" t="s">
        <v>16</v>
      </c>
      <c r="G59" s="2" t="s">
        <v>15</v>
      </c>
      <c r="H59" s="2" t="s">
        <v>14</v>
      </c>
      <c r="I59" s="2" t="s">
        <v>74</v>
      </c>
      <c r="J59" s="2" t="s">
        <v>10</v>
      </c>
      <c r="K59" s="3" t="s">
        <v>165</v>
      </c>
    </row>
    <row r="60" spans="1:12" s="2" customFormat="1" x14ac:dyDescent="0.2">
      <c r="A60" s="2" t="s">
        <v>10</v>
      </c>
      <c r="B60" s="2" t="s">
        <v>75</v>
      </c>
      <c r="C60" s="2" t="s">
        <v>12</v>
      </c>
      <c r="D60" s="2" t="s">
        <v>13</v>
      </c>
      <c r="E60" s="2" t="s">
        <v>17</v>
      </c>
      <c r="F60" s="2" t="s">
        <v>16</v>
      </c>
      <c r="G60" s="2" t="s">
        <v>15</v>
      </c>
      <c r="H60" s="2" t="s">
        <v>14</v>
      </c>
      <c r="I60" s="2" t="s">
        <v>75</v>
      </c>
      <c r="J60" s="2" t="s">
        <v>10</v>
      </c>
      <c r="K60" s="3" t="s">
        <v>164</v>
      </c>
    </row>
    <row r="61" spans="1:12" s="2" customFormat="1" x14ac:dyDescent="0.2">
      <c r="A61" s="2" t="s">
        <v>10</v>
      </c>
      <c r="B61" s="2" t="s">
        <v>76</v>
      </c>
      <c r="C61" s="2" t="s">
        <v>12</v>
      </c>
      <c r="D61" s="2" t="s">
        <v>13</v>
      </c>
      <c r="E61" s="2" t="s">
        <v>17</v>
      </c>
      <c r="F61" s="2" t="s">
        <v>16</v>
      </c>
      <c r="G61" s="2" t="s">
        <v>15</v>
      </c>
      <c r="H61" s="2" t="s">
        <v>14</v>
      </c>
      <c r="I61" s="2" t="s">
        <v>76</v>
      </c>
      <c r="J61" s="2" t="s">
        <v>10</v>
      </c>
      <c r="K61" s="4" t="s">
        <v>126</v>
      </c>
    </row>
    <row r="62" spans="1:12" s="2" customFormat="1" x14ac:dyDescent="0.2">
      <c r="A62" s="2" t="s">
        <v>10</v>
      </c>
      <c r="B62" s="2" t="s">
        <v>77</v>
      </c>
      <c r="C62" s="2" t="s">
        <v>12</v>
      </c>
      <c r="D62" s="2" t="s">
        <v>13</v>
      </c>
      <c r="E62" s="2" t="s">
        <v>17</v>
      </c>
      <c r="F62" s="2" t="s">
        <v>16</v>
      </c>
      <c r="G62" s="2" t="s">
        <v>15</v>
      </c>
      <c r="H62" s="2" t="s">
        <v>14</v>
      </c>
      <c r="I62" s="2" t="s">
        <v>77</v>
      </c>
      <c r="J62" s="2" t="s">
        <v>10</v>
      </c>
      <c r="K62" s="2" t="s">
        <v>116</v>
      </c>
    </row>
    <row r="63" spans="1:12" s="2" customFormat="1" x14ac:dyDescent="0.2">
      <c r="A63" s="2" t="s">
        <v>10</v>
      </c>
      <c r="B63" s="2" t="s">
        <v>78</v>
      </c>
      <c r="C63" s="2" t="s">
        <v>12</v>
      </c>
      <c r="D63" s="2" t="s">
        <v>13</v>
      </c>
      <c r="E63" s="2" t="s">
        <v>17</v>
      </c>
      <c r="F63" s="2" t="s">
        <v>16</v>
      </c>
      <c r="G63" s="2" t="s">
        <v>15</v>
      </c>
      <c r="H63" s="2" t="s">
        <v>14</v>
      </c>
      <c r="I63" s="2" t="s">
        <v>78</v>
      </c>
      <c r="J63" s="2" t="s">
        <v>10</v>
      </c>
      <c r="K63" s="2" t="s">
        <v>116</v>
      </c>
    </row>
    <row r="64" spans="1:12" s="2" customFormat="1" x14ac:dyDescent="0.2">
      <c r="A64" s="2" t="s">
        <v>10</v>
      </c>
      <c r="B64" s="2" t="s">
        <v>79</v>
      </c>
      <c r="C64" s="2" t="s">
        <v>12</v>
      </c>
      <c r="D64" s="2" t="s">
        <v>13</v>
      </c>
      <c r="E64" s="2" t="s">
        <v>17</v>
      </c>
      <c r="F64" s="2" t="s">
        <v>16</v>
      </c>
      <c r="G64" s="2" t="s">
        <v>15</v>
      </c>
      <c r="H64" s="2" t="s">
        <v>14</v>
      </c>
      <c r="I64" s="2" t="s">
        <v>79</v>
      </c>
      <c r="J64" s="2" t="s">
        <v>10</v>
      </c>
      <c r="K64" s="2" t="s">
        <v>117</v>
      </c>
    </row>
    <row r="65" spans="1:11" s="2" customFormat="1" x14ac:dyDescent="0.2">
      <c r="A65" s="2" t="s">
        <v>10</v>
      </c>
      <c r="B65" s="2" t="s">
        <v>80</v>
      </c>
      <c r="C65" s="2" t="s">
        <v>12</v>
      </c>
      <c r="D65" s="2" t="s">
        <v>13</v>
      </c>
      <c r="E65" s="2" t="s">
        <v>17</v>
      </c>
      <c r="F65" s="2" t="s">
        <v>16</v>
      </c>
      <c r="G65" s="2" t="s">
        <v>15</v>
      </c>
      <c r="H65" s="2" t="s">
        <v>14</v>
      </c>
      <c r="I65" s="2" t="s">
        <v>80</v>
      </c>
      <c r="J65" s="2" t="s">
        <v>10</v>
      </c>
      <c r="K65" s="2" t="s">
        <v>119</v>
      </c>
    </row>
    <row r="66" spans="1:11" s="2" customFormat="1" x14ac:dyDescent="0.2">
      <c r="A66" s="2" t="s">
        <v>10</v>
      </c>
      <c r="B66" s="2" t="s">
        <v>81</v>
      </c>
      <c r="C66" s="2" t="s">
        <v>12</v>
      </c>
      <c r="D66" s="2" t="s">
        <v>13</v>
      </c>
      <c r="E66" s="2" t="s">
        <v>17</v>
      </c>
      <c r="F66" s="2" t="s">
        <v>16</v>
      </c>
      <c r="G66" s="2" t="s">
        <v>15</v>
      </c>
      <c r="H66" s="2" t="s">
        <v>14</v>
      </c>
      <c r="I66" s="2" t="s">
        <v>81</v>
      </c>
      <c r="J66" s="2" t="s">
        <v>10</v>
      </c>
      <c r="K66" s="3" t="s">
        <v>153</v>
      </c>
    </row>
    <row r="67" spans="1:11" s="2" customFormat="1" x14ac:dyDescent="0.2">
      <c r="A67" s="2" t="s">
        <v>10</v>
      </c>
      <c r="B67" s="2" t="s">
        <v>82</v>
      </c>
      <c r="C67" s="2" t="s">
        <v>12</v>
      </c>
      <c r="D67" s="2" t="s">
        <v>13</v>
      </c>
      <c r="E67" s="2" t="s">
        <v>17</v>
      </c>
      <c r="F67" s="2" t="s">
        <v>16</v>
      </c>
      <c r="G67" s="2" t="s">
        <v>15</v>
      </c>
      <c r="H67" s="2" t="s">
        <v>14</v>
      </c>
      <c r="I67" s="2" t="s">
        <v>82</v>
      </c>
      <c r="J67" s="2" t="s">
        <v>10</v>
      </c>
      <c r="K67" s="3" t="s">
        <v>166</v>
      </c>
    </row>
    <row r="68" spans="1:11" s="2" customFormat="1" x14ac:dyDescent="0.2">
      <c r="A68" s="2" t="s">
        <v>10</v>
      </c>
      <c r="B68" s="2" t="s">
        <v>83</v>
      </c>
      <c r="C68" s="2" t="s">
        <v>12</v>
      </c>
      <c r="D68" s="2" t="s">
        <v>13</v>
      </c>
      <c r="E68" s="2" t="s">
        <v>17</v>
      </c>
      <c r="F68" s="2" t="s">
        <v>16</v>
      </c>
      <c r="G68" s="2" t="s">
        <v>15</v>
      </c>
      <c r="H68" s="2" t="s">
        <v>14</v>
      </c>
      <c r="I68" s="2" t="s">
        <v>83</v>
      </c>
      <c r="J68" s="2" t="s">
        <v>10</v>
      </c>
      <c r="K68" s="3" t="s">
        <v>162</v>
      </c>
    </row>
    <row r="69" spans="1:11" s="2" customFormat="1" x14ac:dyDescent="0.2">
      <c r="A69" s="2" t="s">
        <v>10</v>
      </c>
      <c r="B69" s="2" t="s">
        <v>84</v>
      </c>
      <c r="C69" s="2" t="s">
        <v>12</v>
      </c>
      <c r="D69" s="2" t="s">
        <v>13</v>
      </c>
      <c r="E69" s="2" t="s">
        <v>17</v>
      </c>
      <c r="F69" s="2" t="s">
        <v>16</v>
      </c>
      <c r="G69" s="2" t="s">
        <v>15</v>
      </c>
      <c r="H69" s="2" t="s">
        <v>14</v>
      </c>
      <c r="I69" s="2" t="s">
        <v>84</v>
      </c>
      <c r="J69" s="2" t="s">
        <v>10</v>
      </c>
      <c r="K69" s="3" t="s">
        <v>160</v>
      </c>
    </row>
    <row r="70" spans="1:11" s="2" customFormat="1" x14ac:dyDescent="0.2">
      <c r="A70" s="2" t="s">
        <v>10</v>
      </c>
      <c r="B70" s="2" t="s">
        <v>85</v>
      </c>
      <c r="C70" s="2" t="s">
        <v>12</v>
      </c>
      <c r="D70" s="2" t="s">
        <v>13</v>
      </c>
      <c r="E70" s="2" t="s">
        <v>17</v>
      </c>
      <c r="F70" s="2" t="s">
        <v>16</v>
      </c>
      <c r="G70" s="2" t="s">
        <v>15</v>
      </c>
      <c r="H70" s="2" t="s">
        <v>14</v>
      </c>
      <c r="I70" s="2" t="s">
        <v>85</v>
      </c>
      <c r="J70" s="2" t="s">
        <v>10</v>
      </c>
      <c r="K70" s="4" t="s">
        <v>125</v>
      </c>
    </row>
    <row r="71" spans="1:11" s="2" customFormat="1" x14ac:dyDescent="0.2">
      <c r="A71" s="2" t="s">
        <v>10</v>
      </c>
      <c r="B71" s="2" t="s">
        <v>86</v>
      </c>
      <c r="C71" s="2" t="s">
        <v>12</v>
      </c>
      <c r="D71" s="2" t="s">
        <v>13</v>
      </c>
      <c r="E71" s="2" t="s">
        <v>17</v>
      </c>
      <c r="F71" s="2" t="s">
        <v>16</v>
      </c>
      <c r="G71" s="2" t="s">
        <v>15</v>
      </c>
      <c r="H71" s="2" t="s">
        <v>14</v>
      </c>
      <c r="I71" s="2" t="s">
        <v>86</v>
      </c>
      <c r="J71" s="2" t="s">
        <v>10</v>
      </c>
      <c r="K71" s="2" t="s">
        <v>116</v>
      </c>
    </row>
    <row r="72" spans="1:11" s="2" customFormat="1" x14ac:dyDescent="0.2">
      <c r="A72" s="2" t="s">
        <v>10</v>
      </c>
      <c r="B72" s="2" t="s">
        <v>87</v>
      </c>
      <c r="C72" s="2" t="s">
        <v>12</v>
      </c>
      <c r="D72" s="2" t="s">
        <v>13</v>
      </c>
      <c r="E72" s="2" t="s">
        <v>17</v>
      </c>
      <c r="F72" s="2" t="s">
        <v>16</v>
      </c>
      <c r="G72" s="2" t="s">
        <v>15</v>
      </c>
      <c r="H72" s="2" t="s">
        <v>14</v>
      </c>
      <c r="I72" s="2" t="s">
        <v>87</v>
      </c>
      <c r="J72" s="2" t="s">
        <v>10</v>
      </c>
      <c r="K72" s="2" t="s">
        <v>116</v>
      </c>
    </row>
    <row r="73" spans="1:11" s="2" customFormat="1" x14ac:dyDescent="0.2">
      <c r="A73" s="2" t="s">
        <v>10</v>
      </c>
      <c r="B73" s="2" t="s">
        <v>88</v>
      </c>
      <c r="C73" s="2" t="s">
        <v>12</v>
      </c>
      <c r="D73" s="2" t="s">
        <v>13</v>
      </c>
      <c r="E73" s="2" t="s">
        <v>17</v>
      </c>
      <c r="F73" s="2" t="s">
        <v>16</v>
      </c>
      <c r="G73" s="2" t="s">
        <v>15</v>
      </c>
      <c r="H73" s="2" t="s">
        <v>14</v>
      </c>
      <c r="I73" s="2" t="s">
        <v>88</v>
      </c>
      <c r="J73" s="2" t="s">
        <v>10</v>
      </c>
      <c r="K73" s="2" t="s">
        <v>117</v>
      </c>
    </row>
    <row r="74" spans="1:11" s="2" customFormat="1" x14ac:dyDescent="0.2">
      <c r="A74" s="2" t="s">
        <v>10</v>
      </c>
      <c r="B74" s="2" t="s">
        <v>89</v>
      </c>
      <c r="C74" s="2" t="s">
        <v>12</v>
      </c>
      <c r="D74" s="2" t="s">
        <v>13</v>
      </c>
      <c r="E74" s="2" t="s">
        <v>17</v>
      </c>
      <c r="F74" s="2" t="s">
        <v>16</v>
      </c>
      <c r="G74" s="2" t="s">
        <v>15</v>
      </c>
      <c r="H74" s="2" t="s">
        <v>14</v>
      </c>
      <c r="I74" s="2" t="s">
        <v>89</v>
      </c>
      <c r="J74" s="2" t="s">
        <v>10</v>
      </c>
      <c r="K74" s="2" t="s">
        <v>115</v>
      </c>
    </row>
    <row r="75" spans="1:11" s="2" customFormat="1" x14ac:dyDescent="0.2">
      <c r="A75" s="2" t="s">
        <v>10</v>
      </c>
      <c r="B75" s="2" t="s">
        <v>90</v>
      </c>
      <c r="C75" s="2" t="s">
        <v>12</v>
      </c>
      <c r="D75" s="2" t="s">
        <v>13</v>
      </c>
      <c r="E75" s="2" t="s">
        <v>17</v>
      </c>
      <c r="F75" s="2" t="s">
        <v>16</v>
      </c>
      <c r="G75" s="2" t="s">
        <v>15</v>
      </c>
      <c r="H75" s="2" t="s">
        <v>14</v>
      </c>
      <c r="I75" s="2" t="s">
        <v>90</v>
      </c>
      <c r="J75" s="2" t="s">
        <v>10</v>
      </c>
      <c r="K75" s="3" t="s">
        <v>154</v>
      </c>
    </row>
    <row r="76" spans="1:11" s="2" customFormat="1" x14ac:dyDescent="0.2">
      <c r="A76" s="2" t="s">
        <v>10</v>
      </c>
      <c r="B76" s="2" t="s">
        <v>91</v>
      </c>
      <c r="C76" s="2" t="s">
        <v>12</v>
      </c>
      <c r="D76" s="2" t="s">
        <v>13</v>
      </c>
      <c r="E76" s="2" t="s">
        <v>17</v>
      </c>
      <c r="F76" s="2" t="s">
        <v>16</v>
      </c>
      <c r="G76" s="2" t="s">
        <v>15</v>
      </c>
      <c r="H76" s="2" t="s">
        <v>14</v>
      </c>
      <c r="I76" s="2" t="s">
        <v>91</v>
      </c>
      <c r="J76" s="2" t="s">
        <v>10</v>
      </c>
      <c r="K76" s="4" t="s">
        <v>121</v>
      </c>
    </row>
    <row r="77" spans="1:11" s="2" customFormat="1" x14ac:dyDescent="0.2">
      <c r="A77" s="2" t="s">
        <v>10</v>
      </c>
      <c r="B77" s="2" t="s">
        <v>92</v>
      </c>
      <c r="C77" s="2" t="s">
        <v>12</v>
      </c>
      <c r="D77" s="2" t="s">
        <v>13</v>
      </c>
      <c r="E77" s="2" t="s">
        <v>17</v>
      </c>
      <c r="F77" s="2" t="s">
        <v>16</v>
      </c>
      <c r="G77" s="2" t="s">
        <v>15</v>
      </c>
      <c r="H77" s="2" t="s">
        <v>14</v>
      </c>
      <c r="I77" s="2" t="s">
        <v>92</v>
      </c>
      <c r="J77" s="2" t="s">
        <v>10</v>
      </c>
      <c r="K77" s="4" t="s">
        <v>123</v>
      </c>
    </row>
    <row r="78" spans="1:11" s="2" customFormat="1" x14ac:dyDescent="0.2">
      <c r="A78" s="2" t="s">
        <v>10</v>
      </c>
      <c r="B78" s="2" t="s">
        <v>93</v>
      </c>
      <c r="C78" s="2" t="s">
        <v>12</v>
      </c>
      <c r="D78" s="2" t="s">
        <v>13</v>
      </c>
      <c r="E78" s="2" t="s">
        <v>17</v>
      </c>
      <c r="F78" s="2" t="s">
        <v>16</v>
      </c>
      <c r="G78" s="2" t="s">
        <v>15</v>
      </c>
      <c r="H78" s="2" t="s">
        <v>14</v>
      </c>
      <c r="I78" s="2" t="s">
        <v>93</v>
      </c>
      <c r="J78" s="2" t="s">
        <v>10</v>
      </c>
      <c r="K78" s="3" t="s">
        <v>154</v>
      </c>
    </row>
    <row r="79" spans="1:11" s="2" customFormat="1" x14ac:dyDescent="0.2">
      <c r="A79" s="2" t="s">
        <v>10</v>
      </c>
      <c r="B79" s="2" t="s">
        <v>94</v>
      </c>
      <c r="C79" s="2" t="s">
        <v>12</v>
      </c>
      <c r="D79" s="2" t="s">
        <v>13</v>
      </c>
      <c r="E79" s="2" t="s">
        <v>17</v>
      </c>
      <c r="F79" s="2" t="s">
        <v>16</v>
      </c>
      <c r="G79" s="2" t="s">
        <v>15</v>
      </c>
      <c r="H79" s="2" t="s">
        <v>14</v>
      </c>
      <c r="I79" s="2" t="s">
        <v>94</v>
      </c>
      <c r="J79" s="2" t="s">
        <v>10</v>
      </c>
      <c r="K79" s="3" t="s">
        <v>154</v>
      </c>
    </row>
    <row r="80" spans="1:11" s="2" customFormat="1" x14ac:dyDescent="0.2">
      <c r="A80" s="2" t="s">
        <v>10</v>
      </c>
      <c r="B80" s="2" t="s">
        <v>95</v>
      </c>
      <c r="C80" s="2" t="s">
        <v>12</v>
      </c>
      <c r="D80" s="2" t="s">
        <v>13</v>
      </c>
      <c r="E80" s="2" t="s">
        <v>17</v>
      </c>
      <c r="F80" s="2" t="s">
        <v>16</v>
      </c>
      <c r="G80" s="2" t="s">
        <v>15</v>
      </c>
      <c r="H80" s="2" t="s">
        <v>14</v>
      </c>
      <c r="I80" s="2" t="s">
        <v>95</v>
      </c>
      <c r="J80" s="2" t="s">
        <v>10</v>
      </c>
      <c r="K80" s="2" t="s">
        <v>116</v>
      </c>
    </row>
    <row r="81" spans="1:11" s="2" customFormat="1" x14ac:dyDescent="0.2">
      <c r="A81" s="2" t="s">
        <v>10</v>
      </c>
      <c r="B81" s="2" t="s">
        <v>96</v>
      </c>
      <c r="C81" s="2" t="s">
        <v>12</v>
      </c>
      <c r="D81" s="2" t="s">
        <v>13</v>
      </c>
      <c r="E81" s="2" t="s">
        <v>17</v>
      </c>
      <c r="F81" s="2" t="s">
        <v>16</v>
      </c>
      <c r="G81" s="2" t="s">
        <v>15</v>
      </c>
      <c r="H81" s="2" t="s">
        <v>14</v>
      </c>
      <c r="I81" s="2" t="s">
        <v>96</v>
      </c>
      <c r="J81" s="2" t="s">
        <v>10</v>
      </c>
      <c r="K81" s="2" t="s">
        <v>116</v>
      </c>
    </row>
    <row r="82" spans="1:11" s="2" customFormat="1" x14ac:dyDescent="0.2">
      <c r="A82" s="2" t="s">
        <v>10</v>
      </c>
      <c r="B82" s="2" t="s">
        <v>97</v>
      </c>
      <c r="C82" s="2" t="s">
        <v>12</v>
      </c>
      <c r="D82" s="2" t="s">
        <v>13</v>
      </c>
      <c r="E82" s="2" t="s">
        <v>17</v>
      </c>
      <c r="F82" s="2" t="s">
        <v>16</v>
      </c>
      <c r="G82" s="2" t="s">
        <v>15</v>
      </c>
      <c r="H82" s="2" t="s">
        <v>14</v>
      </c>
      <c r="I82" s="2" t="s">
        <v>97</v>
      </c>
      <c r="J82" s="2" t="s">
        <v>10</v>
      </c>
      <c r="K82" s="3" t="s">
        <v>164</v>
      </c>
    </row>
    <row r="83" spans="1:11" s="2" customFormat="1" x14ac:dyDescent="0.2">
      <c r="A83" s="2" t="s">
        <v>10</v>
      </c>
      <c r="B83" s="2" t="s">
        <v>98</v>
      </c>
      <c r="C83" s="2" t="s">
        <v>12</v>
      </c>
      <c r="D83" s="2" t="s">
        <v>13</v>
      </c>
      <c r="E83" s="2" t="s">
        <v>17</v>
      </c>
      <c r="F83" s="2" t="s">
        <v>16</v>
      </c>
      <c r="G83" s="2" t="s">
        <v>15</v>
      </c>
      <c r="H83" s="2" t="s">
        <v>14</v>
      </c>
      <c r="I83" s="2" t="s">
        <v>98</v>
      </c>
      <c r="J83" s="2" t="s">
        <v>10</v>
      </c>
      <c r="K83" s="3" t="s">
        <v>159</v>
      </c>
    </row>
    <row r="84" spans="1:11" s="2" customFormat="1" x14ac:dyDescent="0.2">
      <c r="A84" s="2" t="s">
        <v>10</v>
      </c>
      <c r="B84" s="2" t="s">
        <v>99</v>
      </c>
      <c r="C84" s="2" t="s">
        <v>12</v>
      </c>
      <c r="D84" s="2" t="s">
        <v>13</v>
      </c>
      <c r="E84" s="2" t="s">
        <v>17</v>
      </c>
      <c r="F84" s="2" t="s">
        <v>16</v>
      </c>
      <c r="G84" s="2" t="s">
        <v>15</v>
      </c>
      <c r="H84" s="2" t="s">
        <v>14</v>
      </c>
      <c r="I84" s="2" t="s">
        <v>99</v>
      </c>
      <c r="J84" s="2" t="s">
        <v>10</v>
      </c>
      <c r="K84" s="3" t="s">
        <v>162</v>
      </c>
    </row>
    <row r="85" spans="1:11" s="2" customFormat="1" x14ac:dyDescent="0.2">
      <c r="A85" s="2" t="s">
        <v>10</v>
      </c>
      <c r="B85" s="2" t="s">
        <v>100</v>
      </c>
      <c r="C85" s="2" t="s">
        <v>12</v>
      </c>
      <c r="D85" s="2" t="s">
        <v>13</v>
      </c>
      <c r="E85" s="2" t="s">
        <v>17</v>
      </c>
      <c r="F85" s="2" t="s">
        <v>16</v>
      </c>
      <c r="G85" s="2" t="s">
        <v>15</v>
      </c>
      <c r="H85" s="2" t="s">
        <v>14</v>
      </c>
      <c r="I85" s="2" t="s">
        <v>100</v>
      </c>
      <c r="J85" s="2" t="s">
        <v>10</v>
      </c>
      <c r="K85" s="3" t="s">
        <v>153</v>
      </c>
    </row>
    <row r="86" spans="1:11" s="2" customFormat="1" x14ac:dyDescent="0.2">
      <c r="A86" s="2" t="s">
        <v>10</v>
      </c>
      <c r="B86" s="2" t="s">
        <v>101</v>
      </c>
      <c r="C86" s="2" t="s">
        <v>12</v>
      </c>
      <c r="D86" s="2" t="s">
        <v>13</v>
      </c>
      <c r="E86" s="2" t="s">
        <v>17</v>
      </c>
      <c r="F86" s="2" t="s">
        <v>16</v>
      </c>
      <c r="G86" s="2" t="s">
        <v>15</v>
      </c>
      <c r="H86" s="2" t="s">
        <v>14</v>
      </c>
      <c r="I86" s="2" t="s">
        <v>101</v>
      </c>
      <c r="J86" s="2" t="s">
        <v>10</v>
      </c>
      <c r="K86" s="2" t="s">
        <v>116</v>
      </c>
    </row>
    <row r="87" spans="1:11" s="2" customFormat="1" x14ac:dyDescent="0.2">
      <c r="A87" s="2" t="s">
        <v>10</v>
      </c>
      <c r="B87" s="2" t="s">
        <v>102</v>
      </c>
      <c r="C87" s="2" t="s">
        <v>12</v>
      </c>
      <c r="D87" s="2" t="s">
        <v>13</v>
      </c>
      <c r="E87" s="2" t="s">
        <v>17</v>
      </c>
      <c r="F87" s="2" t="s">
        <v>16</v>
      </c>
      <c r="G87" s="2" t="s">
        <v>15</v>
      </c>
      <c r="H87" s="2" t="s">
        <v>14</v>
      </c>
      <c r="I87" s="2" t="s">
        <v>102</v>
      </c>
      <c r="J87" s="2" t="s">
        <v>10</v>
      </c>
      <c r="K87" s="3" t="s">
        <v>153</v>
      </c>
    </row>
    <row r="88" spans="1:11" s="2" customFormat="1" x14ac:dyDescent="0.2">
      <c r="A88" s="2" t="s">
        <v>10</v>
      </c>
      <c r="B88" s="2" t="s">
        <v>103</v>
      </c>
      <c r="C88" s="2" t="s">
        <v>12</v>
      </c>
      <c r="D88" s="2" t="s">
        <v>13</v>
      </c>
      <c r="E88" s="2" t="s">
        <v>17</v>
      </c>
      <c r="F88" s="2" t="s">
        <v>16</v>
      </c>
      <c r="G88" s="2" t="s">
        <v>15</v>
      </c>
      <c r="H88" s="2" t="s">
        <v>14</v>
      </c>
      <c r="I88" s="2" t="s">
        <v>103</v>
      </c>
      <c r="J88" s="2" t="s">
        <v>10</v>
      </c>
      <c r="K88" s="4" t="s">
        <v>125</v>
      </c>
    </row>
    <row r="89" spans="1:11" s="2" customFormat="1" x14ac:dyDescent="0.2">
      <c r="A89" s="2" t="s">
        <v>10</v>
      </c>
      <c r="B89" s="2" t="s">
        <v>104</v>
      </c>
      <c r="C89" s="2" t="s">
        <v>12</v>
      </c>
      <c r="D89" s="2" t="s">
        <v>13</v>
      </c>
      <c r="E89" s="2" t="s">
        <v>17</v>
      </c>
      <c r="F89" s="2" t="s">
        <v>16</v>
      </c>
      <c r="G89" s="2" t="s">
        <v>15</v>
      </c>
      <c r="H89" s="2" t="s">
        <v>14</v>
      </c>
      <c r="I89" s="2" t="s">
        <v>104</v>
      </c>
      <c r="J89" s="2" t="s">
        <v>10</v>
      </c>
      <c r="K89" s="3" t="s">
        <v>153</v>
      </c>
    </row>
    <row r="90" spans="1:11" s="2" customFormat="1" x14ac:dyDescent="0.2">
      <c r="A90" s="2" t="s">
        <v>10</v>
      </c>
      <c r="B90" s="2" t="s">
        <v>105</v>
      </c>
      <c r="C90" s="2" t="s">
        <v>12</v>
      </c>
      <c r="D90" s="2" t="s">
        <v>13</v>
      </c>
      <c r="E90" s="2" t="s">
        <v>17</v>
      </c>
      <c r="F90" s="2" t="s">
        <v>16</v>
      </c>
      <c r="G90" s="2" t="s">
        <v>15</v>
      </c>
      <c r="H90" s="2" t="s">
        <v>14</v>
      </c>
      <c r="I90" s="2" t="s">
        <v>105</v>
      </c>
      <c r="J90" s="2" t="s">
        <v>10</v>
      </c>
      <c r="K90" s="3" t="s">
        <v>153</v>
      </c>
    </row>
    <row r="91" spans="1:11" s="2" customFormat="1" x14ac:dyDescent="0.2">
      <c r="A91" s="2" t="s">
        <v>10</v>
      </c>
      <c r="B91" s="2" t="s">
        <v>106</v>
      </c>
      <c r="C91" s="2" t="s">
        <v>12</v>
      </c>
      <c r="D91" s="2" t="s">
        <v>13</v>
      </c>
      <c r="E91" s="2" t="s">
        <v>17</v>
      </c>
      <c r="F91" s="2" t="s">
        <v>16</v>
      </c>
      <c r="G91" s="2" t="s">
        <v>15</v>
      </c>
      <c r="H91" s="2" t="s">
        <v>14</v>
      </c>
      <c r="I91" s="2" t="s">
        <v>106</v>
      </c>
      <c r="J91" s="2" t="s">
        <v>10</v>
      </c>
      <c r="K91" s="4" t="s">
        <v>126</v>
      </c>
    </row>
    <row r="92" spans="1:11" s="2" customFormat="1" x14ac:dyDescent="0.2">
      <c r="A92" s="2" t="s">
        <v>10</v>
      </c>
      <c r="B92" s="2" t="s">
        <v>107</v>
      </c>
      <c r="C92" s="2" t="s">
        <v>12</v>
      </c>
      <c r="D92" s="2" t="s">
        <v>13</v>
      </c>
      <c r="E92" s="2" t="s">
        <v>17</v>
      </c>
      <c r="F92" s="2" t="s">
        <v>16</v>
      </c>
      <c r="G92" s="2" t="s">
        <v>15</v>
      </c>
      <c r="H92" s="2" t="s">
        <v>14</v>
      </c>
      <c r="I92" s="2" t="s">
        <v>107</v>
      </c>
      <c r="J92" s="2" t="s">
        <v>10</v>
      </c>
      <c r="K92" s="4" t="s">
        <v>127</v>
      </c>
    </row>
    <row r="93" spans="1:11" s="2" customFormat="1" x14ac:dyDescent="0.2">
      <c r="A93" s="2" t="s">
        <v>10</v>
      </c>
      <c r="B93" s="2" t="s">
        <v>108</v>
      </c>
      <c r="C93" s="2" t="s">
        <v>12</v>
      </c>
      <c r="D93" s="2" t="s">
        <v>13</v>
      </c>
      <c r="E93" s="2" t="s">
        <v>17</v>
      </c>
      <c r="F93" s="2" t="s">
        <v>16</v>
      </c>
      <c r="G93" s="2" t="s">
        <v>15</v>
      </c>
      <c r="H93" s="2" t="s">
        <v>14</v>
      </c>
      <c r="I93" s="2" t="s">
        <v>108</v>
      </c>
      <c r="J93" s="2" t="s">
        <v>10</v>
      </c>
      <c r="K93" s="4" t="s">
        <v>124</v>
      </c>
    </row>
    <row r="94" spans="1:11" s="2" customFormat="1" x14ac:dyDescent="0.2">
      <c r="A94" s="2" t="s">
        <v>10</v>
      </c>
      <c r="B94" s="2" t="s">
        <v>109</v>
      </c>
      <c r="C94" s="2" t="s">
        <v>12</v>
      </c>
      <c r="D94" s="2" t="s">
        <v>13</v>
      </c>
      <c r="E94" s="2" t="s">
        <v>17</v>
      </c>
      <c r="F94" s="2" t="s">
        <v>16</v>
      </c>
      <c r="G94" s="2" t="s">
        <v>15</v>
      </c>
      <c r="H94" s="2" t="s">
        <v>14</v>
      </c>
      <c r="I94" s="2" t="s">
        <v>109</v>
      </c>
      <c r="J94" s="2" t="s">
        <v>10</v>
      </c>
      <c r="K94" s="4" t="s">
        <v>125</v>
      </c>
    </row>
    <row r="95" spans="1:11" s="2" customFormat="1" x14ac:dyDescent="0.2">
      <c r="A95" s="2" t="s">
        <v>10</v>
      </c>
      <c r="B95" s="2" t="s">
        <v>110</v>
      </c>
      <c r="C95" s="2" t="s">
        <v>12</v>
      </c>
      <c r="D95" s="2" t="s">
        <v>13</v>
      </c>
      <c r="E95" s="2" t="s">
        <v>17</v>
      </c>
      <c r="F95" s="2" t="s">
        <v>16</v>
      </c>
      <c r="G95" s="2" t="s">
        <v>15</v>
      </c>
      <c r="H95" s="2" t="s">
        <v>14</v>
      </c>
      <c r="I95" s="2" t="s">
        <v>110</v>
      </c>
      <c r="J95" s="2" t="s">
        <v>10</v>
      </c>
      <c r="K95" s="3" t="s">
        <v>163</v>
      </c>
    </row>
    <row r="96" spans="1:11" s="2" customFormat="1" x14ac:dyDescent="0.2">
      <c r="A96" s="2" t="s">
        <v>10</v>
      </c>
      <c r="B96" s="2" t="s">
        <v>111</v>
      </c>
      <c r="C96" s="2" t="s">
        <v>12</v>
      </c>
      <c r="D96" s="2" t="s">
        <v>13</v>
      </c>
      <c r="E96" s="2" t="s">
        <v>17</v>
      </c>
      <c r="F96" s="2" t="s">
        <v>16</v>
      </c>
      <c r="G96" s="2" t="s">
        <v>15</v>
      </c>
      <c r="H96" s="2" t="s">
        <v>14</v>
      </c>
      <c r="I96" s="2" t="s">
        <v>111</v>
      </c>
      <c r="J96" s="2" t="s">
        <v>10</v>
      </c>
      <c r="K96" s="3" t="s">
        <v>164</v>
      </c>
    </row>
    <row r="97" spans="1:11" s="6" customFormat="1" x14ac:dyDescent="0.2">
      <c r="K97" s="7"/>
    </row>
    <row r="98" spans="1:11" x14ac:dyDescent="0.2">
      <c r="A98" t="s">
        <v>112</v>
      </c>
      <c r="B98" t="s">
        <v>18</v>
      </c>
      <c r="C98" t="s">
        <v>12</v>
      </c>
      <c r="D98" t="s">
        <v>13</v>
      </c>
      <c r="E98" t="s">
        <v>17</v>
      </c>
      <c r="F98" t="s">
        <v>16</v>
      </c>
      <c r="G98" t="s">
        <v>15</v>
      </c>
      <c r="H98" t="s">
        <v>14</v>
      </c>
      <c r="I98" t="s">
        <v>18</v>
      </c>
      <c r="J98" t="s">
        <v>112</v>
      </c>
      <c r="K98" s="5" t="s">
        <v>128</v>
      </c>
    </row>
    <row r="99" spans="1:11" x14ac:dyDescent="0.2">
      <c r="A99" t="s">
        <v>112</v>
      </c>
      <c r="B99" t="s">
        <v>19</v>
      </c>
      <c r="C99" t="s">
        <v>12</v>
      </c>
      <c r="D99" t="s">
        <v>13</v>
      </c>
      <c r="E99" t="s">
        <v>17</v>
      </c>
      <c r="F99" t="s">
        <v>16</v>
      </c>
      <c r="G99" t="s">
        <v>15</v>
      </c>
      <c r="H99" t="s">
        <v>14</v>
      </c>
      <c r="I99" t="s">
        <v>19</v>
      </c>
      <c r="J99" t="s">
        <v>112</v>
      </c>
      <c r="K99" t="s">
        <v>131</v>
      </c>
    </row>
    <row r="100" spans="1:11" x14ac:dyDescent="0.2">
      <c r="A100" t="s">
        <v>112</v>
      </c>
      <c r="B100" t="s">
        <v>20</v>
      </c>
      <c r="C100" t="s">
        <v>12</v>
      </c>
      <c r="D100" t="s">
        <v>13</v>
      </c>
      <c r="E100" t="s">
        <v>17</v>
      </c>
      <c r="F100" t="s">
        <v>16</v>
      </c>
      <c r="G100" t="s">
        <v>15</v>
      </c>
      <c r="H100" t="s">
        <v>14</v>
      </c>
      <c r="I100" t="s">
        <v>20</v>
      </c>
      <c r="J100" t="s">
        <v>112</v>
      </c>
      <c r="K100" t="s">
        <v>131</v>
      </c>
    </row>
    <row r="101" spans="1:11" x14ac:dyDescent="0.2">
      <c r="A101" t="s">
        <v>112</v>
      </c>
      <c r="B101" t="s">
        <v>21</v>
      </c>
      <c r="C101" t="s">
        <v>12</v>
      </c>
      <c r="D101" t="s">
        <v>13</v>
      </c>
      <c r="E101" t="s">
        <v>17</v>
      </c>
      <c r="F101" t="s">
        <v>16</v>
      </c>
      <c r="G101" t="s">
        <v>15</v>
      </c>
      <c r="H101" t="s">
        <v>14</v>
      </c>
      <c r="I101" t="s">
        <v>21</v>
      </c>
      <c r="J101" t="s">
        <v>112</v>
      </c>
      <c r="K101" t="s">
        <v>136</v>
      </c>
    </row>
    <row r="102" spans="1:11" x14ac:dyDescent="0.2">
      <c r="A102" t="s">
        <v>112</v>
      </c>
      <c r="B102" t="s">
        <v>22</v>
      </c>
      <c r="C102" t="s">
        <v>12</v>
      </c>
      <c r="D102" t="s">
        <v>13</v>
      </c>
      <c r="E102" t="s">
        <v>17</v>
      </c>
      <c r="F102" t="s">
        <v>16</v>
      </c>
      <c r="G102" t="s">
        <v>15</v>
      </c>
      <c r="H102" t="s">
        <v>14</v>
      </c>
      <c r="I102" t="s">
        <v>22</v>
      </c>
      <c r="J102" t="s">
        <v>112</v>
      </c>
      <c r="K102" t="s">
        <v>131</v>
      </c>
    </row>
    <row r="103" spans="1:11" x14ac:dyDescent="0.2">
      <c r="A103" t="s">
        <v>112</v>
      </c>
      <c r="B103" t="s">
        <v>23</v>
      </c>
      <c r="C103" t="s">
        <v>12</v>
      </c>
      <c r="D103" t="s">
        <v>13</v>
      </c>
      <c r="E103" t="s">
        <v>17</v>
      </c>
      <c r="F103" t="s">
        <v>16</v>
      </c>
      <c r="G103" t="s">
        <v>15</v>
      </c>
      <c r="H103" t="s">
        <v>14</v>
      </c>
      <c r="I103" t="s">
        <v>23</v>
      </c>
      <c r="J103" t="s">
        <v>112</v>
      </c>
      <c r="K103" t="s">
        <v>138</v>
      </c>
    </row>
    <row r="104" spans="1:11" x14ac:dyDescent="0.2">
      <c r="A104" t="s">
        <v>112</v>
      </c>
      <c r="B104" t="s">
        <v>24</v>
      </c>
      <c r="C104" t="s">
        <v>12</v>
      </c>
      <c r="D104" t="s">
        <v>13</v>
      </c>
      <c r="E104" t="s">
        <v>17</v>
      </c>
      <c r="F104" t="s">
        <v>16</v>
      </c>
      <c r="G104" t="s">
        <v>15</v>
      </c>
      <c r="H104" t="s">
        <v>14</v>
      </c>
      <c r="I104" t="s">
        <v>24</v>
      </c>
      <c r="J104" t="s">
        <v>112</v>
      </c>
      <c r="K104" t="s">
        <v>145</v>
      </c>
    </row>
    <row r="105" spans="1:11" x14ac:dyDescent="0.2">
      <c r="A105" t="s">
        <v>112</v>
      </c>
      <c r="B105" t="s">
        <v>25</v>
      </c>
      <c r="C105" t="s">
        <v>12</v>
      </c>
      <c r="D105" t="s">
        <v>13</v>
      </c>
      <c r="E105" t="s">
        <v>17</v>
      </c>
      <c r="F105" t="s">
        <v>16</v>
      </c>
      <c r="G105" t="s">
        <v>15</v>
      </c>
      <c r="H105" t="s">
        <v>14</v>
      </c>
      <c r="I105" t="s">
        <v>25</v>
      </c>
      <c r="J105" t="s">
        <v>112</v>
      </c>
      <c r="K105" t="s">
        <v>134</v>
      </c>
    </row>
    <row r="106" spans="1:11" x14ac:dyDescent="0.2">
      <c r="A106" t="s">
        <v>112</v>
      </c>
      <c r="B106" t="s">
        <v>26</v>
      </c>
      <c r="C106" t="s">
        <v>12</v>
      </c>
      <c r="D106" t="s">
        <v>13</v>
      </c>
      <c r="E106" t="s">
        <v>17</v>
      </c>
      <c r="F106" t="s">
        <v>16</v>
      </c>
      <c r="G106" t="s">
        <v>15</v>
      </c>
      <c r="H106" t="s">
        <v>14</v>
      </c>
      <c r="I106" t="s">
        <v>26</v>
      </c>
      <c r="J106" t="s">
        <v>112</v>
      </c>
      <c r="K106" t="s">
        <v>136</v>
      </c>
    </row>
    <row r="107" spans="1:11" x14ac:dyDescent="0.2">
      <c r="A107" t="s">
        <v>112</v>
      </c>
      <c r="B107" t="s">
        <v>27</v>
      </c>
      <c r="C107" t="s">
        <v>12</v>
      </c>
      <c r="D107" t="s">
        <v>13</v>
      </c>
      <c r="E107" t="s">
        <v>17</v>
      </c>
      <c r="F107" t="s">
        <v>16</v>
      </c>
      <c r="G107" t="s">
        <v>15</v>
      </c>
      <c r="H107" t="s">
        <v>14</v>
      </c>
      <c r="I107" t="s">
        <v>27</v>
      </c>
      <c r="J107" t="s">
        <v>112</v>
      </c>
      <c r="K107" t="s">
        <v>135</v>
      </c>
    </row>
    <row r="108" spans="1:11" x14ac:dyDescent="0.2">
      <c r="A108" t="s">
        <v>112</v>
      </c>
      <c r="B108" t="s">
        <v>28</v>
      </c>
      <c r="C108" t="s">
        <v>12</v>
      </c>
      <c r="D108" t="s">
        <v>13</v>
      </c>
      <c r="E108" t="s">
        <v>17</v>
      </c>
      <c r="F108" t="s">
        <v>16</v>
      </c>
      <c r="G108" t="s">
        <v>15</v>
      </c>
      <c r="H108" t="s">
        <v>14</v>
      </c>
      <c r="I108" t="s">
        <v>28</v>
      </c>
      <c r="J108" t="s">
        <v>112</v>
      </c>
      <c r="K108" t="s">
        <v>134</v>
      </c>
    </row>
    <row r="109" spans="1:11" x14ac:dyDescent="0.2">
      <c r="A109" t="s">
        <v>112</v>
      </c>
      <c r="B109" t="s">
        <v>29</v>
      </c>
      <c r="C109" t="s">
        <v>12</v>
      </c>
      <c r="D109" t="s">
        <v>13</v>
      </c>
      <c r="E109" t="s">
        <v>17</v>
      </c>
      <c r="F109" t="s">
        <v>16</v>
      </c>
      <c r="G109" t="s">
        <v>15</v>
      </c>
      <c r="H109" t="s">
        <v>14</v>
      </c>
      <c r="I109" t="s">
        <v>29</v>
      </c>
      <c r="J109" t="s">
        <v>112</v>
      </c>
      <c r="K109" t="s">
        <v>141</v>
      </c>
    </row>
    <row r="110" spans="1:11" x14ac:dyDescent="0.2">
      <c r="A110" t="s">
        <v>112</v>
      </c>
      <c r="B110" t="s">
        <v>30</v>
      </c>
      <c r="C110" t="s">
        <v>12</v>
      </c>
      <c r="D110" t="s">
        <v>13</v>
      </c>
      <c r="E110" t="s">
        <v>17</v>
      </c>
      <c r="F110" t="s">
        <v>16</v>
      </c>
      <c r="G110" t="s">
        <v>15</v>
      </c>
      <c r="H110" t="s">
        <v>14</v>
      </c>
      <c r="I110" t="s">
        <v>30</v>
      </c>
      <c r="J110" t="s">
        <v>112</v>
      </c>
      <c r="K110" t="s">
        <v>135</v>
      </c>
    </row>
    <row r="111" spans="1:11" x14ac:dyDescent="0.2">
      <c r="A111" t="s">
        <v>112</v>
      </c>
      <c r="B111" t="s">
        <v>31</v>
      </c>
      <c r="C111" t="s">
        <v>12</v>
      </c>
      <c r="D111" t="s">
        <v>13</v>
      </c>
      <c r="E111" t="s">
        <v>17</v>
      </c>
      <c r="F111" t="s">
        <v>16</v>
      </c>
      <c r="G111" t="s">
        <v>15</v>
      </c>
      <c r="H111" t="s">
        <v>14</v>
      </c>
      <c r="I111" t="s">
        <v>31</v>
      </c>
      <c r="J111" t="s">
        <v>112</v>
      </c>
      <c r="K111" s="5" t="s">
        <v>128</v>
      </c>
    </row>
    <row r="112" spans="1:11" x14ac:dyDescent="0.2">
      <c r="A112" t="s">
        <v>112</v>
      </c>
      <c r="B112" t="s">
        <v>32</v>
      </c>
      <c r="C112" t="s">
        <v>12</v>
      </c>
      <c r="D112" t="s">
        <v>13</v>
      </c>
      <c r="E112" t="s">
        <v>17</v>
      </c>
      <c r="F112" t="s">
        <v>16</v>
      </c>
      <c r="G112" t="s">
        <v>15</v>
      </c>
      <c r="H112" t="s">
        <v>14</v>
      </c>
      <c r="I112" t="s">
        <v>32</v>
      </c>
      <c r="J112" t="s">
        <v>112</v>
      </c>
      <c r="K112" s="5" t="s">
        <v>129</v>
      </c>
    </row>
    <row r="113" spans="1:11" x14ac:dyDescent="0.2">
      <c r="A113" t="s">
        <v>112</v>
      </c>
      <c r="B113" t="s">
        <v>33</v>
      </c>
      <c r="C113" t="s">
        <v>12</v>
      </c>
      <c r="D113" t="s">
        <v>13</v>
      </c>
      <c r="E113" t="s">
        <v>17</v>
      </c>
      <c r="F113" t="s">
        <v>16</v>
      </c>
      <c r="G113" t="s">
        <v>15</v>
      </c>
      <c r="H113" t="s">
        <v>14</v>
      </c>
      <c r="I113" t="s">
        <v>33</v>
      </c>
      <c r="J113" t="s">
        <v>112</v>
      </c>
      <c r="K113" t="s">
        <v>140</v>
      </c>
    </row>
    <row r="114" spans="1:11" x14ac:dyDescent="0.2">
      <c r="A114" t="s">
        <v>112</v>
      </c>
      <c r="B114" t="s">
        <v>34</v>
      </c>
      <c r="C114" t="s">
        <v>12</v>
      </c>
      <c r="D114" t="s">
        <v>13</v>
      </c>
      <c r="E114" t="s">
        <v>17</v>
      </c>
      <c r="F114" t="s">
        <v>16</v>
      </c>
      <c r="G114" t="s">
        <v>15</v>
      </c>
      <c r="H114" t="s">
        <v>14</v>
      </c>
      <c r="I114" t="s">
        <v>34</v>
      </c>
      <c r="J114" t="s">
        <v>112</v>
      </c>
      <c r="K114" s="5" t="s">
        <v>129</v>
      </c>
    </row>
    <row r="115" spans="1:11" x14ac:dyDescent="0.2">
      <c r="A115" t="s">
        <v>112</v>
      </c>
      <c r="B115" t="s">
        <v>35</v>
      </c>
      <c r="C115" t="s">
        <v>12</v>
      </c>
      <c r="D115" t="s">
        <v>13</v>
      </c>
      <c r="E115" t="s">
        <v>17</v>
      </c>
      <c r="F115" t="s">
        <v>16</v>
      </c>
      <c r="G115" t="s">
        <v>15</v>
      </c>
      <c r="H115" t="s">
        <v>14</v>
      </c>
      <c r="I115" t="s">
        <v>35</v>
      </c>
      <c r="J115" t="s">
        <v>112</v>
      </c>
      <c r="K115" t="s">
        <v>136</v>
      </c>
    </row>
    <row r="116" spans="1:11" x14ac:dyDescent="0.2">
      <c r="A116" t="s">
        <v>112</v>
      </c>
      <c r="B116" t="s">
        <v>36</v>
      </c>
      <c r="C116" t="s">
        <v>12</v>
      </c>
      <c r="D116" t="s">
        <v>13</v>
      </c>
      <c r="E116" t="s">
        <v>17</v>
      </c>
      <c r="F116" t="s">
        <v>16</v>
      </c>
      <c r="G116" t="s">
        <v>15</v>
      </c>
      <c r="H116" t="s">
        <v>14</v>
      </c>
      <c r="I116" t="s">
        <v>36</v>
      </c>
      <c r="J116" t="s">
        <v>112</v>
      </c>
      <c r="K116" t="s">
        <v>141</v>
      </c>
    </row>
    <row r="117" spans="1:11" x14ac:dyDescent="0.2">
      <c r="A117" t="s">
        <v>112</v>
      </c>
      <c r="B117" t="s">
        <v>37</v>
      </c>
      <c r="C117" t="s">
        <v>12</v>
      </c>
      <c r="D117" t="s">
        <v>13</v>
      </c>
      <c r="E117" t="s">
        <v>17</v>
      </c>
      <c r="F117" t="s">
        <v>16</v>
      </c>
      <c r="G117" t="s">
        <v>15</v>
      </c>
      <c r="H117" t="s">
        <v>14</v>
      </c>
      <c r="I117" t="s">
        <v>37</v>
      </c>
      <c r="J117" t="s">
        <v>112</v>
      </c>
      <c r="K117" t="s">
        <v>137</v>
      </c>
    </row>
    <row r="118" spans="1:11" x14ac:dyDescent="0.2">
      <c r="A118" t="s">
        <v>112</v>
      </c>
      <c r="B118" t="s">
        <v>38</v>
      </c>
      <c r="C118" t="s">
        <v>12</v>
      </c>
      <c r="D118" t="s">
        <v>13</v>
      </c>
      <c r="E118" t="s">
        <v>17</v>
      </c>
      <c r="F118" t="s">
        <v>16</v>
      </c>
      <c r="G118" t="s">
        <v>15</v>
      </c>
      <c r="H118" t="s">
        <v>14</v>
      </c>
      <c r="I118" t="s">
        <v>38</v>
      </c>
      <c r="J118" t="s">
        <v>112</v>
      </c>
      <c r="K118" t="s">
        <v>139</v>
      </c>
    </row>
    <row r="119" spans="1:11" x14ac:dyDescent="0.2">
      <c r="A119" t="s">
        <v>112</v>
      </c>
      <c r="B119" t="s">
        <v>39</v>
      </c>
      <c r="C119" t="s">
        <v>12</v>
      </c>
      <c r="D119" t="s">
        <v>13</v>
      </c>
      <c r="E119" t="s">
        <v>17</v>
      </c>
      <c r="F119" t="s">
        <v>16</v>
      </c>
      <c r="G119" t="s">
        <v>15</v>
      </c>
      <c r="H119" t="s">
        <v>14</v>
      </c>
      <c r="I119" t="s">
        <v>39</v>
      </c>
      <c r="J119" t="s">
        <v>112</v>
      </c>
      <c r="K119" t="s">
        <v>142</v>
      </c>
    </row>
    <row r="120" spans="1:11" x14ac:dyDescent="0.2">
      <c r="A120" t="s">
        <v>112</v>
      </c>
      <c r="B120" t="s">
        <v>40</v>
      </c>
      <c r="C120" t="s">
        <v>12</v>
      </c>
      <c r="D120" t="s">
        <v>13</v>
      </c>
      <c r="E120" t="s">
        <v>17</v>
      </c>
      <c r="F120" t="s">
        <v>16</v>
      </c>
      <c r="G120" t="s">
        <v>15</v>
      </c>
      <c r="H120" t="s">
        <v>14</v>
      </c>
      <c r="I120" t="s">
        <v>40</v>
      </c>
      <c r="J120" t="s">
        <v>112</v>
      </c>
      <c r="K120" t="s">
        <v>147</v>
      </c>
    </row>
    <row r="121" spans="1:11" x14ac:dyDescent="0.2">
      <c r="A121" t="s">
        <v>112</v>
      </c>
      <c r="B121" t="s">
        <v>41</v>
      </c>
      <c r="C121" t="s">
        <v>12</v>
      </c>
      <c r="D121" t="s">
        <v>13</v>
      </c>
      <c r="E121" t="s">
        <v>17</v>
      </c>
      <c r="F121" t="s">
        <v>16</v>
      </c>
      <c r="G121" t="s">
        <v>15</v>
      </c>
      <c r="H121" t="s">
        <v>14</v>
      </c>
      <c r="I121" t="s">
        <v>41</v>
      </c>
      <c r="J121" t="s">
        <v>112</v>
      </c>
      <c r="K121" t="s">
        <v>140</v>
      </c>
    </row>
    <row r="122" spans="1:11" x14ac:dyDescent="0.2">
      <c r="A122" t="s">
        <v>112</v>
      </c>
      <c r="B122" t="s">
        <v>42</v>
      </c>
      <c r="C122" t="s">
        <v>12</v>
      </c>
      <c r="D122" t="s">
        <v>13</v>
      </c>
      <c r="E122" t="s">
        <v>17</v>
      </c>
      <c r="F122" t="s">
        <v>16</v>
      </c>
      <c r="G122" t="s">
        <v>15</v>
      </c>
      <c r="H122" t="s">
        <v>14</v>
      </c>
      <c r="I122" t="s">
        <v>42</v>
      </c>
      <c r="J122" t="s">
        <v>112</v>
      </c>
      <c r="K122" t="s">
        <v>137</v>
      </c>
    </row>
    <row r="123" spans="1:11" x14ac:dyDescent="0.2">
      <c r="A123" t="s">
        <v>112</v>
      </c>
      <c r="B123" t="s">
        <v>43</v>
      </c>
      <c r="C123" t="s">
        <v>12</v>
      </c>
      <c r="D123" t="s">
        <v>13</v>
      </c>
      <c r="E123" t="s">
        <v>17</v>
      </c>
      <c r="F123" t="s">
        <v>16</v>
      </c>
      <c r="G123" t="s">
        <v>15</v>
      </c>
      <c r="H123" t="s">
        <v>14</v>
      </c>
      <c r="I123" t="s">
        <v>43</v>
      </c>
      <c r="J123" t="s">
        <v>112</v>
      </c>
      <c r="K123" t="s">
        <v>137</v>
      </c>
    </row>
    <row r="124" spans="1:11" x14ac:dyDescent="0.2">
      <c r="A124" t="s">
        <v>112</v>
      </c>
      <c r="B124" t="s">
        <v>44</v>
      </c>
      <c r="C124" t="s">
        <v>12</v>
      </c>
      <c r="D124" t="s">
        <v>13</v>
      </c>
      <c r="E124" t="s">
        <v>17</v>
      </c>
      <c r="F124" t="s">
        <v>16</v>
      </c>
      <c r="G124" t="s">
        <v>15</v>
      </c>
      <c r="H124" t="s">
        <v>14</v>
      </c>
      <c r="I124" t="s">
        <v>44</v>
      </c>
      <c r="J124" t="s">
        <v>112</v>
      </c>
      <c r="K124" t="s">
        <v>138</v>
      </c>
    </row>
    <row r="125" spans="1:11" x14ac:dyDescent="0.2">
      <c r="A125" t="s">
        <v>112</v>
      </c>
      <c r="B125" t="s">
        <v>45</v>
      </c>
      <c r="C125" t="s">
        <v>12</v>
      </c>
      <c r="D125" t="s">
        <v>13</v>
      </c>
      <c r="E125" t="s">
        <v>17</v>
      </c>
      <c r="F125" t="s">
        <v>16</v>
      </c>
      <c r="G125" t="s">
        <v>15</v>
      </c>
      <c r="H125" t="s">
        <v>14</v>
      </c>
      <c r="I125" t="s">
        <v>45</v>
      </c>
      <c r="J125" t="s">
        <v>112</v>
      </c>
      <c r="K125" t="s">
        <v>138</v>
      </c>
    </row>
    <row r="126" spans="1:11" x14ac:dyDescent="0.2">
      <c r="A126" t="s">
        <v>112</v>
      </c>
      <c r="B126" t="s">
        <v>46</v>
      </c>
      <c r="C126" t="s">
        <v>12</v>
      </c>
      <c r="D126" t="s">
        <v>13</v>
      </c>
      <c r="E126" t="s">
        <v>17</v>
      </c>
      <c r="F126" t="s">
        <v>16</v>
      </c>
      <c r="G126" t="s">
        <v>15</v>
      </c>
      <c r="H126" t="s">
        <v>14</v>
      </c>
      <c r="I126" t="s">
        <v>46</v>
      </c>
      <c r="J126" t="s">
        <v>112</v>
      </c>
      <c r="K126" t="s">
        <v>139</v>
      </c>
    </row>
    <row r="127" spans="1:11" x14ac:dyDescent="0.2">
      <c r="A127" t="s">
        <v>112</v>
      </c>
      <c r="B127" t="s">
        <v>47</v>
      </c>
      <c r="C127" t="s">
        <v>12</v>
      </c>
      <c r="D127" t="s">
        <v>13</v>
      </c>
      <c r="E127" t="s">
        <v>17</v>
      </c>
      <c r="F127" t="s">
        <v>16</v>
      </c>
      <c r="G127" t="s">
        <v>15</v>
      </c>
      <c r="H127" t="s">
        <v>14</v>
      </c>
      <c r="I127" t="s">
        <v>47</v>
      </c>
      <c r="J127" t="s">
        <v>112</v>
      </c>
      <c r="K127" s="1" t="s">
        <v>118</v>
      </c>
    </row>
    <row r="128" spans="1:11" x14ac:dyDescent="0.2">
      <c r="A128" t="s">
        <v>112</v>
      </c>
      <c r="B128" t="s">
        <v>48</v>
      </c>
      <c r="C128" t="s">
        <v>12</v>
      </c>
      <c r="D128" t="s">
        <v>13</v>
      </c>
      <c r="E128" t="s">
        <v>17</v>
      </c>
      <c r="F128" t="s">
        <v>16</v>
      </c>
      <c r="G128" t="s">
        <v>15</v>
      </c>
      <c r="H128" t="s">
        <v>14</v>
      </c>
      <c r="I128" t="s">
        <v>48</v>
      </c>
      <c r="J128" t="s">
        <v>112</v>
      </c>
      <c r="K128" s="5" t="s">
        <v>129</v>
      </c>
    </row>
    <row r="129" spans="1:11" x14ac:dyDescent="0.2">
      <c r="A129" t="s">
        <v>112</v>
      </c>
      <c r="B129" t="s">
        <v>49</v>
      </c>
      <c r="C129" t="s">
        <v>12</v>
      </c>
      <c r="D129" t="s">
        <v>13</v>
      </c>
      <c r="E129" t="s">
        <v>17</v>
      </c>
      <c r="F129" t="s">
        <v>16</v>
      </c>
      <c r="G129" t="s">
        <v>15</v>
      </c>
      <c r="H129" t="s">
        <v>14</v>
      </c>
      <c r="I129" t="s">
        <v>49</v>
      </c>
      <c r="J129" t="s">
        <v>112</v>
      </c>
      <c r="K129" s="1" t="s">
        <v>118</v>
      </c>
    </row>
    <row r="130" spans="1:11" x14ac:dyDescent="0.2">
      <c r="A130" t="s">
        <v>112</v>
      </c>
      <c r="B130" t="s">
        <v>50</v>
      </c>
      <c r="C130" t="s">
        <v>12</v>
      </c>
      <c r="D130" t="s">
        <v>13</v>
      </c>
      <c r="E130" t="s">
        <v>17</v>
      </c>
      <c r="F130" t="s">
        <v>16</v>
      </c>
      <c r="G130" t="s">
        <v>15</v>
      </c>
      <c r="H130" t="s">
        <v>14</v>
      </c>
      <c r="I130" t="s">
        <v>50</v>
      </c>
      <c r="J130" t="s">
        <v>112</v>
      </c>
      <c r="K130" t="s">
        <v>146</v>
      </c>
    </row>
    <row r="131" spans="1:11" x14ac:dyDescent="0.2">
      <c r="A131" t="s">
        <v>112</v>
      </c>
      <c r="B131" t="s">
        <v>51</v>
      </c>
      <c r="C131" t="s">
        <v>12</v>
      </c>
      <c r="D131" t="s">
        <v>13</v>
      </c>
      <c r="E131" t="s">
        <v>17</v>
      </c>
      <c r="F131" t="s">
        <v>16</v>
      </c>
      <c r="G131" t="s">
        <v>15</v>
      </c>
      <c r="H131" t="s">
        <v>14</v>
      </c>
      <c r="I131" t="s">
        <v>51</v>
      </c>
      <c r="J131" t="s">
        <v>112</v>
      </c>
      <c r="K131" t="s">
        <v>143</v>
      </c>
    </row>
    <row r="132" spans="1:11" x14ac:dyDescent="0.2">
      <c r="A132" t="s">
        <v>112</v>
      </c>
      <c r="B132" t="s">
        <v>52</v>
      </c>
      <c r="C132" t="s">
        <v>12</v>
      </c>
      <c r="D132" t="s">
        <v>13</v>
      </c>
      <c r="E132" t="s">
        <v>17</v>
      </c>
      <c r="F132" t="s">
        <v>16</v>
      </c>
      <c r="G132" t="s">
        <v>15</v>
      </c>
      <c r="H132" t="s">
        <v>14</v>
      </c>
      <c r="I132" t="s">
        <v>52</v>
      </c>
      <c r="J132" t="s">
        <v>112</v>
      </c>
      <c r="K132" t="s">
        <v>140</v>
      </c>
    </row>
    <row r="133" spans="1:11" x14ac:dyDescent="0.2">
      <c r="A133" t="s">
        <v>112</v>
      </c>
      <c r="B133" t="s">
        <v>53</v>
      </c>
      <c r="C133" t="s">
        <v>12</v>
      </c>
      <c r="D133" t="s">
        <v>13</v>
      </c>
      <c r="E133" t="s">
        <v>17</v>
      </c>
      <c r="F133" t="s">
        <v>16</v>
      </c>
      <c r="G133" t="s">
        <v>15</v>
      </c>
      <c r="H133" t="s">
        <v>14</v>
      </c>
      <c r="I133" t="s">
        <v>53</v>
      </c>
      <c r="J133" t="s">
        <v>112</v>
      </c>
      <c r="K133" t="s">
        <v>142</v>
      </c>
    </row>
    <row r="134" spans="1:11" x14ac:dyDescent="0.2">
      <c r="A134" t="s">
        <v>112</v>
      </c>
      <c r="B134" t="s">
        <v>54</v>
      </c>
      <c r="C134" t="s">
        <v>12</v>
      </c>
      <c r="D134" t="s">
        <v>13</v>
      </c>
      <c r="E134" t="s">
        <v>17</v>
      </c>
      <c r="F134" t="s">
        <v>16</v>
      </c>
      <c r="G134" t="s">
        <v>15</v>
      </c>
      <c r="H134" t="s">
        <v>14</v>
      </c>
      <c r="I134" t="s">
        <v>54</v>
      </c>
      <c r="J134" t="s">
        <v>112</v>
      </c>
      <c r="K134" t="s">
        <v>142</v>
      </c>
    </row>
    <row r="135" spans="1:11" x14ac:dyDescent="0.2">
      <c r="A135" t="s">
        <v>112</v>
      </c>
      <c r="B135" t="s">
        <v>55</v>
      </c>
      <c r="C135" t="s">
        <v>12</v>
      </c>
      <c r="D135" t="s">
        <v>13</v>
      </c>
      <c r="E135" t="s">
        <v>17</v>
      </c>
      <c r="F135" t="s">
        <v>16</v>
      </c>
      <c r="G135" t="s">
        <v>15</v>
      </c>
      <c r="H135" t="s">
        <v>14</v>
      </c>
      <c r="I135" t="s">
        <v>55</v>
      </c>
      <c r="J135" t="s">
        <v>112</v>
      </c>
      <c r="K135" s="5" t="s">
        <v>130</v>
      </c>
    </row>
    <row r="136" spans="1:11" x14ac:dyDescent="0.2">
      <c r="A136" t="s">
        <v>112</v>
      </c>
      <c r="B136" t="s">
        <v>56</v>
      </c>
      <c r="C136" t="s">
        <v>12</v>
      </c>
      <c r="D136" t="s">
        <v>13</v>
      </c>
      <c r="E136" t="s">
        <v>17</v>
      </c>
      <c r="F136" t="s">
        <v>16</v>
      </c>
      <c r="G136" t="s">
        <v>15</v>
      </c>
      <c r="H136" t="s">
        <v>14</v>
      </c>
      <c r="I136" t="s">
        <v>56</v>
      </c>
      <c r="J136" t="s">
        <v>112</v>
      </c>
      <c r="K136" s="1" t="s">
        <v>145</v>
      </c>
    </row>
    <row r="137" spans="1:11" x14ac:dyDescent="0.2">
      <c r="A137" t="s">
        <v>112</v>
      </c>
      <c r="B137" t="s">
        <v>57</v>
      </c>
      <c r="C137" t="s">
        <v>12</v>
      </c>
      <c r="D137" t="s">
        <v>13</v>
      </c>
      <c r="E137" t="s">
        <v>17</v>
      </c>
      <c r="F137" t="s">
        <v>16</v>
      </c>
      <c r="G137" t="s">
        <v>15</v>
      </c>
      <c r="H137" t="s">
        <v>14</v>
      </c>
      <c r="I137" t="s">
        <v>57</v>
      </c>
      <c r="J137" t="s">
        <v>112</v>
      </c>
      <c r="K137" t="s">
        <v>143</v>
      </c>
    </row>
    <row r="138" spans="1:11" x14ac:dyDescent="0.2">
      <c r="A138" t="s">
        <v>112</v>
      </c>
      <c r="B138" t="s">
        <v>58</v>
      </c>
      <c r="C138" t="s">
        <v>12</v>
      </c>
      <c r="D138" t="s">
        <v>13</v>
      </c>
      <c r="E138" t="s">
        <v>17</v>
      </c>
      <c r="F138" t="s">
        <v>16</v>
      </c>
      <c r="G138" t="s">
        <v>15</v>
      </c>
      <c r="H138" t="s">
        <v>14</v>
      </c>
      <c r="I138" t="s">
        <v>58</v>
      </c>
      <c r="J138" t="s">
        <v>112</v>
      </c>
      <c r="K138" t="s">
        <v>147</v>
      </c>
    </row>
    <row r="139" spans="1:11" x14ac:dyDescent="0.2">
      <c r="A139" t="s">
        <v>112</v>
      </c>
      <c r="B139" t="s">
        <v>59</v>
      </c>
      <c r="C139" t="s">
        <v>12</v>
      </c>
      <c r="D139" t="s">
        <v>13</v>
      </c>
      <c r="E139" t="s">
        <v>17</v>
      </c>
      <c r="F139" t="s">
        <v>16</v>
      </c>
      <c r="G139" t="s">
        <v>15</v>
      </c>
      <c r="H139" t="s">
        <v>14</v>
      </c>
      <c r="I139" t="s">
        <v>59</v>
      </c>
      <c r="J139" t="s">
        <v>112</v>
      </c>
      <c r="K139" t="s">
        <v>146</v>
      </c>
    </row>
    <row r="140" spans="1:11" x14ac:dyDescent="0.2">
      <c r="A140" t="s">
        <v>112</v>
      </c>
      <c r="B140" t="s">
        <v>60</v>
      </c>
      <c r="C140" t="s">
        <v>12</v>
      </c>
      <c r="D140" t="s">
        <v>13</v>
      </c>
      <c r="E140" t="s">
        <v>17</v>
      </c>
      <c r="F140" t="s">
        <v>16</v>
      </c>
      <c r="G140" t="s">
        <v>15</v>
      </c>
      <c r="H140" t="s">
        <v>14</v>
      </c>
      <c r="I140" t="s">
        <v>60</v>
      </c>
      <c r="J140" t="s">
        <v>112</v>
      </c>
      <c r="K140" s="1" t="s">
        <v>118</v>
      </c>
    </row>
    <row r="141" spans="1:11" x14ac:dyDescent="0.2">
      <c r="A141" t="s">
        <v>112</v>
      </c>
      <c r="B141" t="s">
        <v>61</v>
      </c>
      <c r="C141" t="s">
        <v>12</v>
      </c>
      <c r="D141" t="s">
        <v>13</v>
      </c>
      <c r="E141" t="s">
        <v>17</v>
      </c>
      <c r="F141" t="s">
        <v>16</v>
      </c>
      <c r="G141" t="s">
        <v>15</v>
      </c>
      <c r="H141" t="s">
        <v>14</v>
      </c>
      <c r="I141" t="s">
        <v>61</v>
      </c>
      <c r="J141" t="s">
        <v>112</v>
      </c>
      <c r="K141" t="s">
        <v>130</v>
      </c>
    </row>
    <row r="142" spans="1:11" x14ac:dyDescent="0.2">
      <c r="A142" t="s">
        <v>112</v>
      </c>
      <c r="B142" t="s">
        <v>62</v>
      </c>
      <c r="C142" t="s">
        <v>12</v>
      </c>
      <c r="D142" t="s">
        <v>13</v>
      </c>
      <c r="E142" t="s">
        <v>17</v>
      </c>
      <c r="F142" t="s">
        <v>16</v>
      </c>
      <c r="G142" t="s">
        <v>15</v>
      </c>
      <c r="H142" t="s">
        <v>14</v>
      </c>
      <c r="I142" t="s">
        <v>62</v>
      </c>
      <c r="J142" t="s">
        <v>112</v>
      </c>
      <c r="K142" t="s">
        <v>148</v>
      </c>
    </row>
    <row r="143" spans="1:11" x14ac:dyDescent="0.2">
      <c r="A143" t="s">
        <v>112</v>
      </c>
      <c r="B143" t="s">
        <v>63</v>
      </c>
      <c r="C143" t="s">
        <v>12</v>
      </c>
      <c r="D143" t="s">
        <v>13</v>
      </c>
      <c r="E143" t="s">
        <v>17</v>
      </c>
      <c r="F143" t="s">
        <v>16</v>
      </c>
      <c r="G143" t="s">
        <v>15</v>
      </c>
      <c r="H143" t="s">
        <v>14</v>
      </c>
      <c r="I143" t="s">
        <v>63</v>
      </c>
      <c r="J143" t="s">
        <v>112</v>
      </c>
      <c r="K143" t="s">
        <v>138</v>
      </c>
    </row>
    <row r="144" spans="1:11" x14ac:dyDescent="0.2">
      <c r="A144" t="s">
        <v>112</v>
      </c>
      <c r="B144" t="s">
        <v>64</v>
      </c>
      <c r="C144" t="s">
        <v>12</v>
      </c>
      <c r="D144" t="s">
        <v>13</v>
      </c>
      <c r="E144" t="s">
        <v>17</v>
      </c>
      <c r="F144" t="s">
        <v>16</v>
      </c>
      <c r="G144" t="s">
        <v>15</v>
      </c>
      <c r="H144" t="s">
        <v>14</v>
      </c>
      <c r="I144" t="s">
        <v>64</v>
      </c>
      <c r="J144" t="s">
        <v>112</v>
      </c>
      <c r="K144" t="s">
        <v>139</v>
      </c>
    </row>
    <row r="145" spans="1:11" x14ac:dyDescent="0.2">
      <c r="A145" t="s">
        <v>112</v>
      </c>
      <c r="B145" t="s">
        <v>65</v>
      </c>
      <c r="C145" t="s">
        <v>12</v>
      </c>
      <c r="D145" t="s">
        <v>13</v>
      </c>
      <c r="E145" t="s">
        <v>17</v>
      </c>
      <c r="F145" t="s">
        <v>16</v>
      </c>
      <c r="G145" t="s">
        <v>15</v>
      </c>
      <c r="H145" t="s">
        <v>14</v>
      </c>
      <c r="I145" t="s">
        <v>65</v>
      </c>
      <c r="J145" t="s">
        <v>112</v>
      </c>
      <c r="K145" t="s">
        <v>148</v>
      </c>
    </row>
    <row r="146" spans="1:11" x14ac:dyDescent="0.2">
      <c r="A146" t="s">
        <v>112</v>
      </c>
      <c r="B146" t="s">
        <v>11</v>
      </c>
      <c r="C146" t="s">
        <v>12</v>
      </c>
      <c r="D146" t="s">
        <v>13</v>
      </c>
      <c r="E146" t="s">
        <v>17</v>
      </c>
      <c r="F146" t="s">
        <v>16</v>
      </c>
      <c r="G146" t="s">
        <v>15</v>
      </c>
      <c r="H146" t="s">
        <v>14</v>
      </c>
      <c r="I146" t="s">
        <v>11</v>
      </c>
      <c r="J146" t="s">
        <v>112</v>
      </c>
      <c r="K146" t="s">
        <v>145</v>
      </c>
    </row>
    <row r="147" spans="1:11" x14ac:dyDescent="0.2">
      <c r="A147" t="s">
        <v>112</v>
      </c>
      <c r="B147" t="s">
        <v>66</v>
      </c>
      <c r="C147" t="s">
        <v>12</v>
      </c>
      <c r="D147" t="s">
        <v>13</v>
      </c>
      <c r="E147" t="s">
        <v>17</v>
      </c>
      <c r="F147" t="s">
        <v>16</v>
      </c>
      <c r="G147" t="s">
        <v>15</v>
      </c>
      <c r="H147" t="s">
        <v>14</v>
      </c>
      <c r="I147" t="s">
        <v>66</v>
      </c>
      <c r="J147" t="s">
        <v>112</v>
      </c>
      <c r="K147" t="s">
        <v>146</v>
      </c>
    </row>
    <row r="148" spans="1:11" x14ac:dyDescent="0.2">
      <c r="A148" t="s">
        <v>112</v>
      </c>
      <c r="B148" t="s">
        <v>67</v>
      </c>
      <c r="C148" t="s">
        <v>12</v>
      </c>
      <c r="D148" t="s">
        <v>13</v>
      </c>
      <c r="E148" t="s">
        <v>17</v>
      </c>
      <c r="F148" t="s">
        <v>16</v>
      </c>
      <c r="G148" t="s">
        <v>15</v>
      </c>
      <c r="H148" t="s">
        <v>14</v>
      </c>
      <c r="I148" t="s">
        <v>67</v>
      </c>
      <c r="J148" t="s">
        <v>112</v>
      </c>
      <c r="K148" t="s">
        <v>149</v>
      </c>
    </row>
    <row r="149" spans="1:11" x14ac:dyDescent="0.2">
      <c r="A149" t="s">
        <v>112</v>
      </c>
      <c r="B149" t="s">
        <v>68</v>
      </c>
      <c r="C149" t="s">
        <v>12</v>
      </c>
      <c r="D149" t="s">
        <v>13</v>
      </c>
      <c r="E149" t="s">
        <v>17</v>
      </c>
      <c r="F149" t="s">
        <v>16</v>
      </c>
      <c r="G149" t="s">
        <v>15</v>
      </c>
      <c r="H149" t="s">
        <v>14</v>
      </c>
      <c r="I149" t="s">
        <v>68</v>
      </c>
      <c r="J149" t="s">
        <v>112</v>
      </c>
      <c r="K149" t="s">
        <v>151</v>
      </c>
    </row>
    <row r="150" spans="1:11" x14ac:dyDescent="0.2">
      <c r="A150" t="s">
        <v>112</v>
      </c>
      <c r="B150" t="s">
        <v>69</v>
      </c>
      <c r="C150" t="s">
        <v>12</v>
      </c>
      <c r="D150" t="s">
        <v>13</v>
      </c>
      <c r="E150" t="s">
        <v>17</v>
      </c>
      <c r="F150" t="s">
        <v>16</v>
      </c>
      <c r="G150" t="s">
        <v>15</v>
      </c>
      <c r="H150" t="s">
        <v>14</v>
      </c>
      <c r="I150" t="s">
        <v>69</v>
      </c>
      <c r="J150" t="s">
        <v>112</v>
      </c>
      <c r="K150" t="s">
        <v>136</v>
      </c>
    </row>
    <row r="151" spans="1:11" x14ac:dyDescent="0.2">
      <c r="A151" t="s">
        <v>112</v>
      </c>
      <c r="B151" t="s">
        <v>70</v>
      </c>
      <c r="C151" t="s">
        <v>12</v>
      </c>
      <c r="D151" t="s">
        <v>13</v>
      </c>
      <c r="E151" t="s">
        <v>17</v>
      </c>
      <c r="F151" t="s">
        <v>16</v>
      </c>
      <c r="G151" t="s">
        <v>15</v>
      </c>
      <c r="H151" t="s">
        <v>14</v>
      </c>
      <c r="I151" t="s">
        <v>70</v>
      </c>
      <c r="J151" t="s">
        <v>112</v>
      </c>
      <c r="K151" t="s">
        <v>151</v>
      </c>
    </row>
    <row r="152" spans="1:11" x14ac:dyDescent="0.2">
      <c r="A152" t="s">
        <v>112</v>
      </c>
      <c r="B152" t="s">
        <v>71</v>
      </c>
      <c r="C152" t="s">
        <v>12</v>
      </c>
      <c r="D152" t="s">
        <v>13</v>
      </c>
      <c r="E152" t="s">
        <v>17</v>
      </c>
      <c r="F152" t="s">
        <v>16</v>
      </c>
      <c r="G152" t="s">
        <v>15</v>
      </c>
      <c r="H152" t="s">
        <v>14</v>
      </c>
      <c r="I152" t="s">
        <v>71</v>
      </c>
      <c r="J152" t="s">
        <v>112</v>
      </c>
      <c r="K152" t="s">
        <v>151</v>
      </c>
    </row>
    <row r="153" spans="1:11" x14ac:dyDescent="0.2">
      <c r="A153" t="s">
        <v>112</v>
      </c>
      <c r="B153" t="s">
        <v>72</v>
      </c>
      <c r="C153" t="s">
        <v>12</v>
      </c>
      <c r="D153" t="s">
        <v>13</v>
      </c>
      <c r="E153" t="s">
        <v>17</v>
      </c>
      <c r="F153" t="s">
        <v>16</v>
      </c>
      <c r="G153" t="s">
        <v>15</v>
      </c>
      <c r="H153" t="s">
        <v>14</v>
      </c>
      <c r="I153" t="s">
        <v>72</v>
      </c>
      <c r="J153" t="s">
        <v>112</v>
      </c>
      <c r="K153" t="s">
        <v>149</v>
      </c>
    </row>
    <row r="154" spans="1:11" x14ac:dyDescent="0.2">
      <c r="A154" t="s">
        <v>112</v>
      </c>
      <c r="B154" t="s">
        <v>73</v>
      </c>
      <c r="C154" t="s">
        <v>12</v>
      </c>
      <c r="D154" t="s">
        <v>13</v>
      </c>
      <c r="E154" t="s">
        <v>17</v>
      </c>
      <c r="F154" t="s">
        <v>16</v>
      </c>
      <c r="G154" t="s">
        <v>15</v>
      </c>
      <c r="H154" t="s">
        <v>14</v>
      </c>
      <c r="I154" t="s">
        <v>73</v>
      </c>
      <c r="J154" t="s">
        <v>112</v>
      </c>
      <c r="K154" t="s">
        <v>143</v>
      </c>
    </row>
    <row r="155" spans="1:11" x14ac:dyDescent="0.2">
      <c r="A155" t="s">
        <v>112</v>
      </c>
      <c r="B155" t="s">
        <v>74</v>
      </c>
      <c r="C155" t="s">
        <v>12</v>
      </c>
      <c r="D155" t="s">
        <v>13</v>
      </c>
      <c r="E155" t="s">
        <v>17</v>
      </c>
      <c r="F155" t="s">
        <v>16</v>
      </c>
      <c r="G155" t="s">
        <v>15</v>
      </c>
      <c r="H155" t="s">
        <v>14</v>
      </c>
      <c r="I155" t="s">
        <v>74</v>
      </c>
      <c r="J155" t="s">
        <v>112</v>
      </c>
      <c r="K155" t="s">
        <v>139</v>
      </c>
    </row>
    <row r="156" spans="1:11" x14ac:dyDescent="0.2">
      <c r="A156" t="s">
        <v>112</v>
      </c>
      <c r="B156" t="s">
        <v>75</v>
      </c>
      <c r="C156" t="s">
        <v>12</v>
      </c>
      <c r="D156" t="s">
        <v>13</v>
      </c>
      <c r="E156" t="s">
        <v>17</v>
      </c>
      <c r="F156" t="s">
        <v>16</v>
      </c>
      <c r="G156" t="s">
        <v>15</v>
      </c>
      <c r="H156" t="s">
        <v>14</v>
      </c>
      <c r="I156" t="s">
        <v>75</v>
      </c>
      <c r="J156" t="s">
        <v>112</v>
      </c>
      <c r="K156" t="s">
        <v>152</v>
      </c>
    </row>
    <row r="157" spans="1:11" x14ac:dyDescent="0.2">
      <c r="A157" t="s">
        <v>112</v>
      </c>
      <c r="B157" t="s">
        <v>76</v>
      </c>
      <c r="C157" t="s">
        <v>12</v>
      </c>
      <c r="D157" t="s">
        <v>13</v>
      </c>
      <c r="E157" t="s">
        <v>17</v>
      </c>
      <c r="F157" t="s">
        <v>16</v>
      </c>
      <c r="G157" t="s">
        <v>15</v>
      </c>
      <c r="H157" t="s">
        <v>14</v>
      </c>
      <c r="I157" t="s">
        <v>76</v>
      </c>
      <c r="J157" t="s">
        <v>112</v>
      </c>
      <c r="K157" t="s">
        <v>141</v>
      </c>
    </row>
    <row r="158" spans="1:11" x14ac:dyDescent="0.2">
      <c r="A158" t="s">
        <v>112</v>
      </c>
      <c r="B158" t="s">
        <v>77</v>
      </c>
      <c r="C158" t="s">
        <v>12</v>
      </c>
      <c r="D158" t="s">
        <v>13</v>
      </c>
      <c r="E158" t="s">
        <v>17</v>
      </c>
      <c r="F158" t="s">
        <v>16</v>
      </c>
      <c r="G158" t="s">
        <v>15</v>
      </c>
      <c r="H158" t="s">
        <v>14</v>
      </c>
      <c r="I158" t="s">
        <v>77</v>
      </c>
      <c r="J158" t="s">
        <v>112</v>
      </c>
      <c r="K158" t="s">
        <v>132</v>
      </c>
    </row>
    <row r="159" spans="1:11" x14ac:dyDescent="0.2">
      <c r="A159" t="s">
        <v>112</v>
      </c>
      <c r="B159" t="s">
        <v>78</v>
      </c>
      <c r="C159" t="s">
        <v>12</v>
      </c>
      <c r="D159" t="s">
        <v>13</v>
      </c>
      <c r="E159" t="s">
        <v>17</v>
      </c>
      <c r="F159" t="s">
        <v>16</v>
      </c>
      <c r="G159" t="s">
        <v>15</v>
      </c>
      <c r="H159" t="s">
        <v>14</v>
      </c>
      <c r="I159" t="s">
        <v>78</v>
      </c>
      <c r="J159" t="s">
        <v>112</v>
      </c>
      <c r="K159" t="s">
        <v>133</v>
      </c>
    </row>
    <row r="160" spans="1:11" x14ac:dyDescent="0.2">
      <c r="A160" t="s">
        <v>112</v>
      </c>
      <c r="B160" t="s">
        <v>79</v>
      </c>
      <c r="C160" t="s">
        <v>12</v>
      </c>
      <c r="D160" t="s">
        <v>13</v>
      </c>
      <c r="E160" t="s">
        <v>17</v>
      </c>
      <c r="F160" t="s">
        <v>16</v>
      </c>
      <c r="G160" t="s">
        <v>15</v>
      </c>
      <c r="H160" t="s">
        <v>14</v>
      </c>
      <c r="I160" t="s">
        <v>79</v>
      </c>
      <c r="J160" t="s">
        <v>112</v>
      </c>
      <c r="K160" t="s">
        <v>140</v>
      </c>
    </row>
    <row r="161" spans="1:11" x14ac:dyDescent="0.2">
      <c r="A161" t="s">
        <v>112</v>
      </c>
      <c r="B161" t="s">
        <v>80</v>
      </c>
      <c r="C161" t="s">
        <v>12</v>
      </c>
      <c r="D161" t="s">
        <v>13</v>
      </c>
      <c r="E161" t="s">
        <v>17</v>
      </c>
      <c r="F161" t="s">
        <v>16</v>
      </c>
      <c r="G161" t="s">
        <v>15</v>
      </c>
      <c r="H161" t="s">
        <v>14</v>
      </c>
      <c r="I161" t="s">
        <v>80</v>
      </c>
      <c r="J161" t="s">
        <v>112</v>
      </c>
      <c r="K161" t="s">
        <v>150</v>
      </c>
    </row>
    <row r="162" spans="1:11" x14ac:dyDescent="0.2">
      <c r="A162" t="s">
        <v>112</v>
      </c>
      <c r="B162" t="s">
        <v>81</v>
      </c>
      <c r="C162" t="s">
        <v>12</v>
      </c>
      <c r="D162" t="s">
        <v>13</v>
      </c>
      <c r="E162" t="s">
        <v>17</v>
      </c>
      <c r="F162" t="s">
        <v>16</v>
      </c>
      <c r="G162" t="s">
        <v>15</v>
      </c>
      <c r="H162" t="s">
        <v>14</v>
      </c>
      <c r="I162" t="s">
        <v>81</v>
      </c>
      <c r="J162" t="s">
        <v>112</v>
      </c>
      <c r="K162" t="s">
        <v>144</v>
      </c>
    </row>
    <row r="163" spans="1:11" x14ac:dyDescent="0.2">
      <c r="A163" t="s">
        <v>112</v>
      </c>
      <c r="B163" t="s">
        <v>82</v>
      </c>
      <c r="C163" t="s">
        <v>12</v>
      </c>
      <c r="D163" t="s">
        <v>13</v>
      </c>
      <c r="E163" t="s">
        <v>17</v>
      </c>
      <c r="F163" t="s">
        <v>16</v>
      </c>
      <c r="G163" t="s">
        <v>15</v>
      </c>
      <c r="H163" t="s">
        <v>14</v>
      </c>
      <c r="I163" t="s">
        <v>82</v>
      </c>
      <c r="J163" t="s">
        <v>112</v>
      </c>
      <c r="K163" t="s">
        <v>143</v>
      </c>
    </row>
    <row r="164" spans="1:11" x14ac:dyDescent="0.2">
      <c r="A164" t="s">
        <v>112</v>
      </c>
      <c r="B164" t="s">
        <v>83</v>
      </c>
      <c r="C164" t="s">
        <v>12</v>
      </c>
      <c r="D164" t="s">
        <v>13</v>
      </c>
      <c r="E164" t="s">
        <v>17</v>
      </c>
      <c r="F164" t="s">
        <v>16</v>
      </c>
      <c r="G164" t="s">
        <v>15</v>
      </c>
      <c r="H164" t="s">
        <v>14</v>
      </c>
      <c r="I164" t="s">
        <v>83</v>
      </c>
      <c r="J164" t="s">
        <v>112</v>
      </c>
      <c r="K164" t="s">
        <v>132</v>
      </c>
    </row>
    <row r="165" spans="1:11" x14ac:dyDescent="0.2">
      <c r="A165" t="s">
        <v>112</v>
      </c>
      <c r="B165" t="s">
        <v>84</v>
      </c>
      <c r="C165" t="s">
        <v>12</v>
      </c>
      <c r="D165" t="s">
        <v>13</v>
      </c>
      <c r="E165" t="s">
        <v>17</v>
      </c>
      <c r="F165" t="s">
        <v>16</v>
      </c>
      <c r="G165" t="s">
        <v>15</v>
      </c>
      <c r="H165" t="s">
        <v>14</v>
      </c>
      <c r="I165" t="s">
        <v>84</v>
      </c>
      <c r="J165" t="s">
        <v>112</v>
      </c>
      <c r="K165" t="s">
        <v>152</v>
      </c>
    </row>
    <row r="166" spans="1:11" x14ac:dyDescent="0.2">
      <c r="A166" t="s">
        <v>112</v>
      </c>
      <c r="B166" t="s">
        <v>85</v>
      </c>
      <c r="C166" t="s">
        <v>12</v>
      </c>
      <c r="D166" t="s">
        <v>13</v>
      </c>
      <c r="E166" t="s">
        <v>17</v>
      </c>
      <c r="F166" t="s">
        <v>16</v>
      </c>
      <c r="G166" t="s">
        <v>15</v>
      </c>
      <c r="H166" t="s">
        <v>14</v>
      </c>
      <c r="I166" t="s">
        <v>85</v>
      </c>
      <c r="J166" t="s">
        <v>112</v>
      </c>
      <c r="K166" t="s">
        <v>132</v>
      </c>
    </row>
    <row r="167" spans="1:11" x14ac:dyDescent="0.2">
      <c r="A167" t="s">
        <v>112</v>
      </c>
      <c r="B167" t="s">
        <v>86</v>
      </c>
      <c r="C167" t="s">
        <v>12</v>
      </c>
      <c r="D167" t="s">
        <v>13</v>
      </c>
      <c r="E167" t="s">
        <v>17</v>
      </c>
      <c r="F167" t="s">
        <v>16</v>
      </c>
      <c r="G167" t="s">
        <v>15</v>
      </c>
      <c r="H167" t="s">
        <v>14</v>
      </c>
      <c r="I167" t="s">
        <v>86</v>
      </c>
      <c r="J167" t="s">
        <v>112</v>
      </c>
      <c r="K167" t="s">
        <v>143</v>
      </c>
    </row>
    <row r="168" spans="1:11" x14ac:dyDescent="0.2">
      <c r="A168" t="s">
        <v>112</v>
      </c>
      <c r="B168" t="s">
        <v>87</v>
      </c>
      <c r="C168" t="s">
        <v>12</v>
      </c>
      <c r="D168" t="s">
        <v>13</v>
      </c>
      <c r="E168" t="s">
        <v>17</v>
      </c>
      <c r="F168" t="s">
        <v>16</v>
      </c>
      <c r="G168" t="s">
        <v>15</v>
      </c>
      <c r="H168" t="s">
        <v>14</v>
      </c>
      <c r="I168" t="s">
        <v>87</v>
      </c>
      <c r="J168" t="s">
        <v>112</v>
      </c>
      <c r="K168" t="s">
        <v>150</v>
      </c>
    </row>
    <row r="169" spans="1:11" x14ac:dyDescent="0.2">
      <c r="A169" t="s">
        <v>112</v>
      </c>
      <c r="B169" t="s">
        <v>88</v>
      </c>
      <c r="C169" t="s">
        <v>12</v>
      </c>
      <c r="D169" t="s">
        <v>13</v>
      </c>
      <c r="E169" t="s">
        <v>17</v>
      </c>
      <c r="F169" t="s">
        <v>16</v>
      </c>
      <c r="G169" t="s">
        <v>15</v>
      </c>
      <c r="H169" t="s">
        <v>14</v>
      </c>
      <c r="I169" t="s">
        <v>88</v>
      </c>
      <c r="J169" t="s">
        <v>112</v>
      </c>
      <c r="K169" t="s">
        <v>150</v>
      </c>
    </row>
    <row r="170" spans="1:11" x14ac:dyDescent="0.2">
      <c r="A170" t="s">
        <v>112</v>
      </c>
      <c r="B170" t="s">
        <v>89</v>
      </c>
      <c r="C170" t="s">
        <v>12</v>
      </c>
      <c r="D170" t="s">
        <v>13</v>
      </c>
      <c r="E170" t="s">
        <v>17</v>
      </c>
      <c r="F170" t="s">
        <v>16</v>
      </c>
      <c r="G170" t="s">
        <v>15</v>
      </c>
      <c r="H170" t="s">
        <v>14</v>
      </c>
      <c r="I170" t="s">
        <v>89</v>
      </c>
      <c r="J170" t="s">
        <v>112</v>
      </c>
      <c r="K170" t="s">
        <v>149</v>
      </c>
    </row>
    <row r="171" spans="1:11" x14ac:dyDescent="0.2">
      <c r="A171" t="s">
        <v>112</v>
      </c>
      <c r="B171" t="s">
        <v>90</v>
      </c>
      <c r="C171" t="s">
        <v>12</v>
      </c>
      <c r="D171" t="s">
        <v>13</v>
      </c>
      <c r="E171" t="s">
        <v>17</v>
      </c>
      <c r="F171" t="s">
        <v>16</v>
      </c>
      <c r="G171" t="s">
        <v>15</v>
      </c>
      <c r="H171" t="s">
        <v>14</v>
      </c>
      <c r="I171" t="s">
        <v>90</v>
      </c>
      <c r="J171" t="s">
        <v>112</v>
      </c>
      <c r="K171" t="s">
        <v>133</v>
      </c>
    </row>
    <row r="172" spans="1:11" x14ac:dyDescent="0.2">
      <c r="A172" t="s">
        <v>112</v>
      </c>
      <c r="B172" t="s">
        <v>91</v>
      </c>
      <c r="C172" t="s">
        <v>12</v>
      </c>
      <c r="D172" t="s">
        <v>13</v>
      </c>
      <c r="E172" t="s">
        <v>17</v>
      </c>
      <c r="F172" t="s">
        <v>16</v>
      </c>
      <c r="G172" t="s">
        <v>15</v>
      </c>
      <c r="H172" t="s">
        <v>14</v>
      </c>
      <c r="I172" t="s">
        <v>91</v>
      </c>
      <c r="J172" t="s">
        <v>112</v>
      </c>
      <c r="K172" s="1" t="s">
        <v>118</v>
      </c>
    </row>
    <row r="173" spans="1:11" x14ac:dyDescent="0.2">
      <c r="A173" t="s">
        <v>112</v>
      </c>
      <c r="B173" t="s">
        <v>92</v>
      </c>
      <c r="C173" t="s">
        <v>12</v>
      </c>
      <c r="D173" t="s">
        <v>13</v>
      </c>
      <c r="E173" t="s">
        <v>17</v>
      </c>
      <c r="F173" t="s">
        <v>16</v>
      </c>
      <c r="G173" t="s">
        <v>15</v>
      </c>
      <c r="H173" t="s">
        <v>14</v>
      </c>
      <c r="I173" t="s">
        <v>92</v>
      </c>
      <c r="J173" t="s">
        <v>112</v>
      </c>
      <c r="K173" s="5" t="s">
        <v>130</v>
      </c>
    </row>
    <row r="174" spans="1:11" x14ac:dyDescent="0.2">
      <c r="A174" t="s">
        <v>112</v>
      </c>
      <c r="B174" t="s">
        <v>93</v>
      </c>
      <c r="C174" t="s">
        <v>12</v>
      </c>
      <c r="D174" t="s">
        <v>13</v>
      </c>
      <c r="E174" t="s">
        <v>17</v>
      </c>
      <c r="F174" t="s">
        <v>16</v>
      </c>
      <c r="G174" t="s">
        <v>15</v>
      </c>
      <c r="H174" t="s">
        <v>14</v>
      </c>
      <c r="I174" t="s">
        <v>93</v>
      </c>
      <c r="J174" t="s">
        <v>112</v>
      </c>
      <c r="K174" s="5" t="s">
        <v>130</v>
      </c>
    </row>
    <row r="175" spans="1:11" x14ac:dyDescent="0.2">
      <c r="A175" t="s">
        <v>112</v>
      </c>
      <c r="B175" t="s">
        <v>94</v>
      </c>
      <c r="C175" t="s">
        <v>12</v>
      </c>
      <c r="D175" t="s">
        <v>13</v>
      </c>
      <c r="E175" t="s">
        <v>17</v>
      </c>
      <c r="F175" t="s">
        <v>16</v>
      </c>
      <c r="G175" t="s">
        <v>15</v>
      </c>
      <c r="H175" t="s">
        <v>14</v>
      </c>
      <c r="I175" t="s">
        <v>94</v>
      </c>
      <c r="J175" t="s">
        <v>112</v>
      </c>
      <c r="K175" t="s">
        <v>143</v>
      </c>
    </row>
    <row r="176" spans="1:11" x14ac:dyDescent="0.2">
      <c r="A176" t="s">
        <v>112</v>
      </c>
      <c r="B176" t="s">
        <v>95</v>
      </c>
      <c r="C176" t="s">
        <v>12</v>
      </c>
      <c r="D176" t="s">
        <v>13</v>
      </c>
      <c r="E176" t="s">
        <v>17</v>
      </c>
      <c r="F176" t="s">
        <v>16</v>
      </c>
      <c r="G176" t="s">
        <v>15</v>
      </c>
      <c r="H176" t="s">
        <v>14</v>
      </c>
      <c r="I176" t="s">
        <v>95</v>
      </c>
      <c r="J176" t="s">
        <v>112</v>
      </c>
      <c r="K176" t="s">
        <v>148</v>
      </c>
    </row>
    <row r="177" spans="1:11" x14ac:dyDescent="0.2">
      <c r="A177" t="s">
        <v>112</v>
      </c>
      <c r="B177" t="s">
        <v>96</v>
      </c>
      <c r="C177" t="s">
        <v>12</v>
      </c>
      <c r="D177" t="s">
        <v>13</v>
      </c>
      <c r="E177" t="s">
        <v>17</v>
      </c>
      <c r="F177" t="s">
        <v>16</v>
      </c>
      <c r="G177" t="s">
        <v>15</v>
      </c>
      <c r="H177" t="s">
        <v>14</v>
      </c>
      <c r="I177" t="s">
        <v>96</v>
      </c>
      <c r="J177" t="s">
        <v>112</v>
      </c>
      <c r="K177" t="s">
        <v>148</v>
      </c>
    </row>
    <row r="178" spans="1:11" x14ac:dyDescent="0.2">
      <c r="A178" t="s">
        <v>112</v>
      </c>
      <c r="B178" t="s">
        <v>97</v>
      </c>
      <c r="C178" t="s">
        <v>12</v>
      </c>
      <c r="D178" t="s">
        <v>13</v>
      </c>
      <c r="E178" t="s">
        <v>17</v>
      </c>
      <c r="F178" t="s">
        <v>16</v>
      </c>
      <c r="G178" t="s">
        <v>15</v>
      </c>
      <c r="H178" t="s">
        <v>14</v>
      </c>
      <c r="I178" t="s">
        <v>97</v>
      </c>
      <c r="J178" t="s">
        <v>112</v>
      </c>
      <c r="K178" t="s">
        <v>133</v>
      </c>
    </row>
    <row r="179" spans="1:11" x14ac:dyDescent="0.2">
      <c r="A179" t="s">
        <v>112</v>
      </c>
      <c r="B179" t="s">
        <v>98</v>
      </c>
      <c r="C179" t="s">
        <v>12</v>
      </c>
      <c r="D179" t="s">
        <v>13</v>
      </c>
      <c r="E179" t="s">
        <v>17</v>
      </c>
      <c r="F179" t="s">
        <v>16</v>
      </c>
      <c r="G179" t="s">
        <v>15</v>
      </c>
      <c r="H179" t="s">
        <v>14</v>
      </c>
      <c r="I179" t="s">
        <v>98</v>
      </c>
      <c r="J179" t="s">
        <v>112</v>
      </c>
      <c r="K179" t="s">
        <v>131</v>
      </c>
    </row>
    <row r="180" spans="1:11" x14ac:dyDescent="0.2">
      <c r="A180" t="s">
        <v>112</v>
      </c>
      <c r="B180" t="s">
        <v>99</v>
      </c>
      <c r="C180" t="s">
        <v>12</v>
      </c>
      <c r="D180" t="s">
        <v>13</v>
      </c>
      <c r="E180" t="s">
        <v>17</v>
      </c>
      <c r="F180" t="s">
        <v>16</v>
      </c>
      <c r="G180" t="s">
        <v>15</v>
      </c>
      <c r="H180" t="s">
        <v>14</v>
      </c>
      <c r="I180" t="s">
        <v>99</v>
      </c>
      <c r="J180" t="s">
        <v>112</v>
      </c>
      <c r="K180" t="s">
        <v>131</v>
      </c>
    </row>
    <row r="181" spans="1:11" x14ac:dyDescent="0.2">
      <c r="A181" t="s">
        <v>112</v>
      </c>
      <c r="B181" t="s">
        <v>100</v>
      </c>
      <c r="C181" t="s">
        <v>12</v>
      </c>
      <c r="D181" t="s">
        <v>13</v>
      </c>
      <c r="E181" t="s">
        <v>17</v>
      </c>
      <c r="F181" t="s">
        <v>16</v>
      </c>
      <c r="G181" t="s">
        <v>15</v>
      </c>
      <c r="H181" t="s">
        <v>14</v>
      </c>
      <c r="I181" t="s">
        <v>100</v>
      </c>
      <c r="J181" t="s">
        <v>112</v>
      </c>
      <c r="K181" t="s">
        <v>149</v>
      </c>
    </row>
    <row r="182" spans="1:11" x14ac:dyDescent="0.2">
      <c r="A182" t="s">
        <v>112</v>
      </c>
      <c r="B182" t="s">
        <v>101</v>
      </c>
      <c r="C182" t="s">
        <v>12</v>
      </c>
      <c r="D182" t="s">
        <v>13</v>
      </c>
      <c r="E182" t="s">
        <v>17</v>
      </c>
      <c r="F182" t="s">
        <v>16</v>
      </c>
      <c r="G182" t="s">
        <v>15</v>
      </c>
      <c r="H182" t="s">
        <v>14</v>
      </c>
      <c r="I182" t="s">
        <v>101</v>
      </c>
      <c r="J182" t="s">
        <v>112</v>
      </c>
      <c r="K182" t="s">
        <v>149</v>
      </c>
    </row>
    <row r="183" spans="1:11" x14ac:dyDescent="0.2">
      <c r="A183" t="s">
        <v>112</v>
      </c>
      <c r="B183" t="s">
        <v>102</v>
      </c>
      <c r="C183" t="s">
        <v>12</v>
      </c>
      <c r="D183" t="s">
        <v>13</v>
      </c>
      <c r="E183" t="s">
        <v>17</v>
      </c>
      <c r="F183" t="s">
        <v>16</v>
      </c>
      <c r="G183" t="s">
        <v>15</v>
      </c>
      <c r="H183" t="s">
        <v>14</v>
      </c>
      <c r="I183" t="s">
        <v>102</v>
      </c>
      <c r="J183" t="s">
        <v>112</v>
      </c>
      <c r="K183" t="s">
        <v>151</v>
      </c>
    </row>
    <row r="184" spans="1:11" x14ac:dyDescent="0.2">
      <c r="A184" t="s">
        <v>112</v>
      </c>
      <c r="B184" t="s">
        <v>103</v>
      </c>
      <c r="C184" t="s">
        <v>12</v>
      </c>
      <c r="D184" t="s">
        <v>13</v>
      </c>
      <c r="E184" t="s">
        <v>17</v>
      </c>
      <c r="F184" t="s">
        <v>16</v>
      </c>
      <c r="G184" t="s">
        <v>15</v>
      </c>
      <c r="H184" t="s">
        <v>14</v>
      </c>
      <c r="I184" t="s">
        <v>103</v>
      </c>
      <c r="J184" t="s">
        <v>112</v>
      </c>
      <c r="K184" t="s">
        <v>151</v>
      </c>
    </row>
    <row r="185" spans="1:11" x14ac:dyDescent="0.2">
      <c r="A185" t="s">
        <v>112</v>
      </c>
      <c r="B185" t="s">
        <v>104</v>
      </c>
      <c r="C185" t="s">
        <v>12</v>
      </c>
      <c r="D185" t="s">
        <v>13</v>
      </c>
      <c r="E185" t="s">
        <v>17</v>
      </c>
      <c r="F185" t="s">
        <v>16</v>
      </c>
      <c r="G185" t="s">
        <v>15</v>
      </c>
      <c r="H185" t="s">
        <v>14</v>
      </c>
      <c r="I185" t="s">
        <v>104</v>
      </c>
      <c r="J185" t="s">
        <v>112</v>
      </c>
      <c r="K185" t="s">
        <v>152</v>
      </c>
    </row>
    <row r="186" spans="1:11" x14ac:dyDescent="0.2">
      <c r="A186" t="s">
        <v>112</v>
      </c>
      <c r="B186" t="s">
        <v>105</v>
      </c>
      <c r="C186" t="s">
        <v>12</v>
      </c>
      <c r="D186" t="s">
        <v>13</v>
      </c>
      <c r="E186" t="s">
        <v>17</v>
      </c>
      <c r="F186" t="s">
        <v>16</v>
      </c>
      <c r="G186" t="s">
        <v>15</v>
      </c>
      <c r="H186" t="s">
        <v>14</v>
      </c>
      <c r="I186" t="s">
        <v>105</v>
      </c>
      <c r="J186" t="s">
        <v>112</v>
      </c>
      <c r="K186" t="s">
        <v>149</v>
      </c>
    </row>
    <row r="187" spans="1:11" x14ac:dyDescent="0.2">
      <c r="A187" t="s">
        <v>112</v>
      </c>
      <c r="B187" t="s">
        <v>106</v>
      </c>
      <c r="C187" t="s">
        <v>12</v>
      </c>
      <c r="D187" t="s">
        <v>13</v>
      </c>
      <c r="E187" t="s">
        <v>17</v>
      </c>
      <c r="F187" t="s">
        <v>16</v>
      </c>
      <c r="G187" t="s">
        <v>15</v>
      </c>
      <c r="H187" t="s">
        <v>14</v>
      </c>
      <c r="I187" t="s">
        <v>106</v>
      </c>
      <c r="J187" t="s">
        <v>112</v>
      </c>
      <c r="K187" t="s">
        <v>149</v>
      </c>
    </row>
    <row r="188" spans="1:11" x14ac:dyDescent="0.2">
      <c r="A188" t="s">
        <v>112</v>
      </c>
      <c r="B188" t="s">
        <v>107</v>
      </c>
      <c r="C188" t="s">
        <v>12</v>
      </c>
      <c r="D188" t="s">
        <v>13</v>
      </c>
      <c r="E188" t="s">
        <v>17</v>
      </c>
      <c r="F188" t="s">
        <v>16</v>
      </c>
      <c r="G188" t="s">
        <v>15</v>
      </c>
      <c r="H188" t="s">
        <v>14</v>
      </c>
      <c r="I188" t="s">
        <v>107</v>
      </c>
      <c r="J188" t="s">
        <v>112</v>
      </c>
      <c r="K188" t="s">
        <v>152</v>
      </c>
    </row>
    <row r="189" spans="1:11" x14ac:dyDescent="0.2">
      <c r="A189" t="s">
        <v>112</v>
      </c>
      <c r="B189" t="s">
        <v>108</v>
      </c>
      <c r="C189" t="s">
        <v>12</v>
      </c>
      <c r="D189" t="s">
        <v>13</v>
      </c>
      <c r="E189" t="s">
        <v>17</v>
      </c>
      <c r="F189" t="s">
        <v>16</v>
      </c>
      <c r="G189" t="s">
        <v>15</v>
      </c>
      <c r="H189" t="s">
        <v>14</v>
      </c>
      <c r="I189" t="s">
        <v>108</v>
      </c>
      <c r="J189" t="s">
        <v>112</v>
      </c>
      <c r="K189" t="s">
        <v>133</v>
      </c>
    </row>
    <row r="190" spans="1:11" x14ac:dyDescent="0.2">
      <c r="A190" t="s">
        <v>112</v>
      </c>
      <c r="B190" t="s">
        <v>109</v>
      </c>
      <c r="C190" t="s">
        <v>12</v>
      </c>
      <c r="D190" t="s">
        <v>13</v>
      </c>
      <c r="E190" t="s">
        <v>17</v>
      </c>
      <c r="F190" t="s">
        <v>16</v>
      </c>
      <c r="G190" t="s">
        <v>15</v>
      </c>
      <c r="H190" t="s">
        <v>14</v>
      </c>
      <c r="I190" t="s">
        <v>109</v>
      </c>
      <c r="J190" t="s">
        <v>112</v>
      </c>
      <c r="K190" t="s">
        <v>132</v>
      </c>
    </row>
    <row r="191" spans="1:11" x14ac:dyDescent="0.2">
      <c r="A191" t="s">
        <v>112</v>
      </c>
      <c r="B191" t="s">
        <v>110</v>
      </c>
      <c r="C191" t="s">
        <v>12</v>
      </c>
      <c r="D191" t="s">
        <v>13</v>
      </c>
      <c r="E191" t="s">
        <v>17</v>
      </c>
      <c r="F191" t="s">
        <v>16</v>
      </c>
      <c r="G191" t="s">
        <v>15</v>
      </c>
      <c r="H191" t="s">
        <v>14</v>
      </c>
      <c r="I191" t="s">
        <v>110</v>
      </c>
      <c r="J191" t="s">
        <v>112</v>
      </c>
      <c r="K191" t="s">
        <v>133</v>
      </c>
    </row>
    <row r="192" spans="1:11" x14ac:dyDescent="0.2">
      <c r="A192" t="s">
        <v>112</v>
      </c>
      <c r="B192" t="s">
        <v>111</v>
      </c>
      <c r="C192" t="s">
        <v>12</v>
      </c>
      <c r="D192" t="s">
        <v>13</v>
      </c>
      <c r="E192" t="s">
        <v>17</v>
      </c>
      <c r="F192" t="s">
        <v>16</v>
      </c>
      <c r="G192" t="s">
        <v>15</v>
      </c>
      <c r="H192" t="s">
        <v>14</v>
      </c>
      <c r="I192" t="s">
        <v>111</v>
      </c>
      <c r="J192" t="s">
        <v>112</v>
      </c>
      <c r="K192" t="s">
        <v>144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2349-BED4-1F44-9DE6-948FE86398E5}">
  <dimension ref="A1:I193"/>
  <sheetViews>
    <sheetView tabSelected="1" topLeftCell="A74" workbookViewId="0">
      <selection activeCell="D93" sqref="D93"/>
    </sheetView>
  </sheetViews>
  <sheetFormatPr baseColWidth="10" defaultRowHeight="15" x14ac:dyDescent="0.2"/>
  <cols>
    <col min="1" max="1" width="25.1640625" customWidth="1"/>
    <col min="4" max="4" width="23.5" customWidth="1"/>
    <col min="6" max="6" width="30.6640625" customWidth="1"/>
    <col min="8" max="8" width="96.33203125" customWidth="1"/>
  </cols>
  <sheetData>
    <row r="1" spans="1:9" x14ac:dyDescent="0.2">
      <c r="A1" t="s">
        <v>168</v>
      </c>
      <c r="B1" t="s">
        <v>175</v>
      </c>
      <c r="C1" t="s">
        <v>172</v>
      </c>
      <c r="D1" t="s">
        <v>174</v>
      </c>
      <c r="E1" t="s">
        <v>173</v>
      </c>
      <c r="F1" t="s">
        <v>169</v>
      </c>
      <c r="G1" t="s">
        <v>170</v>
      </c>
      <c r="H1" t="s">
        <v>171</v>
      </c>
      <c r="I1" t="s">
        <v>176</v>
      </c>
    </row>
    <row r="2" spans="1:9" x14ac:dyDescent="0.2">
      <c r="A2" t="s">
        <v>276</v>
      </c>
      <c r="F2" t="s">
        <v>178</v>
      </c>
    </row>
    <row r="3" spans="1:9" x14ac:dyDescent="0.2">
      <c r="A3" t="s">
        <v>277</v>
      </c>
      <c r="B3">
        <v>513863.22</v>
      </c>
      <c r="C3" t="str">
        <f>"001"</f>
        <v>001</v>
      </c>
      <c r="D3" t="s">
        <v>181</v>
      </c>
      <c r="E3" t="s">
        <v>12</v>
      </c>
      <c r="F3" t="s">
        <v>112</v>
      </c>
      <c r="G3" t="s">
        <v>112</v>
      </c>
      <c r="H3" t="s">
        <v>180</v>
      </c>
    </row>
    <row r="4" spans="1:9" x14ac:dyDescent="0.2">
      <c r="A4" t="s">
        <v>278</v>
      </c>
      <c r="B4">
        <v>516891.39</v>
      </c>
      <c r="C4" t="str">
        <f>"002"</f>
        <v>002</v>
      </c>
      <c r="D4" t="s">
        <v>181</v>
      </c>
      <c r="E4" t="s">
        <v>12</v>
      </c>
      <c r="F4" t="s">
        <v>112</v>
      </c>
      <c r="G4" t="s">
        <v>112</v>
      </c>
      <c r="H4" t="s">
        <v>180</v>
      </c>
    </row>
    <row r="5" spans="1:9" x14ac:dyDescent="0.2">
      <c r="A5" t="s">
        <v>279</v>
      </c>
      <c r="B5">
        <v>516891.39</v>
      </c>
      <c r="C5" t="str">
        <f>"003"</f>
        <v>003</v>
      </c>
      <c r="D5" t="s">
        <v>181</v>
      </c>
      <c r="E5" t="s">
        <v>12</v>
      </c>
      <c r="F5" t="s">
        <v>112</v>
      </c>
      <c r="G5" t="s">
        <v>112</v>
      </c>
      <c r="H5" t="s">
        <v>180</v>
      </c>
    </row>
    <row r="6" spans="1:9" x14ac:dyDescent="0.2">
      <c r="A6" t="s">
        <v>280</v>
      </c>
      <c r="B6">
        <v>516891.39</v>
      </c>
      <c r="C6" t="str">
        <f>"004"</f>
        <v>004</v>
      </c>
      <c r="D6" t="s">
        <v>181</v>
      </c>
      <c r="E6" t="s">
        <v>12</v>
      </c>
      <c r="F6" t="s">
        <v>112</v>
      </c>
      <c r="G6" t="s">
        <v>112</v>
      </c>
      <c r="H6" t="s">
        <v>180</v>
      </c>
    </row>
    <row r="7" spans="1:9" x14ac:dyDescent="0.2">
      <c r="A7" t="s">
        <v>281</v>
      </c>
      <c r="B7">
        <v>516891.39</v>
      </c>
      <c r="C7" t="str">
        <f>"005"</f>
        <v>005</v>
      </c>
      <c r="D7" t="s">
        <v>181</v>
      </c>
      <c r="E7" t="s">
        <v>12</v>
      </c>
      <c r="F7" t="s">
        <v>112</v>
      </c>
      <c r="G7" t="s">
        <v>112</v>
      </c>
      <c r="H7" t="s">
        <v>180</v>
      </c>
    </row>
    <row r="8" spans="1:9" x14ac:dyDescent="0.2">
      <c r="A8" t="s">
        <v>282</v>
      </c>
      <c r="B8">
        <v>516891.39</v>
      </c>
      <c r="C8" t="str">
        <f>"006"</f>
        <v>006</v>
      </c>
      <c r="D8" t="s">
        <v>181</v>
      </c>
      <c r="E8" t="s">
        <v>12</v>
      </c>
      <c r="F8" t="s">
        <v>112</v>
      </c>
      <c r="G8" t="s">
        <v>112</v>
      </c>
      <c r="H8" t="s">
        <v>180</v>
      </c>
    </row>
    <row r="9" spans="1:9" x14ac:dyDescent="0.2">
      <c r="A9" t="s">
        <v>283</v>
      </c>
      <c r="B9">
        <v>516891.39</v>
      </c>
      <c r="C9" t="str">
        <f>"007"</f>
        <v>007</v>
      </c>
      <c r="D9" t="s">
        <v>181</v>
      </c>
      <c r="E9" t="s">
        <v>12</v>
      </c>
      <c r="F9" t="s">
        <v>112</v>
      </c>
      <c r="G9" t="s">
        <v>112</v>
      </c>
      <c r="H9" t="s">
        <v>180</v>
      </c>
    </row>
    <row r="10" spans="1:9" x14ac:dyDescent="0.2">
      <c r="A10" t="s">
        <v>284</v>
      </c>
      <c r="B10">
        <v>513863.22</v>
      </c>
      <c r="C10" t="str">
        <f>"008"</f>
        <v>008</v>
      </c>
      <c r="D10" t="s">
        <v>181</v>
      </c>
      <c r="E10" t="s">
        <v>12</v>
      </c>
      <c r="F10" t="s">
        <v>112</v>
      </c>
      <c r="G10" t="s">
        <v>112</v>
      </c>
      <c r="H10" t="s">
        <v>180</v>
      </c>
    </row>
    <row r="11" spans="1:9" x14ac:dyDescent="0.2">
      <c r="A11" t="s">
        <v>285</v>
      </c>
      <c r="B11">
        <v>513863.22</v>
      </c>
      <c r="C11" t="str">
        <f>"009"</f>
        <v>009</v>
      </c>
      <c r="D11" t="s">
        <v>181</v>
      </c>
      <c r="E11" t="s">
        <v>12</v>
      </c>
      <c r="F11" t="s">
        <v>112</v>
      </c>
      <c r="G11" t="s">
        <v>112</v>
      </c>
      <c r="H11" t="s">
        <v>180</v>
      </c>
    </row>
    <row r="12" spans="1:9" x14ac:dyDescent="0.2">
      <c r="A12" t="s">
        <v>286</v>
      </c>
      <c r="B12">
        <v>513863.22</v>
      </c>
      <c r="C12" t="str">
        <f>"010"</f>
        <v>010</v>
      </c>
      <c r="D12" t="s">
        <v>181</v>
      </c>
      <c r="E12" t="s">
        <v>12</v>
      </c>
      <c r="F12" t="s">
        <v>112</v>
      </c>
      <c r="G12" t="s">
        <v>112</v>
      </c>
      <c r="H12" t="s">
        <v>180</v>
      </c>
    </row>
    <row r="13" spans="1:9" x14ac:dyDescent="0.2">
      <c r="A13" t="s">
        <v>287</v>
      </c>
      <c r="B13">
        <v>513863.22</v>
      </c>
      <c r="C13" t="str">
        <f>"011"</f>
        <v>011</v>
      </c>
      <c r="D13" t="s">
        <v>181</v>
      </c>
      <c r="E13" t="s">
        <v>12</v>
      </c>
      <c r="F13" t="s">
        <v>112</v>
      </c>
      <c r="G13" t="s">
        <v>112</v>
      </c>
      <c r="H13" t="s">
        <v>180</v>
      </c>
    </row>
    <row r="14" spans="1:9" x14ac:dyDescent="0.2">
      <c r="A14" t="s">
        <v>288</v>
      </c>
      <c r="B14">
        <v>513863.22</v>
      </c>
      <c r="C14" t="str">
        <f>"012"</f>
        <v>012</v>
      </c>
      <c r="D14" t="s">
        <v>181</v>
      </c>
      <c r="E14" t="s">
        <v>12</v>
      </c>
      <c r="F14" t="s">
        <v>112</v>
      </c>
      <c r="G14" t="s">
        <v>112</v>
      </c>
      <c r="H14" t="s">
        <v>180</v>
      </c>
    </row>
    <row r="15" spans="1:9" x14ac:dyDescent="0.2">
      <c r="A15" t="s">
        <v>289</v>
      </c>
      <c r="B15">
        <v>513863.22</v>
      </c>
      <c r="C15" t="str">
        <f>"013"</f>
        <v>013</v>
      </c>
      <c r="D15" t="s">
        <v>181</v>
      </c>
      <c r="E15" t="s">
        <v>12</v>
      </c>
      <c r="F15" t="s">
        <v>112</v>
      </c>
      <c r="G15" t="s">
        <v>112</v>
      </c>
      <c r="H15" t="s">
        <v>180</v>
      </c>
    </row>
    <row r="16" spans="1:9" x14ac:dyDescent="0.2">
      <c r="A16" t="s">
        <v>290</v>
      </c>
      <c r="B16">
        <v>513863.22</v>
      </c>
      <c r="C16" t="str">
        <f>"014"</f>
        <v>014</v>
      </c>
      <c r="D16" t="s">
        <v>181</v>
      </c>
      <c r="E16" t="s">
        <v>12</v>
      </c>
      <c r="F16" t="s">
        <v>112</v>
      </c>
      <c r="G16" t="s">
        <v>112</v>
      </c>
      <c r="H16" t="s">
        <v>180</v>
      </c>
    </row>
    <row r="17" spans="1:8" x14ac:dyDescent="0.2">
      <c r="A17" t="s">
        <v>291</v>
      </c>
      <c r="B17">
        <v>513863.22</v>
      </c>
      <c r="C17" t="str">
        <f>"015"</f>
        <v>015</v>
      </c>
      <c r="D17" t="s">
        <v>181</v>
      </c>
      <c r="E17" t="s">
        <v>12</v>
      </c>
      <c r="F17" t="s">
        <v>112</v>
      </c>
      <c r="G17" t="s">
        <v>112</v>
      </c>
      <c r="H17" t="s">
        <v>180</v>
      </c>
    </row>
    <row r="18" spans="1:8" x14ac:dyDescent="0.2">
      <c r="A18" t="s">
        <v>292</v>
      </c>
      <c r="B18">
        <v>513863.22</v>
      </c>
      <c r="C18" t="str">
        <f>"016"</f>
        <v>016</v>
      </c>
      <c r="D18" t="s">
        <v>181</v>
      </c>
      <c r="E18" t="s">
        <v>12</v>
      </c>
      <c r="F18" t="s">
        <v>112</v>
      </c>
      <c r="G18" t="s">
        <v>112</v>
      </c>
      <c r="H18" t="s">
        <v>180</v>
      </c>
    </row>
    <row r="19" spans="1:8" x14ac:dyDescent="0.2">
      <c r="A19" t="s">
        <v>293</v>
      </c>
      <c r="B19">
        <v>513863.22</v>
      </c>
      <c r="C19" t="str">
        <f>"017"</f>
        <v>017</v>
      </c>
      <c r="D19" t="s">
        <v>181</v>
      </c>
      <c r="E19" t="s">
        <v>12</v>
      </c>
      <c r="F19" t="s">
        <v>112</v>
      </c>
      <c r="G19" t="s">
        <v>112</v>
      </c>
      <c r="H19" t="s">
        <v>180</v>
      </c>
    </row>
    <row r="20" spans="1:8" x14ac:dyDescent="0.2">
      <c r="A20" t="s">
        <v>294</v>
      </c>
      <c r="B20">
        <v>513863.22</v>
      </c>
      <c r="C20" t="str">
        <f>"018"</f>
        <v>018</v>
      </c>
      <c r="D20" t="s">
        <v>181</v>
      </c>
      <c r="E20" t="s">
        <v>12</v>
      </c>
      <c r="F20" t="s">
        <v>112</v>
      </c>
      <c r="G20" t="s">
        <v>112</v>
      </c>
      <c r="H20" t="s">
        <v>180</v>
      </c>
    </row>
    <row r="21" spans="1:8" x14ac:dyDescent="0.2">
      <c r="A21" t="s">
        <v>295</v>
      </c>
      <c r="B21">
        <v>513863.22</v>
      </c>
      <c r="C21" t="str">
        <f>"019"</f>
        <v>019</v>
      </c>
      <c r="D21" t="s">
        <v>181</v>
      </c>
      <c r="E21" t="s">
        <v>12</v>
      </c>
      <c r="F21" t="s">
        <v>112</v>
      </c>
      <c r="G21" t="s">
        <v>112</v>
      </c>
      <c r="H21" t="s">
        <v>180</v>
      </c>
    </row>
    <row r="22" spans="1:8" x14ac:dyDescent="0.2">
      <c r="A22" t="s">
        <v>296</v>
      </c>
      <c r="B22">
        <v>513863.22</v>
      </c>
      <c r="C22" t="str">
        <f>"020"</f>
        <v>020</v>
      </c>
      <c r="D22" t="s">
        <v>181</v>
      </c>
      <c r="E22" t="s">
        <v>12</v>
      </c>
      <c r="F22" t="s">
        <v>112</v>
      </c>
      <c r="G22" t="s">
        <v>112</v>
      </c>
      <c r="H22" t="s">
        <v>180</v>
      </c>
    </row>
    <row r="23" spans="1:8" x14ac:dyDescent="0.2">
      <c r="A23" t="s">
        <v>297</v>
      </c>
      <c r="B23">
        <v>513863.22</v>
      </c>
      <c r="C23" t="str">
        <f>"021"</f>
        <v>021</v>
      </c>
      <c r="D23" t="s">
        <v>181</v>
      </c>
      <c r="E23" t="s">
        <v>12</v>
      </c>
      <c r="F23" t="s">
        <v>112</v>
      </c>
      <c r="G23" t="s">
        <v>112</v>
      </c>
      <c r="H23" t="s">
        <v>180</v>
      </c>
    </row>
    <row r="24" spans="1:8" x14ac:dyDescent="0.2">
      <c r="A24" t="s">
        <v>298</v>
      </c>
      <c r="B24">
        <v>513863.22</v>
      </c>
      <c r="C24" t="str">
        <f>"022"</f>
        <v>022</v>
      </c>
      <c r="D24" t="s">
        <v>181</v>
      </c>
      <c r="E24" t="s">
        <v>12</v>
      </c>
      <c r="F24" t="s">
        <v>112</v>
      </c>
      <c r="G24" t="s">
        <v>112</v>
      </c>
      <c r="H24" t="s">
        <v>180</v>
      </c>
    </row>
    <row r="25" spans="1:8" x14ac:dyDescent="0.2">
      <c r="A25" t="s">
        <v>299</v>
      </c>
      <c r="B25">
        <v>513863.22</v>
      </c>
      <c r="C25" t="str">
        <f>"023"</f>
        <v>023</v>
      </c>
      <c r="D25" t="s">
        <v>181</v>
      </c>
      <c r="E25" t="s">
        <v>12</v>
      </c>
      <c r="F25" t="s">
        <v>112</v>
      </c>
      <c r="G25" t="s">
        <v>112</v>
      </c>
      <c r="H25" t="s">
        <v>180</v>
      </c>
    </row>
    <row r="26" spans="1:8" x14ac:dyDescent="0.2">
      <c r="A26" t="s">
        <v>300</v>
      </c>
      <c r="B26">
        <v>513863.22</v>
      </c>
      <c r="C26" t="str">
        <f>"024"</f>
        <v>024</v>
      </c>
      <c r="D26" t="s">
        <v>181</v>
      </c>
      <c r="E26" t="s">
        <v>12</v>
      </c>
      <c r="F26" t="s">
        <v>112</v>
      </c>
      <c r="G26" t="s">
        <v>112</v>
      </c>
      <c r="H26" t="s">
        <v>180</v>
      </c>
    </row>
    <row r="27" spans="1:8" x14ac:dyDescent="0.2">
      <c r="A27" t="s">
        <v>301</v>
      </c>
      <c r="B27">
        <v>513863.22</v>
      </c>
      <c r="C27" t="str">
        <f>"025"</f>
        <v>025</v>
      </c>
      <c r="D27" t="s">
        <v>181</v>
      </c>
      <c r="E27" t="s">
        <v>12</v>
      </c>
      <c r="F27" t="s">
        <v>112</v>
      </c>
      <c r="G27" t="s">
        <v>112</v>
      </c>
      <c r="H27" t="s">
        <v>180</v>
      </c>
    </row>
    <row r="28" spans="1:8" x14ac:dyDescent="0.2">
      <c r="A28" t="s">
        <v>302</v>
      </c>
      <c r="B28">
        <v>513863.22</v>
      </c>
      <c r="C28" t="str">
        <f>"026"</f>
        <v>026</v>
      </c>
      <c r="D28" t="s">
        <v>181</v>
      </c>
      <c r="E28" t="s">
        <v>12</v>
      </c>
      <c r="F28" t="s">
        <v>112</v>
      </c>
      <c r="G28" t="s">
        <v>112</v>
      </c>
      <c r="H28" t="s">
        <v>180</v>
      </c>
    </row>
    <row r="29" spans="1:8" x14ac:dyDescent="0.2">
      <c r="A29" t="s">
        <v>303</v>
      </c>
      <c r="B29">
        <v>513863.22</v>
      </c>
      <c r="C29" t="str">
        <f>"027"</f>
        <v>027</v>
      </c>
      <c r="D29" t="s">
        <v>181</v>
      </c>
      <c r="E29" t="s">
        <v>12</v>
      </c>
      <c r="F29" t="s">
        <v>112</v>
      </c>
      <c r="G29" t="s">
        <v>112</v>
      </c>
      <c r="H29" t="s">
        <v>180</v>
      </c>
    </row>
    <row r="30" spans="1:8" x14ac:dyDescent="0.2">
      <c r="A30" t="s">
        <v>304</v>
      </c>
      <c r="B30">
        <v>513863.22</v>
      </c>
      <c r="C30" t="str">
        <f>"028"</f>
        <v>028</v>
      </c>
      <c r="D30" t="s">
        <v>181</v>
      </c>
      <c r="E30" t="s">
        <v>12</v>
      </c>
      <c r="F30" t="s">
        <v>112</v>
      </c>
      <c r="G30" t="s">
        <v>112</v>
      </c>
      <c r="H30" t="s">
        <v>180</v>
      </c>
    </row>
    <row r="31" spans="1:8" x14ac:dyDescent="0.2">
      <c r="A31" t="s">
        <v>305</v>
      </c>
      <c r="B31">
        <v>513863.22</v>
      </c>
      <c r="C31" t="str">
        <f>"029"</f>
        <v>029</v>
      </c>
      <c r="D31" t="s">
        <v>181</v>
      </c>
      <c r="E31" t="s">
        <v>12</v>
      </c>
      <c r="F31" t="s">
        <v>112</v>
      </c>
      <c r="G31" t="s">
        <v>112</v>
      </c>
      <c r="H31" t="s">
        <v>180</v>
      </c>
    </row>
    <row r="32" spans="1:8" x14ac:dyDescent="0.2">
      <c r="A32" t="s">
        <v>306</v>
      </c>
      <c r="B32">
        <v>513863.22</v>
      </c>
      <c r="C32" t="str">
        <f>"030"</f>
        <v>030</v>
      </c>
      <c r="D32" t="s">
        <v>181</v>
      </c>
      <c r="E32" t="s">
        <v>12</v>
      </c>
      <c r="F32" t="s">
        <v>112</v>
      </c>
      <c r="G32" t="s">
        <v>112</v>
      </c>
      <c r="H32" t="s">
        <v>180</v>
      </c>
    </row>
    <row r="33" spans="1:8" x14ac:dyDescent="0.2">
      <c r="A33" t="s">
        <v>307</v>
      </c>
      <c r="B33">
        <v>513863.22</v>
      </c>
      <c r="C33" t="str">
        <f>"031"</f>
        <v>031</v>
      </c>
      <c r="D33" t="s">
        <v>181</v>
      </c>
      <c r="E33" t="s">
        <v>12</v>
      </c>
      <c r="F33" t="s">
        <v>112</v>
      </c>
      <c r="G33" t="s">
        <v>112</v>
      </c>
      <c r="H33" t="s">
        <v>180</v>
      </c>
    </row>
    <row r="34" spans="1:8" x14ac:dyDescent="0.2">
      <c r="A34" t="s">
        <v>308</v>
      </c>
      <c r="B34">
        <v>513863.22</v>
      </c>
      <c r="C34" t="str">
        <f>"032"</f>
        <v>032</v>
      </c>
      <c r="D34" t="s">
        <v>181</v>
      </c>
      <c r="E34" t="s">
        <v>12</v>
      </c>
      <c r="F34" t="s">
        <v>112</v>
      </c>
      <c r="G34" t="s">
        <v>112</v>
      </c>
      <c r="H34" t="s">
        <v>180</v>
      </c>
    </row>
    <row r="35" spans="1:8" x14ac:dyDescent="0.2">
      <c r="A35" t="s">
        <v>309</v>
      </c>
      <c r="B35">
        <v>513863.22</v>
      </c>
      <c r="C35" t="str">
        <f>"033"</f>
        <v>033</v>
      </c>
      <c r="D35" t="s">
        <v>181</v>
      </c>
      <c r="E35" t="s">
        <v>12</v>
      </c>
      <c r="F35" t="s">
        <v>112</v>
      </c>
      <c r="G35" t="s">
        <v>112</v>
      </c>
      <c r="H35" t="s">
        <v>180</v>
      </c>
    </row>
    <row r="36" spans="1:8" x14ac:dyDescent="0.2">
      <c r="A36" t="s">
        <v>310</v>
      </c>
      <c r="B36">
        <v>513863.22</v>
      </c>
      <c r="C36" t="str">
        <f>"034"</f>
        <v>034</v>
      </c>
      <c r="D36" t="s">
        <v>181</v>
      </c>
      <c r="E36" t="s">
        <v>12</v>
      </c>
      <c r="F36" t="s">
        <v>112</v>
      </c>
      <c r="G36" t="s">
        <v>112</v>
      </c>
      <c r="H36" t="s">
        <v>180</v>
      </c>
    </row>
    <row r="37" spans="1:8" x14ac:dyDescent="0.2">
      <c r="A37" t="s">
        <v>311</v>
      </c>
      <c r="B37">
        <v>513863.22</v>
      </c>
      <c r="C37" t="str">
        <f>"035"</f>
        <v>035</v>
      </c>
      <c r="D37" t="s">
        <v>181</v>
      </c>
      <c r="E37" t="s">
        <v>12</v>
      </c>
      <c r="F37" t="s">
        <v>112</v>
      </c>
      <c r="G37" t="s">
        <v>112</v>
      </c>
      <c r="H37" t="s">
        <v>180</v>
      </c>
    </row>
    <row r="38" spans="1:8" x14ac:dyDescent="0.2">
      <c r="A38" t="s">
        <v>312</v>
      </c>
      <c r="B38">
        <v>513863.22</v>
      </c>
      <c r="C38" t="str">
        <f>"036"</f>
        <v>036</v>
      </c>
      <c r="D38" t="s">
        <v>181</v>
      </c>
      <c r="E38" t="s">
        <v>12</v>
      </c>
      <c r="F38" t="s">
        <v>112</v>
      </c>
      <c r="G38" t="s">
        <v>112</v>
      </c>
      <c r="H38" t="s">
        <v>180</v>
      </c>
    </row>
    <row r="39" spans="1:8" x14ac:dyDescent="0.2">
      <c r="A39" t="s">
        <v>313</v>
      </c>
      <c r="B39">
        <v>513863.22</v>
      </c>
      <c r="C39" t="str">
        <f>"037"</f>
        <v>037</v>
      </c>
      <c r="D39" t="s">
        <v>181</v>
      </c>
      <c r="E39" t="s">
        <v>12</v>
      </c>
      <c r="F39" t="s">
        <v>112</v>
      </c>
      <c r="G39" t="s">
        <v>112</v>
      </c>
      <c r="H39" t="s">
        <v>180</v>
      </c>
    </row>
    <row r="40" spans="1:8" x14ac:dyDescent="0.2">
      <c r="A40" t="s">
        <v>314</v>
      </c>
      <c r="B40">
        <v>513863.22</v>
      </c>
      <c r="C40" t="str">
        <f>"038"</f>
        <v>038</v>
      </c>
      <c r="D40" t="s">
        <v>181</v>
      </c>
      <c r="E40" t="s">
        <v>12</v>
      </c>
      <c r="F40" t="s">
        <v>112</v>
      </c>
      <c r="G40" t="s">
        <v>112</v>
      </c>
      <c r="H40" t="s">
        <v>180</v>
      </c>
    </row>
    <row r="41" spans="1:8" x14ac:dyDescent="0.2">
      <c r="A41" t="s">
        <v>315</v>
      </c>
      <c r="B41">
        <v>513863.22</v>
      </c>
      <c r="C41" t="str">
        <f>"039"</f>
        <v>039</v>
      </c>
      <c r="D41" t="s">
        <v>181</v>
      </c>
      <c r="E41" t="s">
        <v>12</v>
      </c>
      <c r="F41" t="s">
        <v>112</v>
      </c>
      <c r="G41" t="s">
        <v>112</v>
      </c>
      <c r="H41" t="s">
        <v>180</v>
      </c>
    </row>
    <row r="42" spans="1:8" x14ac:dyDescent="0.2">
      <c r="A42" t="s">
        <v>316</v>
      </c>
      <c r="B42">
        <v>513863.22</v>
      </c>
      <c r="C42" t="str">
        <f>"040"</f>
        <v>040</v>
      </c>
      <c r="D42" t="s">
        <v>181</v>
      </c>
      <c r="E42" t="s">
        <v>12</v>
      </c>
      <c r="F42" t="s">
        <v>112</v>
      </c>
      <c r="G42" t="s">
        <v>112</v>
      </c>
      <c r="H42" t="s">
        <v>180</v>
      </c>
    </row>
    <row r="43" spans="1:8" x14ac:dyDescent="0.2">
      <c r="A43" t="s">
        <v>317</v>
      </c>
      <c r="B43">
        <v>513863.22</v>
      </c>
      <c r="C43" t="str">
        <f>"041"</f>
        <v>041</v>
      </c>
      <c r="D43" t="s">
        <v>181</v>
      </c>
      <c r="E43" t="s">
        <v>12</v>
      </c>
      <c r="F43" t="s">
        <v>112</v>
      </c>
      <c r="G43" t="s">
        <v>112</v>
      </c>
      <c r="H43" t="s">
        <v>180</v>
      </c>
    </row>
    <row r="44" spans="1:8" x14ac:dyDescent="0.2">
      <c r="A44" t="s">
        <v>318</v>
      </c>
      <c r="B44">
        <v>513863.22</v>
      </c>
      <c r="C44" t="str">
        <f>"042"</f>
        <v>042</v>
      </c>
      <c r="D44" t="s">
        <v>181</v>
      </c>
      <c r="E44" t="s">
        <v>12</v>
      </c>
      <c r="F44" t="s">
        <v>112</v>
      </c>
      <c r="G44" t="s">
        <v>112</v>
      </c>
      <c r="H44" t="s">
        <v>180</v>
      </c>
    </row>
    <row r="45" spans="1:8" x14ac:dyDescent="0.2">
      <c r="A45" t="s">
        <v>319</v>
      </c>
      <c r="B45">
        <v>513863.22</v>
      </c>
      <c r="C45" t="str">
        <f>"043"</f>
        <v>043</v>
      </c>
      <c r="D45" t="s">
        <v>181</v>
      </c>
      <c r="E45" t="s">
        <v>12</v>
      </c>
      <c r="F45" t="s">
        <v>112</v>
      </c>
      <c r="G45" t="s">
        <v>112</v>
      </c>
      <c r="H45" t="s">
        <v>180</v>
      </c>
    </row>
    <row r="46" spans="1:8" x14ac:dyDescent="0.2">
      <c r="A46" t="s">
        <v>320</v>
      </c>
      <c r="B46">
        <v>516891.39</v>
      </c>
      <c r="C46" t="str">
        <f>"044"</f>
        <v>044</v>
      </c>
      <c r="D46" t="s">
        <v>181</v>
      </c>
      <c r="E46" t="s">
        <v>12</v>
      </c>
      <c r="F46" t="s">
        <v>112</v>
      </c>
      <c r="G46" t="s">
        <v>112</v>
      </c>
      <c r="H46" t="s">
        <v>180</v>
      </c>
    </row>
    <row r="47" spans="1:8" x14ac:dyDescent="0.2">
      <c r="A47" t="s">
        <v>321</v>
      </c>
      <c r="B47">
        <v>516891.39</v>
      </c>
      <c r="C47" t="str">
        <f>"045"</f>
        <v>045</v>
      </c>
      <c r="D47" t="s">
        <v>181</v>
      </c>
      <c r="E47" t="s">
        <v>12</v>
      </c>
      <c r="F47" t="s">
        <v>112</v>
      </c>
      <c r="G47" t="s">
        <v>112</v>
      </c>
      <c r="H47" t="s">
        <v>180</v>
      </c>
    </row>
    <row r="48" spans="1:8" x14ac:dyDescent="0.2">
      <c r="A48" t="s">
        <v>322</v>
      </c>
      <c r="B48">
        <v>513863.22</v>
      </c>
      <c r="C48" t="str">
        <f>"046"</f>
        <v>046</v>
      </c>
      <c r="D48" t="s">
        <v>181</v>
      </c>
      <c r="E48" t="s">
        <v>12</v>
      </c>
      <c r="F48" t="s">
        <v>112</v>
      </c>
      <c r="G48" t="s">
        <v>112</v>
      </c>
      <c r="H48" t="s">
        <v>180</v>
      </c>
    </row>
    <row r="49" spans="1:8" x14ac:dyDescent="0.2">
      <c r="A49" t="s">
        <v>323</v>
      </c>
      <c r="B49">
        <v>513863.22</v>
      </c>
      <c r="C49" t="str">
        <f>"047"</f>
        <v>047</v>
      </c>
      <c r="D49" t="s">
        <v>181</v>
      </c>
      <c r="E49" t="s">
        <v>12</v>
      </c>
      <c r="F49" t="s">
        <v>112</v>
      </c>
      <c r="G49" t="s">
        <v>112</v>
      </c>
      <c r="H49" t="s">
        <v>180</v>
      </c>
    </row>
    <row r="50" spans="1:8" x14ac:dyDescent="0.2">
      <c r="A50" t="s">
        <v>324</v>
      </c>
      <c r="B50">
        <v>513863.22</v>
      </c>
      <c r="C50" t="str">
        <f>"048"</f>
        <v>048</v>
      </c>
      <c r="D50" t="s">
        <v>181</v>
      </c>
      <c r="E50" t="s">
        <v>12</v>
      </c>
      <c r="F50" t="s">
        <v>112</v>
      </c>
      <c r="G50" t="s">
        <v>112</v>
      </c>
      <c r="H50" t="s">
        <v>180</v>
      </c>
    </row>
    <row r="51" spans="1:8" x14ac:dyDescent="0.2">
      <c r="A51" t="s">
        <v>325</v>
      </c>
      <c r="B51">
        <v>513863.22</v>
      </c>
      <c r="C51" t="str">
        <f>"049"</f>
        <v>049</v>
      </c>
      <c r="D51" t="s">
        <v>181</v>
      </c>
      <c r="E51" t="s">
        <v>12</v>
      </c>
      <c r="F51" t="s">
        <v>112</v>
      </c>
      <c r="G51" t="s">
        <v>112</v>
      </c>
      <c r="H51" t="s">
        <v>180</v>
      </c>
    </row>
    <row r="52" spans="1:8" x14ac:dyDescent="0.2">
      <c r="A52" t="s">
        <v>326</v>
      </c>
      <c r="B52">
        <v>513863.22</v>
      </c>
      <c r="C52" t="str">
        <f>"050"</f>
        <v>050</v>
      </c>
      <c r="D52" t="s">
        <v>181</v>
      </c>
      <c r="E52" t="s">
        <v>12</v>
      </c>
      <c r="F52" t="s">
        <v>112</v>
      </c>
      <c r="G52" t="s">
        <v>112</v>
      </c>
      <c r="H52" t="s">
        <v>180</v>
      </c>
    </row>
    <row r="53" spans="1:8" x14ac:dyDescent="0.2">
      <c r="A53" t="s">
        <v>327</v>
      </c>
      <c r="B53">
        <v>513863.22</v>
      </c>
      <c r="C53" t="str">
        <f>"051"</f>
        <v>051</v>
      </c>
      <c r="D53" t="s">
        <v>181</v>
      </c>
      <c r="E53" t="s">
        <v>12</v>
      </c>
      <c r="F53" t="s">
        <v>112</v>
      </c>
      <c r="G53" t="s">
        <v>112</v>
      </c>
      <c r="H53" t="s">
        <v>180</v>
      </c>
    </row>
    <row r="54" spans="1:8" x14ac:dyDescent="0.2">
      <c r="A54" t="s">
        <v>328</v>
      </c>
      <c r="B54">
        <v>513863.22</v>
      </c>
      <c r="C54" t="str">
        <f>"052"</f>
        <v>052</v>
      </c>
      <c r="D54" t="s">
        <v>181</v>
      </c>
      <c r="E54" t="s">
        <v>12</v>
      </c>
      <c r="F54" t="s">
        <v>112</v>
      </c>
      <c r="G54" t="s">
        <v>112</v>
      </c>
      <c r="H54" t="s">
        <v>180</v>
      </c>
    </row>
    <row r="55" spans="1:8" x14ac:dyDescent="0.2">
      <c r="A55" t="s">
        <v>329</v>
      </c>
      <c r="B55">
        <v>513863.22</v>
      </c>
      <c r="C55" t="str">
        <f>"053"</f>
        <v>053</v>
      </c>
      <c r="D55" t="s">
        <v>181</v>
      </c>
      <c r="E55" t="s">
        <v>12</v>
      </c>
      <c r="F55" t="s">
        <v>112</v>
      </c>
      <c r="G55" t="s">
        <v>112</v>
      </c>
      <c r="H55" t="s">
        <v>180</v>
      </c>
    </row>
    <row r="56" spans="1:8" x14ac:dyDescent="0.2">
      <c r="A56" t="s">
        <v>330</v>
      </c>
      <c r="B56">
        <v>513863.22</v>
      </c>
      <c r="C56" t="str">
        <f>"054"</f>
        <v>054</v>
      </c>
      <c r="D56" t="s">
        <v>181</v>
      </c>
      <c r="E56" t="s">
        <v>12</v>
      </c>
      <c r="F56" t="s">
        <v>112</v>
      </c>
      <c r="G56" t="s">
        <v>112</v>
      </c>
      <c r="H56" t="s">
        <v>180</v>
      </c>
    </row>
    <row r="57" spans="1:8" x14ac:dyDescent="0.2">
      <c r="A57" t="s">
        <v>331</v>
      </c>
      <c r="B57">
        <v>513863.22</v>
      </c>
      <c r="C57" t="str">
        <f>"055"</f>
        <v>055</v>
      </c>
      <c r="D57" t="s">
        <v>181</v>
      </c>
      <c r="E57" t="s">
        <v>12</v>
      </c>
      <c r="F57" t="s">
        <v>112</v>
      </c>
      <c r="G57" t="s">
        <v>112</v>
      </c>
      <c r="H57" t="s">
        <v>180</v>
      </c>
    </row>
    <row r="58" spans="1:8" x14ac:dyDescent="0.2">
      <c r="A58" t="s">
        <v>332</v>
      </c>
      <c r="B58">
        <v>513863.22</v>
      </c>
      <c r="C58" t="str">
        <f>"056"</f>
        <v>056</v>
      </c>
      <c r="D58" t="s">
        <v>181</v>
      </c>
      <c r="E58" t="s">
        <v>12</v>
      </c>
      <c r="F58" t="s">
        <v>112</v>
      </c>
      <c r="G58" t="s">
        <v>112</v>
      </c>
      <c r="H58" t="s">
        <v>180</v>
      </c>
    </row>
    <row r="59" spans="1:8" x14ac:dyDescent="0.2">
      <c r="A59" t="s">
        <v>333</v>
      </c>
      <c r="B59">
        <v>513863.22</v>
      </c>
      <c r="C59" t="str">
        <f>"057"</f>
        <v>057</v>
      </c>
      <c r="D59" t="s">
        <v>181</v>
      </c>
      <c r="E59" t="s">
        <v>12</v>
      </c>
      <c r="F59" t="s">
        <v>112</v>
      </c>
      <c r="G59" t="s">
        <v>112</v>
      </c>
      <c r="H59" t="s">
        <v>180</v>
      </c>
    </row>
    <row r="60" spans="1:8" x14ac:dyDescent="0.2">
      <c r="A60" t="s">
        <v>334</v>
      </c>
      <c r="B60">
        <v>513863.22</v>
      </c>
      <c r="C60" t="str">
        <f>"058"</f>
        <v>058</v>
      </c>
      <c r="D60" t="s">
        <v>181</v>
      </c>
      <c r="E60" t="s">
        <v>12</v>
      </c>
      <c r="F60" t="s">
        <v>112</v>
      </c>
      <c r="G60" t="s">
        <v>112</v>
      </c>
      <c r="H60" t="s">
        <v>180</v>
      </c>
    </row>
    <row r="61" spans="1:8" x14ac:dyDescent="0.2">
      <c r="A61" t="s">
        <v>335</v>
      </c>
      <c r="B61">
        <v>513863.22</v>
      </c>
      <c r="C61" t="str">
        <f>"059"</f>
        <v>059</v>
      </c>
      <c r="D61" t="s">
        <v>181</v>
      </c>
      <c r="E61" t="s">
        <v>12</v>
      </c>
      <c r="F61" t="s">
        <v>112</v>
      </c>
      <c r="G61" t="s">
        <v>112</v>
      </c>
      <c r="H61" t="s">
        <v>180</v>
      </c>
    </row>
    <row r="62" spans="1:8" x14ac:dyDescent="0.2">
      <c r="A62" t="s">
        <v>336</v>
      </c>
      <c r="B62">
        <v>513863.22</v>
      </c>
      <c r="C62" t="str">
        <f>"060"</f>
        <v>060</v>
      </c>
      <c r="D62" t="s">
        <v>181</v>
      </c>
      <c r="E62" t="s">
        <v>12</v>
      </c>
      <c r="F62" t="s">
        <v>112</v>
      </c>
      <c r="G62" t="s">
        <v>112</v>
      </c>
      <c r="H62" t="s">
        <v>180</v>
      </c>
    </row>
    <row r="63" spans="1:8" x14ac:dyDescent="0.2">
      <c r="A63" t="s">
        <v>337</v>
      </c>
      <c r="B63">
        <v>513863.22</v>
      </c>
      <c r="C63" t="str">
        <f>"061"</f>
        <v>061</v>
      </c>
      <c r="D63" t="s">
        <v>181</v>
      </c>
      <c r="E63" t="s">
        <v>12</v>
      </c>
      <c r="F63" t="s">
        <v>112</v>
      </c>
      <c r="G63" t="s">
        <v>112</v>
      </c>
      <c r="H63" t="s">
        <v>180</v>
      </c>
    </row>
    <row r="64" spans="1:8" x14ac:dyDescent="0.2">
      <c r="A64" t="s">
        <v>338</v>
      </c>
      <c r="B64">
        <v>513863.22</v>
      </c>
      <c r="C64" t="str">
        <f>"062"</f>
        <v>062</v>
      </c>
      <c r="D64" t="s">
        <v>181</v>
      </c>
      <c r="E64" t="s">
        <v>12</v>
      </c>
      <c r="F64" t="s">
        <v>112</v>
      </c>
      <c r="G64" t="s">
        <v>112</v>
      </c>
      <c r="H64" t="s">
        <v>180</v>
      </c>
    </row>
    <row r="65" spans="1:8" x14ac:dyDescent="0.2">
      <c r="A65" t="s">
        <v>339</v>
      </c>
      <c r="B65">
        <v>513863.22</v>
      </c>
      <c r="C65" t="str">
        <f>"063"</f>
        <v>063</v>
      </c>
      <c r="D65" t="s">
        <v>181</v>
      </c>
      <c r="E65" t="s">
        <v>12</v>
      </c>
      <c r="F65" t="s">
        <v>112</v>
      </c>
      <c r="G65" t="s">
        <v>112</v>
      </c>
      <c r="H65" t="s">
        <v>180</v>
      </c>
    </row>
    <row r="66" spans="1:8" x14ac:dyDescent="0.2">
      <c r="A66" t="s">
        <v>340</v>
      </c>
      <c r="B66">
        <v>513863.22</v>
      </c>
      <c r="C66" t="str">
        <f>"064"</f>
        <v>064</v>
      </c>
      <c r="D66" t="s">
        <v>181</v>
      </c>
      <c r="E66" t="s">
        <v>12</v>
      </c>
      <c r="F66" t="s">
        <v>112</v>
      </c>
      <c r="G66" t="s">
        <v>112</v>
      </c>
      <c r="H66" t="s">
        <v>180</v>
      </c>
    </row>
    <row r="67" spans="1:8" x14ac:dyDescent="0.2">
      <c r="A67" t="s">
        <v>341</v>
      </c>
      <c r="B67">
        <v>516891.39</v>
      </c>
      <c r="C67" t="str">
        <f>"065"</f>
        <v>065</v>
      </c>
      <c r="D67" t="s">
        <v>181</v>
      </c>
      <c r="E67" t="s">
        <v>12</v>
      </c>
      <c r="F67" t="s">
        <v>112</v>
      </c>
      <c r="G67" t="s">
        <v>112</v>
      </c>
      <c r="H67" t="s">
        <v>180</v>
      </c>
    </row>
    <row r="68" spans="1:8" x14ac:dyDescent="0.2">
      <c r="A68" t="s">
        <v>342</v>
      </c>
      <c r="B68">
        <v>516891.39</v>
      </c>
      <c r="C68" t="str">
        <f>"066"</f>
        <v>066</v>
      </c>
      <c r="D68" t="s">
        <v>181</v>
      </c>
      <c r="E68" t="s">
        <v>12</v>
      </c>
      <c r="F68" t="s">
        <v>112</v>
      </c>
      <c r="G68" t="s">
        <v>112</v>
      </c>
      <c r="H68" t="s">
        <v>180</v>
      </c>
    </row>
    <row r="69" spans="1:8" x14ac:dyDescent="0.2">
      <c r="A69" t="s">
        <v>343</v>
      </c>
      <c r="B69">
        <v>513863.22</v>
      </c>
      <c r="C69" t="str">
        <f>"067"</f>
        <v>067</v>
      </c>
      <c r="D69" t="s">
        <v>181</v>
      </c>
      <c r="E69" t="s">
        <v>12</v>
      </c>
      <c r="F69" t="s">
        <v>112</v>
      </c>
      <c r="G69" t="s">
        <v>112</v>
      </c>
      <c r="H69" t="s">
        <v>180</v>
      </c>
    </row>
    <row r="70" spans="1:8" x14ac:dyDescent="0.2">
      <c r="A70" t="s">
        <v>344</v>
      </c>
      <c r="B70">
        <v>513863.22</v>
      </c>
      <c r="C70" t="str">
        <f>"068"</f>
        <v>068</v>
      </c>
      <c r="D70" t="s">
        <v>181</v>
      </c>
      <c r="E70" t="s">
        <v>12</v>
      </c>
      <c r="F70" t="s">
        <v>112</v>
      </c>
      <c r="G70" t="s">
        <v>112</v>
      </c>
      <c r="H70" t="s">
        <v>180</v>
      </c>
    </row>
    <row r="71" spans="1:8" x14ac:dyDescent="0.2">
      <c r="A71" t="s">
        <v>345</v>
      </c>
      <c r="B71">
        <v>513863.22</v>
      </c>
      <c r="C71" t="str">
        <f>"069"</f>
        <v>069</v>
      </c>
      <c r="D71" t="s">
        <v>181</v>
      </c>
      <c r="E71" t="s">
        <v>12</v>
      </c>
      <c r="F71" t="s">
        <v>112</v>
      </c>
      <c r="G71" t="s">
        <v>112</v>
      </c>
      <c r="H71" t="s">
        <v>180</v>
      </c>
    </row>
    <row r="72" spans="1:8" x14ac:dyDescent="0.2">
      <c r="A72" t="s">
        <v>346</v>
      </c>
      <c r="B72">
        <v>516891.39</v>
      </c>
      <c r="C72" t="str">
        <f>"070"</f>
        <v>070</v>
      </c>
      <c r="D72" t="s">
        <v>181</v>
      </c>
      <c r="E72" t="s">
        <v>12</v>
      </c>
      <c r="F72" t="s">
        <v>112</v>
      </c>
      <c r="G72" t="s">
        <v>112</v>
      </c>
      <c r="H72" t="s">
        <v>180</v>
      </c>
    </row>
    <row r="73" spans="1:8" x14ac:dyDescent="0.2">
      <c r="A73" t="s">
        <v>347</v>
      </c>
      <c r="B73">
        <v>513863.22</v>
      </c>
      <c r="C73" t="str">
        <f>"071"</f>
        <v>071</v>
      </c>
      <c r="D73" t="s">
        <v>181</v>
      </c>
      <c r="E73" t="s">
        <v>12</v>
      </c>
      <c r="F73" t="s">
        <v>112</v>
      </c>
      <c r="G73" t="s">
        <v>112</v>
      </c>
      <c r="H73" t="s">
        <v>180</v>
      </c>
    </row>
    <row r="74" spans="1:8" x14ac:dyDescent="0.2">
      <c r="A74" t="s">
        <v>348</v>
      </c>
      <c r="B74">
        <v>513863.22</v>
      </c>
      <c r="C74" t="str">
        <f>"072"</f>
        <v>072</v>
      </c>
      <c r="D74" t="s">
        <v>181</v>
      </c>
      <c r="E74" t="s">
        <v>12</v>
      </c>
      <c r="F74" t="s">
        <v>112</v>
      </c>
      <c r="G74" t="s">
        <v>112</v>
      </c>
      <c r="H74" t="s">
        <v>180</v>
      </c>
    </row>
    <row r="75" spans="1:8" x14ac:dyDescent="0.2">
      <c r="A75" t="s">
        <v>349</v>
      </c>
      <c r="B75">
        <v>513863.22</v>
      </c>
      <c r="C75" t="str">
        <f>"073"</f>
        <v>073</v>
      </c>
      <c r="D75" t="s">
        <v>181</v>
      </c>
      <c r="E75" t="s">
        <v>12</v>
      </c>
      <c r="F75" t="s">
        <v>112</v>
      </c>
      <c r="G75" t="s">
        <v>112</v>
      </c>
      <c r="H75" t="s">
        <v>180</v>
      </c>
    </row>
    <row r="76" spans="1:8" x14ac:dyDescent="0.2">
      <c r="A76" t="s">
        <v>350</v>
      </c>
      <c r="B76">
        <v>513863.22</v>
      </c>
      <c r="C76" t="str">
        <f>"074"</f>
        <v>074</v>
      </c>
      <c r="D76" t="s">
        <v>181</v>
      </c>
      <c r="E76" t="s">
        <v>12</v>
      </c>
      <c r="F76" t="s">
        <v>112</v>
      </c>
      <c r="G76" t="s">
        <v>112</v>
      </c>
      <c r="H76" t="s">
        <v>180</v>
      </c>
    </row>
    <row r="77" spans="1:8" x14ac:dyDescent="0.2">
      <c r="A77" t="s">
        <v>351</v>
      </c>
      <c r="B77">
        <v>513863.22</v>
      </c>
      <c r="C77" t="str">
        <f>"075"</f>
        <v>075</v>
      </c>
      <c r="D77" t="s">
        <v>181</v>
      </c>
      <c r="E77" t="s">
        <v>12</v>
      </c>
      <c r="F77" t="s">
        <v>112</v>
      </c>
      <c r="G77" t="s">
        <v>112</v>
      </c>
      <c r="H77" t="s">
        <v>180</v>
      </c>
    </row>
    <row r="78" spans="1:8" x14ac:dyDescent="0.2">
      <c r="A78" t="s">
        <v>352</v>
      </c>
      <c r="B78">
        <v>513863.22</v>
      </c>
      <c r="C78" t="str">
        <f>"076"</f>
        <v>076</v>
      </c>
      <c r="D78" t="s">
        <v>181</v>
      </c>
      <c r="E78" t="s">
        <v>12</v>
      </c>
      <c r="F78" t="s">
        <v>112</v>
      </c>
      <c r="G78" t="s">
        <v>112</v>
      </c>
      <c r="H78" t="s">
        <v>180</v>
      </c>
    </row>
    <row r="79" spans="1:8" x14ac:dyDescent="0.2">
      <c r="A79" t="s">
        <v>353</v>
      </c>
      <c r="B79">
        <v>513863.22</v>
      </c>
      <c r="C79" t="str">
        <f>"077"</f>
        <v>077</v>
      </c>
      <c r="D79" t="s">
        <v>181</v>
      </c>
      <c r="E79" t="s">
        <v>12</v>
      </c>
      <c r="F79" t="s">
        <v>112</v>
      </c>
      <c r="G79" t="s">
        <v>112</v>
      </c>
      <c r="H79" t="s">
        <v>180</v>
      </c>
    </row>
    <row r="80" spans="1:8" x14ac:dyDescent="0.2">
      <c r="A80" t="s">
        <v>354</v>
      </c>
      <c r="B80">
        <v>513863.22</v>
      </c>
      <c r="C80" t="str">
        <f>"078"</f>
        <v>078</v>
      </c>
      <c r="D80" t="s">
        <v>181</v>
      </c>
      <c r="E80" t="s">
        <v>12</v>
      </c>
      <c r="F80" t="s">
        <v>112</v>
      </c>
      <c r="G80" t="s">
        <v>112</v>
      </c>
      <c r="H80" t="s">
        <v>180</v>
      </c>
    </row>
    <row r="81" spans="1:8" x14ac:dyDescent="0.2">
      <c r="A81" t="s">
        <v>355</v>
      </c>
      <c r="B81">
        <v>513863.22</v>
      </c>
      <c r="C81" t="str">
        <f>"079"</f>
        <v>079</v>
      </c>
      <c r="D81" t="s">
        <v>181</v>
      </c>
      <c r="E81" t="s">
        <v>12</v>
      </c>
      <c r="F81" t="s">
        <v>112</v>
      </c>
      <c r="G81" t="s">
        <v>112</v>
      </c>
      <c r="H81" t="s">
        <v>180</v>
      </c>
    </row>
    <row r="82" spans="1:8" x14ac:dyDescent="0.2">
      <c r="A82" t="s">
        <v>356</v>
      </c>
      <c r="B82">
        <v>513863.22</v>
      </c>
      <c r="C82" t="str">
        <f>"080"</f>
        <v>080</v>
      </c>
      <c r="D82" t="s">
        <v>181</v>
      </c>
      <c r="E82" t="s">
        <v>12</v>
      </c>
      <c r="F82" t="s">
        <v>112</v>
      </c>
      <c r="G82" t="s">
        <v>112</v>
      </c>
      <c r="H82" t="s">
        <v>180</v>
      </c>
    </row>
    <row r="83" spans="1:8" x14ac:dyDescent="0.2">
      <c r="A83" t="s">
        <v>357</v>
      </c>
      <c r="B83">
        <v>513863.22</v>
      </c>
      <c r="C83" t="str">
        <f>"081"</f>
        <v>081</v>
      </c>
      <c r="D83" t="s">
        <v>181</v>
      </c>
      <c r="E83" t="s">
        <v>12</v>
      </c>
      <c r="F83" t="s">
        <v>112</v>
      </c>
      <c r="G83" t="s">
        <v>112</v>
      </c>
      <c r="H83" t="s">
        <v>180</v>
      </c>
    </row>
    <row r="84" spans="1:8" x14ac:dyDescent="0.2">
      <c r="A84" t="s">
        <v>358</v>
      </c>
      <c r="B84">
        <v>516891.39</v>
      </c>
      <c r="C84" t="str">
        <f>"082"</f>
        <v>082</v>
      </c>
      <c r="D84" t="s">
        <v>181</v>
      </c>
      <c r="E84" t="s">
        <v>12</v>
      </c>
      <c r="F84" t="s">
        <v>112</v>
      </c>
      <c r="G84" t="s">
        <v>112</v>
      </c>
      <c r="H84" t="s">
        <v>180</v>
      </c>
    </row>
    <row r="85" spans="1:8" x14ac:dyDescent="0.2">
      <c r="A85" t="s">
        <v>359</v>
      </c>
      <c r="B85">
        <v>516891.39</v>
      </c>
      <c r="C85" t="str">
        <f>"083"</f>
        <v>083</v>
      </c>
      <c r="D85" t="s">
        <v>181</v>
      </c>
      <c r="E85" t="s">
        <v>12</v>
      </c>
      <c r="F85" t="s">
        <v>112</v>
      </c>
      <c r="G85" t="s">
        <v>112</v>
      </c>
      <c r="H85" t="s">
        <v>180</v>
      </c>
    </row>
    <row r="86" spans="1:8" x14ac:dyDescent="0.2">
      <c r="A86" t="s">
        <v>360</v>
      </c>
      <c r="B86">
        <v>513863.22</v>
      </c>
      <c r="C86" t="str">
        <f>"084"</f>
        <v>084</v>
      </c>
      <c r="D86" t="s">
        <v>181</v>
      </c>
      <c r="E86" t="s">
        <v>12</v>
      </c>
      <c r="F86" t="s">
        <v>112</v>
      </c>
      <c r="G86" t="s">
        <v>112</v>
      </c>
      <c r="H86" t="s">
        <v>180</v>
      </c>
    </row>
    <row r="87" spans="1:8" x14ac:dyDescent="0.2">
      <c r="A87" t="s">
        <v>361</v>
      </c>
      <c r="B87">
        <v>513863.22</v>
      </c>
      <c r="C87" t="str">
        <f>"085"</f>
        <v>085</v>
      </c>
      <c r="D87" t="s">
        <v>181</v>
      </c>
      <c r="E87" t="s">
        <v>12</v>
      </c>
      <c r="F87" t="s">
        <v>112</v>
      </c>
      <c r="G87" t="s">
        <v>112</v>
      </c>
      <c r="H87" t="s">
        <v>180</v>
      </c>
    </row>
    <row r="88" spans="1:8" x14ac:dyDescent="0.2">
      <c r="A88" t="s">
        <v>362</v>
      </c>
      <c r="B88">
        <v>513863.22</v>
      </c>
      <c r="C88" t="str">
        <f>"086"</f>
        <v>086</v>
      </c>
      <c r="D88" t="s">
        <v>181</v>
      </c>
      <c r="E88" t="s">
        <v>12</v>
      </c>
      <c r="F88" t="s">
        <v>112</v>
      </c>
      <c r="G88" t="s">
        <v>112</v>
      </c>
      <c r="H88" t="s">
        <v>180</v>
      </c>
    </row>
    <row r="89" spans="1:8" x14ac:dyDescent="0.2">
      <c r="A89" t="s">
        <v>363</v>
      </c>
      <c r="B89">
        <v>513863.22</v>
      </c>
      <c r="C89" t="str">
        <f>"087"</f>
        <v>087</v>
      </c>
      <c r="D89" t="s">
        <v>181</v>
      </c>
      <c r="E89" t="s">
        <v>12</v>
      </c>
      <c r="F89" t="s">
        <v>112</v>
      </c>
      <c r="G89" t="s">
        <v>112</v>
      </c>
      <c r="H89" t="s">
        <v>180</v>
      </c>
    </row>
    <row r="90" spans="1:8" x14ac:dyDescent="0.2">
      <c r="A90" t="s">
        <v>364</v>
      </c>
      <c r="B90">
        <v>513863.22</v>
      </c>
      <c r="C90" t="str">
        <f>"088"</f>
        <v>088</v>
      </c>
      <c r="D90" t="s">
        <v>181</v>
      </c>
      <c r="E90" t="s">
        <v>12</v>
      </c>
      <c r="F90" t="s">
        <v>112</v>
      </c>
      <c r="G90" t="s">
        <v>112</v>
      </c>
      <c r="H90" t="s">
        <v>180</v>
      </c>
    </row>
    <row r="91" spans="1:8" x14ac:dyDescent="0.2">
      <c r="A91" t="s">
        <v>365</v>
      </c>
      <c r="B91">
        <v>513863.22</v>
      </c>
      <c r="C91" t="str">
        <f>"089"</f>
        <v>089</v>
      </c>
      <c r="D91" t="s">
        <v>181</v>
      </c>
      <c r="E91" t="s">
        <v>12</v>
      </c>
      <c r="F91" t="s">
        <v>112</v>
      </c>
      <c r="G91" t="s">
        <v>112</v>
      </c>
      <c r="H91" t="s">
        <v>180</v>
      </c>
    </row>
    <row r="92" spans="1:8" x14ac:dyDescent="0.2">
      <c r="A92" t="s">
        <v>366</v>
      </c>
      <c r="B92">
        <v>513863.22</v>
      </c>
      <c r="C92" t="str">
        <f>"090"</f>
        <v>090</v>
      </c>
      <c r="D92" t="s">
        <v>181</v>
      </c>
      <c r="E92" t="s">
        <v>12</v>
      </c>
      <c r="F92" t="s">
        <v>112</v>
      </c>
      <c r="G92" t="s">
        <v>112</v>
      </c>
      <c r="H92" t="s">
        <v>180</v>
      </c>
    </row>
    <row r="93" spans="1:8" x14ac:dyDescent="0.2">
      <c r="A93" t="s">
        <v>367</v>
      </c>
      <c r="B93">
        <v>513863.22</v>
      </c>
      <c r="C93" t="str">
        <f>"091"</f>
        <v>091</v>
      </c>
      <c r="D93" t="s">
        <v>181</v>
      </c>
      <c r="E93" t="s">
        <v>12</v>
      </c>
      <c r="F93" t="s">
        <v>112</v>
      </c>
      <c r="G93" t="s">
        <v>112</v>
      </c>
      <c r="H93" t="s">
        <v>180</v>
      </c>
    </row>
    <row r="94" spans="1:8" x14ac:dyDescent="0.2">
      <c r="A94" t="s">
        <v>368</v>
      </c>
      <c r="B94">
        <v>513863.22</v>
      </c>
      <c r="C94" t="str">
        <f>"092"</f>
        <v>092</v>
      </c>
      <c r="D94" t="s">
        <v>181</v>
      </c>
      <c r="E94" t="s">
        <v>12</v>
      </c>
      <c r="F94" t="s">
        <v>112</v>
      </c>
      <c r="G94" t="s">
        <v>112</v>
      </c>
      <c r="H94" t="s">
        <v>180</v>
      </c>
    </row>
    <row r="95" spans="1:8" x14ac:dyDescent="0.2">
      <c r="A95" t="s">
        <v>369</v>
      </c>
      <c r="B95">
        <v>513863.22</v>
      </c>
      <c r="C95" t="str">
        <f>"093"</f>
        <v>093</v>
      </c>
      <c r="D95" t="s">
        <v>181</v>
      </c>
      <c r="E95" t="s">
        <v>12</v>
      </c>
      <c r="F95" t="s">
        <v>112</v>
      </c>
      <c r="G95" t="s">
        <v>112</v>
      </c>
      <c r="H95" t="s">
        <v>180</v>
      </c>
    </row>
    <row r="96" spans="1:8" x14ac:dyDescent="0.2">
      <c r="A96" t="s">
        <v>370</v>
      </c>
      <c r="B96">
        <v>513863.22</v>
      </c>
      <c r="C96" t="str">
        <f>"094"</f>
        <v>094</v>
      </c>
      <c r="D96" t="s">
        <v>181</v>
      </c>
      <c r="E96" t="s">
        <v>12</v>
      </c>
      <c r="F96" t="s">
        <v>112</v>
      </c>
      <c r="G96" t="s">
        <v>112</v>
      </c>
      <c r="H96" t="s">
        <v>180</v>
      </c>
    </row>
    <row r="97" spans="1:8" x14ac:dyDescent="0.2">
      <c r="A97" t="s">
        <v>371</v>
      </c>
      <c r="B97">
        <v>516891.39</v>
      </c>
      <c r="C97" t="str">
        <f>"095"</f>
        <v>095</v>
      </c>
      <c r="D97" t="s">
        <v>181</v>
      </c>
      <c r="E97" t="s">
        <v>12</v>
      </c>
      <c r="F97" t="s">
        <v>112</v>
      </c>
      <c r="G97" t="s">
        <v>112</v>
      </c>
      <c r="H97" s="1" t="s">
        <v>180</v>
      </c>
    </row>
    <row r="98" spans="1:8" x14ac:dyDescent="0.2">
      <c r="A98" t="s">
        <v>177</v>
      </c>
      <c r="F98" t="s">
        <v>178</v>
      </c>
      <c r="H98" s="1"/>
    </row>
    <row r="99" spans="1:8" x14ac:dyDescent="0.2">
      <c r="A99" t="s">
        <v>179</v>
      </c>
      <c r="B99">
        <v>516578.31</v>
      </c>
      <c r="C99" t="str">
        <f>"001"</f>
        <v>001</v>
      </c>
      <c r="D99" t="s">
        <v>181</v>
      </c>
      <c r="E99" t="s">
        <v>12</v>
      </c>
      <c r="F99" t="s">
        <v>10</v>
      </c>
      <c r="G99" t="s">
        <v>10</v>
      </c>
      <c r="H99" t="s">
        <v>180</v>
      </c>
    </row>
    <row r="100" spans="1:8" x14ac:dyDescent="0.2">
      <c r="A100" t="s">
        <v>182</v>
      </c>
      <c r="B100">
        <v>516578.31</v>
      </c>
      <c r="C100" t="str">
        <f>"002"</f>
        <v>002</v>
      </c>
      <c r="D100" t="s">
        <v>181</v>
      </c>
      <c r="E100" t="s">
        <v>12</v>
      </c>
      <c r="F100" t="s">
        <v>10</v>
      </c>
      <c r="G100" t="s">
        <v>10</v>
      </c>
      <c r="H100" t="s">
        <v>180</v>
      </c>
    </row>
    <row r="101" spans="1:8" x14ac:dyDescent="0.2">
      <c r="A101" t="s">
        <v>183</v>
      </c>
      <c r="B101">
        <v>516578.31</v>
      </c>
      <c r="C101" t="str">
        <f>"003"</f>
        <v>003</v>
      </c>
      <c r="D101" t="s">
        <v>181</v>
      </c>
      <c r="E101" t="s">
        <v>12</v>
      </c>
      <c r="F101" t="s">
        <v>10</v>
      </c>
      <c r="G101" t="s">
        <v>10</v>
      </c>
      <c r="H101" t="s">
        <v>180</v>
      </c>
    </row>
    <row r="102" spans="1:8" x14ac:dyDescent="0.2">
      <c r="A102" t="s">
        <v>184</v>
      </c>
      <c r="B102">
        <v>516578.31</v>
      </c>
      <c r="C102" t="str">
        <f>"004"</f>
        <v>004</v>
      </c>
      <c r="D102" t="s">
        <v>181</v>
      </c>
      <c r="E102" t="s">
        <v>12</v>
      </c>
      <c r="F102" t="s">
        <v>10</v>
      </c>
      <c r="G102" t="s">
        <v>10</v>
      </c>
      <c r="H102" t="s">
        <v>180</v>
      </c>
    </row>
    <row r="103" spans="1:8" x14ac:dyDescent="0.2">
      <c r="A103" t="s">
        <v>185</v>
      </c>
      <c r="B103">
        <v>516578.31</v>
      </c>
      <c r="C103" t="str">
        <f>"005"</f>
        <v>005</v>
      </c>
      <c r="D103" t="s">
        <v>181</v>
      </c>
      <c r="E103" t="s">
        <v>12</v>
      </c>
      <c r="F103" t="s">
        <v>10</v>
      </c>
      <c r="G103" t="s">
        <v>10</v>
      </c>
      <c r="H103" t="s">
        <v>180</v>
      </c>
    </row>
    <row r="104" spans="1:8" x14ac:dyDescent="0.2">
      <c r="A104" t="s">
        <v>186</v>
      </c>
      <c r="B104">
        <v>516578.31</v>
      </c>
      <c r="C104" t="str">
        <f>"006"</f>
        <v>006</v>
      </c>
      <c r="D104" t="s">
        <v>181</v>
      </c>
      <c r="E104" t="s">
        <v>12</v>
      </c>
      <c r="F104" t="s">
        <v>10</v>
      </c>
      <c r="G104" t="s">
        <v>10</v>
      </c>
      <c r="H104" t="s">
        <v>180</v>
      </c>
    </row>
    <row r="105" spans="1:8" x14ac:dyDescent="0.2">
      <c r="A105" t="s">
        <v>187</v>
      </c>
      <c r="B105">
        <v>516578.31</v>
      </c>
      <c r="C105" t="str">
        <f>"007"</f>
        <v>007</v>
      </c>
      <c r="D105" t="s">
        <v>181</v>
      </c>
      <c r="E105" t="s">
        <v>12</v>
      </c>
      <c r="F105" t="s">
        <v>10</v>
      </c>
      <c r="G105" t="s">
        <v>10</v>
      </c>
      <c r="H105" t="s">
        <v>180</v>
      </c>
    </row>
    <row r="106" spans="1:8" x14ac:dyDescent="0.2">
      <c r="A106" t="s">
        <v>188</v>
      </c>
      <c r="B106">
        <v>516578.31</v>
      </c>
      <c r="C106" t="str">
        <f>"008"</f>
        <v>008</v>
      </c>
      <c r="D106" t="s">
        <v>181</v>
      </c>
      <c r="E106" t="s">
        <v>12</v>
      </c>
      <c r="F106" t="s">
        <v>10</v>
      </c>
      <c r="G106" t="s">
        <v>10</v>
      </c>
      <c r="H106" t="s">
        <v>180</v>
      </c>
    </row>
    <row r="107" spans="1:8" x14ac:dyDescent="0.2">
      <c r="A107" t="s">
        <v>189</v>
      </c>
      <c r="B107">
        <v>516578.31</v>
      </c>
      <c r="C107" t="str">
        <f>"009"</f>
        <v>009</v>
      </c>
      <c r="D107" t="s">
        <v>181</v>
      </c>
      <c r="E107" t="s">
        <v>12</v>
      </c>
      <c r="F107" t="s">
        <v>10</v>
      </c>
      <c r="G107" t="s">
        <v>10</v>
      </c>
      <c r="H107" t="s">
        <v>180</v>
      </c>
    </row>
    <row r="108" spans="1:8" x14ac:dyDescent="0.2">
      <c r="A108" t="s">
        <v>190</v>
      </c>
      <c r="B108">
        <v>516578.31</v>
      </c>
      <c r="C108" t="str">
        <f>"010"</f>
        <v>010</v>
      </c>
      <c r="D108" t="s">
        <v>181</v>
      </c>
      <c r="E108" t="s">
        <v>12</v>
      </c>
      <c r="F108" t="s">
        <v>10</v>
      </c>
      <c r="G108" t="s">
        <v>10</v>
      </c>
      <c r="H108" t="s">
        <v>180</v>
      </c>
    </row>
    <row r="109" spans="1:8" x14ac:dyDescent="0.2">
      <c r="A109" t="s">
        <v>191</v>
      </c>
      <c r="B109">
        <v>516578.31</v>
      </c>
      <c r="C109" t="str">
        <f>"011"</f>
        <v>011</v>
      </c>
      <c r="D109" t="s">
        <v>181</v>
      </c>
      <c r="E109" t="s">
        <v>12</v>
      </c>
      <c r="F109" t="s">
        <v>10</v>
      </c>
      <c r="G109" t="s">
        <v>10</v>
      </c>
      <c r="H109" t="s">
        <v>180</v>
      </c>
    </row>
    <row r="110" spans="1:8" x14ac:dyDescent="0.2">
      <c r="A110" t="s">
        <v>192</v>
      </c>
      <c r="B110">
        <v>516578.31</v>
      </c>
      <c r="C110" t="str">
        <f>"012"</f>
        <v>012</v>
      </c>
      <c r="D110" t="s">
        <v>181</v>
      </c>
      <c r="E110" t="s">
        <v>12</v>
      </c>
      <c r="F110" t="s">
        <v>10</v>
      </c>
      <c r="G110" t="s">
        <v>10</v>
      </c>
      <c r="H110" t="s">
        <v>180</v>
      </c>
    </row>
    <row r="111" spans="1:8" x14ac:dyDescent="0.2">
      <c r="A111" t="s">
        <v>193</v>
      </c>
      <c r="B111">
        <v>516578.31</v>
      </c>
      <c r="C111" t="str">
        <f>"013"</f>
        <v>013</v>
      </c>
      <c r="D111" t="s">
        <v>181</v>
      </c>
      <c r="E111" t="s">
        <v>12</v>
      </c>
      <c r="F111" t="s">
        <v>10</v>
      </c>
      <c r="G111" t="s">
        <v>10</v>
      </c>
      <c r="H111" t="s">
        <v>180</v>
      </c>
    </row>
    <row r="112" spans="1:8" x14ac:dyDescent="0.2">
      <c r="A112" t="s">
        <v>194</v>
      </c>
      <c r="B112">
        <v>516578.31</v>
      </c>
      <c r="C112" t="str">
        <f>"014"</f>
        <v>014</v>
      </c>
      <c r="D112" t="s">
        <v>181</v>
      </c>
      <c r="E112" t="s">
        <v>12</v>
      </c>
      <c r="F112" t="s">
        <v>10</v>
      </c>
      <c r="G112" t="s">
        <v>10</v>
      </c>
      <c r="H112" t="s">
        <v>180</v>
      </c>
    </row>
    <row r="113" spans="1:8" x14ac:dyDescent="0.2">
      <c r="A113" t="s">
        <v>195</v>
      </c>
      <c r="B113">
        <v>516578.31</v>
      </c>
      <c r="C113" t="str">
        <f>"015"</f>
        <v>015</v>
      </c>
      <c r="D113" t="s">
        <v>181</v>
      </c>
      <c r="E113" t="s">
        <v>12</v>
      </c>
      <c r="F113" t="s">
        <v>10</v>
      </c>
      <c r="G113" t="s">
        <v>10</v>
      </c>
      <c r="H113" t="s">
        <v>180</v>
      </c>
    </row>
    <row r="114" spans="1:8" x14ac:dyDescent="0.2">
      <c r="A114" t="s">
        <v>196</v>
      </c>
      <c r="B114">
        <v>516578.31</v>
      </c>
      <c r="C114" t="str">
        <f>"016"</f>
        <v>016</v>
      </c>
      <c r="D114" t="s">
        <v>181</v>
      </c>
      <c r="E114" t="s">
        <v>12</v>
      </c>
      <c r="F114" t="s">
        <v>10</v>
      </c>
      <c r="G114" t="s">
        <v>10</v>
      </c>
      <c r="H114" t="s">
        <v>180</v>
      </c>
    </row>
    <row r="115" spans="1:8" x14ac:dyDescent="0.2">
      <c r="A115" t="s">
        <v>197</v>
      </c>
      <c r="B115">
        <v>516578.31</v>
      </c>
      <c r="C115" t="str">
        <f>"017"</f>
        <v>017</v>
      </c>
      <c r="D115" t="s">
        <v>181</v>
      </c>
      <c r="E115" t="s">
        <v>12</v>
      </c>
      <c r="F115" t="s">
        <v>10</v>
      </c>
      <c r="G115" t="s">
        <v>10</v>
      </c>
      <c r="H115" t="s">
        <v>180</v>
      </c>
    </row>
    <row r="116" spans="1:8" x14ac:dyDescent="0.2">
      <c r="A116" t="s">
        <v>198</v>
      </c>
      <c r="B116">
        <v>516578.31</v>
      </c>
      <c r="C116" t="str">
        <f>"018"</f>
        <v>018</v>
      </c>
      <c r="D116" t="s">
        <v>181</v>
      </c>
      <c r="E116" t="s">
        <v>12</v>
      </c>
      <c r="F116" t="s">
        <v>10</v>
      </c>
      <c r="G116" t="s">
        <v>10</v>
      </c>
      <c r="H116" t="s">
        <v>180</v>
      </c>
    </row>
    <row r="117" spans="1:8" x14ac:dyDescent="0.2">
      <c r="A117" t="s">
        <v>199</v>
      </c>
      <c r="B117">
        <v>516578.31</v>
      </c>
      <c r="C117" t="str">
        <f>"019"</f>
        <v>019</v>
      </c>
      <c r="D117" t="s">
        <v>181</v>
      </c>
      <c r="E117" t="s">
        <v>12</v>
      </c>
      <c r="F117" t="s">
        <v>10</v>
      </c>
      <c r="G117" t="s">
        <v>10</v>
      </c>
      <c r="H117" t="s">
        <v>180</v>
      </c>
    </row>
    <row r="118" spans="1:8" x14ac:dyDescent="0.2">
      <c r="A118" t="s">
        <v>200</v>
      </c>
      <c r="B118">
        <v>516578.31</v>
      </c>
      <c r="C118" t="str">
        <f>"020"</f>
        <v>020</v>
      </c>
      <c r="D118" t="s">
        <v>181</v>
      </c>
      <c r="E118" t="s">
        <v>12</v>
      </c>
      <c r="F118" t="s">
        <v>10</v>
      </c>
      <c r="G118" t="s">
        <v>10</v>
      </c>
      <c r="H118" t="s">
        <v>180</v>
      </c>
    </row>
    <row r="119" spans="1:8" x14ac:dyDescent="0.2">
      <c r="A119" t="s">
        <v>201</v>
      </c>
      <c r="B119">
        <v>516578.31</v>
      </c>
      <c r="C119" t="str">
        <f>"021"</f>
        <v>021</v>
      </c>
      <c r="D119" t="s">
        <v>181</v>
      </c>
      <c r="E119" t="s">
        <v>12</v>
      </c>
      <c r="F119" t="s">
        <v>10</v>
      </c>
      <c r="G119" t="s">
        <v>10</v>
      </c>
      <c r="H119" t="s">
        <v>180</v>
      </c>
    </row>
    <row r="120" spans="1:8" x14ac:dyDescent="0.2">
      <c r="A120" t="s">
        <v>202</v>
      </c>
      <c r="B120">
        <v>516578.31</v>
      </c>
      <c r="C120" t="str">
        <f>"022"</f>
        <v>022</v>
      </c>
      <c r="D120" t="s">
        <v>181</v>
      </c>
      <c r="E120" t="s">
        <v>12</v>
      </c>
      <c r="F120" t="s">
        <v>10</v>
      </c>
      <c r="G120" t="s">
        <v>10</v>
      </c>
      <c r="H120" t="s">
        <v>180</v>
      </c>
    </row>
    <row r="121" spans="1:8" x14ac:dyDescent="0.2">
      <c r="A121" t="s">
        <v>203</v>
      </c>
      <c r="B121">
        <v>516578.31</v>
      </c>
      <c r="C121" t="str">
        <f>"023"</f>
        <v>023</v>
      </c>
      <c r="D121" t="s">
        <v>181</v>
      </c>
      <c r="E121" t="s">
        <v>12</v>
      </c>
      <c r="F121" t="s">
        <v>10</v>
      </c>
      <c r="G121" t="s">
        <v>10</v>
      </c>
      <c r="H121" t="s">
        <v>180</v>
      </c>
    </row>
    <row r="122" spans="1:8" x14ac:dyDescent="0.2">
      <c r="A122" t="s">
        <v>204</v>
      </c>
      <c r="B122">
        <v>516578.31</v>
      </c>
      <c r="C122" t="str">
        <f>"024"</f>
        <v>024</v>
      </c>
      <c r="D122" t="s">
        <v>181</v>
      </c>
      <c r="E122" t="s">
        <v>12</v>
      </c>
      <c r="F122" t="s">
        <v>10</v>
      </c>
      <c r="G122" t="s">
        <v>10</v>
      </c>
      <c r="H122" t="s">
        <v>180</v>
      </c>
    </row>
    <row r="123" spans="1:8" x14ac:dyDescent="0.2">
      <c r="A123" t="s">
        <v>205</v>
      </c>
      <c r="B123">
        <v>516578.31</v>
      </c>
      <c r="C123" t="str">
        <f>"025"</f>
        <v>025</v>
      </c>
      <c r="D123" t="s">
        <v>181</v>
      </c>
      <c r="E123" t="s">
        <v>12</v>
      </c>
      <c r="F123" t="s">
        <v>10</v>
      </c>
      <c r="G123" t="s">
        <v>10</v>
      </c>
      <c r="H123" t="s">
        <v>180</v>
      </c>
    </row>
    <row r="124" spans="1:8" x14ac:dyDescent="0.2">
      <c r="A124" t="s">
        <v>206</v>
      </c>
      <c r="B124">
        <v>516578.31</v>
      </c>
      <c r="C124" t="str">
        <f>"026"</f>
        <v>026</v>
      </c>
      <c r="D124" t="s">
        <v>181</v>
      </c>
      <c r="E124" t="s">
        <v>12</v>
      </c>
      <c r="F124" t="s">
        <v>10</v>
      </c>
      <c r="G124" t="s">
        <v>10</v>
      </c>
      <c r="H124" t="s">
        <v>180</v>
      </c>
    </row>
    <row r="125" spans="1:8" x14ac:dyDescent="0.2">
      <c r="A125" t="s">
        <v>207</v>
      </c>
      <c r="B125">
        <v>516578.31</v>
      </c>
      <c r="C125" t="str">
        <f>"027"</f>
        <v>027</v>
      </c>
      <c r="D125" t="s">
        <v>181</v>
      </c>
      <c r="E125" t="s">
        <v>12</v>
      </c>
      <c r="F125" t="s">
        <v>10</v>
      </c>
      <c r="G125" t="s">
        <v>10</v>
      </c>
      <c r="H125" t="s">
        <v>180</v>
      </c>
    </row>
    <row r="126" spans="1:8" x14ac:dyDescent="0.2">
      <c r="A126" t="s">
        <v>208</v>
      </c>
      <c r="B126">
        <v>516578.31</v>
      </c>
      <c r="C126" t="str">
        <f>"028"</f>
        <v>028</v>
      </c>
      <c r="D126" t="s">
        <v>181</v>
      </c>
      <c r="E126" t="s">
        <v>12</v>
      </c>
      <c r="F126" t="s">
        <v>10</v>
      </c>
      <c r="G126" t="s">
        <v>10</v>
      </c>
      <c r="H126" t="s">
        <v>180</v>
      </c>
    </row>
    <row r="127" spans="1:8" x14ac:dyDescent="0.2">
      <c r="A127" t="s">
        <v>209</v>
      </c>
      <c r="B127">
        <v>516578.31</v>
      </c>
      <c r="C127" t="str">
        <f>"029"</f>
        <v>029</v>
      </c>
      <c r="D127" t="s">
        <v>181</v>
      </c>
      <c r="E127" t="s">
        <v>12</v>
      </c>
      <c r="F127" t="s">
        <v>10</v>
      </c>
      <c r="G127" t="s">
        <v>10</v>
      </c>
      <c r="H127" t="s">
        <v>180</v>
      </c>
    </row>
    <row r="128" spans="1:8" x14ac:dyDescent="0.2">
      <c r="A128" t="s">
        <v>210</v>
      </c>
      <c r="B128">
        <v>516578.31</v>
      </c>
      <c r="C128" t="str">
        <f>"030"</f>
        <v>030</v>
      </c>
      <c r="D128" t="s">
        <v>181</v>
      </c>
      <c r="E128" t="s">
        <v>12</v>
      </c>
      <c r="F128" t="s">
        <v>10</v>
      </c>
      <c r="G128" t="s">
        <v>10</v>
      </c>
      <c r="H128" t="s">
        <v>180</v>
      </c>
    </row>
    <row r="129" spans="1:8" x14ac:dyDescent="0.2">
      <c r="A129" t="s">
        <v>211</v>
      </c>
      <c r="B129">
        <v>516578.31</v>
      </c>
      <c r="C129" t="str">
        <f>"031"</f>
        <v>031</v>
      </c>
      <c r="D129" t="s">
        <v>181</v>
      </c>
      <c r="E129" t="s">
        <v>12</v>
      </c>
      <c r="F129" t="s">
        <v>10</v>
      </c>
      <c r="G129" t="s">
        <v>10</v>
      </c>
      <c r="H129" t="s">
        <v>180</v>
      </c>
    </row>
    <row r="130" spans="1:8" x14ac:dyDescent="0.2">
      <c r="A130" t="s">
        <v>212</v>
      </c>
      <c r="B130">
        <v>516578.31</v>
      </c>
      <c r="C130" t="str">
        <f>"032"</f>
        <v>032</v>
      </c>
      <c r="D130" t="s">
        <v>181</v>
      </c>
      <c r="E130" t="s">
        <v>12</v>
      </c>
      <c r="F130" t="s">
        <v>10</v>
      </c>
      <c r="G130" t="s">
        <v>10</v>
      </c>
      <c r="H130" t="s">
        <v>180</v>
      </c>
    </row>
    <row r="131" spans="1:8" x14ac:dyDescent="0.2">
      <c r="A131" t="s">
        <v>213</v>
      </c>
      <c r="B131">
        <v>516578.31</v>
      </c>
      <c r="C131" t="str">
        <f>"033"</f>
        <v>033</v>
      </c>
      <c r="D131" t="s">
        <v>181</v>
      </c>
      <c r="E131" t="s">
        <v>12</v>
      </c>
      <c r="F131" t="s">
        <v>10</v>
      </c>
      <c r="G131" t="s">
        <v>10</v>
      </c>
      <c r="H131" t="s">
        <v>180</v>
      </c>
    </row>
    <row r="132" spans="1:8" x14ac:dyDescent="0.2">
      <c r="A132" t="s">
        <v>214</v>
      </c>
      <c r="B132">
        <v>516578.31</v>
      </c>
      <c r="C132" t="str">
        <f>"034"</f>
        <v>034</v>
      </c>
      <c r="D132" t="s">
        <v>181</v>
      </c>
      <c r="E132" t="s">
        <v>12</v>
      </c>
      <c r="F132" t="s">
        <v>10</v>
      </c>
      <c r="G132" t="s">
        <v>10</v>
      </c>
      <c r="H132" t="s">
        <v>180</v>
      </c>
    </row>
    <row r="133" spans="1:8" x14ac:dyDescent="0.2">
      <c r="A133" t="s">
        <v>215</v>
      </c>
      <c r="B133">
        <v>516578.31</v>
      </c>
      <c r="C133" t="str">
        <f>"035"</f>
        <v>035</v>
      </c>
      <c r="D133" t="s">
        <v>181</v>
      </c>
      <c r="E133" t="s">
        <v>12</v>
      </c>
      <c r="F133" t="s">
        <v>10</v>
      </c>
      <c r="G133" t="s">
        <v>10</v>
      </c>
      <c r="H133" t="s">
        <v>180</v>
      </c>
    </row>
    <row r="134" spans="1:8" x14ac:dyDescent="0.2">
      <c r="A134" t="s">
        <v>216</v>
      </c>
      <c r="B134">
        <v>516578.31</v>
      </c>
      <c r="C134" t="str">
        <f>"036"</f>
        <v>036</v>
      </c>
      <c r="D134" t="s">
        <v>181</v>
      </c>
      <c r="E134" t="s">
        <v>12</v>
      </c>
      <c r="F134" t="s">
        <v>10</v>
      </c>
      <c r="G134" t="s">
        <v>10</v>
      </c>
      <c r="H134" t="s">
        <v>180</v>
      </c>
    </row>
    <row r="135" spans="1:8" x14ac:dyDescent="0.2">
      <c r="A135" t="s">
        <v>217</v>
      </c>
      <c r="B135">
        <v>516578.31</v>
      </c>
      <c r="C135" t="str">
        <f>"037"</f>
        <v>037</v>
      </c>
      <c r="D135" t="s">
        <v>181</v>
      </c>
      <c r="E135" t="s">
        <v>12</v>
      </c>
      <c r="F135" t="s">
        <v>10</v>
      </c>
      <c r="G135" t="s">
        <v>10</v>
      </c>
      <c r="H135" t="s">
        <v>180</v>
      </c>
    </row>
    <row r="136" spans="1:8" x14ac:dyDescent="0.2">
      <c r="A136" t="s">
        <v>218</v>
      </c>
      <c r="B136">
        <v>516578.31</v>
      </c>
      <c r="C136" t="str">
        <f>"038"</f>
        <v>038</v>
      </c>
      <c r="D136" t="s">
        <v>181</v>
      </c>
      <c r="E136" t="s">
        <v>12</v>
      </c>
      <c r="F136" t="s">
        <v>10</v>
      </c>
      <c r="G136" t="s">
        <v>10</v>
      </c>
      <c r="H136" t="s">
        <v>180</v>
      </c>
    </row>
    <row r="137" spans="1:8" x14ac:dyDescent="0.2">
      <c r="A137" t="s">
        <v>219</v>
      </c>
      <c r="B137">
        <v>516578.31</v>
      </c>
      <c r="C137" t="str">
        <f>"039"</f>
        <v>039</v>
      </c>
      <c r="D137" t="s">
        <v>181</v>
      </c>
      <c r="E137" t="s">
        <v>12</v>
      </c>
      <c r="F137" t="s">
        <v>10</v>
      </c>
      <c r="G137" t="s">
        <v>10</v>
      </c>
      <c r="H137" t="s">
        <v>180</v>
      </c>
    </row>
    <row r="138" spans="1:8" x14ac:dyDescent="0.2">
      <c r="A138" t="s">
        <v>220</v>
      </c>
      <c r="B138">
        <v>516578.31</v>
      </c>
      <c r="C138" t="str">
        <f>"040"</f>
        <v>040</v>
      </c>
      <c r="D138" t="s">
        <v>181</v>
      </c>
      <c r="E138" t="s">
        <v>12</v>
      </c>
      <c r="F138" t="s">
        <v>10</v>
      </c>
      <c r="G138" t="s">
        <v>10</v>
      </c>
      <c r="H138" t="s">
        <v>180</v>
      </c>
    </row>
    <row r="139" spans="1:8" x14ac:dyDescent="0.2">
      <c r="A139" t="s">
        <v>221</v>
      </c>
      <c r="B139">
        <v>516578.31</v>
      </c>
      <c r="C139" t="str">
        <f>"041"</f>
        <v>041</v>
      </c>
      <c r="D139" t="s">
        <v>181</v>
      </c>
      <c r="E139" t="s">
        <v>12</v>
      </c>
      <c r="F139" t="s">
        <v>10</v>
      </c>
      <c r="G139" t="s">
        <v>10</v>
      </c>
      <c r="H139" t="s">
        <v>180</v>
      </c>
    </row>
    <row r="140" spans="1:8" x14ac:dyDescent="0.2">
      <c r="A140" t="s">
        <v>222</v>
      </c>
      <c r="B140">
        <v>516578.31</v>
      </c>
      <c r="C140" t="str">
        <f>"042"</f>
        <v>042</v>
      </c>
      <c r="D140" t="s">
        <v>181</v>
      </c>
      <c r="E140" t="s">
        <v>12</v>
      </c>
      <c r="F140" t="s">
        <v>10</v>
      </c>
      <c r="G140" t="s">
        <v>10</v>
      </c>
      <c r="H140" t="s">
        <v>180</v>
      </c>
    </row>
    <row r="141" spans="1:8" x14ac:dyDescent="0.2">
      <c r="A141" t="s">
        <v>223</v>
      </c>
      <c r="B141">
        <v>516578.31</v>
      </c>
      <c r="C141" t="str">
        <f>"043"</f>
        <v>043</v>
      </c>
      <c r="D141" t="s">
        <v>181</v>
      </c>
      <c r="E141" t="s">
        <v>12</v>
      </c>
      <c r="F141" t="s">
        <v>10</v>
      </c>
      <c r="G141" t="s">
        <v>10</v>
      </c>
      <c r="H141" t="s">
        <v>180</v>
      </c>
    </row>
    <row r="142" spans="1:8" x14ac:dyDescent="0.2">
      <c r="A142" t="s">
        <v>224</v>
      </c>
      <c r="B142">
        <v>516578.31</v>
      </c>
      <c r="C142" t="str">
        <f>"044"</f>
        <v>044</v>
      </c>
      <c r="D142" t="s">
        <v>181</v>
      </c>
      <c r="E142" t="s">
        <v>12</v>
      </c>
      <c r="F142" t="s">
        <v>10</v>
      </c>
      <c r="G142" t="s">
        <v>10</v>
      </c>
      <c r="H142" t="s">
        <v>180</v>
      </c>
    </row>
    <row r="143" spans="1:8" x14ac:dyDescent="0.2">
      <c r="A143" t="s">
        <v>225</v>
      </c>
      <c r="B143">
        <v>516578.31</v>
      </c>
      <c r="C143" t="str">
        <f>"045"</f>
        <v>045</v>
      </c>
      <c r="D143" t="s">
        <v>181</v>
      </c>
      <c r="E143" t="s">
        <v>12</v>
      </c>
      <c r="F143" t="s">
        <v>10</v>
      </c>
      <c r="G143" t="s">
        <v>10</v>
      </c>
      <c r="H143" t="s">
        <v>180</v>
      </c>
    </row>
    <row r="144" spans="1:8" x14ac:dyDescent="0.2">
      <c r="A144" t="s">
        <v>226</v>
      </c>
      <c r="B144">
        <v>516578.31</v>
      </c>
      <c r="C144" t="str">
        <f>"046"</f>
        <v>046</v>
      </c>
      <c r="D144" t="s">
        <v>181</v>
      </c>
      <c r="E144" t="s">
        <v>12</v>
      </c>
      <c r="F144" t="s">
        <v>10</v>
      </c>
      <c r="G144" t="s">
        <v>10</v>
      </c>
      <c r="H144" t="s">
        <v>180</v>
      </c>
    </row>
    <row r="145" spans="1:8" x14ac:dyDescent="0.2">
      <c r="A145" t="s">
        <v>227</v>
      </c>
      <c r="B145">
        <v>516578.31</v>
      </c>
      <c r="C145" t="str">
        <f>"047"</f>
        <v>047</v>
      </c>
      <c r="D145" t="s">
        <v>181</v>
      </c>
      <c r="E145" t="s">
        <v>12</v>
      </c>
      <c r="F145" t="s">
        <v>10</v>
      </c>
      <c r="G145" t="s">
        <v>10</v>
      </c>
      <c r="H145" t="s">
        <v>180</v>
      </c>
    </row>
    <row r="146" spans="1:8" x14ac:dyDescent="0.2">
      <c r="A146" t="s">
        <v>228</v>
      </c>
      <c r="B146">
        <v>516578.31</v>
      </c>
      <c r="C146" t="str">
        <f>"048"</f>
        <v>048</v>
      </c>
      <c r="D146" t="s">
        <v>181</v>
      </c>
      <c r="E146" t="s">
        <v>12</v>
      </c>
      <c r="F146" t="s">
        <v>10</v>
      </c>
      <c r="G146" t="s">
        <v>10</v>
      </c>
      <c r="H146" t="s">
        <v>180</v>
      </c>
    </row>
    <row r="147" spans="1:8" x14ac:dyDescent="0.2">
      <c r="A147" t="s">
        <v>229</v>
      </c>
      <c r="B147">
        <v>516578.31</v>
      </c>
      <c r="C147" t="str">
        <f>"049"</f>
        <v>049</v>
      </c>
      <c r="D147" t="s">
        <v>181</v>
      </c>
      <c r="E147" t="s">
        <v>12</v>
      </c>
      <c r="F147" t="s">
        <v>10</v>
      </c>
      <c r="G147" t="s">
        <v>10</v>
      </c>
      <c r="H147" t="s">
        <v>180</v>
      </c>
    </row>
    <row r="148" spans="1:8" x14ac:dyDescent="0.2">
      <c r="A148" t="s">
        <v>230</v>
      </c>
      <c r="B148">
        <v>516578.31</v>
      </c>
      <c r="C148" t="str">
        <f>"050"</f>
        <v>050</v>
      </c>
      <c r="D148" t="s">
        <v>181</v>
      </c>
      <c r="E148" t="s">
        <v>12</v>
      </c>
      <c r="F148" t="s">
        <v>10</v>
      </c>
      <c r="G148" t="s">
        <v>10</v>
      </c>
      <c r="H148" t="s">
        <v>180</v>
      </c>
    </row>
    <row r="149" spans="1:8" x14ac:dyDescent="0.2">
      <c r="A149" t="s">
        <v>231</v>
      </c>
      <c r="B149">
        <v>516578.31</v>
      </c>
      <c r="C149" t="str">
        <f>"051"</f>
        <v>051</v>
      </c>
      <c r="D149" t="s">
        <v>181</v>
      </c>
      <c r="E149" t="s">
        <v>12</v>
      </c>
      <c r="F149" t="s">
        <v>10</v>
      </c>
      <c r="G149" t="s">
        <v>10</v>
      </c>
      <c r="H149" t="s">
        <v>180</v>
      </c>
    </row>
    <row r="150" spans="1:8" x14ac:dyDescent="0.2">
      <c r="A150" t="s">
        <v>232</v>
      </c>
      <c r="B150">
        <v>516578.31</v>
      </c>
      <c r="C150" t="str">
        <f>"052"</f>
        <v>052</v>
      </c>
      <c r="D150" t="s">
        <v>181</v>
      </c>
      <c r="E150" t="s">
        <v>12</v>
      </c>
      <c r="F150" t="s">
        <v>10</v>
      </c>
      <c r="G150" t="s">
        <v>10</v>
      </c>
      <c r="H150" t="s">
        <v>180</v>
      </c>
    </row>
    <row r="151" spans="1:8" x14ac:dyDescent="0.2">
      <c r="A151" t="s">
        <v>233</v>
      </c>
      <c r="B151">
        <v>516578.31</v>
      </c>
      <c r="C151" t="str">
        <f>"053"</f>
        <v>053</v>
      </c>
      <c r="D151" t="s">
        <v>181</v>
      </c>
      <c r="E151" t="s">
        <v>12</v>
      </c>
      <c r="F151" t="s">
        <v>10</v>
      </c>
      <c r="G151" t="s">
        <v>10</v>
      </c>
      <c r="H151" t="s">
        <v>180</v>
      </c>
    </row>
    <row r="152" spans="1:8" x14ac:dyDescent="0.2">
      <c r="A152" t="s">
        <v>234</v>
      </c>
      <c r="B152">
        <v>516578.31</v>
      </c>
      <c r="C152" t="str">
        <f>"054"</f>
        <v>054</v>
      </c>
      <c r="D152" t="s">
        <v>181</v>
      </c>
      <c r="E152" t="s">
        <v>12</v>
      </c>
      <c r="F152" t="s">
        <v>10</v>
      </c>
      <c r="G152" t="s">
        <v>10</v>
      </c>
      <c r="H152" t="s">
        <v>180</v>
      </c>
    </row>
    <row r="153" spans="1:8" x14ac:dyDescent="0.2">
      <c r="A153" t="s">
        <v>235</v>
      </c>
      <c r="B153">
        <v>516578.31</v>
      </c>
      <c r="C153" t="str">
        <f>"055"</f>
        <v>055</v>
      </c>
      <c r="D153" t="s">
        <v>181</v>
      </c>
      <c r="E153" t="s">
        <v>12</v>
      </c>
      <c r="F153" t="s">
        <v>10</v>
      </c>
      <c r="G153" t="s">
        <v>10</v>
      </c>
      <c r="H153" t="s">
        <v>180</v>
      </c>
    </row>
    <row r="154" spans="1:8" x14ac:dyDescent="0.2">
      <c r="A154" t="s">
        <v>236</v>
      </c>
      <c r="B154">
        <v>516578.31</v>
      </c>
      <c r="C154" t="str">
        <f>"056"</f>
        <v>056</v>
      </c>
      <c r="D154" t="s">
        <v>181</v>
      </c>
      <c r="E154" t="s">
        <v>12</v>
      </c>
      <c r="F154" t="s">
        <v>10</v>
      </c>
      <c r="G154" t="s">
        <v>10</v>
      </c>
      <c r="H154" t="s">
        <v>180</v>
      </c>
    </row>
    <row r="155" spans="1:8" x14ac:dyDescent="0.2">
      <c r="A155" t="s">
        <v>237</v>
      </c>
      <c r="B155">
        <v>516578.31</v>
      </c>
      <c r="C155" t="str">
        <f>"057"</f>
        <v>057</v>
      </c>
      <c r="D155" t="s">
        <v>181</v>
      </c>
      <c r="E155" t="s">
        <v>12</v>
      </c>
      <c r="F155" t="s">
        <v>10</v>
      </c>
      <c r="G155" t="s">
        <v>10</v>
      </c>
      <c r="H155" t="s">
        <v>180</v>
      </c>
    </row>
    <row r="156" spans="1:8" x14ac:dyDescent="0.2">
      <c r="A156" t="s">
        <v>238</v>
      </c>
      <c r="B156">
        <v>516578.31</v>
      </c>
      <c r="C156" t="str">
        <f>"058"</f>
        <v>058</v>
      </c>
      <c r="D156" t="s">
        <v>181</v>
      </c>
      <c r="E156" t="s">
        <v>12</v>
      </c>
      <c r="F156" t="s">
        <v>10</v>
      </c>
      <c r="G156" t="s">
        <v>10</v>
      </c>
      <c r="H156" t="s">
        <v>180</v>
      </c>
    </row>
    <row r="157" spans="1:8" x14ac:dyDescent="0.2">
      <c r="A157" t="s">
        <v>239</v>
      </c>
      <c r="B157">
        <v>516578.31</v>
      </c>
      <c r="C157" t="str">
        <f>"059"</f>
        <v>059</v>
      </c>
      <c r="D157" t="s">
        <v>181</v>
      </c>
      <c r="E157" t="s">
        <v>12</v>
      </c>
      <c r="F157" t="s">
        <v>10</v>
      </c>
      <c r="G157" t="s">
        <v>10</v>
      </c>
      <c r="H157" t="s">
        <v>180</v>
      </c>
    </row>
    <row r="158" spans="1:8" x14ac:dyDescent="0.2">
      <c r="A158" t="s">
        <v>240</v>
      </c>
      <c r="B158">
        <v>516578.31</v>
      </c>
      <c r="C158" t="str">
        <f>"060"</f>
        <v>060</v>
      </c>
      <c r="D158" t="s">
        <v>181</v>
      </c>
      <c r="E158" t="s">
        <v>12</v>
      </c>
      <c r="F158" t="s">
        <v>10</v>
      </c>
      <c r="G158" t="s">
        <v>10</v>
      </c>
      <c r="H158" t="s">
        <v>180</v>
      </c>
    </row>
    <row r="159" spans="1:8" x14ac:dyDescent="0.2">
      <c r="A159" t="s">
        <v>241</v>
      </c>
      <c r="B159">
        <v>516578.31</v>
      </c>
      <c r="C159" t="str">
        <f>"061"</f>
        <v>061</v>
      </c>
      <c r="D159" t="s">
        <v>181</v>
      </c>
      <c r="E159" t="s">
        <v>12</v>
      </c>
      <c r="F159" t="s">
        <v>10</v>
      </c>
      <c r="G159" t="s">
        <v>10</v>
      </c>
      <c r="H159" t="s">
        <v>180</v>
      </c>
    </row>
    <row r="160" spans="1:8" x14ac:dyDescent="0.2">
      <c r="A160" t="s">
        <v>242</v>
      </c>
      <c r="B160">
        <v>516578.31</v>
      </c>
      <c r="C160" t="str">
        <f>"062"</f>
        <v>062</v>
      </c>
      <c r="D160" t="s">
        <v>181</v>
      </c>
      <c r="E160" t="s">
        <v>12</v>
      </c>
      <c r="F160" t="s">
        <v>10</v>
      </c>
      <c r="G160" t="s">
        <v>10</v>
      </c>
      <c r="H160" t="s">
        <v>180</v>
      </c>
    </row>
    <row r="161" spans="1:8" x14ac:dyDescent="0.2">
      <c r="A161" t="s">
        <v>243</v>
      </c>
      <c r="B161">
        <v>516578.31</v>
      </c>
      <c r="C161" t="str">
        <f>"063"</f>
        <v>063</v>
      </c>
      <c r="D161" t="s">
        <v>181</v>
      </c>
      <c r="E161" t="s">
        <v>12</v>
      </c>
      <c r="F161" t="s">
        <v>10</v>
      </c>
      <c r="G161" t="s">
        <v>10</v>
      </c>
      <c r="H161" t="s">
        <v>180</v>
      </c>
    </row>
    <row r="162" spans="1:8" x14ac:dyDescent="0.2">
      <c r="A162" t="s">
        <v>244</v>
      </c>
      <c r="B162">
        <v>516578.31</v>
      </c>
      <c r="C162" t="str">
        <f>"064"</f>
        <v>064</v>
      </c>
      <c r="D162" t="s">
        <v>181</v>
      </c>
      <c r="E162" t="s">
        <v>12</v>
      </c>
      <c r="F162" t="s">
        <v>10</v>
      </c>
      <c r="G162" t="s">
        <v>10</v>
      </c>
      <c r="H162" t="s">
        <v>180</v>
      </c>
    </row>
    <row r="163" spans="1:8" x14ac:dyDescent="0.2">
      <c r="A163" t="s">
        <v>245</v>
      </c>
      <c r="B163">
        <v>516578.31</v>
      </c>
      <c r="C163" t="str">
        <f>"065"</f>
        <v>065</v>
      </c>
      <c r="D163" t="s">
        <v>181</v>
      </c>
      <c r="E163" t="s">
        <v>12</v>
      </c>
      <c r="F163" t="s">
        <v>10</v>
      </c>
      <c r="G163" t="s">
        <v>10</v>
      </c>
      <c r="H163" t="s">
        <v>180</v>
      </c>
    </row>
    <row r="164" spans="1:8" x14ac:dyDescent="0.2">
      <c r="A164" t="s">
        <v>246</v>
      </c>
      <c r="B164">
        <v>516578.31</v>
      </c>
      <c r="C164" t="str">
        <f>"066"</f>
        <v>066</v>
      </c>
      <c r="D164" t="s">
        <v>181</v>
      </c>
      <c r="E164" t="s">
        <v>12</v>
      </c>
      <c r="F164" t="s">
        <v>10</v>
      </c>
      <c r="G164" t="s">
        <v>10</v>
      </c>
      <c r="H164" t="s">
        <v>180</v>
      </c>
    </row>
    <row r="165" spans="1:8" x14ac:dyDescent="0.2">
      <c r="A165" t="s">
        <v>247</v>
      </c>
      <c r="B165">
        <v>516578.31</v>
      </c>
      <c r="C165" t="str">
        <f>"067"</f>
        <v>067</v>
      </c>
      <c r="D165" t="s">
        <v>181</v>
      </c>
      <c r="E165" t="s">
        <v>12</v>
      </c>
      <c r="F165" t="s">
        <v>10</v>
      </c>
      <c r="G165" t="s">
        <v>10</v>
      </c>
      <c r="H165" t="s">
        <v>180</v>
      </c>
    </row>
    <row r="166" spans="1:8" x14ac:dyDescent="0.2">
      <c r="A166" t="s">
        <v>248</v>
      </c>
      <c r="B166">
        <v>516578.31</v>
      </c>
      <c r="C166" t="str">
        <f>"068"</f>
        <v>068</v>
      </c>
      <c r="D166" t="s">
        <v>181</v>
      </c>
      <c r="E166" t="s">
        <v>12</v>
      </c>
      <c r="F166" t="s">
        <v>10</v>
      </c>
      <c r="G166" t="s">
        <v>10</v>
      </c>
      <c r="H166" t="s">
        <v>180</v>
      </c>
    </row>
    <row r="167" spans="1:8" x14ac:dyDescent="0.2">
      <c r="A167" t="s">
        <v>249</v>
      </c>
      <c r="B167">
        <v>516578.31</v>
      </c>
      <c r="C167" t="str">
        <f>"069"</f>
        <v>069</v>
      </c>
      <c r="D167" t="s">
        <v>181</v>
      </c>
      <c r="E167" t="s">
        <v>12</v>
      </c>
      <c r="F167" t="s">
        <v>10</v>
      </c>
      <c r="G167" t="s">
        <v>10</v>
      </c>
      <c r="H167" t="s">
        <v>180</v>
      </c>
    </row>
    <row r="168" spans="1:8" x14ac:dyDescent="0.2">
      <c r="A168" t="s">
        <v>250</v>
      </c>
      <c r="B168">
        <v>516578.31</v>
      </c>
      <c r="C168" t="str">
        <f>"070"</f>
        <v>070</v>
      </c>
      <c r="D168" t="s">
        <v>181</v>
      </c>
      <c r="E168" t="s">
        <v>12</v>
      </c>
      <c r="F168" t="s">
        <v>10</v>
      </c>
      <c r="G168" t="s">
        <v>10</v>
      </c>
      <c r="H168" t="s">
        <v>180</v>
      </c>
    </row>
    <row r="169" spans="1:8" x14ac:dyDescent="0.2">
      <c r="A169" t="s">
        <v>251</v>
      </c>
      <c r="B169">
        <v>516578.31</v>
      </c>
      <c r="C169" t="str">
        <f>"071"</f>
        <v>071</v>
      </c>
      <c r="D169" t="s">
        <v>181</v>
      </c>
      <c r="E169" t="s">
        <v>12</v>
      </c>
      <c r="F169" t="s">
        <v>10</v>
      </c>
      <c r="G169" t="s">
        <v>10</v>
      </c>
      <c r="H169" t="s">
        <v>180</v>
      </c>
    </row>
    <row r="170" spans="1:8" x14ac:dyDescent="0.2">
      <c r="A170" t="s">
        <v>252</v>
      </c>
      <c r="B170">
        <v>516578.31</v>
      </c>
      <c r="C170" t="str">
        <f>"072"</f>
        <v>072</v>
      </c>
      <c r="D170" t="s">
        <v>181</v>
      </c>
      <c r="E170" t="s">
        <v>12</v>
      </c>
      <c r="F170" t="s">
        <v>10</v>
      </c>
      <c r="G170" t="s">
        <v>10</v>
      </c>
      <c r="H170" t="s">
        <v>180</v>
      </c>
    </row>
    <row r="171" spans="1:8" x14ac:dyDescent="0.2">
      <c r="A171" t="s">
        <v>253</v>
      </c>
      <c r="B171">
        <v>516578.31</v>
      </c>
      <c r="C171" t="str">
        <f>"073"</f>
        <v>073</v>
      </c>
      <c r="D171" t="s">
        <v>181</v>
      </c>
      <c r="E171" t="s">
        <v>12</v>
      </c>
      <c r="F171" t="s">
        <v>10</v>
      </c>
      <c r="G171" t="s">
        <v>10</v>
      </c>
      <c r="H171" t="s">
        <v>180</v>
      </c>
    </row>
    <row r="172" spans="1:8" x14ac:dyDescent="0.2">
      <c r="A172" t="s">
        <v>254</v>
      </c>
      <c r="B172">
        <v>516578.31</v>
      </c>
      <c r="C172" t="str">
        <f>"074"</f>
        <v>074</v>
      </c>
      <c r="D172" t="s">
        <v>181</v>
      </c>
      <c r="E172" t="s">
        <v>12</v>
      </c>
      <c r="F172" t="s">
        <v>10</v>
      </c>
      <c r="G172" t="s">
        <v>10</v>
      </c>
      <c r="H172" t="s">
        <v>180</v>
      </c>
    </row>
    <row r="173" spans="1:8" x14ac:dyDescent="0.2">
      <c r="A173" t="s">
        <v>255</v>
      </c>
      <c r="B173">
        <v>516578.31</v>
      </c>
      <c r="C173" t="str">
        <f>"075"</f>
        <v>075</v>
      </c>
      <c r="D173" t="s">
        <v>181</v>
      </c>
      <c r="E173" t="s">
        <v>12</v>
      </c>
      <c r="F173" t="s">
        <v>10</v>
      </c>
      <c r="G173" t="s">
        <v>10</v>
      </c>
      <c r="H173" t="s">
        <v>180</v>
      </c>
    </row>
    <row r="174" spans="1:8" x14ac:dyDescent="0.2">
      <c r="A174" t="s">
        <v>256</v>
      </c>
      <c r="B174">
        <v>516578.31</v>
      </c>
      <c r="C174" t="str">
        <f>"076"</f>
        <v>076</v>
      </c>
      <c r="D174" t="s">
        <v>181</v>
      </c>
      <c r="E174" t="s">
        <v>12</v>
      </c>
      <c r="F174" t="s">
        <v>10</v>
      </c>
      <c r="G174" t="s">
        <v>10</v>
      </c>
      <c r="H174" t="s">
        <v>180</v>
      </c>
    </row>
    <row r="175" spans="1:8" x14ac:dyDescent="0.2">
      <c r="A175" t="s">
        <v>257</v>
      </c>
      <c r="B175">
        <v>516578.31</v>
      </c>
      <c r="C175" t="str">
        <f>"077"</f>
        <v>077</v>
      </c>
      <c r="D175" t="s">
        <v>181</v>
      </c>
      <c r="E175" t="s">
        <v>12</v>
      </c>
      <c r="F175" t="s">
        <v>10</v>
      </c>
      <c r="G175" t="s">
        <v>10</v>
      </c>
      <c r="H175" t="s">
        <v>180</v>
      </c>
    </row>
    <row r="176" spans="1:8" x14ac:dyDescent="0.2">
      <c r="A176" t="s">
        <v>258</v>
      </c>
      <c r="B176">
        <v>516578.31</v>
      </c>
      <c r="C176" t="str">
        <f>"078"</f>
        <v>078</v>
      </c>
      <c r="D176" t="s">
        <v>181</v>
      </c>
      <c r="E176" t="s">
        <v>12</v>
      </c>
      <c r="F176" t="s">
        <v>10</v>
      </c>
      <c r="G176" t="s">
        <v>10</v>
      </c>
      <c r="H176" t="s">
        <v>180</v>
      </c>
    </row>
    <row r="177" spans="1:8" x14ac:dyDescent="0.2">
      <c r="A177" t="s">
        <v>259</v>
      </c>
      <c r="B177">
        <v>516578.31</v>
      </c>
      <c r="C177" t="str">
        <f>"079"</f>
        <v>079</v>
      </c>
      <c r="D177" t="s">
        <v>181</v>
      </c>
      <c r="E177" t="s">
        <v>12</v>
      </c>
      <c r="F177" t="s">
        <v>10</v>
      </c>
      <c r="G177" t="s">
        <v>10</v>
      </c>
      <c r="H177" t="s">
        <v>180</v>
      </c>
    </row>
    <row r="178" spans="1:8" x14ac:dyDescent="0.2">
      <c r="A178" t="s">
        <v>260</v>
      </c>
      <c r="B178">
        <v>516578.31</v>
      </c>
      <c r="C178" t="str">
        <f>"080"</f>
        <v>080</v>
      </c>
      <c r="D178" t="s">
        <v>181</v>
      </c>
      <c r="E178" t="s">
        <v>12</v>
      </c>
      <c r="F178" t="s">
        <v>10</v>
      </c>
      <c r="G178" t="s">
        <v>10</v>
      </c>
      <c r="H178" t="s">
        <v>180</v>
      </c>
    </row>
    <row r="179" spans="1:8" x14ac:dyDescent="0.2">
      <c r="A179" t="s">
        <v>261</v>
      </c>
      <c r="B179">
        <v>516578.31</v>
      </c>
      <c r="C179" t="str">
        <f>"081"</f>
        <v>081</v>
      </c>
      <c r="D179" t="s">
        <v>181</v>
      </c>
      <c r="E179" t="s">
        <v>12</v>
      </c>
      <c r="F179" t="s">
        <v>10</v>
      </c>
      <c r="G179" t="s">
        <v>10</v>
      </c>
      <c r="H179" t="s">
        <v>180</v>
      </c>
    </row>
    <row r="180" spans="1:8" x14ac:dyDescent="0.2">
      <c r="A180" t="s">
        <v>262</v>
      </c>
      <c r="B180">
        <v>516578.31</v>
      </c>
      <c r="C180" t="str">
        <f>"082"</f>
        <v>082</v>
      </c>
      <c r="D180" t="s">
        <v>181</v>
      </c>
      <c r="E180" t="s">
        <v>12</v>
      </c>
      <c r="F180" t="s">
        <v>10</v>
      </c>
      <c r="G180" t="s">
        <v>10</v>
      </c>
      <c r="H180" t="s">
        <v>180</v>
      </c>
    </row>
    <row r="181" spans="1:8" x14ac:dyDescent="0.2">
      <c r="A181" t="s">
        <v>263</v>
      </c>
      <c r="B181">
        <v>516578.31</v>
      </c>
      <c r="C181" t="str">
        <f>"083"</f>
        <v>083</v>
      </c>
      <c r="D181" t="s">
        <v>181</v>
      </c>
      <c r="E181" t="s">
        <v>12</v>
      </c>
      <c r="F181" t="s">
        <v>10</v>
      </c>
      <c r="G181" t="s">
        <v>10</v>
      </c>
      <c r="H181" t="s">
        <v>180</v>
      </c>
    </row>
    <row r="182" spans="1:8" x14ac:dyDescent="0.2">
      <c r="A182" t="s">
        <v>264</v>
      </c>
      <c r="B182">
        <v>516578.31</v>
      </c>
      <c r="C182" t="str">
        <f>"084"</f>
        <v>084</v>
      </c>
      <c r="D182" t="s">
        <v>181</v>
      </c>
      <c r="E182" t="s">
        <v>12</v>
      </c>
      <c r="F182" t="s">
        <v>10</v>
      </c>
      <c r="G182" t="s">
        <v>10</v>
      </c>
      <c r="H182" t="s">
        <v>180</v>
      </c>
    </row>
    <row r="183" spans="1:8" x14ac:dyDescent="0.2">
      <c r="A183" t="s">
        <v>265</v>
      </c>
      <c r="B183">
        <v>516578.31</v>
      </c>
      <c r="C183" t="str">
        <f>"085"</f>
        <v>085</v>
      </c>
      <c r="D183" t="s">
        <v>181</v>
      </c>
      <c r="E183" t="s">
        <v>12</v>
      </c>
      <c r="F183" t="s">
        <v>10</v>
      </c>
      <c r="G183" t="s">
        <v>10</v>
      </c>
      <c r="H183" t="s">
        <v>180</v>
      </c>
    </row>
    <row r="184" spans="1:8" x14ac:dyDescent="0.2">
      <c r="A184" t="s">
        <v>266</v>
      </c>
      <c r="B184">
        <v>516578.31</v>
      </c>
      <c r="C184" t="str">
        <f>"086"</f>
        <v>086</v>
      </c>
      <c r="D184" t="s">
        <v>181</v>
      </c>
      <c r="E184" t="s">
        <v>12</v>
      </c>
      <c r="F184" t="s">
        <v>10</v>
      </c>
      <c r="G184" t="s">
        <v>10</v>
      </c>
      <c r="H184" t="s">
        <v>180</v>
      </c>
    </row>
    <row r="185" spans="1:8" x14ac:dyDescent="0.2">
      <c r="A185" t="s">
        <v>267</v>
      </c>
      <c r="B185">
        <v>516578.31</v>
      </c>
      <c r="C185" t="str">
        <f>"087"</f>
        <v>087</v>
      </c>
      <c r="D185" t="s">
        <v>181</v>
      </c>
      <c r="E185" t="s">
        <v>12</v>
      </c>
      <c r="F185" t="s">
        <v>10</v>
      </c>
      <c r="G185" t="s">
        <v>10</v>
      </c>
      <c r="H185" t="s">
        <v>180</v>
      </c>
    </row>
    <row r="186" spans="1:8" x14ac:dyDescent="0.2">
      <c r="A186" t="s">
        <v>268</v>
      </c>
      <c r="B186">
        <v>516578.31</v>
      </c>
      <c r="C186" t="str">
        <f>"088"</f>
        <v>088</v>
      </c>
      <c r="D186" t="s">
        <v>181</v>
      </c>
      <c r="E186" t="s">
        <v>12</v>
      </c>
      <c r="F186" t="s">
        <v>10</v>
      </c>
      <c r="G186" t="s">
        <v>10</v>
      </c>
      <c r="H186" t="s">
        <v>180</v>
      </c>
    </row>
    <row r="187" spans="1:8" x14ac:dyDescent="0.2">
      <c r="A187" t="s">
        <v>269</v>
      </c>
      <c r="B187">
        <v>516578.31</v>
      </c>
      <c r="C187" t="str">
        <f>"089"</f>
        <v>089</v>
      </c>
      <c r="D187" t="s">
        <v>181</v>
      </c>
      <c r="E187" t="s">
        <v>12</v>
      </c>
      <c r="F187" t="s">
        <v>10</v>
      </c>
      <c r="G187" t="s">
        <v>10</v>
      </c>
      <c r="H187" t="s">
        <v>180</v>
      </c>
    </row>
    <row r="188" spans="1:8" x14ac:dyDescent="0.2">
      <c r="A188" t="s">
        <v>270</v>
      </c>
      <c r="B188">
        <v>516578.31</v>
      </c>
      <c r="C188" t="str">
        <f>"090"</f>
        <v>090</v>
      </c>
      <c r="D188" t="s">
        <v>181</v>
      </c>
      <c r="E188" t="s">
        <v>12</v>
      </c>
      <c r="F188" t="s">
        <v>10</v>
      </c>
      <c r="G188" t="s">
        <v>10</v>
      </c>
      <c r="H188" t="s">
        <v>180</v>
      </c>
    </row>
    <row r="189" spans="1:8" x14ac:dyDescent="0.2">
      <c r="A189" t="s">
        <v>271</v>
      </c>
      <c r="B189">
        <v>516578.31</v>
      </c>
      <c r="C189" t="str">
        <f>"091"</f>
        <v>091</v>
      </c>
      <c r="D189" t="s">
        <v>181</v>
      </c>
      <c r="E189" t="s">
        <v>12</v>
      </c>
      <c r="F189" t="s">
        <v>10</v>
      </c>
      <c r="G189" t="s">
        <v>10</v>
      </c>
      <c r="H189" t="s">
        <v>180</v>
      </c>
    </row>
    <row r="190" spans="1:8" x14ac:dyDescent="0.2">
      <c r="A190" t="s">
        <v>272</v>
      </c>
      <c r="B190">
        <v>516578.31</v>
      </c>
      <c r="C190" t="str">
        <f>"092"</f>
        <v>092</v>
      </c>
      <c r="D190" t="s">
        <v>181</v>
      </c>
      <c r="E190" t="s">
        <v>12</v>
      </c>
      <c r="F190" t="s">
        <v>10</v>
      </c>
      <c r="G190" t="s">
        <v>10</v>
      </c>
      <c r="H190" t="s">
        <v>180</v>
      </c>
    </row>
    <row r="191" spans="1:8" x14ac:dyDescent="0.2">
      <c r="A191" t="s">
        <v>273</v>
      </c>
      <c r="B191">
        <v>516578.31</v>
      </c>
      <c r="C191" t="str">
        <f>"093"</f>
        <v>093</v>
      </c>
      <c r="D191" t="s">
        <v>181</v>
      </c>
      <c r="E191" t="s">
        <v>12</v>
      </c>
      <c r="F191" t="s">
        <v>10</v>
      </c>
      <c r="G191" t="s">
        <v>10</v>
      </c>
      <c r="H191" t="s">
        <v>180</v>
      </c>
    </row>
    <row r="192" spans="1:8" x14ac:dyDescent="0.2">
      <c r="A192" t="s">
        <v>274</v>
      </c>
      <c r="B192">
        <v>516578.31</v>
      </c>
      <c r="C192" t="str">
        <f>"094"</f>
        <v>094</v>
      </c>
      <c r="D192" t="s">
        <v>181</v>
      </c>
      <c r="E192" t="s">
        <v>12</v>
      </c>
      <c r="F192" t="s">
        <v>10</v>
      </c>
      <c r="G192" t="s">
        <v>10</v>
      </c>
      <c r="H192" t="s">
        <v>180</v>
      </c>
    </row>
    <row r="193" spans="1:8" x14ac:dyDescent="0.2">
      <c r="A193" t="s">
        <v>275</v>
      </c>
      <c r="B193">
        <v>516578.31</v>
      </c>
      <c r="C193" t="str">
        <f>"095"</f>
        <v>095</v>
      </c>
      <c r="D193" t="s">
        <v>181</v>
      </c>
      <c r="E193" t="s">
        <v>12</v>
      </c>
      <c r="F193" t="s">
        <v>10</v>
      </c>
      <c r="G193" t="s">
        <v>10</v>
      </c>
      <c r="H193" t="s">
        <v>180</v>
      </c>
    </row>
  </sheetData>
  <sortState xmlns:xlrd2="http://schemas.microsoft.com/office/spreadsheetml/2017/richdata2" ref="A2:I193">
    <sortCondition ref="F2:F193"/>
    <sortCondition ref="C2:C19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 template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DSPDA</dc:creator>
  <cp:lastModifiedBy>Cauley, Ned (NIH/NCI) [C]</cp:lastModifiedBy>
  <dcterms:created xsi:type="dcterms:W3CDTF">2023-12-18T19:01:11Z</dcterms:created>
  <dcterms:modified xsi:type="dcterms:W3CDTF">2024-02-13T21:45:54Z</dcterms:modified>
</cp:coreProperties>
</file>