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M\ChelseaEmmyJie\Manuscript_DrugEfficacy_MolecularData_Integration\NewCohort\"/>
    </mc:Choice>
  </mc:AlternateContent>
  <xr:revisionPtr revIDLastSave="0" documentId="13_ncr:1_{98696A50-3E37-4989-B552-07A5C6F7F7E9}" xr6:coauthVersionLast="47" xr6:coauthVersionMax="47" xr10:uidLastSave="{00000000-0000-0000-0000-000000000000}"/>
  <bookViews>
    <workbookView xWindow="-108" yWindow="-108" windowWidth="23256" windowHeight="12576" tabRatio="822" xr2:uid="{00000000-000D-0000-FFFF-FFFF00000000}"/>
  </bookViews>
  <sheets>
    <sheet name="Compounds_MergedOverview" sheetId="5" r:id="rId1"/>
  </sheets>
  <definedNames>
    <definedName name="_xlnm._FilterDatabase" localSheetId="0" hidden="1">Compounds_MergedOverview!$A$1:$AR$127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81" i="5" l="1"/>
  <c r="AC81" i="5" s="1"/>
  <c r="AD81" i="5" s="1"/>
  <c r="AM81" i="5" s="1"/>
  <c r="W81" i="5"/>
  <c r="AM49" i="5" l="1"/>
  <c r="AM40" i="5"/>
  <c r="AM34" i="5"/>
  <c r="W116" i="5" l="1"/>
  <c r="AM123" i="5" l="1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5" i="5"/>
  <c r="AM36" i="5"/>
  <c r="AM37" i="5"/>
  <c r="AM38" i="5"/>
  <c r="AM39" i="5"/>
  <c r="AM41" i="5"/>
  <c r="AM42" i="5"/>
  <c r="AM43" i="5"/>
  <c r="AM44" i="5"/>
  <c r="AM45" i="5"/>
  <c r="AM46" i="5"/>
  <c r="AM47" i="5"/>
  <c r="AM48" i="5"/>
  <c r="AM51" i="5"/>
  <c r="AM52" i="5"/>
  <c r="AM53" i="5"/>
  <c r="AM55" i="5"/>
  <c r="AM56" i="5"/>
  <c r="AM57" i="5"/>
  <c r="AM58" i="5"/>
  <c r="AM60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74" i="5"/>
  <c r="AM75" i="5"/>
  <c r="AM76" i="5"/>
  <c r="AM77" i="5"/>
  <c r="AM78" i="5"/>
  <c r="AM79" i="5"/>
  <c r="AM80" i="5"/>
  <c r="AM82" i="5"/>
  <c r="AM83" i="5"/>
  <c r="AM84" i="5"/>
  <c r="AM85" i="5"/>
  <c r="AM86" i="5"/>
  <c r="AM87" i="5"/>
  <c r="AM88" i="5"/>
  <c r="AM89" i="5"/>
  <c r="AM90" i="5"/>
  <c r="AM91" i="5"/>
  <c r="AM92" i="5"/>
  <c r="AM93" i="5"/>
  <c r="AM95" i="5"/>
  <c r="AM96" i="5"/>
  <c r="AM97" i="5"/>
  <c r="AM98" i="5"/>
  <c r="AM99" i="5"/>
  <c r="AM100" i="5"/>
  <c r="AM101" i="5"/>
  <c r="AM102" i="5"/>
  <c r="AM103" i="5"/>
  <c r="AM104" i="5"/>
  <c r="AM105" i="5"/>
  <c r="AM106" i="5"/>
  <c r="AM107" i="5"/>
  <c r="AM108" i="5"/>
  <c r="AM109" i="5"/>
  <c r="AM110" i="5"/>
  <c r="AM111" i="5"/>
  <c r="AM112" i="5"/>
  <c r="AM113" i="5"/>
  <c r="AM114" i="5"/>
  <c r="AM115" i="5"/>
  <c r="AM116" i="5"/>
  <c r="AM117" i="5"/>
  <c r="AM118" i="5"/>
  <c r="AM119" i="5"/>
  <c r="AM120" i="5"/>
  <c r="AM122" i="5"/>
  <c r="AM124" i="5"/>
  <c r="AM125" i="5"/>
  <c r="AM126" i="5"/>
  <c r="AM2" i="5"/>
  <c r="AD96" i="5"/>
  <c r="AD52" i="5"/>
  <c r="AD71" i="5" l="1"/>
  <c r="AD28" i="5" l="1"/>
  <c r="AD2" i="5" l="1"/>
  <c r="AD4" i="5"/>
  <c r="AD3" i="5"/>
  <c r="AD122" i="5"/>
  <c r="AD68" i="5"/>
  <c r="AD98" i="5"/>
  <c r="AD106" i="5"/>
  <c r="AD89" i="5"/>
  <c r="AD113" i="5"/>
  <c r="AD33" i="5"/>
  <c r="AD93" i="5"/>
  <c r="AD64" i="5"/>
  <c r="AD30" i="5"/>
  <c r="AD90" i="5"/>
  <c r="AD8" i="5"/>
  <c r="AD76" i="5"/>
  <c r="AD66" i="5"/>
  <c r="AD88" i="5"/>
  <c r="AD23" i="5"/>
  <c r="AD17" i="5"/>
  <c r="AD15" i="5"/>
  <c r="AD25" i="5"/>
  <c r="AD110" i="5"/>
  <c r="AD91" i="5"/>
  <c r="AD38" i="5"/>
  <c r="AD13" i="5"/>
  <c r="AD79" i="5"/>
  <c r="AD63" i="5"/>
  <c r="AD41" i="5"/>
  <c r="AD11" i="5"/>
  <c r="AD57" i="5"/>
  <c r="AD97" i="5"/>
  <c r="AD77" i="5"/>
  <c r="AD67" i="5"/>
  <c r="AD51" i="5"/>
  <c r="AD62" i="5"/>
  <c r="AD29" i="5"/>
  <c r="AD55" i="5"/>
  <c r="AD36" i="5"/>
  <c r="AD19" i="5"/>
  <c r="AD73" i="5"/>
  <c r="AD109" i="5"/>
  <c r="AD87" i="5"/>
  <c r="AD48" i="5"/>
  <c r="AD114" i="5"/>
  <c r="AD53" i="5"/>
  <c r="AD22" i="5"/>
  <c r="AD9" i="5"/>
  <c r="AD69" i="5"/>
  <c r="AD39" i="5"/>
  <c r="AD102" i="5"/>
  <c r="AD70" i="5"/>
  <c r="AD115" i="5"/>
  <c r="AD86" i="5"/>
  <c r="AD74" i="5"/>
  <c r="AD58" i="5"/>
  <c r="AD85" i="5"/>
  <c r="AD103" i="5"/>
  <c r="AD42" i="5"/>
  <c r="AD35" i="5"/>
  <c r="AD18" i="5"/>
  <c r="AD95" i="5"/>
  <c r="AD75" i="5"/>
  <c r="AD45" i="5"/>
  <c r="AD14" i="5"/>
  <c r="AD100" i="5"/>
  <c r="AD61" i="5"/>
  <c r="AD107" i="5"/>
  <c r="AD82" i="5"/>
  <c r="AD117" i="5"/>
  <c r="AD92" i="5"/>
  <c r="AD44" i="5"/>
  <c r="AD32" i="5"/>
  <c r="AD101" i="5"/>
  <c r="AD99" i="5"/>
  <c r="AD80" i="5"/>
  <c r="AD56" i="5"/>
  <c r="AD5" i="5"/>
  <c r="AD78" i="5"/>
  <c r="AD46" i="5"/>
  <c r="AD104" i="5"/>
  <c r="AD47" i="5"/>
  <c r="AD83" i="5"/>
  <c r="AD60" i="5"/>
  <c r="AD37" i="5"/>
  <c r="AD21" i="5"/>
  <c r="AD112" i="5"/>
  <c r="AD10" i="5"/>
  <c r="Y32" i="5" l="1"/>
</calcChain>
</file>

<file path=xl/sharedStrings.xml><?xml version="1.0" encoding="utf-8"?>
<sst xmlns="http://schemas.openxmlformats.org/spreadsheetml/2006/main" count="2477" uniqueCount="1021">
  <si>
    <t>Target</t>
  </si>
  <si>
    <t>Category</t>
  </si>
  <si>
    <t>Company</t>
  </si>
  <si>
    <t>FDA</t>
  </si>
  <si>
    <t>Comment</t>
  </si>
  <si>
    <t>Reference 1</t>
  </si>
  <si>
    <t>Reference 2</t>
  </si>
  <si>
    <t>Afuresertib</t>
  </si>
  <si>
    <t>Targeted</t>
  </si>
  <si>
    <t>Novartis</t>
  </si>
  <si>
    <t>n</t>
  </si>
  <si>
    <t>y</t>
  </si>
  <si>
    <t>CCIA-000196</t>
  </si>
  <si>
    <t>LDK378</t>
  </si>
  <si>
    <t>ALK</t>
  </si>
  <si>
    <t>CCIA-000058</t>
  </si>
  <si>
    <t>Pfizer</t>
  </si>
  <si>
    <t>CCIA-000012</t>
  </si>
  <si>
    <t>CCIA-000046</t>
  </si>
  <si>
    <t>Carboplatin</t>
  </si>
  <si>
    <t>CCIA-000028</t>
  </si>
  <si>
    <t>Cisplatin</t>
  </si>
  <si>
    <t>CCIA-000027</t>
  </si>
  <si>
    <t>Ifosfamide</t>
  </si>
  <si>
    <t>CCIA-000099</t>
  </si>
  <si>
    <t>Melphalan</t>
  </si>
  <si>
    <t>CCIA-000047</t>
  </si>
  <si>
    <t>Oxaliplatin</t>
  </si>
  <si>
    <t>CCIA-000024</t>
  </si>
  <si>
    <t>CCIA-000011</t>
  </si>
  <si>
    <t>Temozolomide</t>
  </si>
  <si>
    <t>CCIA-000007</t>
  </si>
  <si>
    <t>Thiotepa</t>
  </si>
  <si>
    <t>CCIA-000019</t>
  </si>
  <si>
    <t>CCIA-000026</t>
  </si>
  <si>
    <t>Cladribine</t>
  </si>
  <si>
    <t>2-CDA</t>
  </si>
  <si>
    <t>CCIA-000042</t>
  </si>
  <si>
    <t>Clofarabine</t>
  </si>
  <si>
    <t>Sanofi</t>
  </si>
  <si>
    <t>CCIA-000022</t>
  </si>
  <si>
    <t>Cytarabine</t>
  </si>
  <si>
    <t>CCIA-000018</t>
  </si>
  <si>
    <t>Decitabine</t>
  </si>
  <si>
    <t>Janssen-Cilag</t>
  </si>
  <si>
    <t>n, orphan</t>
  </si>
  <si>
    <t>CCIA-000048</t>
  </si>
  <si>
    <t>CCIA-000032</t>
  </si>
  <si>
    <t>CCIA-000059</t>
  </si>
  <si>
    <t>Methotrexate</t>
  </si>
  <si>
    <t>CCIA-000033</t>
  </si>
  <si>
    <t>CCIA-000055</t>
  </si>
  <si>
    <t>CCIA-000149</t>
  </si>
  <si>
    <t>Venetoclax</t>
  </si>
  <si>
    <t>Abbvie</t>
  </si>
  <si>
    <t>CCIA-000130</t>
  </si>
  <si>
    <t>CCIA-000157</t>
  </si>
  <si>
    <t xml:space="preserve">Palbociclib </t>
  </si>
  <si>
    <t>http://neuro-oncology.oxfordjournals.org/content/18/suppl_3/iii28.1.full</t>
  </si>
  <si>
    <t>CCIA-000054</t>
  </si>
  <si>
    <t>Mitoxantrone</t>
  </si>
  <si>
    <t>CCIA-000123</t>
  </si>
  <si>
    <t>CCIA-000095</t>
  </si>
  <si>
    <t>Erlotinib</t>
  </si>
  <si>
    <t>EGFR</t>
  </si>
  <si>
    <t>Roche</t>
  </si>
  <si>
    <t>CCIA-000076</t>
  </si>
  <si>
    <t>Lapatinib</t>
  </si>
  <si>
    <t>CCIA-000075</t>
  </si>
  <si>
    <t>Mulitple</t>
  </si>
  <si>
    <t>Rx HR+ breast cancer</t>
  </si>
  <si>
    <t>Tazemetostat</t>
  </si>
  <si>
    <t>EZH2</t>
  </si>
  <si>
    <t>Epizyme</t>
  </si>
  <si>
    <t>Phase I/II</t>
  </si>
  <si>
    <t>Quizartinib</t>
  </si>
  <si>
    <t>Daiichi Sankyo</t>
  </si>
  <si>
    <t>III</t>
  </si>
  <si>
    <t>CCIA-000034</t>
  </si>
  <si>
    <t>Merck Sharp &amp; Dohme</t>
  </si>
  <si>
    <t>CCIA-000138</t>
  </si>
  <si>
    <t>CCIA-000129</t>
  </si>
  <si>
    <t>CCIA-000081</t>
  </si>
  <si>
    <t>Docetaxel</t>
  </si>
  <si>
    <t>CCIA-000083</t>
  </si>
  <si>
    <t>Paclitaxel</t>
  </si>
  <si>
    <t>CCIA-000084</t>
  </si>
  <si>
    <t>Vinblastine</t>
  </si>
  <si>
    <t>CCIA-000091</t>
  </si>
  <si>
    <t>Vinorelbine</t>
  </si>
  <si>
    <t>CCIA-000086</t>
  </si>
  <si>
    <t>Sirolimus</t>
  </si>
  <si>
    <t>Talazoparib</t>
  </si>
  <si>
    <t>http://www.ejcancer.com/article/S0959-8049(16)32728-9/abstract</t>
  </si>
  <si>
    <t>CCIA-000092</t>
  </si>
  <si>
    <t>Onxy</t>
  </si>
  <si>
    <t>CCIA-000088</t>
  </si>
  <si>
    <t>Dactinomycin</t>
  </si>
  <si>
    <t>CCIA-000057</t>
  </si>
  <si>
    <t>SHH</t>
  </si>
  <si>
    <t>CCIA-000053</t>
  </si>
  <si>
    <t>Axitinib</t>
  </si>
  <si>
    <t>http://meetinglibrary.asco.org/content/167356-176</t>
  </si>
  <si>
    <t>CCIA-000062</t>
  </si>
  <si>
    <t>Dasatinib</t>
  </si>
  <si>
    <t>Bristol-Myers Squibb</t>
  </si>
  <si>
    <t>CCIA-000064</t>
  </si>
  <si>
    <t>CCIA-000100</t>
  </si>
  <si>
    <t>http://www.bloodjournal.org/content/112/11/4264?sso-checked=true</t>
  </si>
  <si>
    <t>https://clinicaltrials.gov/ct2/show/NCT01844765?term=nilotinib&amp;age=0&amp;rank=1</t>
  </si>
  <si>
    <t>CCIA-000063</t>
  </si>
  <si>
    <t>CCIA-000065</t>
  </si>
  <si>
    <t>Sorafenib</t>
  </si>
  <si>
    <t>Bayer</t>
  </si>
  <si>
    <t>CCIA-000052</t>
  </si>
  <si>
    <t>CCIA-000077</t>
  </si>
  <si>
    <t>CCIA-000061</t>
  </si>
  <si>
    <t>Topotecan</t>
  </si>
  <si>
    <t>CCIA-000074</t>
  </si>
  <si>
    <t>Etoposide</t>
  </si>
  <si>
    <t>CCIA-000079</t>
  </si>
  <si>
    <t>CCIA-000068</t>
  </si>
  <si>
    <t>Sanofi-Aventis</t>
  </si>
  <si>
    <t>CCIA-000031</t>
  </si>
  <si>
    <t>Pentostatin</t>
  </si>
  <si>
    <t>Hospira</t>
  </si>
  <si>
    <t>Merck</t>
  </si>
  <si>
    <t>CCIA-000009</t>
  </si>
  <si>
    <t>Dacarbazine</t>
  </si>
  <si>
    <t>CCIA-000040</t>
  </si>
  <si>
    <t>CCIA-000045</t>
  </si>
  <si>
    <t>CCIA-000039</t>
  </si>
  <si>
    <t>CCIA-000016</t>
  </si>
  <si>
    <t>CCNU</t>
  </si>
  <si>
    <t>CCIA-000017</t>
  </si>
  <si>
    <t>Celgene</t>
  </si>
  <si>
    <t>CCIA-000050</t>
  </si>
  <si>
    <t>CCIA-000037</t>
  </si>
  <si>
    <t>Letrozole</t>
  </si>
  <si>
    <t>CCIA-000198</t>
  </si>
  <si>
    <t>AURKA</t>
  </si>
  <si>
    <t>Takeda</t>
  </si>
  <si>
    <t>Adult Phase I/II</t>
  </si>
  <si>
    <t>ADVL 0921</t>
  </si>
  <si>
    <t>CCIA-000090</t>
  </si>
  <si>
    <t>CCIA-000072</t>
  </si>
  <si>
    <t>Daunorubicin</t>
  </si>
  <si>
    <t>CCIA-000073</t>
  </si>
  <si>
    <t>CCIA-000128</t>
  </si>
  <si>
    <t>CCIA-000056</t>
  </si>
  <si>
    <t>AstraZeneca</t>
  </si>
  <si>
    <t>CCIA-000078</t>
  </si>
  <si>
    <t>Fulvestrant</t>
  </si>
  <si>
    <t>CCIA-000201</t>
  </si>
  <si>
    <t>Arog</t>
  </si>
  <si>
    <t>http://meetinglibrary.asco.org/content/134082-144</t>
  </si>
  <si>
    <t>Panobinostat</t>
  </si>
  <si>
    <t>http://www.bloodjournal.org/content/124/21/3705?sso-checked=true</t>
  </si>
  <si>
    <t>CCIA-000126</t>
  </si>
  <si>
    <t>Exelixis</t>
  </si>
  <si>
    <t>http://meetinglibrary.asco.org/content/135300-144</t>
  </si>
  <si>
    <t>ADVL1211</t>
  </si>
  <si>
    <t>CCIA-000070</t>
  </si>
  <si>
    <t>Ixabepilone</t>
  </si>
  <si>
    <t>CCIA-000085</t>
  </si>
  <si>
    <t>Vincristine</t>
  </si>
  <si>
    <t>CCIA-000087</t>
  </si>
  <si>
    <t>Veliparib</t>
  </si>
  <si>
    <t>ABT-888</t>
  </si>
  <si>
    <t>CCIA-000194</t>
  </si>
  <si>
    <t>Idelalisib</t>
  </si>
  <si>
    <t>Gilead</t>
  </si>
  <si>
    <t>CCIA-000200</t>
  </si>
  <si>
    <t>Buparlisib</t>
  </si>
  <si>
    <t>Adult Phase III</t>
  </si>
  <si>
    <t>Volasertib</t>
  </si>
  <si>
    <t>PLK1</t>
  </si>
  <si>
    <t>Boehringer Ingelheim</t>
  </si>
  <si>
    <t>Phase I</t>
  </si>
  <si>
    <t>CCIA-000124</t>
  </si>
  <si>
    <t>Cephalon</t>
  </si>
  <si>
    <t>CCIA-000125</t>
  </si>
  <si>
    <t>ARIAD</t>
  </si>
  <si>
    <t>Alectinib</t>
  </si>
  <si>
    <t>CCIA-000098</t>
  </si>
  <si>
    <t>Abiraterone</t>
  </si>
  <si>
    <t>Rx prostate cancer</t>
  </si>
  <si>
    <t>CCIA-000003</t>
  </si>
  <si>
    <t>CCIA-000005</t>
  </si>
  <si>
    <t>CCIA-000067</t>
  </si>
  <si>
    <t>Mundipharma</t>
  </si>
  <si>
    <t>Phase I completed (age&gt;12), no published MTD</t>
  </si>
  <si>
    <t>https://clinicaltrials.gov/ct2/show/NCT01532011?term=pralatrexate&amp;age=0&amp;rank=1</t>
  </si>
  <si>
    <t>CCIA-000004</t>
  </si>
  <si>
    <t>Thioguanine</t>
  </si>
  <si>
    <t>CCIA-000069</t>
  </si>
  <si>
    <t>case report</t>
  </si>
  <si>
    <t>Dinaciclib</t>
  </si>
  <si>
    <t>Ribociclib</t>
  </si>
  <si>
    <t>Pinometostat</t>
  </si>
  <si>
    <t>DOT1L</t>
  </si>
  <si>
    <t>Phase I completed</t>
  </si>
  <si>
    <t>Idasanutlin</t>
  </si>
  <si>
    <t>Cobimetinib</t>
  </si>
  <si>
    <t>Genetech</t>
  </si>
  <si>
    <t>CCIA-000131</t>
  </si>
  <si>
    <t>Entrectinib</t>
  </si>
  <si>
    <t>Ignyta</t>
  </si>
  <si>
    <t>CCIA-000193</t>
  </si>
  <si>
    <t>Voxtalisib</t>
  </si>
  <si>
    <t>Alpelisib</t>
  </si>
  <si>
    <t>CCIA-000134</t>
  </si>
  <si>
    <t>Onconova</t>
  </si>
  <si>
    <t>CCIA-000049</t>
  </si>
  <si>
    <t>Ixazomib</t>
  </si>
  <si>
    <t>CCIA-000210</t>
  </si>
  <si>
    <t>Sonidegib</t>
  </si>
  <si>
    <t>https://clinicaltrials.gov/ct2/show/results/NCT01125800?term=Sonidegib&amp;age=0&amp;rank=1</t>
  </si>
  <si>
    <t>CCIA-000153</t>
  </si>
  <si>
    <t>GENZ-644282</t>
  </si>
  <si>
    <t>Nintedanib</t>
  </si>
  <si>
    <t>PRI-724</t>
  </si>
  <si>
    <t>Prism</t>
  </si>
  <si>
    <t>https://www.ncbi.nlm.nih.gov/pubmed/27638045</t>
  </si>
  <si>
    <t>Pralatrexate exerts antifolate activity via the inhibition of dihydrofolate reductase (DHFR), resulting in a disruption of DNA synthesis and subsequent tumour cell death.</t>
  </si>
  <si>
    <t>PMID10741701</t>
  </si>
  <si>
    <t>PK Dose</t>
  </si>
  <si>
    <t>250 mg BID</t>
  </si>
  <si>
    <t>PMID: 15197207</t>
  </si>
  <si>
    <t>y, low</t>
  </si>
  <si>
    <t>PMID: 24244429</t>
  </si>
  <si>
    <t>PMID:23857966</t>
  </si>
  <si>
    <t>PMID: 26254025</t>
  </si>
  <si>
    <t>Cmax (ng/mL)</t>
  </si>
  <si>
    <t>Y</t>
  </si>
  <si>
    <t>Cmax for repeat dose: 1.24uM</t>
  </si>
  <si>
    <t>PMID: 12512920</t>
  </si>
  <si>
    <t>PMID:19337632</t>
  </si>
  <si>
    <t>http://www.mhra.gov.uk/home/groups/par/documents/websiteresources/con076268.pdf</t>
  </si>
  <si>
    <t>294 mg/m2</t>
  </si>
  <si>
    <t>PMID:2491958</t>
  </si>
  <si>
    <t>Median Cmax for solution, tablet 2020 ng/mL</t>
  </si>
  <si>
    <t>Rx HR+ breast cancer, difficult to find pediatric PK data</t>
  </si>
  <si>
    <t>CCIA-000254</t>
  </si>
  <si>
    <t>CCIA-000262</t>
  </si>
  <si>
    <t>CCIA-000270</t>
  </si>
  <si>
    <t>CCIA-000268</t>
  </si>
  <si>
    <t>CCIA-000267</t>
  </si>
  <si>
    <t>CCIA-000238</t>
  </si>
  <si>
    <t>CCIA-000252</t>
  </si>
  <si>
    <t>CCIA-000266</t>
  </si>
  <si>
    <t>CCIA-000271</t>
  </si>
  <si>
    <t>CCIA-000258</t>
  </si>
  <si>
    <t>CCIA-000272</t>
  </si>
  <si>
    <t>CCIA-000259</t>
  </si>
  <si>
    <t>CCIA-000239</t>
  </si>
  <si>
    <t>CCIA-000273</t>
  </si>
  <si>
    <t>CCIA-000256</t>
  </si>
  <si>
    <t>CCIA-000263</t>
  </si>
  <si>
    <t>CCIA-000257</t>
  </si>
  <si>
    <t>CCIA-000255</t>
  </si>
  <si>
    <t>CCIA-000265</t>
  </si>
  <si>
    <t>CCIA-000260</t>
  </si>
  <si>
    <t>CCIA-000261</t>
  </si>
  <si>
    <t>CCIA-000269</t>
  </si>
  <si>
    <t>Reference 3</t>
  </si>
  <si>
    <t>PMID:21263099</t>
  </si>
  <si>
    <t>2 papers published by same group, Cmax here was determined at day 15</t>
  </si>
  <si>
    <t xml:space="preserve">PMID: 23598171 </t>
  </si>
  <si>
    <t>PMID:26207356</t>
  </si>
  <si>
    <t>PMID: 22162589</t>
  </si>
  <si>
    <t>Adult Phase III Adult PK with 100mg/day</t>
  </si>
  <si>
    <t>Cmax estimated from graph</t>
  </si>
  <si>
    <t xml:space="preserve">Adult Phase I, Css= mean plasma concentration during the infusion </t>
  </si>
  <si>
    <t>http://www.bloodjournal.org/content/128/22/2780</t>
  </si>
  <si>
    <t>PK only conducted in healthy adults</t>
  </si>
  <si>
    <t>MIMS PI</t>
  </si>
  <si>
    <t>PMID: 25821156</t>
  </si>
  <si>
    <t>PMID: 30179260</t>
  </si>
  <si>
    <t>Cmax lowest reported (severe hepatic impairment group)</t>
  </si>
  <si>
    <t>Cmax for oral paediatric dose</t>
  </si>
  <si>
    <t>https://www.medicines.org.uk/emc/product/777/smpc</t>
  </si>
  <si>
    <t>PMID: 27558232</t>
  </si>
  <si>
    <t>PMID: 26639348</t>
  </si>
  <si>
    <t>PMID: 22988055</t>
  </si>
  <si>
    <t>http://www.bloodjournal.org/content/126/23/3695</t>
  </si>
  <si>
    <t>PMID: 21690570</t>
  </si>
  <si>
    <t>PMID: 22033322</t>
  </si>
  <si>
    <t>PMID: 9470840</t>
  </si>
  <si>
    <t>2.0 mg/m2 BID</t>
  </si>
  <si>
    <t>https://www.google.com/url?sa=t&amp;rct=j&amp;q=&amp;esrc=s&amp;source=web&amp;cd=3&amp;ved=2ahUKEwjo64OoiKjdAhVYMt4KHWv3CAAQFjACegQICBAC&amp;url=https%3A%2F%2Fwww.tga.gov.au%2Ffile%2F736%2Fdownload&amp;usg=AOvVaw0DPWpLiT2PVwdZRGRMm-5Q</t>
  </si>
  <si>
    <t>PMID: 24077351</t>
  </si>
  <si>
    <t>PMID: 23536435</t>
  </si>
  <si>
    <t>PMID: 23599666</t>
  </si>
  <si>
    <t>15/30 units/day</t>
  </si>
  <si>
    <t>https://www.fda.gov</t>
  </si>
  <si>
    <t xml:space="preserve">PMID: 17947729 </t>
  </si>
  <si>
    <t>Blood 1998 92:3569-3577</t>
  </si>
  <si>
    <t>PMID: 17971589</t>
  </si>
  <si>
    <t>0.8-1.1 mg/kg</t>
  </si>
  <si>
    <t>PMID: 25162216</t>
  </si>
  <si>
    <t xml:space="preserve"> IV Busulfex (Busulfan) Package Insert [package insert] Tokyo, Japan: Otsuka America Pharmaceutica</t>
  </si>
  <si>
    <t>for patients weighing ≤12kg an initial dose of 1.1 mg/kg, and for patients weighing &gt;12kg initiating therapy at 0.8 mg/kg/dose regardless of age to achieve 600-900ng/ml to improve engraftment and lower drug-related toxicity in children undergoing HCT.</t>
  </si>
  <si>
    <t>PMID: 3971475</t>
  </si>
  <si>
    <t xml:space="preserve">FDA </t>
  </si>
  <si>
    <t>85-200</t>
  </si>
  <si>
    <t>Cmax value extrapolated from 3 individual patient's plots</t>
  </si>
  <si>
    <t xml:space="preserve">Current clinical trial combining olaparib + radiation </t>
  </si>
  <si>
    <t>Combined with F-araA</t>
  </si>
  <si>
    <t>PMID: 9516951</t>
  </si>
  <si>
    <t>III, Css extrapolated from the graph</t>
  </si>
  <si>
    <t>PMID: 29090473</t>
  </si>
  <si>
    <t>PMID: 2194652</t>
  </si>
  <si>
    <t>PMID:1558794</t>
  </si>
  <si>
    <t>PMID:27121262</t>
  </si>
  <si>
    <t>Very short half-life, PK from adult dose</t>
  </si>
  <si>
    <t>https://www.accessdata.fda.gov/drugsatfda_docs/label/2011/010669s032lbl.pdf</t>
  </si>
  <si>
    <t>PMID: 29915216</t>
  </si>
  <si>
    <t>Blood 2014 124:2466</t>
  </si>
  <si>
    <t>PMID: 16115931</t>
  </si>
  <si>
    <t>https://www.fda.gov/media/99239/download</t>
  </si>
  <si>
    <t>II, Css data extrapolate from the graph</t>
  </si>
  <si>
    <t>PMID: 28605510</t>
  </si>
  <si>
    <t>Css based on pediatric PK at cycle 2 day 21, higher dose PK available</t>
  </si>
  <si>
    <t>Synonyms</t>
  </si>
  <si>
    <t>Abemaciclib mesylate</t>
  </si>
  <si>
    <t>LY2835219</t>
  </si>
  <si>
    <t>CDK4; CDK6</t>
  </si>
  <si>
    <t>Afatinib</t>
  </si>
  <si>
    <t>BIBW2992; Tovok; Gilotrif</t>
  </si>
  <si>
    <t>EGFR; HER2</t>
  </si>
  <si>
    <t>Alisertib</t>
  </si>
  <si>
    <t>MLN8237</t>
  </si>
  <si>
    <t>c-Met</t>
  </si>
  <si>
    <t>AG 013736</t>
  </si>
  <si>
    <t>AZD1775</t>
  </si>
  <si>
    <t>WEE1</t>
  </si>
  <si>
    <t>MEK1; MEK2</t>
  </si>
  <si>
    <t>BKM120; NVP-BKM120</t>
  </si>
  <si>
    <t>XL184; XL-184; BMS-907351; Cometriq</t>
  </si>
  <si>
    <t>Capmatinib</t>
  </si>
  <si>
    <t>INCB28060; INC280; NVP-INC280</t>
  </si>
  <si>
    <t>Ceritinib</t>
  </si>
  <si>
    <t>RG7421; GDC-0973; XL518</t>
  </si>
  <si>
    <t>MEK1</t>
  </si>
  <si>
    <t>Crizotinib</t>
  </si>
  <si>
    <t>PF-02341066; PF02341066; PF 02341066; Xalkori</t>
  </si>
  <si>
    <t>Dabrafenib</t>
  </si>
  <si>
    <t>GSK2118436</t>
  </si>
  <si>
    <t>BRAFV600E</t>
  </si>
  <si>
    <t>BMS-354825</t>
  </si>
  <si>
    <t>RXDX-101</t>
  </si>
  <si>
    <t>TrkA; TrkB; TrkC; ROS1; ALK</t>
  </si>
  <si>
    <t>Erlotinib hydrochloride</t>
  </si>
  <si>
    <t>CP-358774; CP358774; OSI-774; NSC 718781; RG-1415; Ro-508231; R-1415; Tarceva</t>
  </si>
  <si>
    <t>Everolimus</t>
  </si>
  <si>
    <t>mTORC1</t>
  </si>
  <si>
    <t>STI571; STI-571; ST1571 mesylate; CGP-57148B; Gleevec</t>
  </si>
  <si>
    <t>Tyverb; GW-572016, GSK572016; Tykerb</t>
  </si>
  <si>
    <t>Larotrectinib sulfate</t>
  </si>
  <si>
    <t>LOXO-101; ARRY-470</t>
  </si>
  <si>
    <t>AKT1; AKT2; AKT3</t>
  </si>
  <si>
    <t>Nilotinib</t>
  </si>
  <si>
    <t>AMN-107; AMN 107; Tasigna</t>
  </si>
  <si>
    <t>Bcr-Abl</t>
  </si>
  <si>
    <t>PARP1; PARP2</t>
  </si>
  <si>
    <t>Olaparib</t>
  </si>
  <si>
    <t>AZD2281; Ku-0059436; lynparza</t>
  </si>
  <si>
    <t>PD0332991; PD-0332991; PF-00080665-73</t>
  </si>
  <si>
    <t>LBH589</t>
  </si>
  <si>
    <t>pan-HDAC</t>
  </si>
  <si>
    <t>Regorafenib</t>
  </si>
  <si>
    <t>Ruxolitinib</t>
  </si>
  <si>
    <t>INCB018424; INCB-18424; Jakafi</t>
  </si>
  <si>
    <t>JAK1; JAK2</t>
  </si>
  <si>
    <t>Selumetinib</t>
  </si>
  <si>
    <t>AZD6244; AZD-6244; ARRY-886</t>
  </si>
  <si>
    <t>Rapamycin; AY 22989; AY-22989; SILA 9268A; WY-090217; Torisel; Rapamune</t>
  </si>
  <si>
    <t>BAY 43-9006; Nexavar; 284461-73-0</t>
  </si>
  <si>
    <t>Raf-1; B-Raf; VEGFR-2</t>
  </si>
  <si>
    <t>SU 11248; SU-11248; Sutent</t>
  </si>
  <si>
    <t>BMN 673; BMN-673; LT-673</t>
  </si>
  <si>
    <t>Temsirolimus</t>
  </si>
  <si>
    <t>CCI-779; Torisel</t>
  </si>
  <si>
    <t>Trametinib</t>
  </si>
  <si>
    <t>GSK-1120212; GSK1120212; JTP-74057; Mekinist</t>
  </si>
  <si>
    <t>Vandetanib</t>
  </si>
  <si>
    <t>ZD6474; ZD-6474; ZD 6474</t>
  </si>
  <si>
    <t>Vemurafenib</t>
  </si>
  <si>
    <t>RG7204; R7204; RO5185426; PLX4032</t>
  </si>
  <si>
    <t>ABT199; ABT-199; GDC-0199</t>
  </si>
  <si>
    <t>BCL-2</t>
  </si>
  <si>
    <t>Vismodegib</t>
  </si>
  <si>
    <t>GDC-0449; Erivedge</t>
  </si>
  <si>
    <t>SMO</t>
  </si>
  <si>
    <t>Vistusertib</t>
  </si>
  <si>
    <t>AZD2014; AZD-2014</t>
  </si>
  <si>
    <t>mTORC1; mTORC2</t>
  </si>
  <si>
    <t>BI6727; BI 6727; BI-6727</t>
  </si>
  <si>
    <t>Vorinostat</t>
  </si>
  <si>
    <t>SAHA; MK0683</t>
  </si>
  <si>
    <t>Alecensa; RG7853; AF802; CH5424802; CH 5424802; RO5424802</t>
  </si>
  <si>
    <t>AZD4547</t>
  </si>
  <si>
    <t>FGFR1; FGFR2; FGFR3; FGFR4; KDR</t>
  </si>
  <si>
    <t>Bortezomib</t>
  </si>
  <si>
    <t>PS-341; PS341; PS 341; LDP-341; MLM341; Velcade</t>
  </si>
  <si>
    <t>Proteasome</t>
  </si>
  <si>
    <t>Crenolanib</t>
  </si>
  <si>
    <t>p53-MDM2</t>
  </si>
  <si>
    <t>MK-2206 dihydrochloride</t>
  </si>
  <si>
    <t>MK 2206 dihydrochloride; MK2206 dihydrochloride</t>
  </si>
  <si>
    <t>JAK1; JAK2; JAK3</t>
  </si>
  <si>
    <t>EPZ-5676; EPZ5676; EPZ 5676</t>
  </si>
  <si>
    <t>Ponatinib</t>
  </si>
  <si>
    <t>AP24534, AP-24534, KIN001-192, Iclusig</t>
  </si>
  <si>
    <t>AC220; AC 220; AC-220; Asp-2689</t>
  </si>
  <si>
    <t>Flt3</t>
  </si>
  <si>
    <t>Erismodegib; LDE225; NVP-LDE225</t>
  </si>
  <si>
    <t>Tofacitinib citrate</t>
  </si>
  <si>
    <t>Actinomycin D</t>
  </si>
  <si>
    <t>dsDNA intercalator</t>
  </si>
  <si>
    <t>Busulfan</t>
  </si>
  <si>
    <t>DNA topoisomerase I inhibitor</t>
  </si>
  <si>
    <t>DNA crosslinker</t>
  </si>
  <si>
    <t>cis-Diammineplatinum(II) dichloride, Platinol, CIS-DDP</t>
  </si>
  <si>
    <t>Antimetabolite (pyrimidine analogue)</t>
  </si>
  <si>
    <t>Daunorubicin hydrochloride</t>
  </si>
  <si>
    <t>Daunomycin hydrochloride</t>
  </si>
  <si>
    <t>DNA topoisomerase II inhibitor</t>
  </si>
  <si>
    <t>Doxorubicin hydrochloride</t>
  </si>
  <si>
    <t>Adriamycin; adriacin; adriblastina; adriblastin</t>
  </si>
  <si>
    <t>VP-16, VP-16213; etopophos; vepesid; eposin</t>
  </si>
  <si>
    <t>Gemzar; LY-188011</t>
  </si>
  <si>
    <t>6-Mercaptopurine</t>
  </si>
  <si>
    <t xml:space="preserve">Mercaptopurine; 6-MP; Purinethol® </t>
  </si>
  <si>
    <t>Antimetabolite (purine analogue)</t>
  </si>
  <si>
    <t>Abitrexate, Amethopterin, Rheumatrex, Trexall, Folex</t>
  </si>
  <si>
    <t>Antimetabolite (folic acid analogue)</t>
  </si>
  <si>
    <t>Mitoxantrone dihydrochloride</t>
  </si>
  <si>
    <t>Mitozantrone dihydrochloride</t>
  </si>
  <si>
    <t>Taxol; NSC 125973; BMS-181339-01; Onxol; Paxene; Praxel; Abraxane</t>
  </si>
  <si>
    <t>Microtubule stabilizer</t>
  </si>
  <si>
    <t>SN-38</t>
  </si>
  <si>
    <t>6-Thioguanine</t>
  </si>
  <si>
    <t xml:space="preserve">6-TG; 2-amino-6-mercaptopurine; 2-amino-6-purinethiol; Thiosix®; Lanvis® </t>
  </si>
  <si>
    <t>ThioTEPA</t>
  </si>
  <si>
    <t>Thio-TEPA; thioplex; tiofosfamid</t>
  </si>
  <si>
    <t>Topotecan hydrochloride</t>
  </si>
  <si>
    <t>K&amp;F 104864-A; SKF 104864A; SKFS 104864A; NSC 609669; nogitecan hydrochloride</t>
  </si>
  <si>
    <t>Velban</t>
  </si>
  <si>
    <t>Microtubule destabilizer</t>
  </si>
  <si>
    <t>Vincristine sulfate</t>
  </si>
  <si>
    <t>Leurocristine sulfate; 22-oxovincaleukoblastine sulfate</t>
  </si>
  <si>
    <t>Carfilzomib</t>
  </si>
  <si>
    <t>PR-171</t>
  </si>
  <si>
    <t>Erdafitinib</t>
  </si>
  <si>
    <t>pan-FGFR</t>
  </si>
  <si>
    <t>CAL-101; GS-1101</t>
  </si>
  <si>
    <t>MLN2238</t>
  </si>
  <si>
    <t>Midostaurin</t>
  </si>
  <si>
    <t>ICI 46474</t>
  </si>
  <si>
    <t>RO 09-1978</t>
  </si>
  <si>
    <r>
      <t>Cmax (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M)</t>
    </r>
  </si>
  <si>
    <t>Css (µM)</t>
  </si>
  <si>
    <t>FDA (y/n)</t>
  </si>
  <si>
    <t>TGA (y/n)</t>
  </si>
  <si>
    <t>Paediatric dose (y/n)</t>
  </si>
  <si>
    <t>BBB (y/n)</t>
  </si>
  <si>
    <t>Mw</t>
  </si>
  <si>
    <t>Androgen receptor</t>
  </si>
  <si>
    <t>Aurora-PLK signaling</t>
  </si>
  <si>
    <t>Multitargeted</t>
  </si>
  <si>
    <t>PI3K-AKT-mTOR signaling</t>
  </si>
  <si>
    <t>Hedgehog signaling</t>
  </si>
  <si>
    <t>Apoptotic signaling</t>
  </si>
  <si>
    <t>MAPK-ERK signaling</t>
  </si>
  <si>
    <t>JAK-STAT signaling</t>
  </si>
  <si>
    <t>DNA damage signaling</t>
  </si>
  <si>
    <t>Cell cycle-checkpoint signaling</t>
  </si>
  <si>
    <t>SAR 245409; SAR245409; XL765; XL-765</t>
  </si>
  <si>
    <t>Navelbine</t>
  </si>
  <si>
    <t>5-Fluorouracil</t>
  </si>
  <si>
    <t>5-Azacytidine</t>
  </si>
  <si>
    <t>Procarbazine hydrochloride</t>
  </si>
  <si>
    <t>Gemcitabine hydrochloride</t>
  </si>
  <si>
    <t>Bendamustine hydrochloride</t>
  </si>
  <si>
    <t>Fludarabine phosphate</t>
  </si>
  <si>
    <t>Sunitinib malate</t>
  </si>
  <si>
    <t>Pazopanib hydrochloride</t>
  </si>
  <si>
    <t>GW-786034; GW786034; Votrient</t>
  </si>
  <si>
    <t>Tamoxifen citrate</t>
  </si>
  <si>
    <t>Irinotecan hydrochloride</t>
  </si>
  <si>
    <t>Bleomycin sulfate</t>
  </si>
  <si>
    <t>Vinorelbine ditartrate</t>
  </si>
  <si>
    <t>Idarubicin hydrochloride</t>
  </si>
  <si>
    <t>Epirubicin hydrochloride</t>
  </si>
  <si>
    <t>Rigosertib sodium</t>
  </si>
  <si>
    <t>Eli Lilly</t>
  </si>
  <si>
    <t>Janssen Pharmaceuticals</t>
  </si>
  <si>
    <t>Kazia Therapeutics</t>
  </si>
  <si>
    <t>Gedatolisib</t>
  </si>
  <si>
    <t>PKI-587; PF-05212384</t>
  </si>
  <si>
    <t>Loxo Oncology</t>
  </si>
  <si>
    <t>TAK228</t>
  </si>
  <si>
    <t>EPZ-6438; EPZ6438; EPZ 6438; E-7438; 1403254-99-8; UNII-Q40W93WPE1</t>
  </si>
  <si>
    <t>Azacitidine; NSC 102816; 5-AzaC; Ladakamycin</t>
  </si>
  <si>
    <t>Prodrug 5-FU</t>
  </si>
  <si>
    <t>Remark</t>
  </si>
  <si>
    <t>bis-chloroethylnitrosourea; BCNU; BiCNU</t>
  </si>
  <si>
    <t>DNA alkylating agent</t>
  </si>
  <si>
    <t>DNA replication</t>
  </si>
  <si>
    <t>RNA synthesis</t>
  </si>
  <si>
    <t>Free radical-promoting agent</t>
  </si>
  <si>
    <t>Antimetabolite (purine antagonist)</t>
  </si>
  <si>
    <t>DNA synthesis</t>
  </si>
  <si>
    <t>Imidazole carboxamide; DTIC</t>
  </si>
  <si>
    <t>SDX105; SDX-105; EP-3101; Treanda</t>
  </si>
  <si>
    <t>LEE011; LEE-011; LEE 011</t>
  </si>
  <si>
    <t>SCH727965; SCH-727965; SCH 727965; MK-7965; PS-095760</t>
  </si>
  <si>
    <t>ZD1839; ZD-1839</t>
  </si>
  <si>
    <t>ICI 182780; ICI-182780; ZD 9238; ZM 182780; Faslodex</t>
  </si>
  <si>
    <t>ER</t>
  </si>
  <si>
    <t>CDK1; CDK2; CDK5; CDK9</t>
  </si>
  <si>
    <t>genz644282; Genz 644282</t>
  </si>
  <si>
    <t>Teniposide</t>
  </si>
  <si>
    <t>NSC 122819; VM-26</t>
  </si>
  <si>
    <t>ON-01910</t>
  </si>
  <si>
    <t>VEGFR2; VEGFR3; EGFR; RET</t>
  </si>
  <si>
    <t>CP-690550; Tasocitinib</t>
  </si>
  <si>
    <t>Wnt signaling</t>
  </si>
  <si>
    <t>Matulane</t>
  </si>
  <si>
    <t>c-Met; ALK; ROS1</t>
  </si>
  <si>
    <t>Taxotere</t>
  </si>
  <si>
    <t>Mitosis</t>
  </si>
  <si>
    <t>Folotyn</t>
  </si>
  <si>
    <t>Deoxycytidine; Dacogen</t>
  </si>
  <si>
    <t>Antimetabolite (cytosine analogue); DNA methyltransferase</t>
  </si>
  <si>
    <t>Antimetabolite (cytosine analogue)</t>
  </si>
  <si>
    <t>4'-epidoxorubicin HCl</t>
  </si>
  <si>
    <t>4-demethoxydaunorubicin; NSC256439; 4-DMDR</t>
  </si>
  <si>
    <t>(+)-Irinotecan; CPT-11</t>
  </si>
  <si>
    <t>Aromatase</t>
  </si>
  <si>
    <t>Hormone signaling</t>
  </si>
  <si>
    <t>CGS 20267</t>
  </si>
  <si>
    <t>Mitomycin C</t>
  </si>
  <si>
    <t>Ametycine</t>
  </si>
  <si>
    <t>DNA alkylating agent (O6/N7-guanine residues)</t>
  </si>
  <si>
    <t>DNA alkylating agent (N7-guanine residues)</t>
  </si>
  <si>
    <t>DNA alkylating agent (N2-guanine residues)</t>
  </si>
  <si>
    <t>DNA alkylating agent (N7-guanine residues); Antimetabolite (purine analogue)</t>
  </si>
  <si>
    <t>DNA dialkylating agent (N7-guanine residues)</t>
  </si>
  <si>
    <t>BIBF 1120; Intedanib</t>
  </si>
  <si>
    <t>Omacetaxine mepesuccinate</t>
  </si>
  <si>
    <t>Synribo; Homoharringtonine; HHT</t>
  </si>
  <si>
    <t>Protein synthesis</t>
  </si>
  <si>
    <t>Translation elongation</t>
  </si>
  <si>
    <t>NSC 241240</t>
  </si>
  <si>
    <t>Myleran; Busulphan; Sulphabutin; Myelosan; Leucosulfan; Busulfex</t>
  </si>
  <si>
    <t>MTD</t>
  </si>
  <si>
    <t>200 mg</t>
  </si>
  <si>
    <t>Dosing schedule</t>
  </si>
  <si>
    <t>Twice daily</t>
  </si>
  <si>
    <t>Css (ng/mL)</t>
  </si>
  <si>
    <t>Tumor type</t>
  </si>
  <si>
    <t>SD</t>
  </si>
  <si>
    <t>Solid tumors</t>
  </si>
  <si>
    <t>PMID: 27217383</t>
  </si>
  <si>
    <t>600 mg</t>
  </si>
  <si>
    <t>125 mg QD</t>
  </si>
  <si>
    <t>RD</t>
  </si>
  <si>
    <t>PR</t>
  </si>
  <si>
    <t>Non-small cell lung cancer</t>
  </si>
  <si>
    <t>PMID: 25153538</t>
  </si>
  <si>
    <t>1 g/day</t>
  </si>
  <si>
    <t>400 mg</t>
  </si>
  <si>
    <t>100 mg</t>
  </si>
  <si>
    <t>40 mg/m2/day</t>
  </si>
  <si>
    <t>17.8-13.9 mg/m2</t>
  </si>
  <si>
    <t>0.2 mg/kg</t>
  </si>
  <si>
    <t>50-120 mg/m2</t>
  </si>
  <si>
    <t>8.9 mg/m2/day</t>
  </si>
  <si>
    <t>52 mg/m2</t>
  </si>
  <si>
    <t>100 mg TID</t>
  </si>
  <si>
    <t>150 mg BID</t>
  </si>
  <si>
    <t xml:space="preserve">80 mg/m2 </t>
  </si>
  <si>
    <t>Once daily for 7 days, every 21 days</t>
  </si>
  <si>
    <t xml:space="preserve">PR </t>
  </si>
  <si>
    <t>Hepatoblastoma</t>
  </si>
  <si>
    <t>1.48 mg/m2</t>
  </si>
  <si>
    <t>150 mg/d</t>
  </si>
  <si>
    <t>75 mg/m2</t>
  </si>
  <si>
    <t xml:space="preserve">480 mg/m2 </t>
  </si>
  <si>
    <t>137-203 mg/m2</t>
  </si>
  <si>
    <t>225 mg</t>
  </si>
  <si>
    <t>PMID: 25964244</t>
  </si>
  <si>
    <t>Twice per day over 2.5 days per week for up to 2 weeks per 21-day cycle</t>
  </si>
  <si>
    <t>solid tumors</t>
  </si>
  <si>
    <t>45 mg</t>
  </si>
  <si>
    <t>5 mg BID</t>
  </si>
  <si>
    <t>Once weekly</t>
  </si>
  <si>
    <t>Sarcoma and glioma</t>
  </si>
  <si>
    <t>Once daily</t>
  </si>
  <si>
    <t>15 mg/m2</t>
  </si>
  <si>
    <t>28 Sunitinib + 10.8 SU12662</t>
  </si>
  <si>
    <t xml:space="preserve">16.8 Sunitinib </t>
  </si>
  <si>
    <t>532.5612 (Sunitinib malate) / 398.474 (Sunitinib)</t>
  </si>
  <si>
    <t>1.3 mg/m2</t>
  </si>
  <si>
    <t>Twice weekly</t>
  </si>
  <si>
    <t>pre-B ALL</t>
  </si>
  <si>
    <t>PMID: 17332297</t>
  </si>
  <si>
    <t>750 mg</t>
  </si>
  <si>
    <t>Peak</t>
  </si>
  <si>
    <t>Non-small-cell lung cancer (ALK-rearranged)</t>
  </si>
  <si>
    <t>PMID: 24670165</t>
  </si>
  <si>
    <t>0.7-1.5 mg/m2</t>
  </si>
  <si>
    <t>85 mg/m2</t>
  </si>
  <si>
    <t>Once daily (2 weeks out of 4 week cycle)</t>
  </si>
  <si>
    <t>Melanoma (BRAF V600E mutant)</t>
  </si>
  <si>
    <t>PMID: 27424159</t>
  </si>
  <si>
    <t>2100 mg/m2</t>
  </si>
  <si>
    <t>MID</t>
  </si>
  <si>
    <t>MTD is 1200 mg/m2 when given once weekly for 3 consecutive weeks off a 4-week cycle</t>
  </si>
  <si>
    <t>150 mg</t>
  </si>
  <si>
    <t>3 g/m2</t>
  </si>
  <si>
    <t>4 mg</t>
  </si>
  <si>
    <t>2.5 mg</t>
  </si>
  <si>
    <t>130 mg/m2</t>
  </si>
  <si>
    <t>140 mg/m2</t>
  </si>
  <si>
    <t>65-85 mg/m2</t>
  </si>
  <si>
    <t>20 mg/m2</t>
  </si>
  <si>
    <t>400 mg BID</t>
  </si>
  <si>
    <t>20 mg</t>
  </si>
  <si>
    <t>450 mg/m2</t>
  </si>
  <si>
    <t>1910 mg/m2</t>
  </si>
  <si>
    <t>3-4 mg/m2</t>
  </si>
  <si>
    <t>70 mg/m2</t>
  </si>
  <si>
    <t>60 mg/day</t>
  </si>
  <si>
    <t xml:space="preserve">PMID: 31062077 </t>
  </si>
  <si>
    <t>Once daily (3 weeks out of 4 week cycle)</t>
  </si>
  <si>
    <t>CR</t>
  </si>
  <si>
    <t>120 mg/m2</t>
  </si>
  <si>
    <t>PMID: 24664955</t>
  </si>
  <si>
    <t>BRCA-mutated tumors</t>
  </si>
  <si>
    <t>PMID: 19553641</t>
  </si>
  <si>
    <t xml:space="preserve">PMID: 29106740 </t>
  </si>
  <si>
    <t>PMID: 11496347</t>
  </si>
  <si>
    <t>PMID: 15752378</t>
  </si>
  <si>
    <t>PMID: 20068084</t>
  </si>
  <si>
    <t>PMID: 26920889</t>
  </si>
  <si>
    <t>PMID: 25417786</t>
  </si>
  <si>
    <t>Nucleic acid synthesis or utilization</t>
  </si>
  <si>
    <t>Converted into highly reactive ethylenimine groups</t>
  </si>
  <si>
    <t>DNA structure and function</t>
  </si>
  <si>
    <t>doi:10.1093/neuonc/now069.18</t>
  </si>
  <si>
    <t>Recurrent CNS tumors (Rb-positive)</t>
  </si>
  <si>
    <t>Refractory solid tumors</t>
  </si>
  <si>
    <t>Trough</t>
  </si>
  <si>
    <t>Css peak or trough</t>
  </si>
  <si>
    <t>Refractory AML</t>
  </si>
  <si>
    <t xml:space="preserve"> Cmax: geometric mean maximal concentration of a single-dose</t>
  </si>
  <si>
    <t>PMID: 23190221</t>
  </si>
  <si>
    <t>PMID: 23691988</t>
  </si>
  <si>
    <t>350 mg/m2</t>
  </si>
  <si>
    <t>Malignant rhabdoid tumor and neuroblastoma</t>
  </si>
  <si>
    <t>Plasma concentrations taken from graph</t>
  </si>
  <si>
    <t>doi: 10.1093/annonc/mdu331.15</t>
  </si>
  <si>
    <t>372 mg/m2</t>
  </si>
  <si>
    <t>200 mg/m2</t>
  </si>
  <si>
    <t>PMID: 25976292</t>
  </si>
  <si>
    <t>Solid tumors, leukemia, and myeloproliferative neoplasma</t>
  </si>
  <si>
    <t>50 mg/m2</t>
  </si>
  <si>
    <t>40 mg/m2</t>
  </si>
  <si>
    <t>Relapsed leukemia</t>
  </si>
  <si>
    <t>25 mg/m2</t>
  </si>
  <si>
    <t>Low grade glioma</t>
  </si>
  <si>
    <t>PMID: 28339824</t>
  </si>
  <si>
    <t>100 mg/m2</t>
  </si>
  <si>
    <t>5 mg/m2 QD</t>
  </si>
  <si>
    <t>250 mg</t>
  </si>
  <si>
    <t>400 mg/m2</t>
  </si>
  <si>
    <t>PMID: 28242752</t>
  </si>
  <si>
    <t>J Clin Oncol 31, 2013 (suppl; abstr 2580)</t>
  </si>
  <si>
    <t>1.0 mg</t>
  </si>
  <si>
    <t>Tumors harbouring germline BRCA1/2 mutations and selected sporadic cancers</t>
  </si>
  <si>
    <t>Once weekly for 3 weeks via 1-h intravenous infusion</t>
  </si>
  <si>
    <t>Converted into active metabolite Sirolimus</t>
  </si>
  <si>
    <t>Major active metabolite of Temsirolimus</t>
  </si>
  <si>
    <t>Excluding Sirolimus concentrations which are much lower; Other article (PMID: 21690471) showed that MTD is higher than the maximum tested dose of 150 mg/m2. Given Cmax in this article is lower than the Cmax stated in the current table.</t>
  </si>
  <si>
    <t>Relapsed or refractor high-grade glioma, neuroblastoma and rhabdomyosarcoma</t>
  </si>
  <si>
    <t>2.0 mg</t>
  </si>
  <si>
    <t>Melanoma (BRAF mutant)</t>
  </si>
  <si>
    <t>PMID: 22805291</t>
  </si>
  <si>
    <t>PMID: 22805292</t>
  </si>
  <si>
    <t>Chronic lymphocytic leukemia</t>
  </si>
  <si>
    <t>Other PK doses are also available</t>
  </si>
  <si>
    <t>PMID: 20606092</t>
  </si>
  <si>
    <t>PMID: 21658147</t>
  </si>
  <si>
    <t>PMID: 16428494</t>
  </si>
  <si>
    <t>PMID: 24908656</t>
  </si>
  <si>
    <t>PMID: 26433581</t>
  </si>
  <si>
    <t>230 mg/m2</t>
  </si>
  <si>
    <t>MTD lower in patients with refractory leukemia</t>
  </si>
  <si>
    <t>https://oncologypro.esmo.org/Meeting-Resources/ESMO-2017-Congress/Biomarker-prevalence-study-and-Phase-I-trial-of-afatinib-in-children-with-malignant-tumours</t>
  </si>
  <si>
    <t>18 mg/m2/d</t>
  </si>
  <si>
    <t>PMID: 27470518</t>
  </si>
  <si>
    <t>Assumed PK 18 mg/m2/d in children is comparable with PK 40 mg/d in adults as stated in reference 1; Used reference 2 to establish Css 40 mg/d in adults</t>
  </si>
  <si>
    <t>Neuroectodermal and rhabdomyosarcoma tumors (ErbB-deregulated)</t>
  </si>
  <si>
    <t>MTD or RD or MID</t>
  </si>
  <si>
    <t>PMID:16293874</t>
  </si>
  <si>
    <t>Other study: MTD = 107 mg/m2/5 days</t>
  </si>
  <si>
    <t>PMID: 26541630</t>
  </si>
  <si>
    <t>PMID: 11320662</t>
  </si>
  <si>
    <t>PMID: 27804235</t>
  </si>
  <si>
    <t>PMID: 25075128</t>
  </si>
  <si>
    <t>PMID: 25688119</t>
  </si>
  <si>
    <t>Recurrent ependymoma</t>
  </si>
  <si>
    <t>PMID: 19075272</t>
  </si>
  <si>
    <t>Once weekly via intravenous infusion for 4 consecutive weeks followed by a 2-week break period</t>
  </si>
  <si>
    <t>Once daily for 5 days, every 21 days</t>
  </si>
  <si>
    <t>8 mg/m2</t>
  </si>
  <si>
    <t>Azaepothilone B; BMS-247550; BMS 247550; BMS 247550-1; Ixempra; NSC 710428</t>
  </si>
  <si>
    <t>PMID: 7902425</t>
  </si>
  <si>
    <t>Relapsed solid tumors</t>
  </si>
  <si>
    <t>Once every 3 weeks via 24-hour continuous infusion</t>
  </si>
  <si>
    <t>PMID: 23834482</t>
  </si>
  <si>
    <t>Intravenously on 2 consecutive days for 3 weeks of a 4-week cycle</t>
  </si>
  <si>
    <t>27 mg/m2</t>
  </si>
  <si>
    <t>Relapsed or Refractory Multiple Myeloma or Lymphoma</t>
  </si>
  <si>
    <t>PMID: 22761464</t>
  </si>
  <si>
    <t>PMID: 19903785</t>
  </si>
  <si>
    <t>MTD when administering 5 consecutive days: 15 mg/m2</t>
  </si>
  <si>
    <t>PMID: 24375920</t>
  </si>
  <si>
    <t>PMID: 28417284</t>
  </si>
  <si>
    <t>PMID: 8339288</t>
  </si>
  <si>
    <t>PMID: 7720176</t>
  </si>
  <si>
    <t>Advanced solid tumors</t>
  </si>
  <si>
    <t>CRPC (nM)</t>
  </si>
  <si>
    <r>
      <t>CRPC (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M)</t>
    </r>
  </si>
  <si>
    <t>Receptor tyrosine kinase signaling</t>
  </si>
  <si>
    <t>30-min infusion once weekly for 2 consecutive weeks of a 4-week cycle</t>
  </si>
  <si>
    <t>PMID: 3162516</t>
  </si>
  <si>
    <t>PMID: 8094996</t>
  </si>
  <si>
    <t>PMID: 18794549</t>
  </si>
  <si>
    <t>PMID: 17001183</t>
  </si>
  <si>
    <t>PMID: 22999294</t>
  </si>
  <si>
    <t>PMID: 24958809</t>
  </si>
  <si>
    <t>PMID: 4109288</t>
  </si>
  <si>
    <t>Clinical development discontinued due to lack of efficacy</t>
  </si>
  <si>
    <t>Clinical development discontinued due to financial issues</t>
  </si>
  <si>
    <t>Clinical development discontinued in specific tumor types such as NB due to lack of efficacy as single agent and expected toxicity when combined with other drugs</t>
  </si>
  <si>
    <t>PMID: 31276318</t>
  </si>
  <si>
    <t>300 mg/m2</t>
  </si>
  <si>
    <t>Day 1 of a 14-day treatment cycle via 1-h intravenous infusion</t>
  </si>
  <si>
    <t>MTD in kids aged 12 to &lt;18 years = 200 mg/m2 administered as a single ~1h intravenous infusion on day 1 of a 14-day cycle. For kids aged 2 to &lt;12 years no MTD was observed at 300 mg/m2 (once every two weeks): higher doses were not tested as there was no indication that the drug would be effective as single agent. Recommended plasma concentration calculated based on average 7-year old weight of 22.65 kg (boys/girls mixed) and surface area of 0.86 m2 (see estimation of BSA in Infants and Children of Chemotherapy Standardisation Group 2008).</t>
  </si>
  <si>
    <t>Acute leukemia and advanced solid tumors</t>
  </si>
  <si>
    <t>Cabozantinib</t>
  </si>
  <si>
    <t>Imatinib</t>
  </si>
  <si>
    <t>Larotrectinib</t>
  </si>
  <si>
    <t>Mercaptopurine</t>
  </si>
  <si>
    <t>Rapamycin</t>
  </si>
  <si>
    <t>DrugName_CCI</t>
  </si>
  <si>
    <t>DrugName_PMC</t>
  </si>
  <si>
    <t>COMPASSlibrary</t>
  </si>
  <si>
    <t>CCIA-000120</t>
  </si>
  <si>
    <t>CCIA-000122</t>
  </si>
  <si>
    <t>CCIA-000234</t>
  </si>
  <si>
    <t>ONC201</t>
  </si>
  <si>
    <t>TIC10</t>
  </si>
  <si>
    <t>CCIA-000245</t>
  </si>
  <si>
    <t>CCIA-000277</t>
  </si>
  <si>
    <t>CCIA-001289</t>
  </si>
  <si>
    <t>CCIA-001279</t>
  </si>
  <si>
    <t>CCIA-001295</t>
  </si>
  <si>
    <t>CCIA-001792</t>
  </si>
  <si>
    <t>CCIA-001887</t>
  </si>
  <si>
    <t>CCIA-004572</t>
  </si>
  <si>
    <t>CCIA-004573</t>
  </si>
  <si>
    <t>CCIA-004574</t>
  </si>
  <si>
    <t>CCIA-004575</t>
  </si>
  <si>
    <t>CCIA-004576</t>
  </si>
  <si>
    <t>Chemotherapeutic agent</t>
  </si>
  <si>
    <t>Kinase inhibitor</t>
  </si>
  <si>
    <t>Epigenetic agent</t>
  </si>
  <si>
    <t>No MTD reached. Only patient with polycythemia vera had PR, others had SD</t>
  </si>
  <si>
    <t>Other disease</t>
  </si>
  <si>
    <t>NA</t>
  </si>
  <si>
    <t>3 mg</t>
  </si>
  <si>
    <t>No PK data in children with cancer available</t>
  </si>
  <si>
    <t>PMID: 29282090</t>
  </si>
  <si>
    <t>Prodrug (y/n)</t>
  </si>
  <si>
    <t>Zytiga</t>
  </si>
  <si>
    <t>Hormone therapy drug</t>
  </si>
  <si>
    <t>Inhibitor</t>
  </si>
  <si>
    <t>Blexane; NSC125066; Blenoxane</t>
  </si>
  <si>
    <t>Protein-protein interaction inhibitors</t>
  </si>
  <si>
    <t>NSC109724; Isophosphamide</t>
  </si>
  <si>
    <t>Alkeran; Sarcolysin; L-PAM</t>
  </si>
  <si>
    <t>L-OHP</t>
  </si>
  <si>
    <t>Eloxatin</t>
  </si>
  <si>
    <t>AKT; ERK</t>
  </si>
  <si>
    <t>PI3K-AKT-mTOR signaling; MAPK-ERK signaling</t>
  </si>
  <si>
    <t>CI-825; Deoxycoformycin; Nipent</t>
  </si>
  <si>
    <t>BAY 73-4506; Stivarga</t>
  </si>
  <si>
    <t>PI3Ka</t>
  </si>
  <si>
    <t>VEGFR2; Bcr-Abl; PDGFRa; FGFR1</t>
  </si>
  <si>
    <t>Cytosine b-D-arabinofuranoside; cytosine arabinoside; Ara-C; ara-cytidine, arabinosyl cytosine, U-19920</t>
  </si>
  <si>
    <t>VEGFR1; VEGFR2; VEGFR3; FGFR1; FGFR2; FGFR3; PDGFRa; PDGFRb</t>
  </si>
  <si>
    <t>VEGFR1; VEGFR2; VEGFR3; PDGFRa; PDGFRb; FGFR1; c-Kit; c-FMS</t>
  </si>
  <si>
    <t>VEGFR2; PDGFRb; c-Kit</t>
  </si>
  <si>
    <t>PI3Ka; PI3Kg; mTOR</t>
  </si>
  <si>
    <t>PI3Ka; PI3Kb; PI3Kd; PI3Kg</t>
  </si>
  <si>
    <t>PI3Ka; PI3Kb; PI3Kd; PI3Kg; mTOR</t>
  </si>
  <si>
    <t>PI3Kd</t>
  </si>
  <si>
    <t>PI3Ka; PI3Kb; PI3Kd; PI3Kg; DNA-PK; mTORC1; mTORC2</t>
  </si>
  <si>
    <t>VEGFR1; VEGFR2; VEGFR3; PDGFRb; c-Kit</t>
  </si>
  <si>
    <t>c-Met; VEGFR2; AXL; RET; c-Kit; Flt3</t>
  </si>
  <si>
    <t>PDGFRa; PDGFRb; Flt3</t>
  </si>
  <si>
    <t>VEGFR1; VEGFR2; VEGFR3; PDGFRb; c-Kit; RET; Raf-1</t>
  </si>
  <si>
    <t>bCatenin-CBP</t>
  </si>
  <si>
    <t>Estrogen receptor</t>
  </si>
  <si>
    <t>VEGFR1=Flt1</t>
  </si>
  <si>
    <t>VEGFR3=Flt4</t>
  </si>
  <si>
    <t>FGFR1=Flt2</t>
  </si>
  <si>
    <t>CD135=Flt3</t>
  </si>
  <si>
    <t xml:space="preserve">PKCa; PKCb; PKCg; Syk; Flk1; AKT; PKA; c-Kit; c-Fgr; c-Src; Flt3; PDGFRb; VEGFR1; VEGFR2 </t>
  </si>
  <si>
    <t>VEGFR2=KDR=Flk1</t>
  </si>
  <si>
    <t>Adrucil; FU; 5FU; 5-FU; NSC-19893; Fluorouracil</t>
  </si>
  <si>
    <t>Evoltra; Clolar; Clovarex</t>
  </si>
  <si>
    <t>Leukeran</t>
  </si>
  <si>
    <t>CP-868596</t>
  </si>
  <si>
    <t>Fludara</t>
  </si>
  <si>
    <t>Alimta</t>
  </si>
  <si>
    <t>Irinotecan analog derived from Camptothecin</t>
  </si>
  <si>
    <t>Chemotherapeutic</t>
  </si>
  <si>
    <t>SN 38</t>
  </si>
  <si>
    <t>JNJ-42756493; Balversa</t>
  </si>
  <si>
    <t>RAD001; Afinitor</t>
  </si>
  <si>
    <t>DrugClass</t>
  </si>
  <si>
    <t>DrugType</t>
  </si>
  <si>
    <t>Nucleic acid synthesis or utilization; Epigenetic regulation</t>
  </si>
  <si>
    <t>Epigenetic regulation</t>
  </si>
  <si>
    <t>DrugID_CCI</t>
  </si>
  <si>
    <t>DrugID_PMC</t>
  </si>
  <si>
    <t>GSK-2110183; GSK2110183</t>
  </si>
  <si>
    <t>RG7388; RG-7388</t>
  </si>
  <si>
    <t>BYL-719; BYL719</t>
  </si>
  <si>
    <t>Pemetrexed disodium salt</t>
  </si>
  <si>
    <t>CCIA library (y/n/o)</t>
  </si>
  <si>
    <t>PMC library (y/n/o)</t>
  </si>
  <si>
    <t>o</t>
  </si>
  <si>
    <t>Children or adults</t>
  </si>
  <si>
    <t>Adults</t>
  </si>
  <si>
    <t>PMID: 28854070</t>
  </si>
  <si>
    <t>160 mg</t>
  </si>
  <si>
    <t>Endocrine-refractory, estrogen receptor–positive metastatic breast cancer</t>
  </si>
  <si>
    <t>PK data for active metabolite Z-Endoxifen (Mw = 373.5)</t>
  </si>
  <si>
    <t>Once every 21-day cycle</t>
  </si>
  <si>
    <t>625 mg</t>
  </si>
  <si>
    <r>
      <t>Required minimum (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>M)</t>
    </r>
  </si>
  <si>
    <r>
      <t>Required maximum (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>M)</t>
    </r>
  </si>
  <si>
    <t>PD</t>
  </si>
  <si>
    <t>PK data established in Japanese adults</t>
  </si>
  <si>
    <t>PMID: 28331050</t>
  </si>
  <si>
    <t>PMID: 28070720</t>
  </si>
  <si>
    <t>PMID: 31088831</t>
  </si>
  <si>
    <t>12 mg</t>
  </si>
  <si>
    <r>
      <t xml:space="preserve">312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Unit/mL</t>
    </r>
  </si>
  <si>
    <t>Once daily (28-day cycles)</t>
  </si>
  <si>
    <t>Once daily (21-day cycles)</t>
  </si>
  <si>
    <t>Css extrapolated from graph</t>
  </si>
  <si>
    <t>PMID: 31937616</t>
  </si>
  <si>
    <t>Progressive or recurrent high-grade glioma</t>
  </si>
  <si>
    <t>Once dailt (21 days of a 28-day cycle)</t>
  </si>
  <si>
    <t>Administered as coprecipitate tablets</t>
  </si>
  <si>
    <t>PMID: 22421192</t>
  </si>
  <si>
    <t>PMID: 26800393</t>
  </si>
  <si>
    <t>Relapsed or refractory multiple myeloma, non-Hodgkin lymphoma, or Waldenstrom’s macroglobulinemia</t>
  </si>
  <si>
    <t>9 mg</t>
  </si>
  <si>
    <t>Once daily (3 days on followed by 4 days off for 4 weeks)</t>
  </si>
  <si>
    <t>Alternative MTD = 4 mg daily for 4 consecutive weeks</t>
  </si>
  <si>
    <t>MLN0128; Sapanisertib; INK 128; TAK-228</t>
  </si>
  <si>
    <t>Active metabolite: SN-38</t>
  </si>
  <si>
    <t>Active metabolite: Z-Endoxifen</t>
  </si>
  <si>
    <t>Active metabolite: SU12662 (Mw: 320.4 g/mol)</t>
  </si>
  <si>
    <t>Active metabolite: MTIC</t>
  </si>
  <si>
    <t>Pediatric dose: 300 mg/m2</t>
  </si>
  <si>
    <t>In 0.9% NaCl in water as DMSO negatively influences cisplatin activity.</t>
  </si>
  <si>
    <t>Abl; Src; c-Kit; LCK; YES; FYN; PDGFRa; PDGFRb</t>
  </si>
  <si>
    <t>v-Abl; c-Kit; PDGFRa; PDGFRb</t>
  </si>
  <si>
    <t>154 mg</t>
  </si>
  <si>
    <t>PMID: 25652454</t>
  </si>
  <si>
    <t>50 mg</t>
  </si>
  <si>
    <t>PMID: 25805799</t>
  </si>
  <si>
    <t>Other peadiatric PK doses are also available</t>
  </si>
  <si>
    <t>PMID: 15170367</t>
  </si>
  <si>
    <t>Css at end of infusion extrapolated from graph in paper</t>
  </si>
  <si>
    <t>&lt;0.0005</t>
  </si>
  <si>
    <t>≤0.0005</t>
  </si>
  <si>
    <t>&lt; 0.0005</t>
  </si>
  <si>
    <t>Prodrug of C-82</t>
  </si>
  <si>
    <t>Range (nM)</t>
  </si>
  <si>
    <t>0.01, 0.1, 1, 10, 100, 1000</t>
  </si>
  <si>
    <t>1, 10, 100, 1000, 10000</t>
  </si>
  <si>
    <t>0.1, 1, 10, 100, 1000</t>
  </si>
  <si>
    <t>0.1, 1, 10, 100, 1000, 10000</t>
  </si>
  <si>
    <t>Number of concentrations</t>
  </si>
  <si>
    <r>
      <t>1, 10, 100, 1000, 10000,</t>
    </r>
    <r>
      <rPr>
        <sz val="11"/>
        <color rgb="FF00B050"/>
        <rFont val="Calibri"/>
        <family val="2"/>
        <scheme val="minor"/>
      </rPr>
      <t xml:space="preserve"> 100000</t>
    </r>
  </si>
  <si>
    <t>PMID: 31778267</t>
  </si>
  <si>
    <t>RP2D</t>
  </si>
  <si>
    <t>Solid tumours</t>
  </si>
  <si>
    <t>DOI: 10.1200/jco.2013.31.15_suppl.2501 Journal of Clinical Oncology 31, no. 15_suppl (May 20, 2013) 2501-2501.</t>
  </si>
  <si>
    <t>905 mg/m2</t>
  </si>
  <si>
    <t>Cmax established based on levels of active metabolite C-82</t>
  </si>
  <si>
    <r>
      <t xml:space="preserve">1, 10, 100, 1000, 10000, </t>
    </r>
    <r>
      <rPr>
        <sz val="11"/>
        <color rgb="FF00B050"/>
        <rFont val="Calibri"/>
        <family val="2"/>
        <scheme val="minor"/>
      </rPr>
      <t>100000</t>
    </r>
  </si>
  <si>
    <t>Children</t>
  </si>
  <si>
    <r>
      <t xml:space="preserve">10, 100, 1000, 10000, </t>
    </r>
    <r>
      <rPr>
        <sz val="11"/>
        <color rgb="FF00B050"/>
        <rFont val="Calibri"/>
        <family val="2"/>
        <scheme val="minor"/>
      </rPr>
      <t>100000</t>
    </r>
  </si>
  <si>
    <t>MTD in kids: 130 mg/m2/dose. NO PK data published yet.</t>
  </si>
  <si>
    <t>MTD in children: 510 mg/m2 (fasted) and 500 mg/m2 (fed). No PK data published.</t>
  </si>
  <si>
    <t>https://ascopubs.org/doi/abs/10.1200/JCO.2020.38.15_suppl.10505</t>
  </si>
  <si>
    <r>
      <t xml:space="preserve">10, 100, 1000, 10000, </t>
    </r>
    <r>
      <rPr>
        <sz val="11"/>
        <color rgb="FF00B050"/>
        <rFont val="Calibri"/>
        <family val="2"/>
        <scheme val="minor"/>
      </rPr>
      <t>100000, 200000</t>
    </r>
  </si>
  <si>
    <r>
      <t xml:space="preserve">1, 10, 100, 1000, 10000, </t>
    </r>
    <r>
      <rPr>
        <sz val="11"/>
        <color rgb="FF00B050"/>
        <rFont val="Calibri"/>
        <family val="2"/>
        <scheme val="minor"/>
      </rPr>
      <t>100000, 200000</t>
    </r>
  </si>
  <si>
    <r>
      <t xml:space="preserve">0.1, 1, 10, 100, 1000, 10000, </t>
    </r>
    <r>
      <rPr>
        <sz val="11"/>
        <color rgb="FF00B050"/>
        <rFont val="Calibri"/>
        <family val="2"/>
        <scheme val="minor"/>
      </rPr>
      <t>100000</t>
    </r>
  </si>
  <si>
    <t>30 mg/m2</t>
  </si>
  <si>
    <t>Weekly</t>
  </si>
  <si>
    <t>Paediatric cancer patients without bone marrow involvement</t>
  </si>
  <si>
    <t>Based on Mw of vinorelbine tartrate as that is the active ingredient given clinically</t>
  </si>
  <si>
    <t>0.001, 0.01 ,0.1 ,1 ,10 ,100</t>
  </si>
  <si>
    <t>PMID: 15231574</t>
  </si>
  <si>
    <t>570 mg/m2</t>
  </si>
  <si>
    <t>Based on MW Imatinib mesylate (clinically used)</t>
  </si>
  <si>
    <t>Philadelphia chromosome-positive leukemia</t>
  </si>
  <si>
    <t>PMID: 14990650</t>
  </si>
  <si>
    <t>Check lowest conc as only 1 COG NB model responded etremely sensitive</t>
  </si>
  <si>
    <t>PMID: 29606586</t>
  </si>
  <si>
    <t>Paediatric solid tumours harbouring NTRK gene fusions</t>
  </si>
  <si>
    <t>100 mg/m2, maximum 100 mg/dose</t>
  </si>
  <si>
    <t>Based on liquid formulation for oral administration (Cmax for capsules slightly lower); Not clear after which dose the PK has been established; Molar concentration determined based on Mw Larotrectinib</t>
  </si>
  <si>
    <t>Not known</t>
  </si>
  <si>
    <t>PMID:9591936</t>
  </si>
  <si>
    <t>30 min - 48h infusion time (depends on the tumour type and dosage)</t>
  </si>
  <si>
    <t>PMID: 11979457</t>
  </si>
  <si>
    <t>PMID: 27770238</t>
  </si>
  <si>
    <t>TrkA; TrkB; TrkC</t>
  </si>
  <si>
    <t>Acute lymphoblastic leukemia, neuroblastoma, Wilms, Ewing sarcoma, soft tissue sarcoma</t>
  </si>
  <si>
    <t>6 mg/m2 (max 10 mg)</t>
  </si>
  <si>
    <t>Once a week ± 2 days, In children less than 1 year of age or weighing less than 10 kg =&gt; 0.2 mg/kg</t>
  </si>
  <si>
    <t>low-grade astrocytoma (ie,grade1or2),pilomyxoid astrocytoma, low-grade oligoastrocytoma, low-grade oligodendroglioma, mixed LGG, and ganglioglioma</t>
  </si>
  <si>
    <t>PMID: 27573663, PMID: 3216038, PMID: 22393086</t>
  </si>
  <si>
    <t>2-hour infusion every 21 days</t>
  </si>
  <si>
    <t>Relapsed and Refractory Chronic Lymphocytic Leukemia, Acute Myeloid Leukemia, Acute Lymphocytic Leukemia</t>
  </si>
  <si>
    <t>PMID: 25708835, PMID: 23949430, PMID: 28859059</t>
  </si>
  <si>
    <t>Advanced cancer: osteosarcoma, breast, pancreas, colorectal, liver, lung, hematopoietic system, urinary bladder, connective and soft tissue</t>
  </si>
  <si>
    <t>Novartis Pharmaceuticals Australia Pty. Ltd</t>
  </si>
  <si>
    <t>CGP41231; PKC412; CGP 41251, Rydapt</t>
  </si>
  <si>
    <t>1 cycle = 14 days, adults with Diabetes mellitus 225g/day</t>
  </si>
  <si>
    <t>Paediatric AML with FLT3 mutation</t>
  </si>
  <si>
    <t>Solubility in DMSO 100 mg/mL (175.24 mM), insoluble in water</t>
  </si>
  <si>
    <t>PMID: 18508951</t>
  </si>
  <si>
    <t>PMID: 30203832</t>
  </si>
  <si>
    <t>60 mg/kg</t>
  </si>
  <si>
    <t>50 mg/m2 to 125 mg/m2</t>
  </si>
  <si>
    <t>recurrent solid tumors</t>
  </si>
  <si>
    <t>PMID: 10741701</t>
  </si>
  <si>
    <t>https://www.fda.gov/files/drugs/published/N20-571S023-Irinotecan-Clinpharm-BPCA.pdf</t>
  </si>
  <si>
    <t>6???</t>
  </si>
  <si>
    <t>Required stock concentration (mM)</t>
  </si>
  <si>
    <t>0.1, 1, 10, 100, 10000</t>
  </si>
  <si>
    <t>Best response</t>
  </si>
  <si>
    <t>PMID: 20921456</t>
  </si>
  <si>
    <t>145 mg/m2</t>
  </si>
  <si>
    <t>DIPG</t>
  </si>
  <si>
    <t>PMID: 23766359</t>
  </si>
  <si>
    <t>RD established in combination with radiotherapy (reference 2); Css conc is higher (but in same order of magnitude) compared to Css upon treatment of children with multiple endocrine neoplasia type 2B associated medullary thyroid carcinoma with 100 mg/m2/day vandetanib single agent.</t>
  </si>
  <si>
    <t>PMID: 19731319</t>
  </si>
  <si>
    <t>Leukemia</t>
  </si>
  <si>
    <t>Cmax extrapolated from graph of a single representative patient</t>
  </si>
  <si>
    <t>260 mg/m2</t>
  </si>
  <si>
    <t>Once dailiy for 5 consecutive days fo a 4-week cycle</t>
  </si>
  <si>
    <t>Cmax of temozolomide; See MTIC for active metabolite</t>
  </si>
  <si>
    <t>TMZ; Temodar; Temodal; Temcad; SCH 52365</t>
  </si>
  <si>
    <t>Prodrug of 9-ß-D-arabinofuranosylguanine (ara-G)</t>
  </si>
  <si>
    <t>Prodrug of diazonium ion</t>
  </si>
  <si>
    <t>Arranon; 506U78</t>
  </si>
  <si>
    <t>Once daily on days 1-5 of 3 to 4-week cycle</t>
  </si>
  <si>
    <t>PMID: 15908652</t>
  </si>
  <si>
    <t>PMID: 10694549</t>
  </si>
  <si>
    <t>9-β-d-arabinofuranosyl-guanine is active metabolite; Cmax = Nelarabine and is extrapolated from graph in reference 2; see 9-β-d-arabinofuranosyl-guanine for active metabolite separately</t>
  </si>
  <si>
    <t>Refractory hematologic malignancies</t>
  </si>
  <si>
    <t>Active metabolite: Isophosphoramide mustard</t>
  </si>
  <si>
    <r>
      <t xml:space="preserve">0.1, 1, 10, 100, 1000, 10000, </t>
    </r>
    <r>
      <rPr>
        <sz val="11"/>
        <color rgb="FF00B050"/>
        <rFont val="Calibri"/>
        <family val="2"/>
        <scheme val="minor"/>
      </rPr>
      <t>250000</t>
    </r>
  </si>
  <si>
    <t>60-80 mg/m2</t>
  </si>
  <si>
    <t>Over 1 to 2 days by intravenous infusion over 15 minutes</t>
  </si>
  <si>
    <t>Acute leukemia</t>
  </si>
  <si>
    <t>PMID: 8410125</t>
  </si>
  <si>
    <t>PMID: 17442992</t>
  </si>
  <si>
    <t>Metabolite mitoxantrone dicarboxylic acid (MTOD)</t>
  </si>
  <si>
    <t>In combination with cytarabine; Cmax: average for 60-80 mg/m2 as concentrations at these doses were similar</t>
  </si>
  <si>
    <t>PMID: 8888741</t>
  </si>
  <si>
    <t>Metabolised into pharmacologically active topotecan lactone</t>
  </si>
  <si>
    <t>PMID: 7805183</t>
  </si>
  <si>
    <t>1.5 mg/m2/day</t>
  </si>
  <si>
    <t>Once daily for 5 consecutive days of a 3-week cycle</t>
  </si>
  <si>
    <t>MTD in children = 2 mg/m2/day in combination with GCSF when given once daily as a 30min infusion for 5 consecutive days but no PK data available (PMID: 8888741)</t>
  </si>
  <si>
    <t>Palbociclib</t>
  </si>
  <si>
    <r>
      <t xml:space="preserve">1, 10, 100, 1000, 10000, </t>
    </r>
    <r>
      <rPr>
        <sz val="11"/>
        <color rgb="FF00B050"/>
        <rFont val="Calibri"/>
        <family val="2"/>
        <scheme val="minor"/>
      </rPr>
      <t>20000</t>
    </r>
  </si>
  <si>
    <t>560 mg</t>
  </si>
  <si>
    <t>twice daily, orally</t>
  </si>
  <si>
    <t>PMID: 24493827</t>
  </si>
  <si>
    <t>Proteasome function</t>
  </si>
  <si>
    <t>Paxalisib</t>
  </si>
  <si>
    <t>RG7666; GDC-0084</t>
  </si>
  <si>
    <t>Adavosertib</t>
  </si>
  <si>
    <t>MK-1775; AZD1775</t>
  </si>
  <si>
    <t>Pralatrexate</t>
  </si>
  <si>
    <t>Gefitinib</t>
  </si>
  <si>
    <t>Capecitabine</t>
  </si>
  <si>
    <t>Chlorambucil</t>
  </si>
  <si>
    <t>Nelarabine</t>
  </si>
  <si>
    <t>Carmustine</t>
  </si>
  <si>
    <t>Lomustine</t>
  </si>
  <si>
    <t>ALK; IGF-1R; InsR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</si>
</sst>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Symbol"/>
      <family val="1"/>
      <charset val="2"/>
    </font>
    <font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63">
    <xf numFmtId="0" fontId="0" fillId="0" borderId="0" xfId="0"/>
    <xf numFmtId="0" fontId="6" fillId="0" borderId="0" xfId="0" applyFont="1"/>
    <xf numFmtId="0" fontId="0" fillId="6" borderId="0" xfId="0" applyFill="1"/>
    <xf numFmtId="0" fontId="8" fillId="0" borderId="1" xfId="0" applyFont="1" applyBorder="1" applyAlignment="1">
      <alignment horizontal="left"/>
    </xf>
    <xf numFmtId="0" fontId="0" fillId="0" borderId="1" xfId="0" applyBorder="1"/>
    <xf numFmtId="0" fontId="6" fillId="0" borderId="1" xfId="0" applyFont="1" applyBorder="1"/>
    <xf numFmtId="0" fontId="14" fillId="0" borderId="1" xfId="0" applyFont="1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7" fillId="0" borderId="1" xfId="0" applyFont="1" applyBorder="1"/>
    <xf numFmtId="0" fontId="0" fillId="0" borderId="3" xfId="0" applyBorder="1"/>
    <xf numFmtId="0" fontId="9" fillId="0" borderId="1" xfId="0" applyFont="1" applyBorder="1"/>
    <xf numFmtId="0" fontId="0" fillId="6" borderId="1" xfId="0" applyFill="1" applyBorder="1"/>
    <xf numFmtId="0" fontId="3" fillId="0" borderId="1" xfId="3" applyFont="1" applyFill="1" applyBorder="1"/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2" applyFont="1" applyFill="1" applyBorder="1" applyAlignment="1">
      <alignment horizontal="left"/>
    </xf>
    <xf numFmtId="0" fontId="3" fillId="0" borderId="1" xfId="5" applyFont="1" applyFill="1" applyBorder="1" applyAlignment="1">
      <alignment horizontal="left"/>
    </xf>
    <xf numFmtId="0" fontId="3" fillId="0" borderId="1" xfId="6" applyFont="1" applyFill="1" applyBorder="1" applyAlignment="1">
      <alignment horizontal="left"/>
    </xf>
    <xf numFmtId="0" fontId="3" fillId="0" borderId="1" xfId="1" applyFont="1" applyFill="1" applyBorder="1" applyAlignment="1">
      <alignment horizontal="left"/>
    </xf>
    <xf numFmtId="0" fontId="7" fillId="0" borderId="0" xfId="0" applyFont="1"/>
    <xf numFmtId="0" fontId="0" fillId="6" borderId="1" xfId="0" applyFill="1" applyBorder="1" applyAlignment="1">
      <alignment vertical="top"/>
    </xf>
    <xf numFmtId="49" fontId="0" fillId="6" borderId="1" xfId="0" applyNumberFormat="1" applyFill="1" applyBorder="1" applyAlignment="1">
      <alignment vertical="top"/>
    </xf>
    <xf numFmtId="0" fontId="9" fillId="0" borderId="1" xfId="0" applyFont="1" applyBorder="1" applyAlignment="1">
      <alignment vertical="center" wrapText="1"/>
    </xf>
    <xf numFmtId="0" fontId="7" fillId="0" borderId="4" xfId="0" applyFont="1" applyBorder="1"/>
    <xf numFmtId="0" fontId="7" fillId="0" borderId="3" xfId="0" applyFont="1" applyBorder="1"/>
    <xf numFmtId="164" fontId="0" fillId="0" borderId="0" xfId="0" applyNumberFormat="1"/>
    <xf numFmtId="0" fontId="10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7" borderId="0" xfId="0" applyFill="1"/>
    <xf numFmtId="0" fontId="3" fillId="6" borderId="1" xfId="5" applyFont="1" applyFill="1" applyBorder="1" applyAlignment="1">
      <alignment horizontal="left"/>
    </xf>
    <xf numFmtId="0" fontId="3" fillId="6" borderId="1" xfId="0" applyFont="1" applyFill="1" applyBorder="1"/>
    <xf numFmtId="0" fontId="3" fillId="6" borderId="1" xfId="0" applyFont="1" applyFill="1" applyBorder="1" applyAlignment="1">
      <alignment horizontal="left"/>
    </xf>
    <xf numFmtId="0" fontId="3" fillId="6" borderId="1" xfId="2" applyFont="1" applyFill="1" applyBorder="1" applyAlignment="1">
      <alignment horizontal="left"/>
    </xf>
    <xf numFmtId="0" fontId="10" fillId="6" borderId="0" xfId="0" applyFont="1" applyFill="1" applyAlignment="1">
      <alignment horizontal="right"/>
    </xf>
    <xf numFmtId="164" fontId="0" fillId="6" borderId="0" xfId="0" applyNumberFormat="1" applyFill="1"/>
    <xf numFmtId="0" fontId="0" fillId="6" borderId="2" xfId="0" applyFill="1" applyBorder="1"/>
    <xf numFmtId="0" fontId="0" fillId="6" borderId="0" xfId="0" applyFill="1" applyAlignment="1">
      <alignment horizontal="right"/>
    </xf>
    <xf numFmtId="0" fontId="6" fillId="6" borderId="0" xfId="0" applyFont="1" applyFill="1"/>
    <xf numFmtId="0" fontId="6" fillId="6" borderId="1" xfId="0" applyFont="1" applyFill="1" applyBorder="1"/>
    <xf numFmtId="0" fontId="6" fillId="6" borderId="1" xfId="2" applyFont="1" applyFill="1" applyBorder="1" applyAlignment="1">
      <alignment horizontal="left"/>
    </xf>
    <xf numFmtId="164" fontId="6" fillId="6" borderId="0" xfId="0" applyNumberFormat="1" applyFont="1" applyFill="1"/>
    <xf numFmtId="0" fontId="6" fillId="6" borderId="1" xfId="0" applyFont="1" applyFill="1" applyBorder="1" applyAlignment="1">
      <alignment vertical="top"/>
    </xf>
    <xf numFmtId="0" fontId="6" fillId="6" borderId="1" xfId="5" applyFont="1" applyFill="1" applyBorder="1" applyAlignment="1">
      <alignment horizontal="left"/>
    </xf>
    <xf numFmtId="0" fontId="16" fillId="6" borderId="0" xfId="0" applyFont="1" applyFill="1" applyAlignment="1">
      <alignment horizontal="right"/>
    </xf>
    <xf numFmtId="49" fontId="6" fillId="6" borderId="1" xfId="0" applyNumberFormat="1" applyFont="1" applyFill="1" applyBorder="1" applyAlignment="1">
      <alignment vertical="top"/>
    </xf>
    <xf numFmtId="0" fontId="6" fillId="6" borderId="0" xfId="0" applyFont="1" applyFill="1" applyAlignment="1">
      <alignment horizontal="right"/>
    </xf>
    <xf numFmtId="0" fontId="0" fillId="8" borderId="1" xfId="0" applyFill="1" applyBorder="1"/>
    <xf numFmtId="0" fontId="3" fillId="8" borderId="1" xfId="0" applyFont="1" applyFill="1" applyBorder="1"/>
    <xf numFmtId="0" fontId="3" fillId="8" borderId="1" xfId="2" applyFont="1" applyFill="1" applyBorder="1" applyAlignment="1">
      <alignment horizontal="left"/>
    </xf>
    <xf numFmtId="0" fontId="0" fillId="8" borderId="0" xfId="0" applyFill="1"/>
    <xf numFmtId="0" fontId="0" fillId="8" borderId="1" xfId="0" applyFill="1" applyBorder="1" applyAlignment="1">
      <alignment vertical="top"/>
    </xf>
    <xf numFmtId="0" fontId="3" fillId="8" borderId="1" xfId="5" applyFont="1" applyFill="1" applyBorder="1" applyAlignment="1">
      <alignment horizontal="left"/>
    </xf>
    <xf numFmtId="0" fontId="10" fillId="8" borderId="0" xfId="0" applyFont="1" applyFill="1" applyAlignment="1">
      <alignment horizontal="right"/>
    </xf>
    <xf numFmtId="164" fontId="0" fillId="8" borderId="0" xfId="0" applyNumberFormat="1" applyFill="1"/>
  </cellXfs>
  <cellStyles count="7">
    <cellStyle name="20% - Accent4" xfId="1" builtinId="42"/>
    <cellStyle name="40% - Accent4" xfId="2" builtinId="43"/>
    <cellStyle name="Good" xfId="5" builtinId="26"/>
    <cellStyle name="Hyperlink" xfId="3" builtinId="8"/>
    <cellStyle name="Neutral" xfId="6" builtinId="28"/>
    <cellStyle name="Normal" xfId="0" builtinId="0"/>
    <cellStyle name="Normal 3" xfId="4" xr:uid="{00000000-0005-0000-0000-000006000000}"/>
  </cellStyles>
  <dxfs count="5"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ncologypro.esmo.org/Meeting-Resources/ESMO-2017-Congress/Biomarker-prevalence-study-and-Phase-I-trial-of-afatinib-in-children-with-malignant-tumou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32"/>
  <sheetViews>
    <sheetView tabSelected="1" zoomScale="84" zoomScaleNormal="115" workbookViewId="0">
      <pane xSplit="2" ySplit="1" topLeftCell="F73" activePane="bottomRight" state="frozen"/>
      <selection pane="topRight" activeCell="B1" sqref="B1"/>
      <selection pane="bottomLeft" activeCell="A2" sqref="A2"/>
      <selection pane="bottomRight" activeCell="H88" sqref="H88"/>
    </sheetView>
  </sheetViews>
  <sheetFormatPr defaultRowHeight="14.4" x14ac:dyDescent="0.3"/>
  <cols>
    <col min="1" max="1" width="16.109375" customWidth="1"/>
    <col min="2" max="2" width="33.109375" style="15" customWidth="1"/>
    <col min="3" max="3" width="23.109375" style="15" customWidth="1"/>
    <col min="4" max="4" width="28.109375" style="14" customWidth="1"/>
    <col min="5" max="5" width="31.88671875" style="14" bestFit="1" customWidth="1"/>
    <col min="6" max="6" width="24.109375" style="15" customWidth="1"/>
    <col min="7" max="7" width="89.109375" style="14" customWidth="1"/>
    <col min="8" max="8" width="92" style="14" bestFit="1" customWidth="1"/>
    <col min="9" max="9" width="24.88671875" style="14" customWidth="1"/>
    <col min="10" max="10" width="32.109375" style="14" bestFit="1" customWidth="1"/>
    <col min="11" max="11" width="16.5546875" style="15" bestFit="1" customWidth="1"/>
    <col min="12" max="12" width="17.5546875" style="15" customWidth="1"/>
    <col min="13" max="13" width="18.109375" style="15" customWidth="1"/>
    <col min="14" max="14" width="14.109375" style="15" customWidth="1"/>
    <col min="15" max="15" width="68.109375" style="14" bestFit="1" customWidth="1"/>
    <col min="16" max="16" width="11.5546875" customWidth="1"/>
    <col min="17" max="17" width="12.5546875" customWidth="1"/>
    <col min="18" max="18" width="89.5546875" bestFit="1" customWidth="1"/>
    <col min="19" max="19" width="14.88671875" customWidth="1"/>
    <col min="22" max="22" width="16.88671875" customWidth="1"/>
    <col min="23" max="23" width="13.44140625" bestFit="1" customWidth="1"/>
    <col min="24" max="24" width="15.44140625" customWidth="1"/>
    <col min="25" max="25" width="12.44140625" bestFit="1" customWidth="1"/>
    <col min="26" max="26" width="20.44140625" bestFit="1" customWidth="1"/>
    <col min="27" max="27" width="20.88671875" bestFit="1" customWidth="1"/>
    <col min="29" max="29" width="12.88671875" bestFit="1" customWidth="1"/>
    <col min="30" max="30" width="13.5546875" customWidth="1"/>
    <col min="32" max="32" width="9.109375"/>
    <col min="34" max="34" width="52" customWidth="1"/>
    <col min="35" max="35" width="17.88671875" customWidth="1"/>
    <col min="36" max="36" width="15.88671875" customWidth="1"/>
    <col min="37" max="37" width="12.44140625" bestFit="1" customWidth="1"/>
    <col min="38" max="38" width="24.88671875" bestFit="1" customWidth="1"/>
    <col min="39" max="39" width="28.44140625" customWidth="1"/>
    <col min="40" max="40" width="38.88671875" customWidth="1"/>
    <col min="43" max="43" width="20.6640625" customWidth="1"/>
    <col min="44" max="44" width="18.5546875" customWidth="1"/>
  </cols>
  <sheetData>
    <row r="1" spans="1:42" x14ac:dyDescent="0.3">
      <c r="A1" s="25" t="s">
        <v>841</v>
      </c>
      <c r="B1" s="16" t="s">
        <v>760</v>
      </c>
      <c r="C1" s="16" t="s">
        <v>842</v>
      </c>
      <c r="D1" s="17" t="s">
        <v>761</v>
      </c>
      <c r="E1" s="17" t="s">
        <v>762</v>
      </c>
      <c r="F1" s="3" t="s">
        <v>2</v>
      </c>
      <c r="G1" s="9" t="s">
        <v>324</v>
      </c>
      <c r="H1" s="9" t="s">
        <v>0</v>
      </c>
      <c r="I1" s="9" t="s">
        <v>837</v>
      </c>
      <c r="J1" s="9" t="s">
        <v>838</v>
      </c>
      <c r="K1" s="3" t="s">
        <v>1</v>
      </c>
      <c r="L1" s="3" t="s">
        <v>847</v>
      </c>
      <c r="M1" s="16" t="s">
        <v>848</v>
      </c>
      <c r="N1" s="16" t="s">
        <v>789</v>
      </c>
      <c r="O1" s="17" t="s">
        <v>507</v>
      </c>
      <c r="P1" s="9" t="s">
        <v>850</v>
      </c>
      <c r="Q1" s="9" t="s">
        <v>226</v>
      </c>
      <c r="R1" s="9" t="s">
        <v>560</v>
      </c>
      <c r="S1" s="9" t="s">
        <v>466</v>
      </c>
      <c r="T1" s="9" t="s">
        <v>707</v>
      </c>
      <c r="U1" s="9" t="s">
        <v>468</v>
      </c>
      <c r="V1" s="9" t="s">
        <v>233</v>
      </c>
      <c r="W1" s="9" t="s">
        <v>462</v>
      </c>
      <c r="X1" s="9" t="s">
        <v>562</v>
      </c>
      <c r="Y1" s="9" t="s">
        <v>463</v>
      </c>
      <c r="Z1" s="9" t="s">
        <v>657</v>
      </c>
      <c r="AA1" s="9" t="s">
        <v>967</v>
      </c>
      <c r="AB1" s="9" t="s">
        <v>563</v>
      </c>
      <c r="AC1" s="9" t="s">
        <v>737</v>
      </c>
      <c r="AD1" s="9" t="s">
        <v>736</v>
      </c>
      <c r="AE1" s="9" t="s">
        <v>467</v>
      </c>
      <c r="AF1" s="9" t="s">
        <v>464</v>
      </c>
      <c r="AG1" s="9" t="s">
        <v>465</v>
      </c>
      <c r="AH1" s="9" t="s">
        <v>4</v>
      </c>
      <c r="AI1" s="9" t="s">
        <v>5</v>
      </c>
      <c r="AJ1" s="9" t="s">
        <v>6</v>
      </c>
      <c r="AK1" s="9" t="s">
        <v>265</v>
      </c>
      <c r="AL1" s="30" t="s">
        <v>858</v>
      </c>
      <c r="AM1" s="29" t="s">
        <v>859</v>
      </c>
      <c r="AN1" s="29" t="s">
        <v>900</v>
      </c>
      <c r="AO1" s="29" t="s">
        <v>905</v>
      </c>
      <c r="AP1" s="29" t="s">
        <v>965</v>
      </c>
    </row>
    <row r="2" spans="1:42" x14ac:dyDescent="0.3">
      <c r="A2" s="26" t="s">
        <v>187</v>
      </c>
      <c r="B2" s="20" t="s">
        <v>481</v>
      </c>
      <c r="C2" s="20"/>
      <c r="D2" s="19"/>
      <c r="E2" s="19"/>
      <c r="F2" s="20"/>
      <c r="G2" s="19" t="s">
        <v>826</v>
      </c>
      <c r="H2" s="19" t="s">
        <v>425</v>
      </c>
      <c r="I2" s="19" t="s">
        <v>650</v>
      </c>
      <c r="J2" s="19" t="s">
        <v>780</v>
      </c>
      <c r="K2" s="20" t="s">
        <v>833</v>
      </c>
      <c r="L2" s="21" t="s">
        <v>11</v>
      </c>
      <c r="M2" s="20" t="s">
        <v>10</v>
      </c>
      <c r="N2" s="20"/>
      <c r="O2" s="19"/>
      <c r="P2" s="4"/>
      <c r="Q2" s="4" t="s">
        <v>679</v>
      </c>
      <c r="R2" s="4" t="s">
        <v>717</v>
      </c>
      <c r="S2" s="4" t="s">
        <v>11</v>
      </c>
      <c r="T2" s="4" t="s">
        <v>558</v>
      </c>
      <c r="U2" s="4">
        <v>130.0772</v>
      </c>
      <c r="V2" s="4"/>
      <c r="W2" s="4">
        <v>532</v>
      </c>
      <c r="X2" s="4"/>
      <c r="Y2" s="4"/>
      <c r="Z2" s="4"/>
      <c r="AA2" s="4" t="s">
        <v>564</v>
      </c>
      <c r="AB2" s="4" t="s">
        <v>715</v>
      </c>
      <c r="AC2" s="4">
        <v>532</v>
      </c>
      <c r="AD2" s="4">
        <f>1000*AC2</f>
        <v>532000</v>
      </c>
      <c r="AE2" s="4"/>
      <c r="AF2" s="4" t="s">
        <v>11</v>
      </c>
      <c r="AG2" s="4" t="s">
        <v>11</v>
      </c>
      <c r="AH2" s="4"/>
      <c r="AI2" t="s">
        <v>710</v>
      </c>
      <c r="AJ2" s="4"/>
      <c r="AK2" s="4"/>
      <c r="AL2">
        <v>0.05</v>
      </c>
      <c r="AM2" s="31">
        <f t="shared" ref="AM2:AM65" si="0">AC2</f>
        <v>532</v>
      </c>
    </row>
    <row r="3" spans="1:42" x14ac:dyDescent="0.3">
      <c r="A3" s="26" t="s">
        <v>193</v>
      </c>
      <c r="B3" s="22" t="s">
        <v>443</v>
      </c>
      <c r="C3" s="22"/>
      <c r="D3" s="19" t="s">
        <v>443</v>
      </c>
      <c r="E3" s="19" t="s">
        <v>194</v>
      </c>
      <c r="F3" s="22"/>
      <c r="G3" s="4" t="s">
        <v>444</v>
      </c>
      <c r="H3" s="4" t="s">
        <v>435</v>
      </c>
      <c r="I3" s="19" t="s">
        <v>650</v>
      </c>
      <c r="J3" s="19" t="s">
        <v>780</v>
      </c>
      <c r="K3" s="22" t="s">
        <v>833</v>
      </c>
      <c r="L3" s="21" t="s">
        <v>11</v>
      </c>
      <c r="M3" s="22" t="s">
        <v>11</v>
      </c>
      <c r="N3" s="22"/>
      <c r="O3" s="4"/>
      <c r="P3" s="4"/>
      <c r="Q3" s="4" t="s">
        <v>591</v>
      </c>
      <c r="R3" s="4"/>
      <c r="S3" s="4" t="s">
        <v>11</v>
      </c>
      <c r="T3" s="4"/>
      <c r="U3" s="4">
        <v>167.1917</v>
      </c>
      <c r="V3" s="4"/>
      <c r="W3" s="4">
        <v>0.52</v>
      </c>
      <c r="X3" s="4"/>
      <c r="Y3" s="8">
        <v>2.7</v>
      </c>
      <c r="Z3" s="4"/>
      <c r="AA3" s="4"/>
      <c r="AB3" s="4"/>
      <c r="AC3" s="4">
        <v>2.7</v>
      </c>
      <c r="AD3" s="4">
        <f>1000*AC3</f>
        <v>2700</v>
      </c>
      <c r="AE3" s="4"/>
      <c r="AF3" s="4" t="s">
        <v>11</v>
      </c>
      <c r="AG3" s="4" t="s">
        <v>11</v>
      </c>
      <c r="AH3" s="4"/>
      <c r="AI3" s="4" t="s">
        <v>711</v>
      </c>
      <c r="AJ3" s="4"/>
      <c r="AK3" s="4"/>
      <c r="AL3">
        <v>5.0000000000000001E-3</v>
      </c>
      <c r="AM3" s="31">
        <f t="shared" si="0"/>
        <v>2.7</v>
      </c>
      <c r="AN3" t="s">
        <v>902</v>
      </c>
      <c r="AO3">
        <v>5</v>
      </c>
      <c r="AP3">
        <v>10</v>
      </c>
    </row>
    <row r="4" spans="1:42" x14ac:dyDescent="0.3">
      <c r="A4" s="26" t="s">
        <v>188</v>
      </c>
      <c r="B4" s="22" t="s">
        <v>433</v>
      </c>
      <c r="C4" s="22"/>
      <c r="D4" s="19" t="s">
        <v>433</v>
      </c>
      <c r="E4" s="19" t="s">
        <v>758</v>
      </c>
      <c r="F4" s="22"/>
      <c r="G4" s="4" t="s">
        <v>434</v>
      </c>
      <c r="H4" s="4" t="s">
        <v>435</v>
      </c>
      <c r="I4" s="19" t="s">
        <v>650</v>
      </c>
      <c r="J4" s="19" t="s">
        <v>780</v>
      </c>
      <c r="K4" s="22" t="s">
        <v>833</v>
      </c>
      <c r="L4" s="21" t="s">
        <v>11</v>
      </c>
      <c r="M4" s="22" t="s">
        <v>11</v>
      </c>
      <c r="N4" s="22"/>
      <c r="O4" s="4"/>
      <c r="P4" s="4"/>
      <c r="Q4" s="4" t="s">
        <v>628</v>
      </c>
      <c r="S4" s="4" t="s">
        <v>11</v>
      </c>
      <c r="T4" s="4"/>
      <c r="U4">
        <v>152.1771</v>
      </c>
      <c r="V4" s="4"/>
      <c r="W4" s="4">
        <v>0.56000000000000005</v>
      </c>
      <c r="X4" s="4"/>
      <c r="Z4" s="4"/>
      <c r="AA4" s="4"/>
      <c r="AB4" s="4"/>
      <c r="AC4" s="4">
        <v>0.56000000000000005</v>
      </c>
      <c r="AD4" s="4">
        <f>1000*AC4</f>
        <v>560</v>
      </c>
      <c r="AE4" s="4"/>
      <c r="AF4" s="4" t="s">
        <v>11</v>
      </c>
      <c r="AG4" s="4" t="s">
        <v>11</v>
      </c>
      <c r="AH4" s="4"/>
      <c r="AI4" s="4" t="s">
        <v>297</v>
      </c>
      <c r="AJ4" s="4"/>
      <c r="AK4" s="4"/>
      <c r="AL4">
        <v>5.0000000000000001E-3</v>
      </c>
      <c r="AM4" s="31">
        <f t="shared" si="0"/>
        <v>0.56000000000000005</v>
      </c>
      <c r="AN4" s="37" t="s">
        <v>902</v>
      </c>
      <c r="AO4">
        <v>5</v>
      </c>
      <c r="AP4">
        <v>10</v>
      </c>
    </row>
    <row r="5" spans="1:42" x14ac:dyDescent="0.3">
      <c r="A5" s="26" t="s">
        <v>31</v>
      </c>
      <c r="B5" s="22" t="s">
        <v>32</v>
      </c>
      <c r="C5" s="22"/>
      <c r="D5" s="19" t="s">
        <v>445</v>
      </c>
      <c r="E5" s="22" t="s">
        <v>32</v>
      </c>
      <c r="F5" s="22"/>
      <c r="G5" s="4" t="s">
        <v>446</v>
      </c>
      <c r="H5" s="4" t="s">
        <v>547</v>
      </c>
      <c r="I5" s="19" t="s">
        <v>652</v>
      </c>
      <c r="J5" s="19" t="s">
        <v>780</v>
      </c>
      <c r="K5" s="22" t="s">
        <v>833</v>
      </c>
      <c r="L5" s="21" t="s">
        <v>11</v>
      </c>
      <c r="M5" s="22" t="s">
        <v>11</v>
      </c>
      <c r="N5" s="22"/>
      <c r="O5" s="19" t="s">
        <v>651</v>
      </c>
      <c r="P5" s="4"/>
      <c r="Q5" s="4" t="s">
        <v>590</v>
      </c>
      <c r="R5" s="4"/>
      <c r="S5" s="4" t="s">
        <v>11</v>
      </c>
      <c r="T5" s="4"/>
      <c r="U5" s="4">
        <v>189.2183</v>
      </c>
      <c r="V5" s="4"/>
      <c r="W5" s="4">
        <v>20</v>
      </c>
      <c r="X5" s="4"/>
      <c r="Y5" s="8"/>
      <c r="Z5" s="4"/>
      <c r="AA5" s="4"/>
      <c r="AB5" s="4"/>
      <c r="AC5" s="4">
        <v>20</v>
      </c>
      <c r="AD5" s="4">
        <f>1000*AC5</f>
        <v>20000</v>
      </c>
      <c r="AE5" s="4"/>
      <c r="AF5" s="4" t="s">
        <v>11</v>
      </c>
      <c r="AG5" s="4" t="s">
        <v>11</v>
      </c>
      <c r="AH5" s="4"/>
      <c r="AI5" s="4"/>
      <c r="AJ5" s="4"/>
      <c r="AK5" s="4"/>
      <c r="AL5">
        <v>0.05</v>
      </c>
      <c r="AM5" s="31">
        <f t="shared" si="0"/>
        <v>20</v>
      </c>
      <c r="AN5" t="s">
        <v>915</v>
      </c>
      <c r="AO5">
        <v>5</v>
      </c>
      <c r="AP5">
        <v>25</v>
      </c>
    </row>
    <row r="6" spans="1:42" x14ac:dyDescent="0.3">
      <c r="A6" s="26" t="s">
        <v>127</v>
      </c>
      <c r="B6" s="20" t="s">
        <v>128</v>
      </c>
      <c r="C6" s="20"/>
      <c r="D6" s="19" t="s">
        <v>128</v>
      </c>
      <c r="E6" s="19"/>
      <c r="F6" s="20"/>
      <c r="G6" s="4" t="s">
        <v>515</v>
      </c>
      <c r="H6" s="19" t="s">
        <v>546</v>
      </c>
      <c r="I6" s="19" t="s">
        <v>652</v>
      </c>
      <c r="J6" s="19" t="s">
        <v>780</v>
      </c>
      <c r="K6" s="20" t="s">
        <v>833</v>
      </c>
      <c r="L6" s="21" t="s">
        <v>11</v>
      </c>
      <c r="M6" s="20" t="s">
        <v>11</v>
      </c>
      <c r="N6" s="20"/>
      <c r="O6" s="19"/>
      <c r="P6" s="4"/>
      <c r="Q6" s="4"/>
      <c r="R6" s="4"/>
      <c r="S6" s="4" t="s">
        <v>11</v>
      </c>
      <c r="T6" s="4"/>
      <c r="U6" s="4">
        <v>182.1832</v>
      </c>
      <c r="V6" s="4"/>
      <c r="W6" s="4"/>
      <c r="X6" s="4"/>
      <c r="Y6" s="8"/>
      <c r="Z6" s="4"/>
      <c r="AA6" s="4"/>
      <c r="AB6" s="4"/>
      <c r="AC6" s="4"/>
      <c r="AD6" s="4"/>
      <c r="AE6" s="4"/>
      <c r="AF6" s="4" t="s">
        <v>11</v>
      </c>
      <c r="AG6" s="4" t="s">
        <v>11</v>
      </c>
      <c r="AH6" s="4"/>
      <c r="AI6" s="4"/>
      <c r="AJ6" s="4"/>
      <c r="AK6" s="4"/>
      <c r="AL6" s="32">
        <v>0.05</v>
      </c>
      <c r="AM6" s="31">
        <f t="shared" si="0"/>
        <v>0</v>
      </c>
    </row>
    <row r="7" spans="1:42" x14ac:dyDescent="0.3">
      <c r="A7" s="26" t="s">
        <v>29</v>
      </c>
      <c r="B7" s="22" t="s">
        <v>30</v>
      </c>
      <c r="C7" s="22"/>
      <c r="D7" s="19" t="s">
        <v>30</v>
      </c>
      <c r="E7" s="19" t="s">
        <v>30</v>
      </c>
      <c r="F7" s="22"/>
      <c r="G7" s="4" t="s">
        <v>979</v>
      </c>
      <c r="H7" s="19" t="s">
        <v>546</v>
      </c>
      <c r="I7" s="19" t="s">
        <v>652</v>
      </c>
      <c r="J7" s="19" t="s">
        <v>780</v>
      </c>
      <c r="K7" s="22" t="s">
        <v>833</v>
      </c>
      <c r="L7" s="21" t="s">
        <v>11</v>
      </c>
      <c r="M7" s="22" t="s">
        <v>11</v>
      </c>
      <c r="N7" s="22" t="s">
        <v>11</v>
      </c>
      <c r="O7" s="22" t="s">
        <v>884</v>
      </c>
      <c r="P7" s="4" t="s">
        <v>914</v>
      </c>
      <c r="Q7" s="4" t="s">
        <v>976</v>
      </c>
      <c r="R7" s="4" t="s">
        <v>977</v>
      </c>
      <c r="S7" s="4" t="s">
        <v>11</v>
      </c>
      <c r="T7" s="4" t="s">
        <v>620</v>
      </c>
      <c r="U7" s="4">
        <v>194.1508</v>
      </c>
      <c r="V7" s="4">
        <v>13000</v>
      </c>
      <c r="W7" s="4">
        <v>66.958261310280463</v>
      </c>
      <c r="X7" s="4"/>
      <c r="Z7" s="4"/>
      <c r="AA7" s="4"/>
      <c r="AB7" s="4" t="s">
        <v>672</v>
      </c>
      <c r="AC7" s="4">
        <v>66.958261310280463</v>
      </c>
      <c r="AD7" s="4">
        <v>66958.261310280461</v>
      </c>
      <c r="AE7" s="4"/>
      <c r="AF7" s="4" t="s">
        <v>11</v>
      </c>
      <c r="AG7" s="4" t="s">
        <v>11</v>
      </c>
      <c r="AH7" s="4" t="s">
        <v>978</v>
      </c>
      <c r="AI7" s="4" t="s">
        <v>298</v>
      </c>
      <c r="AJ7" s="4"/>
      <c r="AK7" s="4"/>
      <c r="AL7" s="32">
        <v>0.5</v>
      </c>
      <c r="AM7" s="31">
        <f t="shared" si="0"/>
        <v>66.958261310280463</v>
      </c>
    </row>
    <row r="8" spans="1:42" x14ac:dyDescent="0.3">
      <c r="A8" s="26" t="s">
        <v>17</v>
      </c>
      <c r="B8" s="22" t="s">
        <v>421</v>
      </c>
      <c r="C8" s="22"/>
      <c r="D8" s="19" t="s">
        <v>421</v>
      </c>
      <c r="E8" s="19" t="s">
        <v>421</v>
      </c>
      <c r="F8" s="22"/>
      <c r="G8" s="4" t="s">
        <v>557</v>
      </c>
      <c r="H8" s="4" t="s">
        <v>550</v>
      </c>
      <c r="I8" s="19" t="s">
        <v>514</v>
      </c>
      <c r="J8" s="19" t="s">
        <v>780</v>
      </c>
      <c r="K8" s="22" t="s">
        <v>833</v>
      </c>
      <c r="L8" s="21" t="s">
        <v>11</v>
      </c>
      <c r="M8" s="22" t="s">
        <v>11</v>
      </c>
      <c r="N8" s="22"/>
      <c r="O8" s="19"/>
      <c r="P8" s="4"/>
      <c r="Q8" s="4" t="s">
        <v>299</v>
      </c>
      <c r="R8" s="4"/>
      <c r="S8" s="4" t="s">
        <v>11</v>
      </c>
      <c r="T8" s="4"/>
      <c r="U8" s="4">
        <v>246.30179999999999</v>
      </c>
      <c r="V8" s="4"/>
      <c r="W8" s="4"/>
      <c r="X8" s="4">
        <v>900</v>
      </c>
      <c r="Y8" s="4">
        <v>3.6540536853567454</v>
      </c>
      <c r="Z8" s="4"/>
      <c r="AA8" s="4"/>
      <c r="AB8" s="4"/>
      <c r="AC8" s="4">
        <v>3.6540536853567454</v>
      </c>
      <c r="AD8" s="4">
        <f>1000*AC8</f>
        <v>3654.0536853567455</v>
      </c>
      <c r="AE8" s="4"/>
      <c r="AF8" s="4" t="s">
        <v>11</v>
      </c>
      <c r="AG8" s="4" t="s">
        <v>11</v>
      </c>
      <c r="AH8" s="4" t="s">
        <v>302</v>
      </c>
      <c r="AI8" t="s">
        <v>300</v>
      </c>
      <c r="AJ8" s="4" t="s">
        <v>301</v>
      </c>
      <c r="AK8" s="4"/>
      <c r="AL8" s="32">
        <v>0.5</v>
      </c>
      <c r="AM8" s="31">
        <f t="shared" si="0"/>
        <v>3.6540536853567454</v>
      </c>
      <c r="AN8" t="s">
        <v>902</v>
      </c>
      <c r="AO8">
        <v>5</v>
      </c>
      <c r="AP8">
        <v>10</v>
      </c>
    </row>
    <row r="9" spans="1:42" x14ac:dyDescent="0.3">
      <c r="A9" s="26" t="s">
        <v>132</v>
      </c>
      <c r="B9" s="20" t="s">
        <v>1019</v>
      </c>
      <c r="C9" s="20"/>
      <c r="D9" s="19"/>
      <c r="E9" s="19"/>
      <c r="F9" s="20"/>
      <c r="G9" s="21" t="s">
        <v>133</v>
      </c>
      <c r="H9" s="19" t="s">
        <v>546</v>
      </c>
      <c r="I9" s="19" t="s">
        <v>652</v>
      </c>
      <c r="J9" s="19" t="s">
        <v>780</v>
      </c>
      <c r="K9" s="20" t="s">
        <v>833</v>
      </c>
      <c r="L9" s="21" t="s">
        <v>11</v>
      </c>
      <c r="M9" s="20" t="s">
        <v>10</v>
      </c>
      <c r="N9" s="20"/>
      <c r="O9" s="19"/>
      <c r="P9" s="4"/>
      <c r="Q9" s="4" t="s">
        <v>626</v>
      </c>
      <c r="S9" s="4" t="s">
        <v>11</v>
      </c>
      <c r="T9" s="4"/>
      <c r="U9" s="4">
        <v>233.6952</v>
      </c>
      <c r="V9">
        <v>900</v>
      </c>
      <c r="W9" s="4">
        <v>3.8511702422642826</v>
      </c>
      <c r="X9" s="4"/>
      <c r="Y9" s="8"/>
      <c r="Z9" s="4"/>
      <c r="AA9" s="4"/>
      <c r="AB9" s="4"/>
      <c r="AC9" s="4">
        <v>3.8511702422642826</v>
      </c>
      <c r="AD9" s="4">
        <f>1000*AC9</f>
        <v>3851.1702422642825</v>
      </c>
      <c r="AE9" s="4" t="s">
        <v>11</v>
      </c>
      <c r="AF9" s="4" t="s">
        <v>11</v>
      </c>
      <c r="AG9" s="4" t="s">
        <v>11</v>
      </c>
      <c r="AH9" s="4"/>
      <c r="AI9" s="4" t="s">
        <v>303</v>
      </c>
      <c r="AJ9" s="4"/>
      <c r="AK9" s="4"/>
      <c r="AL9" s="32">
        <v>0.05</v>
      </c>
      <c r="AM9" s="31">
        <f t="shared" si="0"/>
        <v>3.8511702422642826</v>
      </c>
    </row>
    <row r="10" spans="1:42" x14ac:dyDescent="0.3">
      <c r="A10" s="26" t="s">
        <v>134</v>
      </c>
      <c r="B10" s="20" t="s">
        <v>482</v>
      </c>
      <c r="C10" s="20"/>
      <c r="D10" s="19"/>
      <c r="E10" s="19"/>
      <c r="F10" s="20" t="s">
        <v>135</v>
      </c>
      <c r="G10" s="24" t="s">
        <v>505</v>
      </c>
      <c r="H10" s="19" t="s">
        <v>537</v>
      </c>
      <c r="I10" s="19" t="s">
        <v>650</v>
      </c>
      <c r="J10" s="19" t="s">
        <v>780</v>
      </c>
      <c r="K10" s="20" t="s">
        <v>833</v>
      </c>
      <c r="L10" s="21" t="s">
        <v>11</v>
      </c>
      <c r="M10" s="20" t="s">
        <v>10</v>
      </c>
      <c r="N10" s="20"/>
      <c r="O10" s="19"/>
      <c r="P10" s="4"/>
      <c r="Q10" s="4" t="s">
        <v>590</v>
      </c>
      <c r="R10" s="4"/>
      <c r="S10" s="4" t="s">
        <v>11</v>
      </c>
      <c r="T10" s="4"/>
      <c r="U10" s="4">
        <v>244.2047</v>
      </c>
      <c r="V10" s="4">
        <v>750</v>
      </c>
      <c r="W10" s="4">
        <v>3.0711939614593824</v>
      </c>
      <c r="X10" s="4"/>
      <c r="Y10" s="8"/>
      <c r="Z10" s="4"/>
      <c r="AA10" s="4"/>
      <c r="AB10" s="4"/>
      <c r="AC10" s="4">
        <v>3.0711939614593824</v>
      </c>
      <c r="AD10" s="4">
        <f>1000*AC10</f>
        <v>3071.1939614593825</v>
      </c>
      <c r="AE10" s="4"/>
      <c r="AF10" s="4" t="s">
        <v>11</v>
      </c>
      <c r="AG10" s="4" t="s">
        <v>11</v>
      </c>
      <c r="AH10" s="4"/>
      <c r="AI10" s="4" t="s">
        <v>304</v>
      </c>
      <c r="AJ10" s="4"/>
      <c r="AK10" s="4"/>
      <c r="AL10" s="32">
        <v>5.0000000000000001E-3</v>
      </c>
      <c r="AM10" s="31">
        <f t="shared" si="0"/>
        <v>3.0711939614593824</v>
      </c>
      <c r="AN10" t="s">
        <v>902</v>
      </c>
      <c r="AO10">
        <v>5</v>
      </c>
      <c r="AP10">
        <v>10</v>
      </c>
    </row>
    <row r="11" spans="1:42" x14ac:dyDescent="0.3">
      <c r="A11" s="26" t="s">
        <v>42</v>
      </c>
      <c r="B11" s="22" t="s">
        <v>43</v>
      </c>
      <c r="C11" s="22"/>
      <c r="D11" s="19" t="s">
        <v>43</v>
      </c>
      <c r="E11" s="19" t="s">
        <v>43</v>
      </c>
      <c r="F11" s="22" t="s">
        <v>44</v>
      </c>
      <c r="G11" s="4" t="s">
        <v>535</v>
      </c>
      <c r="H11" s="4" t="s">
        <v>536</v>
      </c>
      <c r="I11" s="4" t="s">
        <v>839</v>
      </c>
      <c r="J11" s="19" t="s">
        <v>780</v>
      </c>
      <c r="K11" s="22" t="s">
        <v>833</v>
      </c>
      <c r="L11" s="21" t="s">
        <v>11</v>
      </c>
      <c r="M11" s="22" t="s">
        <v>11</v>
      </c>
      <c r="N11" s="22"/>
      <c r="O11" s="4"/>
      <c r="P11" s="4"/>
      <c r="Q11" s="4" t="s">
        <v>602</v>
      </c>
      <c r="R11" s="4"/>
      <c r="S11" s="4" t="s">
        <v>11</v>
      </c>
      <c r="T11" s="4"/>
      <c r="U11" s="4">
        <v>228.20529999999999</v>
      </c>
      <c r="V11" s="4">
        <v>77</v>
      </c>
      <c r="W11" s="4">
        <v>0.33741547632767516</v>
      </c>
      <c r="X11" s="4"/>
      <c r="Y11" s="8"/>
      <c r="Z11" s="4"/>
      <c r="AA11" s="4"/>
      <c r="AB11" s="4"/>
      <c r="AC11" s="4">
        <v>0.33741547632767516</v>
      </c>
      <c r="AD11" s="4">
        <f>1000*AC11</f>
        <v>337.41547632767515</v>
      </c>
      <c r="AE11" s="4"/>
      <c r="AF11" s="4" t="s">
        <v>11</v>
      </c>
      <c r="AG11" s="4" t="s">
        <v>45</v>
      </c>
      <c r="AH11" s="4"/>
      <c r="AI11" s="4"/>
      <c r="AJ11" s="4"/>
      <c r="AK11" s="4"/>
      <c r="AL11" s="32">
        <v>5.0000000000000001E-3</v>
      </c>
      <c r="AM11" s="31">
        <f t="shared" si="0"/>
        <v>0.33741547632767516</v>
      </c>
      <c r="AN11" s="37" t="s">
        <v>902</v>
      </c>
      <c r="AO11">
        <v>5</v>
      </c>
      <c r="AP11">
        <v>10</v>
      </c>
    </row>
    <row r="12" spans="1:42" x14ac:dyDescent="0.3">
      <c r="A12" s="26" t="s">
        <v>33</v>
      </c>
      <c r="B12" s="20" t="s">
        <v>1018</v>
      </c>
      <c r="C12" s="20"/>
      <c r="D12" s="19"/>
      <c r="E12" s="19"/>
      <c r="F12" s="20"/>
      <c r="G12" s="19" t="s">
        <v>508</v>
      </c>
      <c r="H12" s="19" t="s">
        <v>509</v>
      </c>
      <c r="I12" s="19" t="s">
        <v>652</v>
      </c>
      <c r="J12" s="19" t="s">
        <v>780</v>
      </c>
      <c r="K12" s="20" t="s">
        <v>833</v>
      </c>
      <c r="L12" s="21" t="s">
        <v>11</v>
      </c>
      <c r="M12" s="20" t="s">
        <v>10</v>
      </c>
      <c r="N12" s="20"/>
      <c r="O12" s="19"/>
      <c r="P12" s="4"/>
      <c r="Q12" s="4"/>
      <c r="R12" s="4"/>
      <c r="S12" s="4" t="s">
        <v>11</v>
      </c>
      <c r="T12" s="4"/>
      <c r="U12" s="4">
        <v>214.04990000000001</v>
      </c>
      <c r="V12" s="4"/>
      <c r="W12" s="4"/>
      <c r="X12" s="4"/>
      <c r="Y12" s="8"/>
      <c r="Z12" s="4"/>
      <c r="AA12" s="4"/>
      <c r="AB12" s="4"/>
      <c r="AC12" s="4"/>
      <c r="AD12" s="4"/>
      <c r="AE12" s="4"/>
      <c r="AF12" s="4" t="s">
        <v>11</v>
      </c>
      <c r="AG12" s="4" t="s">
        <v>11</v>
      </c>
      <c r="AH12" s="4" t="s">
        <v>885</v>
      </c>
      <c r="AI12" s="4" t="s">
        <v>240</v>
      </c>
      <c r="AJ12" s="4"/>
      <c r="AK12" s="4"/>
      <c r="AL12" s="32">
        <v>0.05</v>
      </c>
      <c r="AM12" s="31">
        <f t="shared" si="0"/>
        <v>0</v>
      </c>
    </row>
    <row r="13" spans="1:42" x14ac:dyDescent="0.3">
      <c r="A13" s="26" t="s">
        <v>40</v>
      </c>
      <c r="B13" s="22" t="s">
        <v>41</v>
      </c>
      <c r="C13" s="22"/>
      <c r="D13" s="19" t="s">
        <v>41</v>
      </c>
      <c r="E13" s="19" t="s">
        <v>41</v>
      </c>
      <c r="F13" s="22"/>
      <c r="G13" s="4" t="s">
        <v>805</v>
      </c>
      <c r="H13" s="4" t="s">
        <v>425</v>
      </c>
      <c r="I13" s="19" t="s">
        <v>650</v>
      </c>
      <c r="J13" s="19" t="s">
        <v>780</v>
      </c>
      <c r="K13" s="22" t="s">
        <v>833</v>
      </c>
      <c r="L13" s="21" t="s">
        <v>11</v>
      </c>
      <c r="M13" s="22" t="s">
        <v>11</v>
      </c>
      <c r="N13" s="22" t="s">
        <v>10</v>
      </c>
      <c r="O13" s="19"/>
      <c r="P13" s="4"/>
      <c r="Q13" s="4"/>
      <c r="R13" s="4"/>
      <c r="S13" s="4" t="s">
        <v>11</v>
      </c>
      <c r="T13" s="4"/>
      <c r="U13" s="4">
        <v>243.2166</v>
      </c>
      <c r="V13" s="4"/>
      <c r="W13" s="4"/>
      <c r="X13" s="4"/>
      <c r="Y13" s="4">
        <v>13.6</v>
      </c>
      <c r="Z13" s="4"/>
      <c r="AA13" s="4"/>
      <c r="AB13" s="4"/>
      <c r="AC13" s="4">
        <v>13.6</v>
      </c>
      <c r="AD13" s="4">
        <f>1000*AC13</f>
        <v>13600</v>
      </c>
      <c r="AE13" s="4"/>
      <c r="AF13" s="4" t="s">
        <v>11</v>
      </c>
      <c r="AG13" s="4" t="s">
        <v>11</v>
      </c>
      <c r="AH13" s="4" t="s">
        <v>308</v>
      </c>
      <c r="AI13" s="4" t="s">
        <v>309</v>
      </c>
      <c r="AJ13" s="4"/>
      <c r="AK13" s="4"/>
      <c r="AL13" s="32">
        <v>5.0000000000000001E-4</v>
      </c>
      <c r="AM13" s="31">
        <f t="shared" si="0"/>
        <v>13.6</v>
      </c>
      <c r="AN13" t="s">
        <v>921</v>
      </c>
      <c r="AO13">
        <v>7</v>
      </c>
      <c r="AP13">
        <v>25</v>
      </c>
    </row>
    <row r="14" spans="1:42" x14ac:dyDescent="0.3">
      <c r="A14" s="26" t="s">
        <v>28</v>
      </c>
      <c r="B14" s="20" t="s">
        <v>483</v>
      </c>
      <c r="C14" s="20"/>
      <c r="D14" s="19"/>
      <c r="E14" s="19"/>
      <c r="F14" s="20"/>
      <c r="G14" s="19" t="s">
        <v>530</v>
      </c>
      <c r="H14" s="19" t="s">
        <v>546</v>
      </c>
      <c r="I14" s="19" t="s">
        <v>652</v>
      </c>
      <c r="J14" s="19" t="s">
        <v>780</v>
      </c>
      <c r="K14" s="20" t="s">
        <v>833</v>
      </c>
      <c r="L14" s="21" t="s">
        <v>11</v>
      </c>
      <c r="M14" s="20" t="s">
        <v>10</v>
      </c>
      <c r="N14" s="20" t="s">
        <v>11</v>
      </c>
      <c r="O14" s="19" t="s">
        <v>981</v>
      </c>
      <c r="P14" s="4"/>
      <c r="Q14" s="4" t="s">
        <v>239</v>
      </c>
      <c r="R14" s="4"/>
      <c r="S14" s="4" t="s">
        <v>11</v>
      </c>
      <c r="T14" s="4"/>
      <c r="U14" s="4">
        <v>257.75970000000001</v>
      </c>
      <c r="V14" s="4">
        <v>546</v>
      </c>
      <c r="W14" s="4">
        <v>2.1182519998277463</v>
      </c>
      <c r="X14" s="4"/>
      <c r="Y14" s="4"/>
      <c r="Z14" s="4"/>
      <c r="AA14" s="4"/>
      <c r="AB14" s="4"/>
      <c r="AC14" s="4">
        <v>2.1182519998277463</v>
      </c>
      <c r="AD14" s="4">
        <f>1000*AC14</f>
        <v>2118.2519998277462</v>
      </c>
      <c r="AE14" s="4" t="s">
        <v>11</v>
      </c>
      <c r="AF14" s="4" t="s">
        <v>11</v>
      </c>
      <c r="AG14" s="4" t="s">
        <v>11</v>
      </c>
      <c r="AH14" s="4"/>
      <c r="AI14" s="4"/>
      <c r="AJ14" s="4"/>
      <c r="AK14" s="4"/>
      <c r="AL14" s="32">
        <v>0.5</v>
      </c>
      <c r="AM14" s="31">
        <f t="shared" si="0"/>
        <v>2.1182519998277463</v>
      </c>
    </row>
    <row r="15" spans="1:42" x14ac:dyDescent="0.3">
      <c r="A15" s="26" t="s">
        <v>34</v>
      </c>
      <c r="B15" s="20" t="s">
        <v>35</v>
      </c>
      <c r="C15" s="20"/>
      <c r="D15" s="19"/>
      <c r="E15" s="19"/>
      <c r="F15" s="20"/>
      <c r="G15" s="21" t="s">
        <v>36</v>
      </c>
      <c r="H15" s="19" t="s">
        <v>435</v>
      </c>
      <c r="I15" s="19" t="s">
        <v>650</v>
      </c>
      <c r="J15" s="19" t="s">
        <v>780</v>
      </c>
      <c r="K15" s="20" t="s">
        <v>833</v>
      </c>
      <c r="L15" s="21" t="s">
        <v>11</v>
      </c>
      <c r="M15" s="20" t="s">
        <v>10</v>
      </c>
      <c r="N15" s="20"/>
      <c r="O15" s="19"/>
      <c r="P15" s="4"/>
      <c r="Q15" s="4" t="s">
        <v>580</v>
      </c>
      <c r="R15" s="4"/>
      <c r="S15" s="4" t="s">
        <v>11</v>
      </c>
      <c r="T15" s="4"/>
      <c r="U15" s="4">
        <v>285.68700000000001</v>
      </c>
      <c r="V15" s="4"/>
      <c r="W15" s="4"/>
      <c r="X15" s="4"/>
      <c r="Y15" s="4">
        <v>3.7699999999999997E-2</v>
      </c>
      <c r="Z15" s="4"/>
      <c r="AA15" s="4"/>
      <c r="AB15" s="4"/>
      <c r="AC15" s="4">
        <v>3.7699999999999997E-2</v>
      </c>
      <c r="AD15" s="4">
        <f>1000*AC15</f>
        <v>37.699999999999996</v>
      </c>
      <c r="AE15" s="4"/>
      <c r="AF15" s="4" t="s">
        <v>11</v>
      </c>
      <c r="AG15" s="4" t="s">
        <v>11</v>
      </c>
      <c r="AH15" s="4"/>
      <c r="AJ15" s="4"/>
      <c r="AK15" s="4"/>
      <c r="AL15" s="32">
        <v>5.0000000000000001E-4</v>
      </c>
      <c r="AM15" s="31">
        <f t="shared" si="0"/>
        <v>3.7699999999999997E-2</v>
      </c>
    </row>
    <row r="16" spans="1:42" x14ac:dyDescent="0.3">
      <c r="A16" s="26" t="s">
        <v>22</v>
      </c>
      <c r="B16" s="20" t="s">
        <v>23</v>
      </c>
      <c r="C16" s="20"/>
      <c r="D16" s="20" t="s">
        <v>23</v>
      </c>
      <c r="E16" s="19"/>
      <c r="F16" s="20"/>
      <c r="G16" s="4" t="s">
        <v>795</v>
      </c>
      <c r="H16" s="4" t="s">
        <v>547</v>
      </c>
      <c r="I16" s="19" t="s">
        <v>652</v>
      </c>
      <c r="J16" s="19" t="s">
        <v>780</v>
      </c>
      <c r="K16" s="20" t="s">
        <v>833</v>
      </c>
      <c r="L16" s="21" t="s">
        <v>11</v>
      </c>
      <c r="M16" s="20" t="s">
        <v>11</v>
      </c>
      <c r="N16" s="20" t="s">
        <v>11</v>
      </c>
      <c r="O16" s="20" t="s">
        <v>988</v>
      </c>
      <c r="P16" s="4"/>
      <c r="Q16" s="4" t="s">
        <v>623</v>
      </c>
      <c r="R16" s="4"/>
      <c r="S16" s="4" t="s">
        <v>11</v>
      </c>
      <c r="T16" s="4"/>
      <c r="U16" s="4">
        <v>221.02209999999999</v>
      </c>
      <c r="V16" s="4"/>
      <c r="W16" s="4" t="s">
        <v>305</v>
      </c>
      <c r="X16" s="4"/>
      <c r="Y16" s="4"/>
      <c r="Z16" s="4"/>
      <c r="AA16" s="4"/>
      <c r="AB16" s="4"/>
      <c r="AC16" s="4"/>
      <c r="AD16" s="4"/>
      <c r="AE16" s="4"/>
      <c r="AF16" s="4" t="s">
        <v>11</v>
      </c>
      <c r="AG16" s="4" t="s">
        <v>11</v>
      </c>
      <c r="AH16" s="4" t="s">
        <v>306</v>
      </c>
      <c r="AI16" s="4" t="s">
        <v>733</v>
      </c>
      <c r="AJ16" s="4" t="s">
        <v>734</v>
      </c>
      <c r="AK16" s="4"/>
      <c r="AL16" s="32">
        <v>0.5</v>
      </c>
      <c r="AM16" s="31">
        <f t="shared" si="0"/>
        <v>0</v>
      </c>
    </row>
    <row r="17" spans="1:42" x14ac:dyDescent="0.3">
      <c r="A17" s="26" t="s">
        <v>20</v>
      </c>
      <c r="B17" s="23" t="s">
        <v>21</v>
      </c>
      <c r="C17" s="23"/>
      <c r="D17" s="19" t="s">
        <v>21</v>
      </c>
      <c r="E17" s="19" t="s">
        <v>21</v>
      </c>
      <c r="F17" s="23"/>
      <c r="G17" s="4" t="s">
        <v>424</v>
      </c>
      <c r="H17" s="4" t="s">
        <v>423</v>
      </c>
      <c r="I17" s="19" t="s">
        <v>652</v>
      </c>
      <c r="J17" s="19" t="s">
        <v>780</v>
      </c>
      <c r="K17" s="23" t="s">
        <v>833</v>
      </c>
      <c r="L17" s="21" t="s">
        <v>11</v>
      </c>
      <c r="M17" s="23" t="s">
        <v>11</v>
      </c>
      <c r="N17" s="23"/>
      <c r="O17" t="s">
        <v>886</v>
      </c>
      <c r="P17" s="4"/>
      <c r="Q17" s="4" t="s">
        <v>579</v>
      </c>
      <c r="R17" s="4"/>
      <c r="S17" s="4" t="s">
        <v>11</v>
      </c>
      <c r="T17" s="4"/>
      <c r="U17" s="4">
        <v>300.05099999999999</v>
      </c>
      <c r="V17" s="4"/>
      <c r="W17" s="4"/>
      <c r="X17" s="4">
        <v>310</v>
      </c>
      <c r="Y17" s="4">
        <v>1.0331576965249241</v>
      </c>
      <c r="Z17" s="4"/>
      <c r="AA17" s="4"/>
      <c r="AB17" s="4"/>
      <c r="AC17" s="4">
        <v>1.0331576965249241</v>
      </c>
      <c r="AD17" s="4">
        <f>1000*AC17</f>
        <v>1033.1576965249242</v>
      </c>
      <c r="AE17" s="4"/>
      <c r="AF17" s="4" t="s">
        <v>11</v>
      </c>
      <c r="AG17" s="4" t="s">
        <v>11</v>
      </c>
      <c r="AH17" s="4"/>
      <c r="AI17" s="4" t="s">
        <v>288</v>
      </c>
      <c r="AJ17" s="4"/>
      <c r="AK17" s="4"/>
      <c r="AL17" s="32">
        <v>0.05</v>
      </c>
      <c r="AM17" s="31">
        <f t="shared" si="0"/>
        <v>1.0331576965249241</v>
      </c>
      <c r="AN17" t="s">
        <v>902</v>
      </c>
      <c r="AO17">
        <v>5</v>
      </c>
      <c r="AP17">
        <v>10</v>
      </c>
    </row>
    <row r="18" spans="1:42" x14ac:dyDescent="0.3">
      <c r="A18" s="26" t="s">
        <v>123</v>
      </c>
      <c r="B18" s="20" t="s">
        <v>124</v>
      </c>
      <c r="C18" s="20"/>
      <c r="D18" s="19"/>
      <c r="E18" s="19"/>
      <c r="F18" s="20" t="s">
        <v>125</v>
      </c>
      <c r="G18" s="19" t="s">
        <v>801</v>
      </c>
      <c r="H18" s="19" t="s">
        <v>435</v>
      </c>
      <c r="I18" s="19" t="s">
        <v>650</v>
      </c>
      <c r="J18" s="19" t="s">
        <v>780</v>
      </c>
      <c r="K18" s="20" t="s">
        <v>833</v>
      </c>
      <c r="L18" s="21" t="s">
        <v>11</v>
      </c>
      <c r="M18" s="20" t="s">
        <v>10</v>
      </c>
      <c r="N18" s="20"/>
      <c r="O18" s="19"/>
      <c r="P18" s="4"/>
      <c r="Q18" s="4" t="s">
        <v>634</v>
      </c>
      <c r="R18" s="4"/>
      <c r="S18" s="4" t="s">
        <v>11</v>
      </c>
      <c r="T18" s="4"/>
      <c r="U18" s="4">
        <v>268.26909999999998</v>
      </c>
      <c r="V18" s="4">
        <v>416.8</v>
      </c>
      <c r="W18" s="4">
        <v>1.5536638397787894</v>
      </c>
      <c r="X18" s="4"/>
      <c r="Y18" s="4"/>
      <c r="Z18" s="4"/>
      <c r="AA18" s="4"/>
      <c r="AB18" s="4"/>
      <c r="AC18" s="4">
        <v>1.5536638397787894</v>
      </c>
      <c r="AD18" s="4">
        <f>1000*AC18</f>
        <v>1553.6638397787895</v>
      </c>
      <c r="AE18" s="4"/>
      <c r="AF18" s="4" t="s">
        <v>11</v>
      </c>
      <c r="AG18" s="4" t="s">
        <v>11</v>
      </c>
      <c r="AH18" s="4"/>
      <c r="AI18" s="4"/>
      <c r="AJ18" s="4"/>
      <c r="AK18" s="4"/>
      <c r="AL18" s="32">
        <v>0.05</v>
      </c>
      <c r="AM18" s="31">
        <f t="shared" si="0"/>
        <v>1.5536638397787894</v>
      </c>
    </row>
    <row r="19" spans="1:42" x14ac:dyDescent="0.3">
      <c r="A19" s="26" t="s">
        <v>47</v>
      </c>
      <c r="B19" s="22" t="s">
        <v>484</v>
      </c>
      <c r="C19" s="22"/>
      <c r="D19" s="5"/>
      <c r="E19" s="19"/>
      <c r="F19" s="22"/>
      <c r="G19" s="4" t="s">
        <v>432</v>
      </c>
      <c r="H19" s="4" t="s">
        <v>425</v>
      </c>
      <c r="I19" s="19" t="s">
        <v>650</v>
      </c>
      <c r="J19" s="19" t="s">
        <v>780</v>
      </c>
      <c r="K19" s="22" t="s">
        <v>833</v>
      </c>
      <c r="L19" s="21" t="s">
        <v>11</v>
      </c>
      <c r="M19" s="22" t="s">
        <v>849</v>
      </c>
      <c r="N19" s="22"/>
      <c r="O19" s="19"/>
      <c r="P19" s="4"/>
      <c r="Q19" s="4" t="s">
        <v>619</v>
      </c>
      <c r="R19" s="4" t="s">
        <v>739</v>
      </c>
      <c r="S19" s="4" t="s">
        <v>11</v>
      </c>
      <c r="T19" s="4" t="s">
        <v>620</v>
      </c>
      <c r="U19" s="4">
        <v>263.2</v>
      </c>
      <c r="V19" s="4">
        <v>57200</v>
      </c>
      <c r="W19" s="4">
        <v>217.32522796352583</v>
      </c>
      <c r="X19" s="4"/>
      <c r="Y19" s="4"/>
      <c r="Z19" s="4"/>
      <c r="AA19" s="4"/>
      <c r="AB19" s="4"/>
      <c r="AC19" s="4">
        <v>217.32522796352583</v>
      </c>
      <c r="AD19" s="4">
        <f>1000*AC19</f>
        <v>217325.22796352583</v>
      </c>
      <c r="AE19" s="4" t="s">
        <v>11</v>
      </c>
      <c r="AF19" s="4" t="s">
        <v>11</v>
      </c>
      <c r="AG19" s="4" t="s">
        <v>11</v>
      </c>
      <c r="AH19" s="4" t="s">
        <v>621</v>
      </c>
      <c r="AI19" s="4" t="s">
        <v>228</v>
      </c>
      <c r="AJ19" s="4"/>
      <c r="AK19" s="4"/>
      <c r="AL19">
        <v>5.0000000000000001E-4</v>
      </c>
      <c r="AM19" s="31">
        <f t="shared" si="0"/>
        <v>217.32522796352583</v>
      </c>
      <c r="AN19" t="s">
        <v>989</v>
      </c>
      <c r="AO19">
        <v>7</v>
      </c>
      <c r="AP19">
        <v>100</v>
      </c>
    </row>
    <row r="20" spans="1:42" x14ac:dyDescent="0.3">
      <c r="A20" s="26" t="s">
        <v>50</v>
      </c>
      <c r="B20" s="20" t="s">
        <v>1017</v>
      </c>
      <c r="C20" s="20"/>
      <c r="D20" s="19"/>
      <c r="E20" s="19"/>
      <c r="F20" s="20" t="s">
        <v>9</v>
      </c>
      <c r="G20" s="19" t="s">
        <v>982</v>
      </c>
      <c r="H20" s="4" t="s">
        <v>435</v>
      </c>
      <c r="I20" s="19" t="s">
        <v>650</v>
      </c>
      <c r="J20" s="19" t="s">
        <v>780</v>
      </c>
      <c r="K20" s="20" t="s">
        <v>833</v>
      </c>
      <c r="L20" s="21" t="s">
        <v>11</v>
      </c>
      <c r="M20" s="20" t="s">
        <v>10</v>
      </c>
      <c r="N20" s="20" t="s">
        <v>11</v>
      </c>
      <c r="O20" s="19" t="s">
        <v>980</v>
      </c>
      <c r="P20" s="4" t="s">
        <v>914</v>
      </c>
      <c r="Q20" s="4" t="s">
        <v>959</v>
      </c>
      <c r="R20" s="4" t="s">
        <v>983</v>
      </c>
      <c r="S20" s="4" t="s">
        <v>11</v>
      </c>
      <c r="T20" s="4" t="s">
        <v>558</v>
      </c>
      <c r="U20" s="4">
        <v>297.26729999999998</v>
      </c>
      <c r="V20" s="4"/>
      <c r="W20" s="4">
        <v>25</v>
      </c>
      <c r="X20" s="4"/>
      <c r="Y20" s="4"/>
      <c r="Z20" s="4"/>
      <c r="AA20" s="4" t="s">
        <v>639</v>
      </c>
      <c r="AB20" s="4" t="s">
        <v>987</v>
      </c>
      <c r="AC20" s="4">
        <v>25</v>
      </c>
      <c r="AD20" s="4">
        <v>25000</v>
      </c>
      <c r="AE20" s="4"/>
      <c r="AF20" s="4" t="s">
        <v>11</v>
      </c>
      <c r="AG20" s="4" t="s">
        <v>10</v>
      </c>
      <c r="AH20" s="4" t="s">
        <v>986</v>
      </c>
      <c r="AI20" s="4" t="s">
        <v>984</v>
      </c>
      <c r="AJ20" s="4" t="s">
        <v>985</v>
      </c>
      <c r="AK20" s="4"/>
      <c r="AL20" s="32">
        <v>5.0000000000000001E-3</v>
      </c>
      <c r="AM20" s="31">
        <f t="shared" si="0"/>
        <v>25</v>
      </c>
    </row>
    <row r="21" spans="1:42" x14ac:dyDescent="0.3">
      <c r="A21" s="26" t="s">
        <v>78</v>
      </c>
      <c r="B21" s="22" t="s">
        <v>399</v>
      </c>
      <c r="C21" s="22"/>
      <c r="D21" s="19" t="s">
        <v>399</v>
      </c>
      <c r="E21" s="19" t="s">
        <v>399</v>
      </c>
      <c r="F21" s="22" t="s">
        <v>79</v>
      </c>
      <c r="G21" s="4" t="s">
        <v>400</v>
      </c>
      <c r="H21" s="4" t="s">
        <v>370</v>
      </c>
      <c r="I21" s="4" t="s">
        <v>840</v>
      </c>
      <c r="J21" s="4" t="s">
        <v>782</v>
      </c>
      <c r="K21" s="22" t="s">
        <v>8</v>
      </c>
      <c r="L21" s="21" t="s">
        <v>11</v>
      </c>
      <c r="M21" s="22" t="s">
        <v>11</v>
      </c>
      <c r="N21" s="22"/>
      <c r="O21" s="19"/>
      <c r="P21" s="4"/>
      <c r="Q21" s="4" t="s">
        <v>700</v>
      </c>
      <c r="R21" s="4" t="s">
        <v>601</v>
      </c>
      <c r="S21" s="4" t="s">
        <v>11</v>
      </c>
      <c r="T21" s="4" t="s">
        <v>558</v>
      </c>
      <c r="U21" s="4">
        <v>264.3202</v>
      </c>
      <c r="V21" s="4">
        <v>174</v>
      </c>
      <c r="W21" s="4">
        <v>0.65828052586777641</v>
      </c>
      <c r="X21" s="4"/>
      <c r="Y21" s="4"/>
      <c r="Z21" s="4"/>
      <c r="AA21" s="4" t="s">
        <v>564</v>
      </c>
      <c r="AB21" s="4" t="s">
        <v>565</v>
      </c>
      <c r="AC21" s="4">
        <v>0.65828052586777641</v>
      </c>
      <c r="AD21" s="4">
        <f>1000*AC21</f>
        <v>658.28052586777642</v>
      </c>
      <c r="AE21" s="4"/>
      <c r="AF21" s="4" t="s">
        <v>11</v>
      </c>
      <c r="AG21" s="4" t="s">
        <v>11</v>
      </c>
      <c r="AH21" s="4" t="s">
        <v>701</v>
      </c>
      <c r="AI21" s="4" t="s">
        <v>695</v>
      </c>
      <c r="AJ21" s="4"/>
      <c r="AK21" s="4"/>
      <c r="AL21">
        <v>5.0000000000000001E-3</v>
      </c>
      <c r="AM21" s="31">
        <f t="shared" si="0"/>
        <v>0.65828052586777641</v>
      </c>
      <c r="AN21" s="37" t="s">
        <v>902</v>
      </c>
      <c r="AO21">
        <v>5</v>
      </c>
      <c r="AP21">
        <v>10</v>
      </c>
    </row>
    <row r="22" spans="1:42" x14ac:dyDescent="0.3">
      <c r="A22" s="26" t="s">
        <v>137</v>
      </c>
      <c r="B22" s="20" t="s">
        <v>138</v>
      </c>
      <c r="C22" s="20"/>
      <c r="D22" s="19"/>
      <c r="E22" s="19"/>
      <c r="F22" s="20" t="s">
        <v>69</v>
      </c>
      <c r="G22" s="19" t="s">
        <v>543</v>
      </c>
      <c r="H22" s="19" t="s">
        <v>541</v>
      </c>
      <c r="I22" s="19" t="s">
        <v>542</v>
      </c>
      <c r="J22" s="19" t="s">
        <v>791</v>
      </c>
      <c r="K22" s="20" t="s">
        <v>8</v>
      </c>
      <c r="L22" s="21" t="s">
        <v>11</v>
      </c>
      <c r="M22" s="20" t="s">
        <v>10</v>
      </c>
      <c r="N22" s="20"/>
      <c r="O22" s="19"/>
      <c r="P22" s="4"/>
      <c r="Q22" s="4" t="s">
        <v>625</v>
      </c>
      <c r="R22" s="4"/>
      <c r="S22" s="4" t="s">
        <v>11</v>
      </c>
      <c r="T22" s="4"/>
      <c r="U22" s="4">
        <v>285.30270000000002</v>
      </c>
      <c r="V22" s="4">
        <v>35.75</v>
      </c>
      <c r="W22" s="4">
        <v>0.12530550885077499</v>
      </c>
      <c r="X22" s="4"/>
      <c r="Y22" s="4"/>
      <c r="Z22" s="4"/>
      <c r="AA22" s="4"/>
      <c r="AB22" s="4"/>
      <c r="AC22" s="4">
        <v>0.12530550885077499</v>
      </c>
      <c r="AD22" s="4">
        <f>1000*AC22</f>
        <v>125.30550885077498</v>
      </c>
      <c r="AE22" s="4"/>
      <c r="AF22" s="4" t="s">
        <v>11</v>
      </c>
      <c r="AG22" s="4" t="s">
        <v>11</v>
      </c>
      <c r="AH22" s="4" t="s">
        <v>242</v>
      </c>
      <c r="AI22" s="4" t="s">
        <v>238</v>
      </c>
      <c r="AJ22" s="4"/>
      <c r="AK22" s="4"/>
      <c r="AL22" s="33">
        <v>0.05</v>
      </c>
      <c r="AM22" s="31">
        <f t="shared" si="0"/>
        <v>0.12530550885077499</v>
      </c>
    </row>
    <row r="23" spans="1:42" x14ac:dyDescent="0.3">
      <c r="A23" s="26" t="s">
        <v>131</v>
      </c>
      <c r="B23" s="20" t="s">
        <v>1016</v>
      </c>
      <c r="C23" s="20"/>
      <c r="D23" s="19"/>
      <c r="E23" s="19"/>
      <c r="F23" s="20"/>
      <c r="G23" s="19" t="s">
        <v>828</v>
      </c>
      <c r="H23" s="4" t="s">
        <v>547</v>
      </c>
      <c r="I23" s="19" t="s">
        <v>652</v>
      </c>
      <c r="J23" s="19" t="s">
        <v>780</v>
      </c>
      <c r="K23" s="20" t="s">
        <v>833</v>
      </c>
      <c r="L23" s="21" t="s">
        <v>11</v>
      </c>
      <c r="M23" s="20" t="s">
        <v>10</v>
      </c>
      <c r="N23" s="20"/>
      <c r="O23" s="19"/>
      <c r="P23" s="4" t="s">
        <v>851</v>
      </c>
      <c r="Q23" s="4" t="s">
        <v>578</v>
      </c>
      <c r="R23" s="4"/>
      <c r="S23" s="4" t="s">
        <v>11</v>
      </c>
      <c r="T23" s="4"/>
      <c r="U23" s="4">
        <v>304.2122</v>
      </c>
      <c r="V23" s="4">
        <v>492</v>
      </c>
      <c r="W23" s="4">
        <v>1.6172921401574296</v>
      </c>
      <c r="X23" s="4"/>
      <c r="Y23" s="4"/>
      <c r="Z23" s="4"/>
      <c r="AA23" s="4"/>
      <c r="AB23" s="4"/>
      <c r="AC23" s="4">
        <v>1.6172921401574296</v>
      </c>
      <c r="AD23" s="4">
        <f>1000*AC23</f>
        <v>1617.2921401574297</v>
      </c>
      <c r="AE23" s="4"/>
      <c r="AF23" s="4" t="s">
        <v>11</v>
      </c>
      <c r="AG23" s="4" t="s">
        <v>11</v>
      </c>
      <c r="AH23" s="4" t="s">
        <v>315</v>
      </c>
      <c r="AI23" s="4" t="s">
        <v>316</v>
      </c>
      <c r="AJ23" s="4"/>
      <c r="AK23" s="4"/>
      <c r="AL23">
        <v>0.05</v>
      </c>
      <c r="AM23" s="31">
        <f t="shared" si="0"/>
        <v>1.6172921401574296</v>
      </c>
    </row>
    <row r="24" spans="1:42" x14ac:dyDescent="0.3">
      <c r="A24" s="26" t="s">
        <v>129</v>
      </c>
      <c r="B24" s="20" t="s">
        <v>544</v>
      </c>
      <c r="C24" s="20"/>
      <c r="D24" s="19"/>
      <c r="E24" s="19"/>
      <c r="F24" s="20"/>
      <c r="G24" s="19" t="s">
        <v>545</v>
      </c>
      <c r="H24" s="19" t="s">
        <v>548</v>
      </c>
      <c r="I24" s="19" t="s">
        <v>652</v>
      </c>
      <c r="J24" s="19" t="s">
        <v>780</v>
      </c>
      <c r="K24" s="20" t="s">
        <v>833</v>
      </c>
      <c r="L24" s="21" t="s">
        <v>11</v>
      </c>
      <c r="M24" s="20" t="s">
        <v>10</v>
      </c>
      <c r="N24" s="20"/>
      <c r="O24" s="19"/>
      <c r="P24" s="4"/>
      <c r="Q24" s="4"/>
      <c r="R24" s="4"/>
      <c r="S24" s="4" t="s">
        <v>11</v>
      </c>
      <c r="T24" s="4"/>
      <c r="U24" s="4">
        <v>334.3272</v>
      </c>
      <c r="V24" s="4"/>
      <c r="W24" s="4"/>
      <c r="X24" s="4"/>
      <c r="Z24" s="4"/>
      <c r="AA24" s="4"/>
      <c r="AB24" s="4"/>
      <c r="AC24" s="4"/>
      <c r="AD24" s="4"/>
      <c r="AE24" s="4"/>
      <c r="AF24" s="4" t="s">
        <v>11</v>
      </c>
      <c r="AG24" s="4" t="s">
        <v>11</v>
      </c>
      <c r="AH24" s="4"/>
      <c r="AJ24" s="4"/>
      <c r="AK24" s="4"/>
      <c r="AL24" s="32">
        <v>5.0000000000000001E-4</v>
      </c>
      <c r="AM24" s="31">
        <f t="shared" si="0"/>
        <v>0</v>
      </c>
    </row>
    <row r="25" spans="1:42" ht="12.75" customHeight="1" x14ac:dyDescent="0.3">
      <c r="A25" s="26" t="s">
        <v>37</v>
      </c>
      <c r="B25" s="20" t="s">
        <v>38</v>
      </c>
      <c r="C25" s="20"/>
      <c r="D25" s="19"/>
      <c r="E25" s="19"/>
      <c r="F25" s="20" t="s">
        <v>39</v>
      </c>
      <c r="G25" s="19" t="s">
        <v>827</v>
      </c>
      <c r="H25" s="19" t="s">
        <v>435</v>
      </c>
      <c r="I25" s="19" t="s">
        <v>650</v>
      </c>
      <c r="J25" s="19" t="s">
        <v>780</v>
      </c>
      <c r="K25" s="20" t="s">
        <v>833</v>
      </c>
      <c r="L25" s="21" t="s">
        <v>11</v>
      </c>
      <c r="M25" s="20" t="s">
        <v>10</v>
      </c>
      <c r="N25" s="20"/>
      <c r="O25" s="19"/>
      <c r="P25" s="4"/>
      <c r="Q25" s="4" t="s">
        <v>581</v>
      </c>
      <c r="S25" s="4" t="s">
        <v>11</v>
      </c>
      <c r="T25" s="4"/>
      <c r="U25" s="4">
        <v>303.67739999999998</v>
      </c>
      <c r="V25" s="4">
        <v>414</v>
      </c>
      <c r="W25" s="4">
        <v>1.3632888058182797</v>
      </c>
      <c r="X25" s="4"/>
      <c r="Y25" s="4"/>
      <c r="Z25" s="4"/>
      <c r="AA25" s="4"/>
      <c r="AB25" s="4"/>
      <c r="AC25" s="4">
        <v>1.3632888058182797</v>
      </c>
      <c r="AD25" s="4">
        <f>1000*AC25</f>
        <v>1363.2888058182798</v>
      </c>
      <c r="AE25" s="4"/>
      <c r="AF25" s="4" t="s">
        <v>11</v>
      </c>
      <c r="AG25" s="4" t="s">
        <v>11</v>
      </c>
      <c r="AH25" s="4"/>
      <c r="AI25" s="4" t="s">
        <v>295</v>
      </c>
      <c r="AJ25" s="4"/>
      <c r="AK25" s="4"/>
      <c r="AL25">
        <v>5.0000000000000001E-4</v>
      </c>
      <c r="AM25" s="31">
        <f t="shared" si="0"/>
        <v>1.3632888058182797</v>
      </c>
      <c r="AN25" t="s">
        <v>904</v>
      </c>
      <c r="AO25">
        <v>6</v>
      </c>
      <c r="AP25">
        <v>10</v>
      </c>
    </row>
    <row r="26" spans="1:42" x14ac:dyDescent="0.3">
      <c r="A26" s="26" t="s">
        <v>130</v>
      </c>
      <c r="B26" s="20" t="s">
        <v>485</v>
      </c>
      <c r="C26" s="20"/>
      <c r="D26" s="19"/>
      <c r="E26" s="19"/>
      <c r="F26" s="20"/>
      <c r="G26" s="19" t="s">
        <v>516</v>
      </c>
      <c r="H26" s="19" t="s">
        <v>549</v>
      </c>
      <c r="I26" s="19" t="s">
        <v>652</v>
      </c>
      <c r="J26" s="19" t="s">
        <v>780</v>
      </c>
      <c r="K26" s="20" t="s">
        <v>833</v>
      </c>
      <c r="L26" s="21" t="s">
        <v>11</v>
      </c>
      <c r="M26" s="20" t="s">
        <v>10</v>
      </c>
      <c r="N26" s="20"/>
      <c r="O26" s="19"/>
      <c r="P26" s="4"/>
      <c r="Q26" s="4"/>
      <c r="R26" s="4"/>
      <c r="S26" s="4" t="s">
        <v>11</v>
      </c>
      <c r="T26" s="4"/>
      <c r="U26" s="4">
        <v>394.72379999999998</v>
      </c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 t="s">
        <v>11</v>
      </c>
      <c r="AG26" s="4" t="s">
        <v>11</v>
      </c>
      <c r="AH26" s="4"/>
      <c r="AI26" s="4"/>
      <c r="AJ26" s="4"/>
      <c r="AK26" s="4"/>
      <c r="AL26" s="32">
        <v>0.05</v>
      </c>
      <c r="AM26" s="31">
        <f t="shared" si="0"/>
        <v>0</v>
      </c>
    </row>
    <row r="27" spans="1:42" x14ac:dyDescent="0.3">
      <c r="A27" s="26" t="s">
        <v>18</v>
      </c>
      <c r="B27" s="20" t="s">
        <v>19</v>
      </c>
      <c r="C27" s="20"/>
      <c r="D27" s="19" t="s">
        <v>19</v>
      </c>
      <c r="E27" s="19"/>
      <c r="F27" s="20"/>
      <c r="G27" s="4" t="s">
        <v>556</v>
      </c>
      <c r="H27" s="4" t="s">
        <v>423</v>
      </c>
      <c r="I27" s="19" t="s">
        <v>652</v>
      </c>
      <c r="J27" s="19" t="s">
        <v>780</v>
      </c>
      <c r="K27" s="20" t="s">
        <v>833</v>
      </c>
      <c r="L27" s="21" t="s">
        <v>11</v>
      </c>
      <c r="M27" s="20" t="s">
        <v>11</v>
      </c>
      <c r="N27" s="20"/>
      <c r="O27" s="19"/>
      <c r="P27" s="4"/>
      <c r="Q27" s="4" t="s">
        <v>577</v>
      </c>
      <c r="R27" s="4"/>
      <c r="S27" s="4" t="s">
        <v>11</v>
      </c>
      <c r="T27" s="4"/>
      <c r="U27" s="4">
        <v>371.25450000000001</v>
      </c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 t="s">
        <v>11</v>
      </c>
      <c r="AG27" s="4" t="s">
        <v>11</v>
      </c>
      <c r="AH27" s="4"/>
      <c r="AI27" s="4"/>
      <c r="AJ27" s="4"/>
      <c r="AK27" s="4"/>
      <c r="AL27">
        <v>0.5</v>
      </c>
      <c r="AM27" s="31">
        <f t="shared" si="0"/>
        <v>0</v>
      </c>
    </row>
    <row r="28" spans="1:42" ht="15" customHeight="1" x14ac:dyDescent="0.3">
      <c r="A28" s="26" t="s">
        <v>26</v>
      </c>
      <c r="B28" s="20" t="s">
        <v>27</v>
      </c>
      <c r="C28" s="20"/>
      <c r="D28" s="19" t="s">
        <v>27</v>
      </c>
      <c r="E28" s="19"/>
      <c r="F28" s="20" t="s">
        <v>798</v>
      </c>
      <c r="G28" s="4" t="s">
        <v>797</v>
      </c>
      <c r="H28" s="4" t="s">
        <v>423</v>
      </c>
      <c r="I28" s="19" t="s">
        <v>652</v>
      </c>
      <c r="J28" s="19" t="s">
        <v>780</v>
      </c>
      <c r="K28" s="20" t="s">
        <v>833</v>
      </c>
      <c r="L28" s="21" t="s">
        <v>11</v>
      </c>
      <c r="M28" s="20" t="s">
        <v>11</v>
      </c>
      <c r="N28" s="20"/>
      <c r="O28" s="4"/>
      <c r="P28" s="4"/>
      <c r="Q28" s="4" t="s">
        <v>626</v>
      </c>
      <c r="R28" s="4"/>
      <c r="S28" s="4" t="s">
        <v>11</v>
      </c>
      <c r="T28" s="4"/>
      <c r="U28" s="4">
        <v>397.29169999999999</v>
      </c>
      <c r="V28" s="4">
        <v>2350</v>
      </c>
      <c r="W28" s="4">
        <v>5.9150493201846404</v>
      </c>
      <c r="X28" s="4"/>
      <c r="Y28" s="4"/>
      <c r="Z28" s="4"/>
      <c r="AA28" s="4"/>
      <c r="AB28" s="4"/>
      <c r="AC28" s="4">
        <v>5.9150493201846404</v>
      </c>
      <c r="AD28" s="4">
        <f>1000*AC28</f>
        <v>5915.0493201846402</v>
      </c>
      <c r="AE28" s="4" t="s">
        <v>11</v>
      </c>
      <c r="AF28" s="4" t="s">
        <v>11</v>
      </c>
      <c r="AG28" s="4" t="s">
        <v>11</v>
      </c>
      <c r="AH28" s="4"/>
      <c r="AI28" s="4" t="s">
        <v>236</v>
      </c>
      <c r="AJ28" s="4" t="s">
        <v>237</v>
      </c>
      <c r="AK28" s="4"/>
      <c r="AL28" s="32">
        <v>5.0000000000000001E-3</v>
      </c>
      <c r="AM28" s="31">
        <f t="shared" si="0"/>
        <v>5.9150493201846404</v>
      </c>
    </row>
    <row r="29" spans="1:42" ht="15" customHeight="1" x14ac:dyDescent="0.3">
      <c r="A29" s="26" t="s">
        <v>46</v>
      </c>
      <c r="B29" s="20" t="s">
        <v>486</v>
      </c>
      <c r="C29" s="20"/>
      <c r="D29" s="19"/>
      <c r="E29" s="19"/>
      <c r="F29" s="20"/>
      <c r="G29" s="19" t="s">
        <v>830</v>
      </c>
      <c r="H29" s="19" t="s">
        <v>513</v>
      </c>
      <c r="I29" s="19" t="s">
        <v>650</v>
      </c>
      <c r="J29" s="19" t="s">
        <v>780</v>
      </c>
      <c r="K29" s="20" t="s">
        <v>833</v>
      </c>
      <c r="L29" s="21" t="s">
        <v>11</v>
      </c>
      <c r="M29" s="20" t="s">
        <v>10</v>
      </c>
      <c r="N29" s="20"/>
      <c r="O29" s="19"/>
      <c r="P29" s="4"/>
      <c r="Q29" s="4" t="s">
        <v>671</v>
      </c>
      <c r="R29" t="s">
        <v>601</v>
      </c>
      <c r="S29" s="4" t="s">
        <v>11</v>
      </c>
      <c r="T29" s="4" t="s">
        <v>620</v>
      </c>
      <c r="U29" s="4">
        <v>365.21170000000001</v>
      </c>
      <c r="V29" s="4">
        <v>1154</v>
      </c>
      <c r="W29" s="4">
        <v>3.1598111451522501</v>
      </c>
      <c r="X29" s="4"/>
      <c r="Y29" s="4"/>
      <c r="Z29" s="4"/>
      <c r="AB29" s="4"/>
      <c r="AC29" s="4">
        <v>3.1598111451522501</v>
      </c>
      <c r="AD29" s="4">
        <f>1000*AC29</f>
        <v>3159.81114515225</v>
      </c>
      <c r="AE29" s="4"/>
      <c r="AF29" s="4" t="s">
        <v>11</v>
      </c>
      <c r="AG29" s="4" t="s">
        <v>11</v>
      </c>
      <c r="AH29" s="4" t="s">
        <v>709</v>
      </c>
      <c r="AI29" s="4" t="s">
        <v>317</v>
      </c>
      <c r="AJ29" s="4" t="s">
        <v>318</v>
      </c>
      <c r="AK29" s="4" t="s">
        <v>708</v>
      </c>
      <c r="AL29" s="32">
        <v>5.0000000000000001E-3</v>
      </c>
      <c r="AM29" s="31">
        <f t="shared" si="0"/>
        <v>3.1598111451522501</v>
      </c>
      <c r="AN29" t="s">
        <v>902</v>
      </c>
      <c r="AO29">
        <v>5</v>
      </c>
      <c r="AP29">
        <v>10</v>
      </c>
    </row>
    <row r="30" spans="1:42" x14ac:dyDescent="0.3">
      <c r="A30" s="26" t="s">
        <v>213</v>
      </c>
      <c r="B30" s="22" t="s">
        <v>404</v>
      </c>
      <c r="C30" s="22"/>
      <c r="D30" s="19" t="s">
        <v>404</v>
      </c>
      <c r="E30" s="19" t="s">
        <v>404</v>
      </c>
      <c r="F30" s="22" t="s">
        <v>44</v>
      </c>
      <c r="G30" s="4" t="s">
        <v>405</v>
      </c>
      <c r="H30" s="4" t="s">
        <v>406</v>
      </c>
      <c r="I30" s="4" t="s">
        <v>1008</v>
      </c>
      <c r="J30" s="4" t="s">
        <v>792</v>
      </c>
      <c r="K30" s="22" t="s">
        <v>8</v>
      </c>
      <c r="L30" s="21" t="s">
        <v>11</v>
      </c>
      <c r="M30" s="22" t="s">
        <v>11</v>
      </c>
      <c r="N30" s="22"/>
      <c r="O30" s="19"/>
      <c r="P30" s="4"/>
      <c r="Q30" s="4" t="s">
        <v>606</v>
      </c>
      <c r="R30" s="4" t="s">
        <v>607</v>
      </c>
      <c r="S30" s="4" t="s">
        <v>11</v>
      </c>
      <c r="T30" s="4" t="s">
        <v>558</v>
      </c>
      <c r="U30" s="4">
        <v>384.23719999999997</v>
      </c>
      <c r="V30" s="4">
        <v>63</v>
      </c>
      <c r="W30" s="4">
        <v>0.16395874485677034</v>
      </c>
      <c r="X30" s="4"/>
      <c r="Y30" s="4"/>
      <c r="Z30" s="4"/>
      <c r="AA30" s="4" t="s">
        <v>564</v>
      </c>
      <c r="AB30" s="4" t="s">
        <v>608</v>
      </c>
      <c r="AC30" s="4">
        <v>0.16395874485677034</v>
      </c>
      <c r="AD30" s="4">
        <f>1000*AC30</f>
        <v>163.95874485677035</v>
      </c>
      <c r="AE30" s="4"/>
      <c r="AF30" s="4" t="s">
        <v>11</v>
      </c>
      <c r="AG30" s="4" t="s">
        <v>11</v>
      </c>
      <c r="AH30" s="4"/>
      <c r="AI30" s="4" t="s">
        <v>609</v>
      </c>
      <c r="AJ30" s="4"/>
      <c r="AK30" s="4"/>
      <c r="AL30" s="32" t="s">
        <v>896</v>
      </c>
      <c r="AM30" s="31">
        <f t="shared" si="0"/>
        <v>0.16395874485677034</v>
      </c>
      <c r="AN30" t="s">
        <v>901</v>
      </c>
      <c r="AO30">
        <v>6</v>
      </c>
      <c r="AP30">
        <v>10</v>
      </c>
    </row>
    <row r="31" spans="1:42" x14ac:dyDescent="0.3">
      <c r="A31" s="26" t="s">
        <v>136</v>
      </c>
      <c r="B31" s="20" t="s">
        <v>1015</v>
      </c>
      <c r="C31" s="20"/>
      <c r="D31" s="19"/>
      <c r="E31" s="19"/>
      <c r="F31" s="20" t="s">
        <v>65</v>
      </c>
      <c r="G31" s="21" t="s">
        <v>461</v>
      </c>
      <c r="H31" s="19" t="s">
        <v>425</v>
      </c>
      <c r="I31" s="19" t="s">
        <v>650</v>
      </c>
      <c r="J31" s="19" t="s">
        <v>780</v>
      </c>
      <c r="K31" s="20" t="s">
        <v>833</v>
      </c>
      <c r="L31" s="21" t="s">
        <v>11</v>
      </c>
      <c r="M31" s="20" t="s">
        <v>10</v>
      </c>
      <c r="N31" s="20"/>
      <c r="O31" s="19" t="s">
        <v>506</v>
      </c>
      <c r="P31" s="4"/>
      <c r="Q31" s="4"/>
      <c r="R31" s="4"/>
      <c r="S31" s="4" t="s">
        <v>11</v>
      </c>
      <c r="T31" s="4"/>
      <c r="U31" s="4">
        <v>359.3501</v>
      </c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 t="s">
        <v>11</v>
      </c>
      <c r="AG31" s="4" t="s">
        <v>11</v>
      </c>
      <c r="AH31" s="4"/>
      <c r="AI31" s="4"/>
      <c r="AJ31" s="4"/>
      <c r="AK31" s="4"/>
      <c r="AL31" s="32">
        <v>5.0000000000000001E-4</v>
      </c>
      <c r="AM31" s="31">
        <f t="shared" si="0"/>
        <v>0</v>
      </c>
    </row>
    <row r="32" spans="1:42" x14ac:dyDescent="0.3">
      <c r="A32" s="26" t="s">
        <v>114</v>
      </c>
      <c r="B32" s="23" t="s">
        <v>487</v>
      </c>
      <c r="C32" s="23"/>
      <c r="D32" s="5"/>
      <c r="E32" s="5"/>
      <c r="F32" s="23" t="s">
        <v>16</v>
      </c>
      <c r="G32" s="4" t="s">
        <v>380</v>
      </c>
      <c r="H32" s="4" t="s">
        <v>808</v>
      </c>
      <c r="I32" s="4" t="s">
        <v>738</v>
      </c>
      <c r="J32" s="4" t="s">
        <v>781</v>
      </c>
      <c r="K32" s="23" t="s">
        <v>8</v>
      </c>
      <c r="L32" s="21" t="s">
        <v>11</v>
      </c>
      <c r="M32" s="23" t="s">
        <v>849</v>
      </c>
      <c r="N32" s="23"/>
      <c r="O32" s="4" t="s">
        <v>883</v>
      </c>
      <c r="P32" s="4"/>
      <c r="Q32" s="4" t="s">
        <v>602</v>
      </c>
      <c r="R32" s="4" t="s">
        <v>601</v>
      </c>
      <c r="S32" s="4" t="s">
        <v>11</v>
      </c>
      <c r="T32" s="4"/>
      <c r="U32" s="4" t="s">
        <v>605</v>
      </c>
      <c r="V32" s="4" t="s">
        <v>604</v>
      </c>
      <c r="W32" s="4">
        <v>3.1545670244095901E-2</v>
      </c>
      <c r="X32" s="4" t="s">
        <v>603</v>
      </c>
      <c r="Y32" s="4">
        <f>((0.028/398.474)*1000)+((0.0108/320.4)*1000)</f>
        <v>0.10397593786587969</v>
      </c>
      <c r="Z32" s="4" t="s">
        <v>656</v>
      </c>
      <c r="AA32" s="4" t="s">
        <v>564</v>
      </c>
      <c r="AB32" s="4" t="s">
        <v>600</v>
      </c>
      <c r="AC32" s="4">
        <v>0.10397593786587969</v>
      </c>
      <c r="AD32" s="4">
        <f t="shared" ref="AD32:AD39" si="1">1000*AC32</f>
        <v>103.97593786587969</v>
      </c>
      <c r="AE32" s="4"/>
      <c r="AF32" s="4" t="s">
        <v>11</v>
      </c>
      <c r="AG32" s="4" t="s">
        <v>11</v>
      </c>
      <c r="AH32" s="4"/>
      <c r="AI32" s="4" t="s">
        <v>286</v>
      </c>
      <c r="AJ32" s="4"/>
      <c r="AK32" s="4"/>
      <c r="AL32">
        <v>5.0000000000000001E-3</v>
      </c>
      <c r="AM32" s="31">
        <f t="shared" si="0"/>
        <v>0.10397593786587969</v>
      </c>
      <c r="AN32" s="37" t="s">
        <v>903</v>
      </c>
      <c r="AO32">
        <v>5</v>
      </c>
      <c r="AP32">
        <v>10</v>
      </c>
    </row>
    <row r="33" spans="1:43" x14ac:dyDescent="0.3">
      <c r="A33" s="26" t="s">
        <v>100</v>
      </c>
      <c r="B33" s="22" t="s">
        <v>101</v>
      </c>
      <c r="C33" s="22"/>
      <c r="D33" s="19" t="s">
        <v>101</v>
      </c>
      <c r="E33" s="19" t="s">
        <v>101</v>
      </c>
      <c r="F33" s="22" t="s">
        <v>16</v>
      </c>
      <c r="G33" s="4" t="s">
        <v>334</v>
      </c>
      <c r="H33" s="4" t="s">
        <v>814</v>
      </c>
      <c r="I33" s="4" t="s">
        <v>738</v>
      </c>
      <c r="J33" s="4" t="s">
        <v>781</v>
      </c>
      <c r="K33" s="22" t="s">
        <v>8</v>
      </c>
      <c r="L33" s="21" t="s">
        <v>11</v>
      </c>
      <c r="M33" s="22" t="s">
        <v>11</v>
      </c>
      <c r="N33" s="22"/>
      <c r="O33" s="19"/>
      <c r="P33" s="4"/>
      <c r="Q33" s="4" t="s">
        <v>598</v>
      </c>
      <c r="R33" s="4"/>
      <c r="S33" s="4" t="s">
        <v>11</v>
      </c>
      <c r="T33" s="4"/>
      <c r="U33" s="4">
        <v>386.46949999999998</v>
      </c>
      <c r="V33" s="4"/>
      <c r="W33" s="4"/>
      <c r="X33" s="4">
        <v>27.8</v>
      </c>
      <c r="Y33" s="4">
        <v>7.1933231471047521E-2</v>
      </c>
      <c r="Z33" s="4"/>
      <c r="AA33" s="4"/>
      <c r="AB33" s="4"/>
      <c r="AC33" s="4">
        <v>7.1933231471047521E-2</v>
      </c>
      <c r="AD33" s="4">
        <f t="shared" si="1"/>
        <v>71.93323147104752</v>
      </c>
      <c r="AE33" s="4"/>
      <c r="AF33" s="4" t="s">
        <v>11</v>
      </c>
      <c r="AG33" s="4" t="s">
        <v>11</v>
      </c>
      <c r="AH33" s="4"/>
      <c r="AI33" s="4" t="s">
        <v>102</v>
      </c>
      <c r="AJ33" s="4" t="s">
        <v>290</v>
      </c>
      <c r="AK33" s="4"/>
      <c r="AL33">
        <v>5.0000000000000001E-3</v>
      </c>
      <c r="AM33" s="31">
        <f t="shared" si="0"/>
        <v>7.1933231471047521E-2</v>
      </c>
      <c r="AN33" s="37" t="s">
        <v>903</v>
      </c>
      <c r="AO33">
        <v>5</v>
      </c>
      <c r="AP33">
        <v>10</v>
      </c>
    </row>
    <row r="34" spans="1:43" x14ac:dyDescent="0.3">
      <c r="A34" s="26" t="s">
        <v>59</v>
      </c>
      <c r="B34" s="22" t="s">
        <v>438</v>
      </c>
      <c r="C34" s="22"/>
      <c r="D34" s="19" t="s">
        <v>438</v>
      </c>
      <c r="E34" s="19" t="s">
        <v>60</v>
      </c>
      <c r="F34" s="22"/>
      <c r="G34" s="4" t="s">
        <v>439</v>
      </c>
      <c r="H34" s="4" t="s">
        <v>428</v>
      </c>
      <c r="I34" s="4" t="s">
        <v>510</v>
      </c>
      <c r="J34" s="19" t="s">
        <v>780</v>
      </c>
      <c r="K34" s="22" t="s">
        <v>833</v>
      </c>
      <c r="L34" s="21" t="s">
        <v>11</v>
      </c>
      <c r="M34" s="22" t="s">
        <v>11</v>
      </c>
      <c r="N34" s="22"/>
      <c r="O34" s="4" t="s">
        <v>995</v>
      </c>
      <c r="P34" s="4" t="s">
        <v>851</v>
      </c>
      <c r="Q34" s="4" t="s">
        <v>990</v>
      </c>
      <c r="R34" s="4" t="s">
        <v>991</v>
      </c>
      <c r="S34" s="4" t="s">
        <v>11</v>
      </c>
      <c r="T34" s="4" t="s">
        <v>620</v>
      </c>
      <c r="U34" s="4">
        <v>517.40279999999996</v>
      </c>
      <c r="V34" s="4">
        <v>7124.79</v>
      </c>
      <c r="W34" s="4">
        <v>13.770296565847731</v>
      </c>
      <c r="X34" s="4"/>
      <c r="Y34" s="4"/>
      <c r="Z34" s="4"/>
      <c r="AA34" s="4"/>
      <c r="AB34" s="4" t="s">
        <v>992</v>
      </c>
      <c r="AC34" s="4">
        <v>13.770296565847731</v>
      </c>
      <c r="AD34" s="4">
        <v>13770.296565847731</v>
      </c>
      <c r="AE34" s="4" t="s">
        <v>11</v>
      </c>
      <c r="AF34" s="4" t="s">
        <v>11</v>
      </c>
      <c r="AG34" s="4" t="s">
        <v>11</v>
      </c>
      <c r="AH34" s="4" t="s">
        <v>996</v>
      </c>
      <c r="AI34" s="4" t="s">
        <v>993</v>
      </c>
      <c r="AJ34" s="4" t="s">
        <v>313</v>
      </c>
      <c r="AK34" s="4" t="s">
        <v>938</v>
      </c>
      <c r="AL34" s="32" t="s">
        <v>896</v>
      </c>
      <c r="AM34" s="31">
        <f t="shared" si="0"/>
        <v>13.770296565847731</v>
      </c>
      <c r="AP34">
        <v>25</v>
      </c>
    </row>
    <row r="35" spans="1:43" x14ac:dyDescent="0.3">
      <c r="A35" s="26" t="s">
        <v>51</v>
      </c>
      <c r="B35" s="20" t="s">
        <v>846</v>
      </c>
      <c r="C35" s="20"/>
      <c r="D35" s="19"/>
      <c r="E35" s="19"/>
      <c r="F35" s="20" t="s">
        <v>497</v>
      </c>
      <c r="G35" s="19" t="s">
        <v>831</v>
      </c>
      <c r="H35" s="19" t="s">
        <v>437</v>
      </c>
      <c r="I35" s="19" t="s">
        <v>650</v>
      </c>
      <c r="J35" s="19" t="s">
        <v>780</v>
      </c>
      <c r="K35" s="20" t="s">
        <v>833</v>
      </c>
      <c r="L35" s="21" t="s">
        <v>11</v>
      </c>
      <c r="M35" s="20" t="s">
        <v>10</v>
      </c>
      <c r="N35" s="20"/>
      <c r="O35" s="19"/>
      <c r="P35" s="4"/>
      <c r="Q35" s="4" t="s">
        <v>633</v>
      </c>
      <c r="R35" s="4"/>
      <c r="S35" s="4" t="s">
        <v>11</v>
      </c>
      <c r="T35" s="4"/>
      <c r="U35" s="4">
        <v>471.37430000000001</v>
      </c>
      <c r="V35" s="4"/>
      <c r="W35" s="4">
        <v>985</v>
      </c>
      <c r="X35" s="4"/>
      <c r="Y35" s="4"/>
      <c r="Z35" s="4"/>
      <c r="AA35" s="4"/>
      <c r="AB35" s="4"/>
      <c r="AC35" s="4">
        <v>985</v>
      </c>
      <c r="AD35" s="4">
        <f t="shared" si="1"/>
        <v>985000</v>
      </c>
      <c r="AE35" s="4" t="s">
        <v>229</v>
      </c>
      <c r="AF35" s="4" t="s">
        <v>11</v>
      </c>
      <c r="AG35" s="4" t="s">
        <v>11</v>
      </c>
      <c r="AH35" s="4" t="s">
        <v>893</v>
      </c>
      <c r="AI35" s="4" t="s">
        <v>994</v>
      </c>
      <c r="AJ35" s="4"/>
      <c r="AK35" s="4"/>
      <c r="AL35" s="32">
        <v>0.05</v>
      </c>
      <c r="AM35" s="31">
        <f t="shared" si="0"/>
        <v>985</v>
      </c>
    </row>
    <row r="36" spans="1:43" x14ac:dyDescent="0.3">
      <c r="A36" s="26" t="s">
        <v>149</v>
      </c>
      <c r="B36" s="20" t="s">
        <v>1014</v>
      </c>
      <c r="C36" s="20"/>
      <c r="D36" s="19"/>
      <c r="E36" s="19"/>
      <c r="F36" s="20" t="s">
        <v>150</v>
      </c>
      <c r="G36" s="19" t="s">
        <v>519</v>
      </c>
      <c r="H36" s="19" t="s">
        <v>64</v>
      </c>
      <c r="I36" s="4" t="s">
        <v>738</v>
      </c>
      <c r="J36" s="4" t="s">
        <v>781</v>
      </c>
      <c r="K36" s="20" t="s">
        <v>8</v>
      </c>
      <c r="L36" s="21" t="s">
        <v>11</v>
      </c>
      <c r="M36" s="20" t="s">
        <v>10</v>
      </c>
      <c r="N36" s="20"/>
      <c r="O36" s="19"/>
      <c r="P36" s="4"/>
      <c r="Q36" s="4"/>
      <c r="R36" s="4"/>
      <c r="S36" s="4" t="s">
        <v>11</v>
      </c>
      <c r="T36" s="4"/>
      <c r="U36" s="4">
        <v>446.9024</v>
      </c>
      <c r="V36" s="4"/>
      <c r="W36" s="4">
        <v>0.78</v>
      </c>
      <c r="X36" s="4"/>
      <c r="Y36" s="4"/>
      <c r="Z36" s="4"/>
      <c r="AA36" s="4"/>
      <c r="AB36" s="4"/>
      <c r="AC36" s="4">
        <v>0.78</v>
      </c>
      <c r="AD36" s="4">
        <f t="shared" si="1"/>
        <v>780</v>
      </c>
      <c r="AE36" s="4" t="s">
        <v>11</v>
      </c>
      <c r="AF36" s="4" t="s">
        <v>11</v>
      </c>
      <c r="AG36" s="4" t="s">
        <v>11</v>
      </c>
      <c r="AH36" s="4"/>
      <c r="AI36" s="4"/>
      <c r="AJ36" s="4"/>
      <c r="AK36" s="4"/>
      <c r="AL36" s="32">
        <v>5.0000000000000001E-3</v>
      </c>
      <c r="AM36" s="31">
        <f t="shared" si="0"/>
        <v>0.78</v>
      </c>
      <c r="AN36" s="37" t="s">
        <v>902</v>
      </c>
      <c r="AO36">
        <v>5</v>
      </c>
      <c r="AP36">
        <v>10</v>
      </c>
    </row>
    <row r="37" spans="1:43" x14ac:dyDescent="0.3">
      <c r="A37" s="26" t="s">
        <v>98</v>
      </c>
      <c r="B37" s="22" t="s">
        <v>392</v>
      </c>
      <c r="C37" s="22"/>
      <c r="D37" s="19" t="s">
        <v>392</v>
      </c>
      <c r="E37" s="19" t="s">
        <v>392</v>
      </c>
      <c r="F37" s="22" t="s">
        <v>65</v>
      </c>
      <c r="G37" s="4" t="s">
        <v>393</v>
      </c>
      <c r="H37" s="4" t="s">
        <v>99</v>
      </c>
      <c r="I37" s="4" t="s">
        <v>473</v>
      </c>
      <c r="J37" s="4" t="s">
        <v>792</v>
      </c>
      <c r="K37" s="22" t="s">
        <v>8</v>
      </c>
      <c r="L37" s="21" t="s">
        <v>11</v>
      </c>
      <c r="M37" s="22" t="s">
        <v>11</v>
      </c>
      <c r="N37" s="22"/>
      <c r="O37" s="19"/>
      <c r="P37" s="4"/>
      <c r="Q37" s="4" t="s">
        <v>589</v>
      </c>
      <c r="R37" s="4"/>
      <c r="S37" s="4" t="s">
        <v>11</v>
      </c>
      <c r="T37" s="4"/>
      <c r="U37" s="4">
        <v>421.2971</v>
      </c>
      <c r="V37" s="4"/>
      <c r="W37" s="4"/>
      <c r="X37" s="4"/>
      <c r="Y37" s="4">
        <v>16.8</v>
      </c>
      <c r="Z37" s="4"/>
      <c r="AA37" s="4"/>
      <c r="AB37" s="4"/>
      <c r="AC37" s="4">
        <v>16.8</v>
      </c>
      <c r="AD37" s="4">
        <f t="shared" si="1"/>
        <v>16800</v>
      </c>
      <c r="AE37" s="4" t="s">
        <v>11</v>
      </c>
      <c r="AF37" s="4" t="s">
        <v>11</v>
      </c>
      <c r="AG37" s="4" t="s">
        <v>11</v>
      </c>
      <c r="AH37" s="4"/>
      <c r="AI37" s="4" t="s">
        <v>291</v>
      </c>
      <c r="AJ37" s="4"/>
      <c r="AK37" s="4"/>
      <c r="AL37" s="32">
        <v>0.05</v>
      </c>
      <c r="AM37" s="31">
        <f t="shared" si="0"/>
        <v>16.8</v>
      </c>
      <c r="AN37" t="s">
        <v>915</v>
      </c>
      <c r="AO37">
        <v>5</v>
      </c>
      <c r="AP37">
        <v>25</v>
      </c>
    </row>
    <row r="38" spans="1:43" x14ac:dyDescent="0.3">
      <c r="A38" s="26" t="s">
        <v>15</v>
      </c>
      <c r="B38" s="23" t="s">
        <v>345</v>
      </c>
      <c r="C38" s="23"/>
      <c r="D38" s="19" t="s">
        <v>345</v>
      </c>
      <c r="E38" s="19" t="s">
        <v>345</v>
      </c>
      <c r="F38" s="23" t="s">
        <v>16</v>
      </c>
      <c r="G38" s="4" t="s">
        <v>346</v>
      </c>
      <c r="H38" s="4" t="s">
        <v>531</v>
      </c>
      <c r="I38" s="4" t="s">
        <v>738</v>
      </c>
      <c r="J38" s="4" t="s">
        <v>781</v>
      </c>
      <c r="K38" s="23" t="s">
        <v>8</v>
      </c>
      <c r="L38" s="21" t="s">
        <v>11</v>
      </c>
      <c r="M38" s="23" t="s">
        <v>11</v>
      </c>
      <c r="N38" s="23"/>
      <c r="O38" s="19"/>
      <c r="P38" s="4"/>
      <c r="Q38" s="4" t="s">
        <v>227</v>
      </c>
      <c r="R38" s="4"/>
      <c r="S38" s="4" t="s">
        <v>11</v>
      </c>
      <c r="T38" s="4"/>
      <c r="U38" s="4">
        <v>450.33670000000001</v>
      </c>
      <c r="V38" s="4"/>
      <c r="W38" s="4"/>
      <c r="X38" s="4">
        <v>630</v>
      </c>
      <c r="Y38" s="4">
        <v>1.3989532720739837</v>
      </c>
      <c r="Z38" s="4"/>
      <c r="AA38" s="4"/>
      <c r="AB38" s="4"/>
      <c r="AC38" s="4">
        <v>1.3989532720739837</v>
      </c>
      <c r="AD38" s="4">
        <f t="shared" si="1"/>
        <v>1398.9532720739837</v>
      </c>
      <c r="AE38" s="4"/>
      <c r="AF38" s="4" t="s">
        <v>11</v>
      </c>
      <c r="AG38" s="4" t="s">
        <v>11</v>
      </c>
      <c r="AH38" s="4"/>
      <c r="AI38" s="4" t="s">
        <v>268</v>
      </c>
      <c r="AJ38" s="4"/>
      <c r="AK38" s="4"/>
      <c r="AL38" s="32">
        <v>5.0000000000000001E-3</v>
      </c>
      <c r="AM38" s="31">
        <f t="shared" si="0"/>
        <v>1.3989532720739837</v>
      </c>
      <c r="AN38" t="s">
        <v>902</v>
      </c>
      <c r="AO38">
        <v>5</v>
      </c>
      <c r="AP38">
        <v>10</v>
      </c>
    </row>
    <row r="39" spans="1:43" x14ac:dyDescent="0.3">
      <c r="A39" s="26" t="s">
        <v>48</v>
      </c>
      <c r="B39" s="22" t="s">
        <v>49</v>
      </c>
      <c r="C39" s="22"/>
      <c r="D39" s="19" t="s">
        <v>49</v>
      </c>
      <c r="E39" s="19" t="s">
        <v>49</v>
      </c>
      <c r="F39" s="22"/>
      <c r="G39" s="4" t="s">
        <v>436</v>
      </c>
      <c r="H39" s="4" t="s">
        <v>437</v>
      </c>
      <c r="I39" s="19" t="s">
        <v>650</v>
      </c>
      <c r="J39" s="19" t="s">
        <v>780</v>
      </c>
      <c r="K39" s="22" t="s">
        <v>833</v>
      </c>
      <c r="L39" s="21" t="s">
        <v>11</v>
      </c>
      <c r="M39" s="22" t="s">
        <v>11</v>
      </c>
      <c r="N39" s="22"/>
      <c r="O39" s="19"/>
      <c r="P39" s="4"/>
      <c r="Q39" s="4" t="s">
        <v>629</v>
      </c>
      <c r="R39" s="4"/>
      <c r="S39" s="4" t="s">
        <v>11</v>
      </c>
      <c r="T39" s="4"/>
      <c r="U39" s="4">
        <v>454.4393</v>
      </c>
      <c r="V39" s="4"/>
      <c r="W39" s="4">
        <v>1.2</v>
      </c>
      <c r="X39" s="4"/>
      <c r="Y39" s="4"/>
      <c r="Z39" s="4"/>
      <c r="AA39" s="4"/>
      <c r="AB39" s="4"/>
      <c r="AC39" s="4">
        <v>1.2</v>
      </c>
      <c r="AD39" s="4">
        <f t="shared" si="1"/>
        <v>1200</v>
      </c>
      <c r="AE39" s="4"/>
      <c r="AF39" s="4" t="s">
        <v>11</v>
      </c>
      <c r="AG39" s="4" t="s">
        <v>11</v>
      </c>
      <c r="AH39" s="4"/>
      <c r="AI39" s="4" t="s">
        <v>297</v>
      </c>
      <c r="AJ39" s="4"/>
      <c r="AK39" s="4"/>
      <c r="AL39" s="32">
        <v>5.0000000000000001E-3</v>
      </c>
      <c r="AM39" s="31">
        <f t="shared" si="0"/>
        <v>1.2</v>
      </c>
      <c r="AN39" t="s">
        <v>902</v>
      </c>
      <c r="AO39">
        <v>5</v>
      </c>
      <c r="AP39">
        <v>10</v>
      </c>
    </row>
    <row r="40" spans="1:43" s="58" customFormat="1" x14ac:dyDescent="0.3">
      <c r="A40" s="59" t="s">
        <v>116</v>
      </c>
      <c r="B40" s="60" t="s">
        <v>447</v>
      </c>
      <c r="C40" s="60"/>
      <c r="D40" s="56" t="s">
        <v>447</v>
      </c>
      <c r="E40" s="56" t="s">
        <v>117</v>
      </c>
      <c r="F40" s="60"/>
      <c r="G40" s="55" t="s">
        <v>448</v>
      </c>
      <c r="H40" s="55" t="s">
        <v>422</v>
      </c>
      <c r="I40" s="55" t="s">
        <v>510</v>
      </c>
      <c r="J40" s="56" t="s">
        <v>780</v>
      </c>
      <c r="K40" s="60" t="s">
        <v>833</v>
      </c>
      <c r="L40" s="57" t="s">
        <v>11</v>
      </c>
      <c r="M40" s="60" t="s">
        <v>11</v>
      </c>
      <c r="N40" s="60"/>
      <c r="O40" s="58" t="s">
        <v>998</v>
      </c>
      <c r="P40" s="55" t="s">
        <v>914</v>
      </c>
      <c r="Q40" s="55" t="s">
        <v>1000</v>
      </c>
      <c r="R40" s="55" t="s">
        <v>1001</v>
      </c>
      <c r="S40" s="55" t="s">
        <v>11</v>
      </c>
      <c r="T40" s="55" t="s">
        <v>620</v>
      </c>
      <c r="U40" s="55">
        <v>457.90679999999998</v>
      </c>
      <c r="V40" s="55"/>
      <c r="W40" s="55"/>
      <c r="Y40" s="55"/>
      <c r="Z40" s="55"/>
      <c r="AA40" s="55"/>
      <c r="AB40" s="55"/>
      <c r="AC40" s="55"/>
      <c r="AD40" s="55"/>
      <c r="AE40" s="55" t="s">
        <v>11</v>
      </c>
      <c r="AF40" s="55" t="s">
        <v>11</v>
      </c>
      <c r="AG40" s="55" t="s">
        <v>11</v>
      </c>
      <c r="AH40" s="55" t="s">
        <v>1002</v>
      </c>
      <c r="AI40" s="55" t="s">
        <v>999</v>
      </c>
      <c r="AJ40" s="55" t="s">
        <v>997</v>
      </c>
      <c r="AK40" s="55"/>
      <c r="AL40" s="61">
        <v>5.0000000000000001E-4</v>
      </c>
      <c r="AM40" s="62">
        <f t="shared" si="0"/>
        <v>0</v>
      </c>
      <c r="AN40" s="58" t="s">
        <v>903</v>
      </c>
      <c r="AO40" s="58">
        <v>5</v>
      </c>
      <c r="AP40" s="58">
        <v>10</v>
      </c>
    </row>
    <row r="41" spans="1:43" x14ac:dyDescent="0.3">
      <c r="A41" s="26" t="s">
        <v>103</v>
      </c>
      <c r="B41" s="23" t="s">
        <v>104</v>
      </c>
      <c r="C41" s="23"/>
      <c r="D41" s="19" t="s">
        <v>104</v>
      </c>
      <c r="E41" s="19" t="s">
        <v>104</v>
      </c>
      <c r="F41" s="23" t="s">
        <v>105</v>
      </c>
      <c r="G41" s="4" t="s">
        <v>350</v>
      </c>
      <c r="H41" s="4" t="s">
        <v>887</v>
      </c>
      <c r="I41" s="4" t="s">
        <v>471</v>
      </c>
      <c r="J41" s="4" t="s">
        <v>781</v>
      </c>
      <c r="K41" s="23" t="s">
        <v>8</v>
      </c>
      <c r="L41" s="21" t="s">
        <v>11</v>
      </c>
      <c r="M41" s="23" t="s">
        <v>11</v>
      </c>
      <c r="N41" s="23"/>
      <c r="O41" s="19"/>
      <c r="P41" s="4"/>
      <c r="Q41" s="4" t="s">
        <v>615</v>
      </c>
      <c r="R41" s="4"/>
      <c r="S41" s="4" t="s">
        <v>11</v>
      </c>
      <c r="T41" s="4"/>
      <c r="U41" s="4">
        <v>488.00560000000002</v>
      </c>
      <c r="V41" s="4">
        <v>146</v>
      </c>
      <c r="W41" s="4">
        <v>0.29917689469137237</v>
      </c>
      <c r="X41" s="4"/>
      <c r="Y41" s="4"/>
      <c r="Z41" s="4"/>
      <c r="AA41" s="4"/>
      <c r="AB41" s="4"/>
      <c r="AC41" s="4">
        <v>0.29917689469137237</v>
      </c>
      <c r="AD41" s="4">
        <f>1000*AC41</f>
        <v>299.17689469137235</v>
      </c>
      <c r="AE41" s="4"/>
      <c r="AF41" s="4" t="s">
        <v>11</v>
      </c>
      <c r="AG41" s="4" t="s">
        <v>11</v>
      </c>
      <c r="AH41" s="4"/>
      <c r="AI41" s="4" t="s">
        <v>266</v>
      </c>
      <c r="AJ41" s="4"/>
      <c r="AK41" s="4"/>
      <c r="AL41" s="32">
        <v>5.0000000000000001E-4</v>
      </c>
      <c r="AM41" s="31">
        <f t="shared" si="0"/>
        <v>0.29917689469137237</v>
      </c>
      <c r="AN41" t="s">
        <v>903</v>
      </c>
      <c r="AO41">
        <v>5</v>
      </c>
      <c r="AP41">
        <v>10</v>
      </c>
    </row>
    <row r="42" spans="1:43" x14ac:dyDescent="0.3">
      <c r="A42" s="26" t="s">
        <v>110</v>
      </c>
      <c r="B42" s="23" t="s">
        <v>488</v>
      </c>
      <c r="C42" s="23"/>
      <c r="D42" s="5"/>
      <c r="E42" s="19"/>
      <c r="F42" s="23" t="s">
        <v>9</v>
      </c>
      <c r="G42" s="4" t="s">
        <v>489</v>
      </c>
      <c r="H42" s="4" t="s">
        <v>807</v>
      </c>
      <c r="I42" s="4" t="s">
        <v>738</v>
      </c>
      <c r="J42" s="4" t="s">
        <v>781</v>
      </c>
      <c r="K42" s="23" t="s">
        <v>8</v>
      </c>
      <c r="L42" s="21" t="s">
        <v>11</v>
      </c>
      <c r="M42" s="23" t="s">
        <v>849</v>
      </c>
      <c r="N42" s="23"/>
      <c r="O42" s="19"/>
      <c r="P42" s="4" t="s">
        <v>914</v>
      </c>
      <c r="Q42" s="4" t="s">
        <v>632</v>
      </c>
      <c r="R42" s="4" t="s">
        <v>638</v>
      </c>
      <c r="S42" s="4" t="s">
        <v>11</v>
      </c>
      <c r="T42" s="4" t="s">
        <v>558</v>
      </c>
      <c r="U42" s="4">
        <v>473.97899999999998</v>
      </c>
      <c r="V42" s="4">
        <v>66700</v>
      </c>
      <c r="W42" s="4">
        <v>140.72353416501576</v>
      </c>
      <c r="X42" s="4">
        <v>23900</v>
      </c>
      <c r="Y42" s="4">
        <v>50.424174910702796</v>
      </c>
      <c r="Z42" s="4" t="s">
        <v>656</v>
      </c>
      <c r="AA42" s="4" t="s">
        <v>570</v>
      </c>
      <c r="AB42" s="4" t="s">
        <v>655</v>
      </c>
      <c r="AC42" s="4">
        <v>140.72353416501576</v>
      </c>
      <c r="AD42" s="4">
        <f>1000*AC42</f>
        <v>140723.53416501576</v>
      </c>
      <c r="AE42" s="4" t="s">
        <v>11</v>
      </c>
      <c r="AF42" s="4" t="s">
        <v>11</v>
      </c>
      <c r="AG42" s="4" t="s">
        <v>11</v>
      </c>
      <c r="AH42" s="4"/>
      <c r="AI42" s="4" t="s">
        <v>231</v>
      </c>
      <c r="AJ42" s="4"/>
      <c r="AK42" s="4"/>
      <c r="AL42" s="32">
        <v>0.05</v>
      </c>
      <c r="AM42" s="31">
        <f t="shared" si="0"/>
        <v>140.72353416501576</v>
      </c>
      <c r="AN42" t="s">
        <v>919</v>
      </c>
      <c r="AO42">
        <v>6</v>
      </c>
      <c r="AP42">
        <v>50</v>
      </c>
    </row>
    <row r="43" spans="1:43" x14ac:dyDescent="0.3">
      <c r="A43" s="26" t="s">
        <v>106</v>
      </c>
      <c r="B43" s="22" t="s">
        <v>756</v>
      </c>
      <c r="C43" s="22"/>
      <c r="D43" s="5"/>
      <c r="E43" s="19" t="s">
        <v>756</v>
      </c>
      <c r="F43" s="22" t="s">
        <v>9</v>
      </c>
      <c r="G43" s="4" t="s">
        <v>357</v>
      </c>
      <c r="H43" s="4" t="s">
        <v>888</v>
      </c>
      <c r="I43" s="4" t="s">
        <v>471</v>
      </c>
      <c r="J43" s="4" t="s">
        <v>781</v>
      </c>
      <c r="K43" s="22" t="s">
        <v>8</v>
      </c>
      <c r="L43" s="21" t="s">
        <v>11</v>
      </c>
      <c r="M43" s="22" t="s">
        <v>849</v>
      </c>
      <c r="N43" s="22"/>
      <c r="O43" s="19"/>
      <c r="P43" s="4" t="s">
        <v>914</v>
      </c>
      <c r="Q43" s="4" t="s">
        <v>928</v>
      </c>
      <c r="R43" s="4" t="s">
        <v>601</v>
      </c>
      <c r="S43" s="4" t="s">
        <v>11</v>
      </c>
      <c r="T43" s="4" t="s">
        <v>620</v>
      </c>
      <c r="U43" s="4">
        <v>589.70000000000005</v>
      </c>
      <c r="V43" s="4">
        <v>8538</v>
      </c>
      <c r="W43" s="4">
        <v>14.478548414448023</v>
      </c>
      <c r="X43" s="4"/>
      <c r="Y43" s="4"/>
      <c r="Z43" s="4"/>
      <c r="AA43" s="4" t="s">
        <v>639</v>
      </c>
      <c r="AB43" s="4" t="s">
        <v>930</v>
      </c>
      <c r="AC43" s="4">
        <v>14.478548414448023</v>
      </c>
      <c r="AD43" s="4">
        <v>14478.548414448023</v>
      </c>
      <c r="AE43" s="4"/>
      <c r="AF43" s="4" t="s">
        <v>11</v>
      </c>
      <c r="AG43" s="4" t="s">
        <v>11</v>
      </c>
      <c r="AH43" s="4" t="s">
        <v>929</v>
      </c>
      <c r="AI43" s="4" t="s">
        <v>927</v>
      </c>
      <c r="AJ43" s="4" t="s">
        <v>931</v>
      </c>
      <c r="AK43" s="4"/>
      <c r="AL43" s="32">
        <v>5.0000000000000001E-4</v>
      </c>
      <c r="AM43" s="31">
        <f t="shared" si="0"/>
        <v>14.478548414448023</v>
      </c>
      <c r="AN43" t="s">
        <v>921</v>
      </c>
      <c r="AO43">
        <v>7</v>
      </c>
      <c r="AP43">
        <v>25</v>
      </c>
      <c r="AQ43" t="s">
        <v>932</v>
      </c>
    </row>
    <row r="44" spans="1:43" x14ac:dyDescent="0.3">
      <c r="A44" s="26" t="s">
        <v>111</v>
      </c>
      <c r="B44" s="23" t="s">
        <v>112</v>
      </c>
      <c r="C44" s="23"/>
      <c r="D44" s="19" t="s">
        <v>112</v>
      </c>
      <c r="E44" s="19" t="s">
        <v>112</v>
      </c>
      <c r="F44" s="23" t="s">
        <v>113</v>
      </c>
      <c r="G44" s="11" t="s">
        <v>378</v>
      </c>
      <c r="H44" s="4" t="s">
        <v>379</v>
      </c>
      <c r="I44" s="4" t="s">
        <v>471</v>
      </c>
      <c r="J44" s="4" t="s">
        <v>781</v>
      </c>
      <c r="K44" s="23" t="s">
        <v>8</v>
      </c>
      <c r="L44" s="21" t="s">
        <v>11</v>
      </c>
      <c r="M44" s="23" t="s">
        <v>11</v>
      </c>
      <c r="N44" s="23"/>
      <c r="O44" s="4"/>
      <c r="P44" s="4"/>
      <c r="Q44" s="4" t="s">
        <v>667</v>
      </c>
      <c r="R44" s="4"/>
      <c r="S44" s="4" t="s">
        <v>11</v>
      </c>
      <c r="T44" s="4"/>
      <c r="U44" s="4">
        <v>464.82499999999999</v>
      </c>
      <c r="V44" s="4"/>
      <c r="W44" s="4"/>
      <c r="X44" s="4">
        <v>6500</v>
      </c>
      <c r="Y44" s="4">
        <v>13.983757328026677</v>
      </c>
      <c r="Z44" s="4"/>
      <c r="AA44" s="4"/>
      <c r="AB44" s="4"/>
      <c r="AC44" s="4">
        <v>13.983757328026677</v>
      </c>
      <c r="AD44" s="4">
        <f>1000*AC44</f>
        <v>13983.757328026677</v>
      </c>
      <c r="AE44" s="4"/>
      <c r="AF44" s="4" t="s">
        <v>11</v>
      </c>
      <c r="AG44" s="4" t="s">
        <v>11</v>
      </c>
      <c r="AH44" s="4"/>
      <c r="AI44" s="4" t="s">
        <v>269</v>
      </c>
      <c r="AJ44" s="4"/>
      <c r="AK44" s="4"/>
      <c r="AL44" s="32">
        <v>5.0000000000000001E-3</v>
      </c>
      <c r="AM44" s="31">
        <f t="shared" si="0"/>
        <v>13.983757328026677</v>
      </c>
      <c r="AN44" t="s">
        <v>913</v>
      </c>
      <c r="AO44">
        <v>6</v>
      </c>
      <c r="AP44">
        <v>25</v>
      </c>
    </row>
    <row r="45" spans="1:43" x14ac:dyDescent="0.3">
      <c r="A45" s="26" t="s">
        <v>189</v>
      </c>
      <c r="B45" s="20" t="s">
        <v>1013</v>
      </c>
      <c r="C45" s="20"/>
      <c r="D45" s="19"/>
      <c r="E45" s="19"/>
      <c r="F45" s="20" t="s">
        <v>190</v>
      </c>
      <c r="G45" s="19" t="s">
        <v>534</v>
      </c>
      <c r="H45" s="19" t="s">
        <v>437</v>
      </c>
      <c r="I45" s="19" t="s">
        <v>650</v>
      </c>
      <c r="J45" s="19" t="s">
        <v>780</v>
      </c>
      <c r="K45" s="20" t="s">
        <v>833</v>
      </c>
      <c r="L45" s="21" t="s">
        <v>11</v>
      </c>
      <c r="M45" s="20" t="s">
        <v>10</v>
      </c>
      <c r="N45" s="20"/>
      <c r="O45" s="19"/>
      <c r="P45" s="4"/>
      <c r="Q45" s="4"/>
      <c r="R45" s="4"/>
      <c r="S45" s="4" t="s">
        <v>191</v>
      </c>
      <c r="T45" s="4"/>
      <c r="U45" s="4">
        <v>477.4726</v>
      </c>
      <c r="V45" s="4"/>
      <c r="W45" s="4">
        <v>5</v>
      </c>
      <c r="X45" s="4"/>
      <c r="Y45" s="4"/>
      <c r="Z45" s="4"/>
      <c r="AA45" s="4"/>
      <c r="AB45" s="4"/>
      <c r="AC45" s="4">
        <v>5</v>
      </c>
      <c r="AD45" s="4">
        <f>1000*AC45</f>
        <v>5000</v>
      </c>
      <c r="AE45" s="4"/>
      <c r="AF45" s="4" t="s">
        <v>11</v>
      </c>
      <c r="AG45" s="4" t="s">
        <v>11</v>
      </c>
      <c r="AH45" s="4" t="s">
        <v>224</v>
      </c>
      <c r="AI45" s="4" t="s">
        <v>223</v>
      </c>
      <c r="AJ45" s="4" t="s">
        <v>192</v>
      </c>
      <c r="AK45" s="4"/>
      <c r="AL45" s="32">
        <v>5.0000000000000001E-4</v>
      </c>
      <c r="AM45" s="31">
        <f t="shared" si="0"/>
        <v>5</v>
      </c>
    </row>
    <row r="46" spans="1:43" x14ac:dyDescent="0.3">
      <c r="A46" s="26" t="s">
        <v>121</v>
      </c>
      <c r="B46" s="22" t="s">
        <v>386</v>
      </c>
      <c r="C46" s="22"/>
      <c r="D46" s="19" t="s">
        <v>386</v>
      </c>
      <c r="E46" s="19" t="s">
        <v>386</v>
      </c>
      <c r="F46" s="22" t="s">
        <v>122</v>
      </c>
      <c r="G46" s="4" t="s">
        <v>387</v>
      </c>
      <c r="H46" s="4" t="s">
        <v>527</v>
      </c>
      <c r="I46" s="4" t="s">
        <v>738</v>
      </c>
      <c r="J46" s="4" t="s">
        <v>781</v>
      </c>
      <c r="K46" s="22" t="s">
        <v>8</v>
      </c>
      <c r="L46" s="21" t="s">
        <v>11</v>
      </c>
      <c r="M46" s="22" t="s">
        <v>11</v>
      </c>
      <c r="N46" s="22"/>
      <c r="O46" s="19"/>
      <c r="P46" s="4" t="s">
        <v>914</v>
      </c>
      <c r="Q46" s="4" t="s">
        <v>969</v>
      </c>
      <c r="R46" s="4" t="s">
        <v>601</v>
      </c>
      <c r="S46" s="4" t="s">
        <v>11</v>
      </c>
      <c r="T46" s="4" t="s">
        <v>569</v>
      </c>
      <c r="U46" s="4">
        <v>475.35399999999998</v>
      </c>
      <c r="V46" s="4">
        <v>368</v>
      </c>
      <c r="W46" s="4">
        <v>0.77415988926147672</v>
      </c>
      <c r="X46" s="4">
        <v>888</v>
      </c>
      <c r="Y46" s="4">
        <v>1.8680814719135634</v>
      </c>
      <c r="Z46" s="4" t="s">
        <v>656</v>
      </c>
      <c r="AA46" s="4"/>
      <c r="AB46" s="4" t="s">
        <v>970</v>
      </c>
      <c r="AC46" s="4">
        <v>1.8680814719135634</v>
      </c>
      <c r="AD46" s="4">
        <f>1000*AC46</f>
        <v>1868.0814719135635</v>
      </c>
      <c r="AE46" s="4" t="s">
        <v>11</v>
      </c>
      <c r="AF46" s="4" t="s">
        <v>11</v>
      </c>
      <c r="AG46" s="4" t="s">
        <v>11</v>
      </c>
      <c r="AH46" s="4" t="s">
        <v>972</v>
      </c>
      <c r="AI46" s="4" t="s">
        <v>292</v>
      </c>
      <c r="AJ46" s="4" t="s">
        <v>968</v>
      </c>
      <c r="AK46" s="4" t="s">
        <v>971</v>
      </c>
      <c r="AL46" s="32">
        <v>5.0000000000000001E-3</v>
      </c>
      <c r="AM46" s="31">
        <f t="shared" si="0"/>
        <v>1.8680814719135634</v>
      </c>
      <c r="AN46" t="s">
        <v>902</v>
      </c>
      <c r="AO46">
        <v>5</v>
      </c>
      <c r="AP46">
        <v>10</v>
      </c>
    </row>
    <row r="47" spans="1:43" x14ac:dyDescent="0.3">
      <c r="A47" s="26" t="s">
        <v>195</v>
      </c>
      <c r="B47" s="23" t="s">
        <v>388</v>
      </c>
      <c r="C47" s="23"/>
      <c r="D47" s="19" t="s">
        <v>388</v>
      </c>
      <c r="E47" s="19" t="s">
        <v>388</v>
      </c>
      <c r="F47" s="23" t="s">
        <v>65</v>
      </c>
      <c r="G47" s="7" t="s">
        <v>389</v>
      </c>
      <c r="H47" s="4" t="s">
        <v>349</v>
      </c>
      <c r="I47" s="4" t="s">
        <v>475</v>
      </c>
      <c r="J47" s="4" t="s">
        <v>781</v>
      </c>
      <c r="K47" s="23" t="s">
        <v>8</v>
      </c>
      <c r="L47" s="21" t="s">
        <v>11</v>
      </c>
      <c r="M47" s="23" t="s">
        <v>11</v>
      </c>
      <c r="N47" s="23"/>
      <c r="O47" s="19"/>
      <c r="P47" s="4"/>
      <c r="Q47" s="4"/>
      <c r="R47" s="4"/>
      <c r="S47" s="4" t="s">
        <v>196</v>
      </c>
      <c r="T47" s="4"/>
      <c r="U47" s="4">
        <v>489.9221</v>
      </c>
      <c r="V47" s="4">
        <v>62000</v>
      </c>
      <c r="W47" s="4">
        <v>126.55073122849531</v>
      </c>
      <c r="X47" s="4"/>
      <c r="Y47" s="4"/>
      <c r="Z47" s="4"/>
      <c r="AA47" s="4"/>
      <c r="AB47" s="4"/>
      <c r="AC47" s="4">
        <v>126.55073122849531</v>
      </c>
      <c r="AD47" s="4">
        <f>1000*AC47</f>
        <v>126550.73122849531</v>
      </c>
      <c r="AE47" s="4"/>
      <c r="AF47" s="4" t="s">
        <v>11</v>
      </c>
      <c r="AG47" s="4" t="s">
        <v>11</v>
      </c>
      <c r="AH47" s="4"/>
      <c r="AI47" s="4" t="s">
        <v>731</v>
      </c>
      <c r="AJ47" s="4" t="s">
        <v>276</v>
      </c>
      <c r="AK47" s="4"/>
      <c r="AL47" s="32">
        <v>5.0000000000000001E-3</v>
      </c>
      <c r="AM47" s="31">
        <f t="shared" si="0"/>
        <v>126.55073122849531</v>
      </c>
      <c r="AN47" t="s">
        <v>920</v>
      </c>
      <c r="AO47">
        <v>7</v>
      </c>
      <c r="AP47">
        <v>50</v>
      </c>
    </row>
    <row r="48" spans="1:43" x14ac:dyDescent="0.3">
      <c r="A48" s="26" t="s">
        <v>162</v>
      </c>
      <c r="B48" s="20" t="s">
        <v>163</v>
      </c>
      <c r="C48" s="20"/>
      <c r="D48" s="19"/>
      <c r="E48" s="19"/>
      <c r="F48" s="20" t="s">
        <v>105</v>
      </c>
      <c r="G48" s="19" t="s">
        <v>720</v>
      </c>
      <c r="H48" s="4" t="s">
        <v>441</v>
      </c>
      <c r="I48" s="19" t="s">
        <v>533</v>
      </c>
      <c r="J48" s="19" t="s">
        <v>780</v>
      </c>
      <c r="K48" s="20" t="s">
        <v>833</v>
      </c>
      <c r="L48" s="21" t="s">
        <v>11</v>
      </c>
      <c r="M48" s="20" t="s">
        <v>10</v>
      </c>
      <c r="N48" s="20"/>
      <c r="O48" s="19"/>
      <c r="P48" s="4"/>
      <c r="Q48" s="4" t="s">
        <v>719</v>
      </c>
      <c r="R48" s="4" t="s">
        <v>718</v>
      </c>
      <c r="S48" s="4" t="s">
        <v>11</v>
      </c>
      <c r="T48" s="4" t="s">
        <v>558</v>
      </c>
      <c r="U48" s="4">
        <v>506.69779999999997</v>
      </c>
      <c r="V48" s="4">
        <v>114</v>
      </c>
      <c r="W48" s="4">
        <v>0.224986086</v>
      </c>
      <c r="X48" s="4">
        <v>94</v>
      </c>
      <c r="Y48" s="4">
        <v>0.18551484300000001</v>
      </c>
      <c r="Z48" s="4" t="s">
        <v>611</v>
      </c>
      <c r="AA48" s="4" t="s">
        <v>564</v>
      </c>
      <c r="AB48" s="4" t="s">
        <v>565</v>
      </c>
      <c r="AC48" s="4">
        <v>0.224986086</v>
      </c>
      <c r="AD48" s="4">
        <f>1000*AC48</f>
        <v>224.986086</v>
      </c>
      <c r="AE48" s="4"/>
      <c r="AF48" s="4" t="s">
        <v>11</v>
      </c>
      <c r="AG48" s="4" t="s">
        <v>10</v>
      </c>
      <c r="AH48" s="4"/>
      <c r="AI48" s="4" t="s">
        <v>647</v>
      </c>
      <c r="AJ48" s="4" t="s">
        <v>716</v>
      </c>
      <c r="AK48" s="4"/>
      <c r="AL48" s="32" t="s">
        <v>897</v>
      </c>
      <c r="AM48" s="31">
        <f t="shared" si="0"/>
        <v>0.224986086</v>
      </c>
    </row>
    <row r="49" spans="1:42" x14ac:dyDescent="0.3">
      <c r="A49" s="26" t="s">
        <v>145</v>
      </c>
      <c r="B49" s="22" t="s">
        <v>426</v>
      </c>
      <c r="C49" s="22"/>
      <c r="D49" s="19" t="s">
        <v>426</v>
      </c>
      <c r="E49" s="19" t="s">
        <v>146</v>
      </c>
      <c r="F49" s="22"/>
      <c r="G49" s="4" t="s">
        <v>427</v>
      </c>
      <c r="H49" s="4" t="s">
        <v>428</v>
      </c>
      <c r="I49" s="4" t="s">
        <v>510</v>
      </c>
      <c r="J49" s="19" t="s">
        <v>780</v>
      </c>
      <c r="K49" s="22" t="s">
        <v>833</v>
      </c>
      <c r="L49" s="21" t="s">
        <v>11</v>
      </c>
      <c r="M49" s="22" t="s">
        <v>11</v>
      </c>
      <c r="N49" s="22"/>
      <c r="O49" s="4"/>
      <c r="P49" s="4" t="s">
        <v>914</v>
      </c>
      <c r="Q49" s="4" t="s">
        <v>922</v>
      </c>
      <c r="S49" s="4" t="s">
        <v>11</v>
      </c>
      <c r="T49" s="4" t="s">
        <v>569</v>
      </c>
      <c r="U49" s="4">
        <v>563.98080000000004</v>
      </c>
      <c r="V49" s="4">
        <v>75</v>
      </c>
      <c r="W49" s="4">
        <v>0.13298325049363383</v>
      </c>
      <c r="Z49" s="4"/>
      <c r="AA49" s="4"/>
      <c r="AB49" s="4" t="s">
        <v>974</v>
      </c>
      <c r="AC49" s="4">
        <v>0.13298325049363383</v>
      </c>
      <c r="AD49" s="4">
        <v>132.98325049363382</v>
      </c>
      <c r="AE49" s="4"/>
      <c r="AF49" s="4" t="s">
        <v>11</v>
      </c>
      <c r="AG49" s="4" t="s">
        <v>11</v>
      </c>
      <c r="AH49" s="4" t="s">
        <v>975</v>
      </c>
      <c r="AI49" s="4" t="s">
        <v>973</v>
      </c>
      <c r="AJ49" s="4"/>
      <c r="AK49" s="4"/>
      <c r="AL49" s="32" t="s">
        <v>897</v>
      </c>
      <c r="AM49" s="31">
        <f t="shared" si="0"/>
        <v>0.13298325049363383</v>
      </c>
      <c r="AP49">
        <v>10</v>
      </c>
    </row>
    <row r="50" spans="1:42" s="2" customFormat="1" x14ac:dyDescent="0.3">
      <c r="A50" s="26" t="s">
        <v>147</v>
      </c>
      <c r="B50" s="38" t="s">
        <v>429</v>
      </c>
      <c r="C50" s="38"/>
      <c r="D50" s="39" t="s">
        <v>429</v>
      </c>
      <c r="E50" s="39" t="s">
        <v>429</v>
      </c>
      <c r="F50" s="38"/>
      <c r="G50" s="12" t="s">
        <v>430</v>
      </c>
      <c r="H50" s="12" t="s">
        <v>428</v>
      </c>
      <c r="I50" s="12" t="s">
        <v>510</v>
      </c>
      <c r="J50" s="39" t="s">
        <v>780</v>
      </c>
      <c r="K50" s="38" t="s">
        <v>833</v>
      </c>
      <c r="L50" s="41" t="s">
        <v>11</v>
      </c>
      <c r="M50" s="38" t="s">
        <v>234</v>
      </c>
      <c r="N50" s="38"/>
      <c r="O50" s="39"/>
      <c r="P50" s="12" t="s">
        <v>914</v>
      </c>
      <c r="Q50" s="12" t="s">
        <v>670</v>
      </c>
      <c r="R50" s="12" t="s">
        <v>939</v>
      </c>
      <c r="S50" s="12" t="s">
        <v>11</v>
      </c>
      <c r="T50" s="12"/>
      <c r="U50" s="12">
        <v>579.98019999999997</v>
      </c>
      <c r="V50" s="12"/>
      <c r="W50" s="12"/>
      <c r="X50" s="12">
        <v>62.5</v>
      </c>
      <c r="Y50" s="12">
        <v>0.10776229947160265</v>
      </c>
      <c r="Z50" s="12"/>
      <c r="AA50" s="12"/>
      <c r="AB50" s="12" t="s">
        <v>943</v>
      </c>
      <c r="AC50" s="12">
        <v>0.10776229947160265</v>
      </c>
      <c r="AD50" s="12">
        <v>107.76229947160265</v>
      </c>
      <c r="AE50" s="12"/>
      <c r="AF50" s="12" t="s">
        <v>11</v>
      </c>
      <c r="AG50" s="12" t="s">
        <v>11</v>
      </c>
      <c r="AH50" s="12"/>
      <c r="AI50" s="12" t="s">
        <v>940</v>
      </c>
      <c r="AJ50" s="12" t="s">
        <v>941</v>
      </c>
      <c r="AK50" s="12"/>
      <c r="AL50" s="42">
        <v>5.0000000000000001E-4</v>
      </c>
      <c r="AM50" s="43">
        <v>0.10776229947160265</v>
      </c>
    </row>
    <row r="51" spans="1:42" x14ac:dyDescent="0.3">
      <c r="A51" s="26" t="s">
        <v>118</v>
      </c>
      <c r="B51" s="22" t="s">
        <v>119</v>
      </c>
      <c r="C51" s="22"/>
      <c r="D51" s="19" t="s">
        <v>119</v>
      </c>
      <c r="E51" s="19" t="s">
        <v>119</v>
      </c>
      <c r="F51" s="22"/>
      <c r="G51" s="11" t="s">
        <v>431</v>
      </c>
      <c r="H51" s="4" t="s">
        <v>428</v>
      </c>
      <c r="I51" s="4" t="s">
        <v>510</v>
      </c>
      <c r="J51" s="19" t="s">
        <v>780</v>
      </c>
      <c r="K51" s="22" t="s">
        <v>833</v>
      </c>
      <c r="L51" s="21" t="s">
        <v>11</v>
      </c>
      <c r="M51" s="22" t="s">
        <v>11</v>
      </c>
      <c r="N51" s="22"/>
      <c r="O51" s="4"/>
      <c r="P51" s="4"/>
      <c r="Q51" s="4" t="s">
        <v>676</v>
      </c>
      <c r="R51" s="4"/>
      <c r="S51" s="4" t="s">
        <v>11</v>
      </c>
      <c r="T51" s="4"/>
      <c r="U51" s="4">
        <v>588.5566</v>
      </c>
      <c r="V51" s="4"/>
      <c r="W51" s="4"/>
      <c r="X51" s="4">
        <v>4000</v>
      </c>
      <c r="Y51" s="4">
        <v>6.7962877317151822</v>
      </c>
      <c r="Z51" s="4"/>
      <c r="AA51" s="4"/>
      <c r="AB51" s="4"/>
      <c r="AC51" s="4">
        <v>6.7962877317151822</v>
      </c>
      <c r="AD51" s="4">
        <f>1000*AC51</f>
        <v>6796.2877317151824</v>
      </c>
      <c r="AE51" s="4"/>
      <c r="AF51" s="4" t="s">
        <v>11</v>
      </c>
      <c r="AG51" s="4" t="s">
        <v>11</v>
      </c>
      <c r="AH51" s="4"/>
      <c r="AI51" s="4" t="s">
        <v>743</v>
      </c>
      <c r="AJ51" s="4"/>
      <c r="AK51" s="4"/>
      <c r="AL51" s="32">
        <v>5.0000000000000001E-3</v>
      </c>
      <c r="AM51" s="31">
        <f t="shared" si="0"/>
        <v>6.7962877317151822</v>
      </c>
      <c r="AN51" t="s">
        <v>902</v>
      </c>
      <c r="AO51">
        <v>5</v>
      </c>
      <c r="AP51">
        <v>10</v>
      </c>
    </row>
    <row r="52" spans="1:42" x14ac:dyDescent="0.3">
      <c r="A52" s="26" t="s">
        <v>68</v>
      </c>
      <c r="B52" s="20" t="s">
        <v>490</v>
      </c>
      <c r="C52" s="20"/>
      <c r="D52" s="19"/>
      <c r="E52" s="19"/>
      <c r="F52" s="20" t="s">
        <v>69</v>
      </c>
      <c r="G52" s="24" t="s">
        <v>460</v>
      </c>
      <c r="H52" s="19" t="s">
        <v>819</v>
      </c>
      <c r="I52" s="19" t="s">
        <v>542</v>
      </c>
      <c r="J52" s="19" t="s">
        <v>791</v>
      </c>
      <c r="K52" s="20" t="s">
        <v>8</v>
      </c>
      <c r="L52" s="21" t="s">
        <v>11</v>
      </c>
      <c r="M52" s="20" t="s">
        <v>10</v>
      </c>
      <c r="N52" s="20" t="s">
        <v>11</v>
      </c>
      <c r="O52" s="19" t="s">
        <v>882</v>
      </c>
      <c r="P52" s="4" t="s">
        <v>851</v>
      </c>
      <c r="Q52" s="4" t="s">
        <v>853</v>
      </c>
      <c r="R52" s="4" t="s">
        <v>601</v>
      </c>
      <c r="S52" s="4" t="s">
        <v>11</v>
      </c>
      <c r="T52" s="4" t="s">
        <v>620</v>
      </c>
      <c r="U52" s="4">
        <v>563.63810000000001</v>
      </c>
      <c r="V52" s="4">
        <v>635</v>
      </c>
      <c r="W52" s="4">
        <v>1.7001338688085676</v>
      </c>
      <c r="X52" s="4">
        <v>1874</v>
      </c>
      <c r="Y52" s="4">
        <v>5.0174029451137887</v>
      </c>
      <c r="Z52" s="4" t="s">
        <v>611</v>
      </c>
      <c r="AA52" s="4" t="s">
        <v>570</v>
      </c>
      <c r="AB52" s="4" t="s">
        <v>854</v>
      </c>
      <c r="AC52" s="4">
        <v>5.0174029451137887</v>
      </c>
      <c r="AD52" s="4">
        <f>AC52*1000</f>
        <v>5017.4029451137885</v>
      </c>
      <c r="AE52" s="4"/>
      <c r="AF52" s="4" t="s">
        <v>11</v>
      </c>
      <c r="AG52" s="4" t="s">
        <v>11</v>
      </c>
      <c r="AH52" s="4" t="s">
        <v>855</v>
      </c>
      <c r="AI52" s="4" t="s">
        <v>852</v>
      </c>
      <c r="AJ52" s="4"/>
      <c r="AK52" s="4"/>
      <c r="AL52" s="32">
        <v>0.05</v>
      </c>
      <c r="AM52" s="31">
        <f t="shared" si="0"/>
        <v>5.0174029451137887</v>
      </c>
    </row>
    <row r="53" spans="1:42" x14ac:dyDescent="0.3">
      <c r="A53" s="26" t="s">
        <v>66</v>
      </c>
      <c r="B53" s="22" t="s">
        <v>67</v>
      </c>
      <c r="C53" s="22"/>
      <c r="D53" s="19" t="s">
        <v>67</v>
      </c>
      <c r="E53" s="19" t="s">
        <v>67</v>
      </c>
      <c r="F53" s="22" t="s">
        <v>9</v>
      </c>
      <c r="G53" s="4" t="s">
        <v>358</v>
      </c>
      <c r="H53" s="4" t="s">
        <v>330</v>
      </c>
      <c r="I53" s="4" t="s">
        <v>738</v>
      </c>
      <c r="J53" s="4" t="s">
        <v>781</v>
      </c>
      <c r="K53" s="22" t="s">
        <v>8</v>
      </c>
      <c r="L53" s="21" t="s">
        <v>11</v>
      </c>
      <c r="M53" s="22" t="s">
        <v>11</v>
      </c>
      <c r="N53" s="22"/>
      <c r="O53" s="19"/>
      <c r="P53" s="4"/>
      <c r="Q53" s="4"/>
      <c r="R53" s="4"/>
      <c r="S53" s="4" t="s">
        <v>11</v>
      </c>
      <c r="T53" s="4"/>
      <c r="U53" s="4">
        <v>581.05759999999998</v>
      </c>
      <c r="V53" s="4"/>
      <c r="W53" s="4">
        <v>4.4000000000000004</v>
      </c>
      <c r="X53" s="4"/>
      <c r="Y53" s="4"/>
      <c r="Z53" s="4"/>
      <c r="AA53" s="4"/>
      <c r="AB53" s="4"/>
      <c r="AC53" s="4">
        <v>4.4000000000000004</v>
      </c>
      <c r="AD53" s="4">
        <f t="shared" ref="AD53:AD58" si="2">1000*AC53</f>
        <v>4400</v>
      </c>
      <c r="AE53" s="4"/>
      <c r="AF53" s="4" t="s">
        <v>11</v>
      </c>
      <c r="AG53" s="4" t="s">
        <v>11</v>
      </c>
      <c r="AH53" s="4"/>
      <c r="AI53" s="4" t="s">
        <v>225</v>
      </c>
      <c r="AJ53" s="4"/>
      <c r="AK53" s="4"/>
      <c r="AL53" s="32">
        <v>0.05</v>
      </c>
      <c r="AM53" s="31">
        <f t="shared" si="0"/>
        <v>4.4000000000000004</v>
      </c>
      <c r="AN53" s="37" t="s">
        <v>902</v>
      </c>
      <c r="AO53">
        <v>5</v>
      </c>
      <c r="AP53">
        <v>10</v>
      </c>
    </row>
    <row r="54" spans="1:42" x14ac:dyDescent="0.3">
      <c r="A54" s="50" t="s">
        <v>115</v>
      </c>
      <c r="B54" s="51" t="s">
        <v>491</v>
      </c>
      <c r="C54" s="51"/>
      <c r="D54" s="47"/>
      <c r="E54" s="47"/>
      <c r="F54" s="51"/>
      <c r="G54" s="47" t="s">
        <v>540</v>
      </c>
      <c r="H54" s="47" t="s">
        <v>422</v>
      </c>
      <c r="I54" s="47" t="s">
        <v>510</v>
      </c>
      <c r="J54" s="47" t="s">
        <v>780</v>
      </c>
      <c r="K54" s="51" t="s">
        <v>833</v>
      </c>
      <c r="L54" s="48" t="s">
        <v>11</v>
      </c>
      <c r="M54" s="51" t="s">
        <v>849</v>
      </c>
      <c r="N54" s="51" t="s">
        <v>11</v>
      </c>
      <c r="O54" s="47" t="s">
        <v>881</v>
      </c>
      <c r="P54" s="47" t="s">
        <v>914</v>
      </c>
      <c r="Q54" s="47" t="s">
        <v>960</v>
      </c>
      <c r="R54" s="46"/>
      <c r="S54" s="47" t="s">
        <v>11</v>
      </c>
      <c r="T54" s="47"/>
      <c r="U54" s="46">
        <v>623.13900000000001</v>
      </c>
      <c r="V54" s="47">
        <v>1815</v>
      </c>
      <c r="W54" s="46">
        <v>2.9126727744532119</v>
      </c>
      <c r="X54" s="47"/>
      <c r="Y54" s="47"/>
      <c r="Z54" s="47"/>
      <c r="AA54" s="47"/>
      <c r="AB54" s="47"/>
      <c r="AC54" s="47">
        <v>2.9126727744532119</v>
      </c>
      <c r="AD54" s="47">
        <v>2912.6727744532118</v>
      </c>
      <c r="AE54" s="47"/>
      <c r="AF54" s="47" t="s">
        <v>11</v>
      </c>
      <c r="AG54" s="47" t="s">
        <v>11</v>
      </c>
      <c r="AH54" s="46"/>
      <c r="AI54" s="47" t="s">
        <v>963</v>
      </c>
      <c r="AJ54" s="47"/>
      <c r="AK54" s="47"/>
      <c r="AL54" s="52">
        <v>5.0000000000000001E-4</v>
      </c>
      <c r="AM54" s="49">
        <v>2.9126727744532119</v>
      </c>
      <c r="AN54" s="46" t="s">
        <v>904</v>
      </c>
      <c r="AO54" s="46" t="s">
        <v>964</v>
      </c>
      <c r="AP54">
        <v>10</v>
      </c>
    </row>
    <row r="55" spans="1:42" x14ac:dyDescent="0.3">
      <c r="A55" s="26" t="s">
        <v>151</v>
      </c>
      <c r="B55" s="20" t="s">
        <v>152</v>
      </c>
      <c r="C55" s="20"/>
      <c r="D55" s="19"/>
      <c r="E55" s="19"/>
      <c r="F55" s="20" t="s">
        <v>150</v>
      </c>
      <c r="G55" s="19" t="s">
        <v>520</v>
      </c>
      <c r="H55" s="19" t="s">
        <v>521</v>
      </c>
      <c r="I55" s="19" t="s">
        <v>542</v>
      </c>
      <c r="J55" s="19" t="s">
        <v>791</v>
      </c>
      <c r="K55" s="20" t="s">
        <v>8</v>
      </c>
      <c r="L55" s="21" t="s">
        <v>11</v>
      </c>
      <c r="M55" s="20" t="s">
        <v>10</v>
      </c>
      <c r="N55" s="20"/>
      <c r="O55" s="19"/>
      <c r="P55" s="4"/>
      <c r="Q55" s="4" t="s">
        <v>678</v>
      </c>
      <c r="R55" s="4"/>
      <c r="S55" s="4" t="s">
        <v>11</v>
      </c>
      <c r="T55" s="4"/>
      <c r="U55" s="4">
        <v>606.77080000000001</v>
      </c>
      <c r="V55" s="4"/>
      <c r="W55" s="4"/>
      <c r="X55" s="4">
        <v>9</v>
      </c>
      <c r="Y55" s="4">
        <v>1.4832618840590219E-2</v>
      </c>
      <c r="Z55" s="4"/>
      <c r="AA55" s="4"/>
      <c r="AB55" s="4"/>
      <c r="AC55" s="4">
        <v>1.4832618840590219E-2</v>
      </c>
      <c r="AD55" s="4">
        <f t="shared" si="2"/>
        <v>14.83261884059022</v>
      </c>
      <c r="AE55" s="4"/>
      <c r="AF55" s="4" t="s">
        <v>11</v>
      </c>
      <c r="AG55" s="4" t="s">
        <v>11</v>
      </c>
      <c r="AH55" s="4" t="s">
        <v>70</v>
      </c>
      <c r="AI55" s="4" t="s">
        <v>744</v>
      </c>
      <c r="AJ55" s="4" t="s">
        <v>894</v>
      </c>
      <c r="AK55" s="4"/>
      <c r="AL55" s="32">
        <v>5.0000000000000001E-3</v>
      </c>
      <c r="AM55" s="31">
        <f t="shared" si="0"/>
        <v>1.4832618840590219E-2</v>
      </c>
    </row>
    <row r="56" spans="1:42" x14ac:dyDescent="0.3">
      <c r="A56" s="26" t="s">
        <v>120</v>
      </c>
      <c r="B56" s="20" t="s">
        <v>524</v>
      </c>
      <c r="C56" s="20"/>
      <c r="D56" s="19"/>
      <c r="E56" s="19"/>
      <c r="F56" s="20"/>
      <c r="G56" s="19" t="s">
        <v>525</v>
      </c>
      <c r="H56" s="4" t="s">
        <v>428</v>
      </c>
      <c r="I56" s="4" t="s">
        <v>510</v>
      </c>
      <c r="J56" s="19" t="s">
        <v>780</v>
      </c>
      <c r="K56" s="20" t="s">
        <v>833</v>
      </c>
      <c r="L56" s="21" t="s">
        <v>11</v>
      </c>
      <c r="M56" s="20" t="s">
        <v>10</v>
      </c>
      <c r="N56" s="20"/>
      <c r="O56" s="19"/>
      <c r="P56" s="4"/>
      <c r="Q56" s="4" t="s">
        <v>592</v>
      </c>
      <c r="R56" s="4"/>
      <c r="S56" s="4" t="s">
        <v>11</v>
      </c>
      <c r="T56" s="4"/>
      <c r="U56" s="4">
        <v>656.65369999999996</v>
      </c>
      <c r="V56" s="4">
        <v>40000</v>
      </c>
      <c r="W56" s="4">
        <v>60.914908421288118</v>
      </c>
      <c r="X56" s="4"/>
      <c r="Y56" s="4">
        <v>16.100000000000001</v>
      </c>
      <c r="Z56" s="4"/>
      <c r="AA56" s="4"/>
      <c r="AB56" s="4"/>
      <c r="AC56" s="4">
        <v>60.914908421288118</v>
      </c>
      <c r="AD56" s="4">
        <f t="shared" si="2"/>
        <v>60914.908421288121</v>
      </c>
      <c r="AE56" s="4"/>
      <c r="AF56" s="4" t="s">
        <v>11</v>
      </c>
      <c r="AG56" s="4" t="s">
        <v>11</v>
      </c>
      <c r="AH56" s="4"/>
      <c r="AI56" s="4" t="s">
        <v>3</v>
      </c>
      <c r="AJ56" s="4" t="s">
        <v>312</v>
      </c>
      <c r="AK56" s="4"/>
      <c r="AL56" s="32">
        <v>5.0000000000000001E-4</v>
      </c>
      <c r="AM56" s="31">
        <f t="shared" si="0"/>
        <v>60.914908421288118</v>
      </c>
    </row>
    <row r="57" spans="1:42" x14ac:dyDescent="0.3">
      <c r="A57" s="26" t="s">
        <v>82</v>
      </c>
      <c r="B57" s="20" t="s">
        <v>83</v>
      </c>
      <c r="C57" s="20"/>
      <c r="D57" s="19"/>
      <c r="E57" s="19"/>
      <c r="F57" s="20"/>
      <c r="G57" s="19" t="s">
        <v>532</v>
      </c>
      <c r="H57" s="4" t="s">
        <v>441</v>
      </c>
      <c r="I57" s="19" t="s">
        <v>533</v>
      </c>
      <c r="J57" s="19" t="s">
        <v>780</v>
      </c>
      <c r="K57" s="20" t="s">
        <v>833</v>
      </c>
      <c r="L57" s="21" t="s">
        <v>11</v>
      </c>
      <c r="M57" s="20" t="s">
        <v>10</v>
      </c>
      <c r="N57" s="20"/>
      <c r="O57" s="19"/>
      <c r="P57" s="4"/>
      <c r="Q57" s="4" t="s">
        <v>676</v>
      </c>
      <c r="R57" s="4"/>
      <c r="S57" s="4" t="s">
        <v>11</v>
      </c>
      <c r="T57" s="4"/>
      <c r="U57" s="4">
        <v>807.87919999999997</v>
      </c>
      <c r="V57" s="4">
        <v>2410</v>
      </c>
      <c r="W57" s="4">
        <v>2.9831192584237844</v>
      </c>
      <c r="X57" s="4"/>
      <c r="Y57" s="4"/>
      <c r="Z57" s="4"/>
      <c r="AA57" s="4"/>
      <c r="AB57" s="4"/>
      <c r="AC57" s="4">
        <v>2.9831192584237844</v>
      </c>
      <c r="AD57" s="4">
        <f t="shared" si="2"/>
        <v>2983.1192584237842</v>
      </c>
      <c r="AE57" s="4"/>
      <c r="AF57" s="4" t="s">
        <v>11</v>
      </c>
      <c r="AG57" s="4" t="s">
        <v>11</v>
      </c>
      <c r="AH57" s="4"/>
      <c r="AI57" s="4" t="s">
        <v>741</v>
      </c>
      <c r="AJ57" s="4"/>
      <c r="AK57" s="4"/>
      <c r="AL57" s="34">
        <v>5.0000000000000001E-4</v>
      </c>
      <c r="AM57" s="31">
        <f t="shared" si="0"/>
        <v>2.9831192584237844</v>
      </c>
    </row>
    <row r="58" spans="1:42" x14ac:dyDescent="0.3">
      <c r="A58" s="26" t="s">
        <v>84</v>
      </c>
      <c r="B58" s="22" t="s">
        <v>85</v>
      </c>
      <c r="C58" s="22"/>
      <c r="D58" s="19" t="s">
        <v>85</v>
      </c>
      <c r="E58" s="19" t="s">
        <v>85</v>
      </c>
      <c r="F58" s="22"/>
      <c r="G58" s="4" t="s">
        <v>440</v>
      </c>
      <c r="H58" s="4" t="s">
        <v>441</v>
      </c>
      <c r="I58" s="19" t="s">
        <v>533</v>
      </c>
      <c r="J58" s="19" t="s">
        <v>780</v>
      </c>
      <c r="K58" s="22" t="s">
        <v>833</v>
      </c>
      <c r="L58" s="21" t="s">
        <v>11</v>
      </c>
      <c r="M58" s="22" t="s">
        <v>11</v>
      </c>
      <c r="N58" s="22"/>
      <c r="O58" s="4"/>
      <c r="P58" s="4"/>
      <c r="Q58" s="4" t="s">
        <v>662</v>
      </c>
      <c r="R58" s="4" t="s">
        <v>723</v>
      </c>
      <c r="S58" s="4" t="s">
        <v>11</v>
      </c>
      <c r="T58" s="4" t="s">
        <v>558</v>
      </c>
      <c r="U58" s="4">
        <v>853.90610000000004</v>
      </c>
      <c r="V58" s="4"/>
      <c r="W58" s="4"/>
      <c r="X58" s="4"/>
      <c r="Y58" s="4">
        <v>2.34</v>
      </c>
      <c r="Z58" s="4" t="s">
        <v>611</v>
      </c>
      <c r="AA58" s="4" t="s">
        <v>564</v>
      </c>
      <c r="AB58" s="4" t="s">
        <v>722</v>
      </c>
      <c r="AC58" s="4">
        <v>2.34</v>
      </c>
      <c r="AD58" s="4">
        <f t="shared" si="2"/>
        <v>2340</v>
      </c>
      <c r="AE58" s="4"/>
      <c r="AF58" s="4" t="s">
        <v>11</v>
      </c>
      <c r="AG58" s="4" t="s">
        <v>11</v>
      </c>
      <c r="AH58" s="4" t="s">
        <v>895</v>
      </c>
      <c r="AI58" s="4" t="s">
        <v>721</v>
      </c>
      <c r="AJ58" s="4"/>
      <c r="AK58" s="4"/>
      <c r="AL58" s="34">
        <v>5.0000000000000001E-4</v>
      </c>
      <c r="AM58" s="31">
        <f t="shared" si="0"/>
        <v>2.34</v>
      </c>
      <c r="AN58" t="s">
        <v>904</v>
      </c>
      <c r="AO58">
        <v>6</v>
      </c>
      <c r="AP58">
        <v>10</v>
      </c>
    </row>
    <row r="59" spans="1:42" s="2" customFormat="1" x14ac:dyDescent="0.3">
      <c r="A59" s="26" t="s">
        <v>86</v>
      </c>
      <c r="B59" s="38" t="s">
        <v>87</v>
      </c>
      <c r="C59" s="38"/>
      <c r="D59" s="39" t="s">
        <v>87</v>
      </c>
      <c r="E59" s="39" t="s">
        <v>87</v>
      </c>
      <c r="F59" s="38"/>
      <c r="G59" s="12" t="s">
        <v>449</v>
      </c>
      <c r="H59" s="12" t="s">
        <v>450</v>
      </c>
      <c r="I59" s="39" t="s">
        <v>533</v>
      </c>
      <c r="J59" s="39" t="s">
        <v>780</v>
      </c>
      <c r="K59" s="38" t="s">
        <v>833</v>
      </c>
      <c r="L59" s="41" t="s">
        <v>11</v>
      </c>
      <c r="M59" s="38" t="s">
        <v>11</v>
      </c>
      <c r="N59" s="38"/>
      <c r="O59" s="39"/>
      <c r="P59" s="12" t="s">
        <v>914</v>
      </c>
      <c r="Q59" s="12" t="s">
        <v>944</v>
      </c>
      <c r="R59" s="12" t="s">
        <v>945</v>
      </c>
      <c r="S59" s="12" t="s">
        <v>11</v>
      </c>
      <c r="T59" s="12"/>
      <c r="U59" s="12">
        <v>810.97410000000002</v>
      </c>
      <c r="V59" s="12">
        <v>10.8</v>
      </c>
      <c r="W59" s="12">
        <v>1.3317318025322881E-2</v>
      </c>
      <c r="X59" s="12"/>
      <c r="Y59" s="12"/>
      <c r="Z59" s="12"/>
      <c r="AA59" s="12" t="s">
        <v>639</v>
      </c>
      <c r="AB59" s="12" t="s">
        <v>946</v>
      </c>
      <c r="AC59" s="12">
        <v>1.3317318025322881E-2</v>
      </c>
      <c r="AD59" s="12">
        <v>13.31731802532288</v>
      </c>
      <c r="AE59" s="12"/>
      <c r="AF59" s="12" t="s">
        <v>11</v>
      </c>
      <c r="AG59" s="12" t="s">
        <v>11</v>
      </c>
      <c r="AH59" s="12"/>
      <c r="AI59" s="12" t="s">
        <v>947</v>
      </c>
      <c r="AJ59" s="12"/>
      <c r="AK59" s="12"/>
      <c r="AL59" s="45">
        <v>5.0000000000000001E-4</v>
      </c>
      <c r="AM59" s="43">
        <v>1.3317318025322881E-2</v>
      </c>
      <c r="AP59" s="2">
        <v>10</v>
      </c>
    </row>
    <row r="60" spans="1:42" ht="14.85" customHeight="1" x14ac:dyDescent="0.3">
      <c r="A60" s="26" t="s">
        <v>164</v>
      </c>
      <c r="B60" s="22" t="s">
        <v>451</v>
      </c>
      <c r="C60" s="22"/>
      <c r="D60" s="19" t="s">
        <v>451</v>
      </c>
      <c r="E60" s="19" t="s">
        <v>165</v>
      </c>
      <c r="F60" s="22"/>
      <c r="G60" s="28" t="s">
        <v>452</v>
      </c>
      <c r="H60" s="4" t="s">
        <v>450</v>
      </c>
      <c r="I60" s="19" t="s">
        <v>533</v>
      </c>
      <c r="J60" s="19" t="s">
        <v>780</v>
      </c>
      <c r="K60" s="22" t="s">
        <v>833</v>
      </c>
      <c r="L60" s="21" t="s">
        <v>11</v>
      </c>
      <c r="M60" s="22" t="s">
        <v>11</v>
      </c>
      <c r="N60" s="22"/>
      <c r="O60" s="19"/>
      <c r="P60" s="4"/>
      <c r="Q60" s="4" t="s">
        <v>588</v>
      </c>
      <c r="R60" s="4"/>
      <c r="S60" s="4" t="s">
        <v>11</v>
      </c>
      <c r="T60" s="4"/>
      <c r="U60" s="4">
        <v>923.03610000000003</v>
      </c>
      <c r="V60" s="4">
        <v>3500</v>
      </c>
      <c r="W60" s="4">
        <v>3.7918343605412614</v>
      </c>
      <c r="X60" s="4"/>
      <c r="Y60" s="4"/>
      <c r="Z60" s="4"/>
      <c r="AA60" s="4"/>
      <c r="AB60" s="4"/>
      <c r="AC60" s="4">
        <v>3.7918343605412614</v>
      </c>
      <c r="AD60" s="4">
        <f>1000*AC60</f>
        <v>3791.8343605412615</v>
      </c>
      <c r="AE60" s="4"/>
      <c r="AF60" s="4" t="s">
        <v>11</v>
      </c>
      <c r="AG60" s="4" t="s">
        <v>11</v>
      </c>
      <c r="AH60" s="4"/>
      <c r="AI60" s="4" t="s">
        <v>696</v>
      </c>
      <c r="AJ60" s="4"/>
      <c r="AK60" s="4"/>
      <c r="AL60" s="34">
        <v>5.0000000000000001E-4</v>
      </c>
      <c r="AM60" s="31">
        <f t="shared" si="0"/>
        <v>3.7918343605412614</v>
      </c>
      <c r="AN60" t="s">
        <v>904</v>
      </c>
      <c r="AO60">
        <v>6</v>
      </c>
      <c r="AP60">
        <v>10</v>
      </c>
    </row>
    <row r="61" spans="1:42" x14ac:dyDescent="0.3">
      <c r="A61" s="26" t="s">
        <v>90</v>
      </c>
      <c r="B61" s="19" t="s">
        <v>91</v>
      </c>
      <c r="C61" s="22"/>
      <c r="D61" s="19" t="s">
        <v>91</v>
      </c>
      <c r="E61" s="19" t="s">
        <v>759</v>
      </c>
      <c r="F61" s="22" t="s">
        <v>16</v>
      </c>
      <c r="G61" s="4" t="s">
        <v>377</v>
      </c>
      <c r="H61" s="4" t="s">
        <v>356</v>
      </c>
      <c r="I61" s="4" t="s">
        <v>472</v>
      </c>
      <c r="J61" s="4" t="s">
        <v>781</v>
      </c>
      <c r="K61" s="22" t="s">
        <v>8</v>
      </c>
      <c r="L61" s="21" t="s">
        <v>11</v>
      </c>
      <c r="M61" s="22" t="s">
        <v>11</v>
      </c>
      <c r="N61" s="22"/>
      <c r="O61" s="19" t="s">
        <v>686</v>
      </c>
      <c r="P61" s="4"/>
      <c r="Q61" s="4" t="s">
        <v>289</v>
      </c>
      <c r="R61" s="4"/>
      <c r="S61" s="4" t="s">
        <v>11</v>
      </c>
      <c r="T61" s="4"/>
      <c r="U61" s="4">
        <v>914.17190000000005</v>
      </c>
      <c r="V61" s="4"/>
      <c r="W61" s="4"/>
      <c r="X61" s="4">
        <v>15</v>
      </c>
      <c r="Y61" s="4">
        <v>1.6408292576046146E-2</v>
      </c>
      <c r="Z61" s="4"/>
      <c r="AA61" s="4"/>
      <c r="AB61" s="4"/>
      <c r="AC61" s="4">
        <v>1.6408292576046146E-2</v>
      </c>
      <c r="AD61" s="4">
        <f>1000*AC61</f>
        <v>16.408292576046147</v>
      </c>
      <c r="AE61" s="4" t="s">
        <v>11</v>
      </c>
      <c r="AF61" s="4" t="s">
        <v>11</v>
      </c>
      <c r="AG61" s="4" t="s">
        <v>11</v>
      </c>
      <c r="AH61" s="4"/>
      <c r="AI61" s="4"/>
      <c r="AJ61" s="4"/>
      <c r="AK61" s="4"/>
      <c r="AL61" s="32" t="s">
        <v>897</v>
      </c>
      <c r="AM61" s="31">
        <f t="shared" si="0"/>
        <v>1.6408292576046146E-2</v>
      </c>
    </row>
    <row r="62" spans="1:42" x14ac:dyDescent="0.3">
      <c r="A62" s="26" t="s">
        <v>166</v>
      </c>
      <c r="B62" s="22" t="s">
        <v>355</v>
      </c>
      <c r="C62" s="22"/>
      <c r="D62" s="19" t="s">
        <v>355</v>
      </c>
      <c r="E62" s="19" t="s">
        <v>355</v>
      </c>
      <c r="F62" s="22" t="s">
        <v>9</v>
      </c>
      <c r="G62" s="4" t="s">
        <v>836</v>
      </c>
      <c r="H62" s="4" t="s">
        <v>356</v>
      </c>
      <c r="I62" s="4" t="s">
        <v>472</v>
      </c>
      <c r="J62" s="4" t="s">
        <v>781</v>
      </c>
      <c r="K62" s="22" t="s">
        <v>8</v>
      </c>
      <c r="L62" s="21" t="s">
        <v>11</v>
      </c>
      <c r="M62" s="22" t="s">
        <v>11</v>
      </c>
      <c r="N62" s="22"/>
      <c r="O62" s="4"/>
      <c r="P62" s="4"/>
      <c r="Q62" s="4" t="s">
        <v>677</v>
      </c>
      <c r="R62" s="4"/>
      <c r="S62" s="4" t="s">
        <v>11</v>
      </c>
      <c r="T62" s="4"/>
      <c r="U62" s="4">
        <v>958.22439999999995</v>
      </c>
      <c r="V62" s="4">
        <v>60.6</v>
      </c>
      <c r="W62" s="4">
        <v>6.324197129607638E-2</v>
      </c>
      <c r="X62" s="4"/>
      <c r="Y62" s="4"/>
      <c r="Z62" s="4"/>
      <c r="AA62" s="4"/>
      <c r="AB62" s="4"/>
      <c r="AC62" s="4">
        <v>6.324197129607638E-2</v>
      </c>
      <c r="AD62" s="4">
        <f>1000*AC62</f>
        <v>63.241971296076379</v>
      </c>
      <c r="AE62" s="4" t="s">
        <v>11</v>
      </c>
      <c r="AF62" s="4" t="s">
        <v>11</v>
      </c>
      <c r="AG62" s="4" t="s">
        <v>11</v>
      </c>
      <c r="AH62" s="4"/>
      <c r="AI62" s="4" t="s">
        <v>296</v>
      </c>
      <c r="AJ62" s="4"/>
      <c r="AK62" s="4"/>
      <c r="AL62" s="32">
        <v>5.0000000000000001E-4</v>
      </c>
      <c r="AM62" s="31">
        <f t="shared" si="0"/>
        <v>6.324197129607638E-2</v>
      </c>
      <c r="AN62" t="s">
        <v>903</v>
      </c>
      <c r="AO62">
        <v>5</v>
      </c>
      <c r="AP62">
        <v>10</v>
      </c>
    </row>
    <row r="63" spans="1:42" x14ac:dyDescent="0.3">
      <c r="A63" s="26" t="s">
        <v>96</v>
      </c>
      <c r="B63" s="20" t="s">
        <v>419</v>
      </c>
      <c r="C63" s="20"/>
      <c r="D63" s="19" t="s">
        <v>419</v>
      </c>
      <c r="E63" s="20" t="s">
        <v>97</v>
      </c>
      <c r="F63" s="20"/>
      <c r="G63" s="4" t="s">
        <v>97</v>
      </c>
      <c r="H63" s="4" t="s">
        <v>420</v>
      </c>
      <c r="I63" s="4" t="s">
        <v>511</v>
      </c>
      <c r="J63" s="19" t="s">
        <v>780</v>
      </c>
      <c r="K63" s="20" t="s">
        <v>833</v>
      </c>
      <c r="L63" s="21" t="s">
        <v>11</v>
      </c>
      <c r="M63" s="20" t="s">
        <v>11</v>
      </c>
      <c r="N63" s="20"/>
      <c r="O63" s="19"/>
      <c r="P63" s="4"/>
      <c r="Q63" s="4" t="s">
        <v>614</v>
      </c>
      <c r="R63" s="4"/>
      <c r="S63" s="4" t="s">
        <v>11</v>
      </c>
      <c r="T63" s="4"/>
      <c r="U63" s="4">
        <v>1255.4169999999999</v>
      </c>
      <c r="V63" s="4">
        <v>25.1</v>
      </c>
      <c r="W63" s="4">
        <v>1.9993356789019111E-2</v>
      </c>
      <c r="X63" s="4"/>
      <c r="Y63" s="4"/>
      <c r="Z63" s="4"/>
      <c r="AA63" s="4"/>
      <c r="AB63" s="4"/>
      <c r="AC63" s="4">
        <v>1.9993356789019111E-2</v>
      </c>
      <c r="AD63" s="4">
        <f>1000*AC63</f>
        <v>19.99335678901911</v>
      </c>
      <c r="AE63" s="4"/>
      <c r="AF63" s="4" t="s">
        <v>11</v>
      </c>
      <c r="AG63" s="4" t="s">
        <v>11</v>
      </c>
      <c r="AH63" s="4"/>
      <c r="AI63" s="4" t="s">
        <v>319</v>
      </c>
      <c r="AJ63" s="4"/>
      <c r="AK63" s="4"/>
      <c r="AL63" s="34" t="s">
        <v>898</v>
      </c>
      <c r="AM63" s="31">
        <f t="shared" si="0"/>
        <v>1.9993356789019111E-2</v>
      </c>
      <c r="AP63">
        <v>10</v>
      </c>
    </row>
    <row r="64" spans="1:42" x14ac:dyDescent="0.3">
      <c r="A64" s="26" t="s">
        <v>144</v>
      </c>
      <c r="B64" s="20" t="s">
        <v>492</v>
      </c>
      <c r="C64" s="20"/>
      <c r="D64" s="19"/>
      <c r="E64" s="19"/>
      <c r="F64" s="20"/>
      <c r="G64" s="19" t="s">
        <v>793</v>
      </c>
      <c r="H64" s="19" t="s">
        <v>512</v>
      </c>
      <c r="I64" s="19" t="s">
        <v>652</v>
      </c>
      <c r="J64" s="19" t="s">
        <v>780</v>
      </c>
      <c r="K64" s="20" t="s">
        <v>833</v>
      </c>
      <c r="L64" s="21" t="s">
        <v>11</v>
      </c>
      <c r="M64" s="20" t="s">
        <v>10</v>
      </c>
      <c r="N64" s="20"/>
      <c r="O64" s="19"/>
      <c r="P64" s="4"/>
      <c r="Q64" s="4" t="s">
        <v>294</v>
      </c>
      <c r="R64" s="4"/>
      <c r="S64" s="4" t="s">
        <v>11</v>
      </c>
      <c r="T64" s="4"/>
      <c r="U64" s="4">
        <v>1512.6220000000001</v>
      </c>
      <c r="V64" s="4"/>
      <c r="W64" s="4"/>
      <c r="X64" s="4" t="s">
        <v>866</v>
      </c>
      <c r="Y64" s="4">
        <v>0.21</v>
      </c>
      <c r="Z64" s="4"/>
      <c r="AA64" s="4"/>
      <c r="AB64" s="4"/>
      <c r="AC64" s="4">
        <v>0.21</v>
      </c>
      <c r="AD64" s="4">
        <f>1000*AC64</f>
        <v>210</v>
      </c>
      <c r="AE64" s="4" t="s">
        <v>10</v>
      </c>
      <c r="AF64" s="4" t="s">
        <v>11</v>
      </c>
      <c r="AG64" s="4" t="s">
        <v>11</v>
      </c>
      <c r="AH64" s="4"/>
      <c r="AI64" s="4"/>
      <c r="AJ64" s="4"/>
      <c r="AK64" s="4"/>
      <c r="AL64" s="34">
        <v>5.0000000000000001E-4</v>
      </c>
      <c r="AM64" s="31">
        <f t="shared" si="0"/>
        <v>0.21</v>
      </c>
    </row>
    <row r="65" spans="1:42" x14ac:dyDescent="0.3">
      <c r="A65" s="26" t="s">
        <v>88</v>
      </c>
      <c r="B65" s="20" t="s">
        <v>493</v>
      </c>
      <c r="C65" s="20"/>
      <c r="D65" s="19"/>
      <c r="E65" s="19" t="s">
        <v>89</v>
      </c>
      <c r="F65" s="20"/>
      <c r="G65" s="19" t="s">
        <v>480</v>
      </c>
      <c r="H65" s="4" t="s">
        <v>450</v>
      </c>
      <c r="I65" s="19" t="s">
        <v>533</v>
      </c>
      <c r="J65" s="19" t="s">
        <v>780</v>
      </c>
      <c r="K65" s="20" t="s">
        <v>833</v>
      </c>
      <c r="L65" s="21" t="s">
        <v>11</v>
      </c>
      <c r="M65" s="20" t="s">
        <v>10</v>
      </c>
      <c r="N65" s="20"/>
      <c r="O65" s="19"/>
      <c r="P65" s="4" t="s">
        <v>914</v>
      </c>
      <c r="Q65" s="4" t="s">
        <v>922</v>
      </c>
      <c r="R65" s="4" t="s">
        <v>923</v>
      </c>
      <c r="S65" s="4" t="s">
        <v>11</v>
      </c>
      <c r="T65" s="4" t="s">
        <v>558</v>
      </c>
      <c r="U65" s="4">
        <v>1079.0999999999999</v>
      </c>
      <c r="V65" s="4">
        <v>691.7</v>
      </c>
      <c r="W65" s="4">
        <v>0.64099712723565949</v>
      </c>
      <c r="X65" s="4"/>
      <c r="Y65" s="4"/>
      <c r="Z65" s="4"/>
      <c r="AA65" s="4" t="s">
        <v>564</v>
      </c>
      <c r="AB65" s="4" t="s">
        <v>924</v>
      </c>
      <c r="AC65" s="4">
        <v>0.64099712723565949</v>
      </c>
      <c r="AD65" s="4">
        <v>640.99712723565949</v>
      </c>
      <c r="AE65" s="4"/>
      <c r="AF65" s="4" t="s">
        <v>11</v>
      </c>
      <c r="AG65" s="4" t="s">
        <v>11</v>
      </c>
      <c r="AH65" s="4" t="s">
        <v>925</v>
      </c>
      <c r="AI65" s="4" t="s">
        <v>697</v>
      </c>
      <c r="AJ65" s="4"/>
      <c r="AK65" s="4"/>
      <c r="AL65" s="34">
        <v>5.0000000000000001E-4</v>
      </c>
      <c r="AM65" s="31">
        <f t="shared" si="0"/>
        <v>0.64099712723565949</v>
      </c>
      <c r="AN65" t="s">
        <v>903</v>
      </c>
      <c r="AO65">
        <v>5</v>
      </c>
      <c r="AP65">
        <v>10</v>
      </c>
    </row>
    <row r="66" spans="1:42" x14ac:dyDescent="0.3">
      <c r="A66" s="26" t="s">
        <v>94</v>
      </c>
      <c r="B66" s="20" t="s">
        <v>453</v>
      </c>
      <c r="C66" s="20"/>
      <c r="D66" s="19" t="s">
        <v>453</v>
      </c>
      <c r="E66" s="19"/>
      <c r="F66" s="20" t="s">
        <v>95</v>
      </c>
      <c r="G66" s="4" t="s">
        <v>454</v>
      </c>
      <c r="H66" s="4" t="s">
        <v>406</v>
      </c>
      <c r="I66" s="4" t="s">
        <v>1008</v>
      </c>
      <c r="J66" s="4" t="s">
        <v>792</v>
      </c>
      <c r="K66" s="20" t="s">
        <v>8</v>
      </c>
      <c r="L66" s="21" t="s">
        <v>11</v>
      </c>
      <c r="M66" s="20" t="s">
        <v>11</v>
      </c>
      <c r="N66" s="20"/>
      <c r="O66" s="19"/>
      <c r="P66" s="4"/>
      <c r="Q66" s="4" t="s">
        <v>726</v>
      </c>
      <c r="R66" s="4" t="s">
        <v>725</v>
      </c>
      <c r="S66" s="4" t="s">
        <v>10</v>
      </c>
      <c r="T66" s="4" t="s">
        <v>620</v>
      </c>
      <c r="U66" s="4">
        <v>719.90989999999999</v>
      </c>
      <c r="V66" s="4">
        <v>406</v>
      </c>
      <c r="W66" s="4">
        <v>0.56395946214936066</v>
      </c>
      <c r="X66" s="4"/>
      <c r="Y66" s="4"/>
      <c r="Z66" s="4"/>
      <c r="AA66" s="4" t="s">
        <v>570</v>
      </c>
      <c r="AB66" s="4" t="s">
        <v>727</v>
      </c>
      <c r="AC66" s="4">
        <v>0.56395946214936066</v>
      </c>
      <c r="AD66" s="4">
        <f t="shared" ref="AD66:AD71" si="3">1000*AC66</f>
        <v>563.95946214936066</v>
      </c>
      <c r="AE66" s="4"/>
      <c r="AF66" s="4" t="s">
        <v>11</v>
      </c>
      <c r="AG66" s="4" t="s">
        <v>10</v>
      </c>
      <c r="AH66" s="4" t="s">
        <v>730</v>
      </c>
      <c r="AI66" s="4" t="s">
        <v>724</v>
      </c>
      <c r="AJ66" s="4" t="s">
        <v>728</v>
      </c>
      <c r="AK66" s="4" t="s">
        <v>729</v>
      </c>
      <c r="AL66" s="34" t="s">
        <v>897</v>
      </c>
      <c r="AM66" s="31">
        <f t="shared" ref="AM66:AM126" si="4">AC66</f>
        <v>0.56395946214936066</v>
      </c>
    </row>
    <row r="67" spans="1:42" x14ac:dyDescent="0.3">
      <c r="A67" s="26" t="s">
        <v>62</v>
      </c>
      <c r="B67" s="22" t="s">
        <v>353</v>
      </c>
      <c r="C67" s="22"/>
      <c r="D67" s="19" t="s">
        <v>353</v>
      </c>
      <c r="E67" s="19" t="s">
        <v>63</v>
      </c>
      <c r="F67" s="22" t="s">
        <v>65</v>
      </c>
      <c r="G67" s="4" t="s">
        <v>354</v>
      </c>
      <c r="H67" s="4" t="s">
        <v>64</v>
      </c>
      <c r="I67" s="4" t="s">
        <v>738</v>
      </c>
      <c r="J67" s="4" t="s">
        <v>781</v>
      </c>
      <c r="K67" s="22" t="s">
        <v>8</v>
      </c>
      <c r="L67" s="21" t="s">
        <v>11</v>
      </c>
      <c r="M67" s="22" t="s">
        <v>11</v>
      </c>
      <c r="N67" s="22"/>
      <c r="O67" s="19"/>
      <c r="P67" s="4"/>
      <c r="Q67" s="4" t="s">
        <v>615</v>
      </c>
      <c r="R67" s="4"/>
      <c r="S67" s="4" t="s">
        <v>11</v>
      </c>
      <c r="T67" s="4"/>
      <c r="U67" s="4">
        <v>429.89670000000001</v>
      </c>
      <c r="V67" s="4">
        <v>2670</v>
      </c>
      <c r="W67" s="4">
        <v>6.2107943605987206</v>
      </c>
      <c r="X67" s="4"/>
      <c r="Y67" s="4"/>
      <c r="Z67" s="4"/>
      <c r="AA67" s="4"/>
      <c r="AB67" s="4"/>
      <c r="AC67" s="4">
        <v>6.2107943605987206</v>
      </c>
      <c r="AD67" s="4">
        <f t="shared" si="3"/>
        <v>6210.7943605987202</v>
      </c>
      <c r="AE67" s="4"/>
      <c r="AF67" s="4" t="s">
        <v>11</v>
      </c>
      <c r="AG67" s="4" t="s">
        <v>11</v>
      </c>
      <c r="AH67" s="4" t="s">
        <v>241</v>
      </c>
      <c r="AI67" s="4" t="s">
        <v>742</v>
      </c>
      <c r="AJ67" s="4"/>
      <c r="AK67" s="4"/>
      <c r="AL67" s="32">
        <v>5.0000000000000001E-3</v>
      </c>
      <c r="AM67" s="31">
        <f t="shared" si="4"/>
        <v>6.2107943605987206</v>
      </c>
      <c r="AN67" t="s">
        <v>902</v>
      </c>
      <c r="AO67">
        <v>5</v>
      </c>
      <c r="AP67">
        <v>10</v>
      </c>
    </row>
    <row r="68" spans="1:42" x14ac:dyDescent="0.3">
      <c r="A68" s="26" t="s">
        <v>184</v>
      </c>
      <c r="B68" s="20" t="s">
        <v>185</v>
      </c>
      <c r="C68" s="20"/>
      <c r="D68" s="19"/>
      <c r="E68" s="19"/>
      <c r="F68" s="20" t="s">
        <v>44</v>
      </c>
      <c r="G68" s="19" t="s">
        <v>790</v>
      </c>
      <c r="H68" s="19" t="s">
        <v>469</v>
      </c>
      <c r="I68" s="19" t="s">
        <v>542</v>
      </c>
      <c r="J68" s="19" t="s">
        <v>791</v>
      </c>
      <c r="K68" s="20" t="s">
        <v>8</v>
      </c>
      <c r="L68" s="21" t="s">
        <v>11</v>
      </c>
      <c r="M68" s="20" t="s">
        <v>10</v>
      </c>
      <c r="N68" s="20"/>
      <c r="O68" s="19"/>
      <c r="P68" s="4"/>
      <c r="Q68" s="4" t="s">
        <v>573</v>
      </c>
      <c r="R68" s="4"/>
      <c r="S68" s="4" t="s">
        <v>10</v>
      </c>
      <c r="T68" s="4"/>
      <c r="U68" s="4">
        <v>349.50900000000001</v>
      </c>
      <c r="V68" s="4"/>
      <c r="W68" s="4"/>
      <c r="X68" s="4">
        <v>226</v>
      </c>
      <c r="Y68" s="4">
        <v>0.64662140316844485</v>
      </c>
      <c r="Z68" s="4"/>
      <c r="AA68" s="4"/>
      <c r="AB68" s="4"/>
      <c r="AC68" s="4">
        <v>0.64662140316844485</v>
      </c>
      <c r="AD68" s="4">
        <f t="shared" si="3"/>
        <v>646.62140316844489</v>
      </c>
      <c r="AE68" s="4"/>
      <c r="AF68" s="4" t="s">
        <v>11</v>
      </c>
      <c r="AG68" s="4" t="s">
        <v>11</v>
      </c>
      <c r="AH68" s="4" t="s">
        <v>186</v>
      </c>
      <c r="AI68" s="4" t="s">
        <v>293</v>
      </c>
      <c r="AJ68" s="4"/>
      <c r="AK68" s="4"/>
      <c r="AL68" s="32">
        <v>5.0000000000000001E-3</v>
      </c>
      <c r="AM68" s="31">
        <f t="shared" si="4"/>
        <v>0.64662140316844485</v>
      </c>
    </row>
    <row r="69" spans="1:42" x14ac:dyDescent="0.3">
      <c r="A69" s="26" t="s">
        <v>24</v>
      </c>
      <c r="B69" t="s">
        <v>25</v>
      </c>
      <c r="C69" s="22"/>
      <c r="D69" s="19" t="s">
        <v>25</v>
      </c>
      <c r="E69" s="19" t="s">
        <v>25</v>
      </c>
      <c r="F69" s="22"/>
      <c r="G69" s="4" t="s">
        <v>796</v>
      </c>
      <c r="H69" s="4" t="s">
        <v>547</v>
      </c>
      <c r="I69" s="19" t="s">
        <v>652</v>
      </c>
      <c r="J69" s="19" t="s">
        <v>780</v>
      </c>
      <c r="K69" s="22" t="s">
        <v>833</v>
      </c>
      <c r="L69" s="21" t="s">
        <v>11</v>
      </c>
      <c r="M69" s="22" t="s">
        <v>11</v>
      </c>
      <c r="N69" s="22"/>
      <c r="O69" s="19"/>
      <c r="P69" s="4"/>
      <c r="Q69" s="4" t="s">
        <v>627</v>
      </c>
      <c r="R69" s="4"/>
      <c r="S69" s="4" t="s">
        <v>11</v>
      </c>
      <c r="T69" s="4"/>
      <c r="U69" s="4">
        <v>305.2002</v>
      </c>
      <c r="V69" s="4"/>
      <c r="W69" s="4">
        <v>20</v>
      </c>
      <c r="X69" s="4"/>
      <c r="Y69" s="4"/>
      <c r="Z69" s="4"/>
      <c r="AA69" s="4"/>
      <c r="AB69" s="4"/>
      <c r="AC69" s="4">
        <v>20</v>
      </c>
      <c r="AD69" s="4">
        <f t="shared" si="3"/>
        <v>20000</v>
      </c>
      <c r="AE69" s="4"/>
      <c r="AF69" s="4" t="s">
        <v>11</v>
      </c>
      <c r="AG69" s="4" t="s">
        <v>11</v>
      </c>
      <c r="AH69" s="4" t="s">
        <v>272</v>
      </c>
      <c r="AI69" s="4" t="s">
        <v>646</v>
      </c>
      <c r="AJ69" s="4"/>
      <c r="AK69" s="4"/>
      <c r="AL69" s="32">
        <v>5.0000000000000001E-3</v>
      </c>
      <c r="AM69" s="31">
        <f t="shared" si="4"/>
        <v>20</v>
      </c>
      <c r="AN69" t="s">
        <v>1004</v>
      </c>
      <c r="AO69">
        <v>6</v>
      </c>
      <c r="AP69">
        <v>5</v>
      </c>
    </row>
    <row r="70" spans="1:42" x14ac:dyDescent="0.3">
      <c r="A70" s="26" t="s">
        <v>107</v>
      </c>
      <c r="B70" s="22" t="s">
        <v>362</v>
      </c>
      <c r="C70" s="22"/>
      <c r="D70" s="19" t="s">
        <v>362</v>
      </c>
      <c r="E70" s="19" t="s">
        <v>362</v>
      </c>
      <c r="F70" s="22" t="s">
        <v>9</v>
      </c>
      <c r="G70" s="4" t="s">
        <v>363</v>
      </c>
      <c r="H70" s="4" t="s">
        <v>364</v>
      </c>
      <c r="I70" s="4" t="s">
        <v>471</v>
      </c>
      <c r="J70" s="4" t="s">
        <v>781</v>
      </c>
      <c r="K70" s="22" t="s">
        <v>8</v>
      </c>
      <c r="L70" s="21" t="s">
        <v>11</v>
      </c>
      <c r="M70" s="22" t="s">
        <v>11</v>
      </c>
      <c r="N70" s="22"/>
      <c r="O70" s="19"/>
      <c r="P70" s="4"/>
      <c r="Q70" s="4" t="s">
        <v>630</v>
      </c>
      <c r="R70" s="4"/>
      <c r="S70" s="4" t="s">
        <v>11</v>
      </c>
      <c r="T70" s="4"/>
      <c r="U70" s="4">
        <v>529.51580000000001</v>
      </c>
      <c r="V70" s="4">
        <v>1595</v>
      </c>
      <c r="W70" s="4">
        <v>3.0121858497895624</v>
      </c>
      <c r="X70" s="4"/>
      <c r="Y70" s="4"/>
      <c r="Z70" s="4"/>
      <c r="AA70" s="4"/>
      <c r="AB70" s="4"/>
      <c r="AC70" s="4">
        <v>3.0121858497895624</v>
      </c>
      <c r="AD70" s="4">
        <f t="shared" si="3"/>
        <v>3012.1858497895623</v>
      </c>
      <c r="AE70" s="4"/>
      <c r="AF70" s="4" t="s">
        <v>11</v>
      </c>
      <c r="AG70" s="4" t="s">
        <v>11</v>
      </c>
      <c r="AH70" s="4"/>
      <c r="AI70" s="4" t="s">
        <v>108</v>
      </c>
      <c r="AJ70" s="4" t="s">
        <v>109</v>
      </c>
      <c r="AK70" s="4" t="s">
        <v>278</v>
      </c>
      <c r="AL70" s="32">
        <v>0.05</v>
      </c>
      <c r="AM70" s="31">
        <f t="shared" si="4"/>
        <v>3.0121858497895624</v>
      </c>
      <c r="AN70" t="s">
        <v>902</v>
      </c>
      <c r="AO70">
        <v>5</v>
      </c>
      <c r="AP70">
        <v>10</v>
      </c>
    </row>
    <row r="71" spans="1:42" x14ac:dyDescent="0.3">
      <c r="A71" s="27" t="s">
        <v>763</v>
      </c>
      <c r="B71" s="19" t="s">
        <v>328</v>
      </c>
      <c r="C71" s="19"/>
      <c r="D71" s="19" t="s">
        <v>328</v>
      </c>
      <c r="E71" s="19" t="s">
        <v>328</v>
      </c>
      <c r="F71" s="20"/>
      <c r="G71" s="4" t="s">
        <v>329</v>
      </c>
      <c r="H71" s="4" t="s">
        <v>330</v>
      </c>
      <c r="I71" s="4" t="s">
        <v>738</v>
      </c>
      <c r="J71" s="4" t="s">
        <v>781</v>
      </c>
      <c r="K71" s="20" t="s">
        <v>8</v>
      </c>
      <c r="L71" s="21" t="s">
        <v>11</v>
      </c>
      <c r="M71" s="20" t="s">
        <v>11</v>
      </c>
      <c r="N71" s="20"/>
      <c r="O71" s="19"/>
      <c r="P71" s="4"/>
      <c r="Q71" s="4" t="s">
        <v>703</v>
      </c>
      <c r="R71" s="4" t="s">
        <v>601</v>
      </c>
      <c r="S71" s="4" t="s">
        <v>11</v>
      </c>
      <c r="T71" s="4" t="s">
        <v>558</v>
      </c>
      <c r="U71" s="4">
        <v>485.93700000000001</v>
      </c>
      <c r="V71" s="4"/>
      <c r="W71" s="4"/>
      <c r="X71" s="4">
        <v>38</v>
      </c>
      <c r="Y71" s="4">
        <v>7.8199436999999997E-2</v>
      </c>
      <c r="Z71" s="4"/>
      <c r="AA71" s="4" t="s">
        <v>564</v>
      </c>
      <c r="AB71" s="4" t="s">
        <v>706</v>
      </c>
      <c r="AC71" s="4">
        <v>7.8199436999999997E-2</v>
      </c>
      <c r="AD71" s="4">
        <f t="shared" si="3"/>
        <v>78.199437000000003</v>
      </c>
      <c r="AE71" s="4"/>
      <c r="AF71" s="4" t="s">
        <v>11</v>
      </c>
      <c r="AG71" s="4"/>
      <c r="AH71" s="4" t="s">
        <v>705</v>
      </c>
      <c r="AI71" s="13" t="s">
        <v>702</v>
      </c>
      <c r="AJ71" s="4" t="s">
        <v>704</v>
      </c>
      <c r="AK71" s="4"/>
      <c r="AL71" s="36">
        <v>0.05</v>
      </c>
      <c r="AM71" s="31">
        <f t="shared" si="4"/>
        <v>7.8199436999999997E-2</v>
      </c>
      <c r="AN71" t="s">
        <v>902</v>
      </c>
      <c r="AO71">
        <v>5</v>
      </c>
      <c r="AP71">
        <v>10</v>
      </c>
    </row>
    <row r="72" spans="1:42" x14ac:dyDescent="0.3">
      <c r="A72" s="27" t="s">
        <v>764</v>
      </c>
      <c r="B72" s="19" t="s">
        <v>371</v>
      </c>
      <c r="C72" s="19"/>
      <c r="D72" s="19" t="s">
        <v>371</v>
      </c>
      <c r="E72" s="19"/>
      <c r="F72" s="20"/>
      <c r="G72" s="4" t="s">
        <v>802</v>
      </c>
      <c r="H72" s="4" t="s">
        <v>817</v>
      </c>
      <c r="I72" s="4" t="s">
        <v>471</v>
      </c>
      <c r="J72" s="4" t="s">
        <v>781</v>
      </c>
      <c r="K72" s="20" t="s">
        <v>8</v>
      </c>
      <c r="L72" s="21" t="s">
        <v>11</v>
      </c>
      <c r="M72" s="20" t="s">
        <v>11</v>
      </c>
      <c r="N72" s="20"/>
      <c r="O72" s="19"/>
      <c r="P72" s="4" t="s">
        <v>851</v>
      </c>
      <c r="Q72" s="4" t="s">
        <v>853</v>
      </c>
      <c r="R72" s="4" t="s">
        <v>872</v>
      </c>
      <c r="S72" s="4"/>
      <c r="T72" s="4" t="s">
        <v>558</v>
      </c>
      <c r="U72" s="4">
        <v>482.82</v>
      </c>
      <c r="V72" s="4"/>
      <c r="W72" s="4"/>
      <c r="X72" s="4">
        <v>3904</v>
      </c>
      <c r="Y72" s="4">
        <v>8.0858290874445959</v>
      </c>
      <c r="Z72" s="4" t="s">
        <v>611</v>
      </c>
      <c r="AA72" s="4" t="s">
        <v>570</v>
      </c>
      <c r="AB72" s="4" t="s">
        <v>735</v>
      </c>
      <c r="AC72" s="4">
        <v>8.0858290874445959</v>
      </c>
      <c r="AD72" s="4">
        <v>8085.8290874445956</v>
      </c>
      <c r="AE72" s="4"/>
      <c r="AF72" s="4"/>
      <c r="AG72" s="4"/>
      <c r="AH72" s="4" t="s">
        <v>873</v>
      </c>
      <c r="AI72" s="4" t="s">
        <v>874</v>
      </c>
      <c r="AJ72" s="4"/>
      <c r="AK72" s="4"/>
      <c r="AL72" s="32">
        <v>0.05</v>
      </c>
      <c r="AM72" s="31">
        <f t="shared" si="4"/>
        <v>8.0858290874445959</v>
      </c>
      <c r="AN72" t="s">
        <v>902</v>
      </c>
      <c r="AO72">
        <v>5</v>
      </c>
      <c r="AP72">
        <v>10</v>
      </c>
    </row>
    <row r="73" spans="1:42" x14ac:dyDescent="0.3">
      <c r="A73" s="26" t="s">
        <v>61</v>
      </c>
      <c r="B73" s="21" t="s">
        <v>494</v>
      </c>
      <c r="C73" s="21"/>
      <c r="D73" s="19"/>
      <c r="E73" s="19"/>
      <c r="F73" s="20"/>
      <c r="G73" s="19" t="s">
        <v>539</v>
      </c>
      <c r="H73" s="4" t="s">
        <v>428</v>
      </c>
      <c r="I73" s="4" t="s">
        <v>510</v>
      </c>
      <c r="J73" s="19" t="s">
        <v>780</v>
      </c>
      <c r="K73" s="20" t="s">
        <v>833</v>
      </c>
      <c r="L73" s="21" t="s">
        <v>11</v>
      </c>
      <c r="M73" s="20" t="s">
        <v>10</v>
      </c>
      <c r="N73" s="20"/>
      <c r="O73" s="19"/>
      <c r="P73" s="4"/>
      <c r="Q73" s="4" t="s">
        <v>671</v>
      </c>
      <c r="R73" s="4"/>
      <c r="S73" s="4" t="s">
        <v>11</v>
      </c>
      <c r="T73" s="4"/>
      <c r="U73" s="4">
        <v>533.95479999999998</v>
      </c>
      <c r="V73" s="4">
        <v>10.6</v>
      </c>
      <c r="W73" s="4">
        <v>1.9851867611265974E-2</v>
      </c>
      <c r="X73" s="4"/>
      <c r="Y73" s="4"/>
      <c r="Z73" s="4"/>
      <c r="AA73" s="4"/>
      <c r="AB73" s="4"/>
      <c r="AC73" s="4">
        <v>1.9851867611265974E-2</v>
      </c>
      <c r="AD73" s="4">
        <f t="shared" ref="AD73:AD83" si="5">1000*AC73</f>
        <v>19.851867611265973</v>
      </c>
      <c r="AE73" s="4"/>
      <c r="AF73" s="4" t="s">
        <v>11</v>
      </c>
      <c r="AG73" s="4" t="s">
        <v>11</v>
      </c>
      <c r="AH73" s="4" t="s">
        <v>280</v>
      </c>
      <c r="AI73" s="4" t="s">
        <v>281</v>
      </c>
      <c r="AJ73" s="4"/>
      <c r="AK73" s="4"/>
      <c r="AL73">
        <v>5.0000000000000001E-4</v>
      </c>
      <c r="AM73" s="31">
        <f t="shared" si="4"/>
        <v>1.9851867611265974E-2</v>
      </c>
      <c r="AN73" s="37" t="s">
        <v>966</v>
      </c>
      <c r="AO73">
        <v>5</v>
      </c>
      <c r="AP73">
        <v>10</v>
      </c>
    </row>
    <row r="74" spans="1:42" x14ac:dyDescent="0.3">
      <c r="A74" s="26" t="s">
        <v>179</v>
      </c>
      <c r="B74" s="20" t="s">
        <v>552</v>
      </c>
      <c r="C74" s="20"/>
      <c r="D74" s="19"/>
      <c r="E74" s="19"/>
      <c r="F74" s="20" t="s">
        <v>180</v>
      </c>
      <c r="G74" s="19" t="s">
        <v>553</v>
      </c>
      <c r="H74" s="19" t="s">
        <v>555</v>
      </c>
      <c r="I74" s="19" t="s">
        <v>554</v>
      </c>
      <c r="J74" s="19" t="s">
        <v>780</v>
      </c>
      <c r="K74" s="20" t="s">
        <v>833</v>
      </c>
      <c r="L74" s="21" t="s">
        <v>11</v>
      </c>
      <c r="M74" s="20" t="s">
        <v>10</v>
      </c>
      <c r="N74" s="20"/>
      <c r="O74" s="19"/>
      <c r="P74" s="4"/>
      <c r="Q74" s="4"/>
      <c r="R74" s="4"/>
      <c r="S74" s="4" t="s">
        <v>11</v>
      </c>
      <c r="T74" s="4"/>
      <c r="U74" s="4">
        <v>545.62130000000002</v>
      </c>
      <c r="V74" s="4">
        <v>36.200000000000003</v>
      </c>
      <c r="W74">
        <v>6.6346383471466389E-2</v>
      </c>
      <c r="X74" s="4"/>
      <c r="Y74" s="4"/>
      <c r="Z74" s="4"/>
      <c r="AA74" s="4"/>
      <c r="AB74" s="4"/>
      <c r="AC74" s="4">
        <v>6.6346383471466389E-2</v>
      </c>
      <c r="AD74" s="4">
        <f t="shared" si="5"/>
        <v>66.346383471466382</v>
      </c>
      <c r="AE74" s="4"/>
      <c r="AF74" s="4" t="s">
        <v>11</v>
      </c>
      <c r="AG74" s="4" t="s">
        <v>10</v>
      </c>
      <c r="AH74" s="4"/>
      <c r="AI74" s="4" t="s">
        <v>645</v>
      </c>
      <c r="AJ74" s="4"/>
      <c r="AK74" s="4"/>
      <c r="AL74" s="32">
        <v>5.0000000000000001E-4</v>
      </c>
      <c r="AM74" s="31">
        <f t="shared" si="4"/>
        <v>6.6346383471466389E-2</v>
      </c>
    </row>
    <row r="75" spans="1:42" x14ac:dyDescent="0.3">
      <c r="A75" s="26" t="s">
        <v>181</v>
      </c>
      <c r="B75" s="22" t="s">
        <v>413</v>
      </c>
      <c r="C75" s="22"/>
      <c r="D75" s="19" t="s">
        <v>413</v>
      </c>
      <c r="E75" s="19" t="s">
        <v>413</v>
      </c>
      <c r="F75" s="22" t="s">
        <v>182</v>
      </c>
      <c r="G75" s="4" t="s">
        <v>414</v>
      </c>
      <c r="H75" s="4" t="s">
        <v>804</v>
      </c>
      <c r="I75" s="4" t="s">
        <v>471</v>
      </c>
      <c r="J75" s="4" t="s">
        <v>781</v>
      </c>
      <c r="K75" s="22" t="s">
        <v>8</v>
      </c>
      <c r="L75" s="21" t="s">
        <v>11</v>
      </c>
      <c r="M75" s="22" t="s">
        <v>11</v>
      </c>
      <c r="N75" s="22"/>
      <c r="O75" s="4"/>
      <c r="P75" s="4"/>
      <c r="Q75" s="4" t="s">
        <v>597</v>
      </c>
      <c r="R75" s="4" t="s">
        <v>601</v>
      </c>
      <c r="S75" s="4" t="s">
        <v>10</v>
      </c>
      <c r="T75" s="4" t="s">
        <v>558</v>
      </c>
      <c r="U75" s="4">
        <v>532.55949999999996</v>
      </c>
      <c r="V75" s="4"/>
      <c r="W75" s="4">
        <v>9.7000000000000003E-2</v>
      </c>
      <c r="X75" s="4"/>
      <c r="Y75" s="4"/>
      <c r="Z75" s="4"/>
      <c r="AA75" s="4" t="s">
        <v>639</v>
      </c>
      <c r="AB75" s="4" t="s">
        <v>658</v>
      </c>
      <c r="AC75" s="4">
        <v>9.7000000000000003E-2</v>
      </c>
      <c r="AD75" s="4">
        <f t="shared" si="5"/>
        <v>97</v>
      </c>
      <c r="AE75" s="4"/>
      <c r="AF75" s="4" t="s">
        <v>11</v>
      </c>
      <c r="AG75" s="4" t="s">
        <v>11</v>
      </c>
      <c r="AH75" s="4" t="s">
        <v>659</v>
      </c>
      <c r="AI75" s="4" t="s">
        <v>660</v>
      </c>
      <c r="AJ75" s="4" t="s">
        <v>661</v>
      </c>
      <c r="AK75" s="4"/>
      <c r="AL75" s="32">
        <v>5.0000000000000001E-4</v>
      </c>
      <c r="AM75" s="31">
        <f t="shared" si="4"/>
        <v>9.7000000000000003E-2</v>
      </c>
      <c r="AN75" s="37" t="s">
        <v>903</v>
      </c>
      <c r="AO75">
        <v>5</v>
      </c>
      <c r="AP75">
        <v>10</v>
      </c>
    </row>
    <row r="76" spans="1:42" x14ac:dyDescent="0.3">
      <c r="A76" s="26" t="s">
        <v>158</v>
      </c>
      <c r="B76" s="22" t="s">
        <v>755</v>
      </c>
      <c r="C76" s="22"/>
      <c r="D76" s="5"/>
      <c r="E76" s="19" t="s">
        <v>755</v>
      </c>
      <c r="F76" s="22" t="s">
        <v>159</v>
      </c>
      <c r="G76" s="4" t="s">
        <v>339</v>
      </c>
      <c r="H76" s="4" t="s">
        <v>815</v>
      </c>
      <c r="I76" s="4" t="s">
        <v>738</v>
      </c>
      <c r="J76" s="4" t="s">
        <v>781</v>
      </c>
      <c r="K76" s="22" t="s">
        <v>8</v>
      </c>
      <c r="L76" s="21" t="s">
        <v>11</v>
      </c>
      <c r="M76" s="22" t="s">
        <v>849</v>
      </c>
      <c r="N76" s="22"/>
      <c r="O76" s="19"/>
      <c r="P76" s="4"/>
      <c r="Q76" s="4" t="s">
        <v>576</v>
      </c>
      <c r="R76" s="4"/>
      <c r="S76" s="4" t="s">
        <v>11</v>
      </c>
      <c r="T76" s="4"/>
      <c r="U76" s="4">
        <v>501.50569999999999</v>
      </c>
      <c r="V76" s="4">
        <v>1693</v>
      </c>
      <c r="W76" s="4">
        <v>3.3758340134518909</v>
      </c>
      <c r="X76" s="4"/>
      <c r="Y76" s="4"/>
      <c r="Z76" s="4"/>
      <c r="AA76" s="4"/>
      <c r="AB76" s="4"/>
      <c r="AC76" s="4">
        <v>3.3758340134518909</v>
      </c>
      <c r="AD76" s="4">
        <f t="shared" si="5"/>
        <v>3375.8340134518908</v>
      </c>
      <c r="AE76" s="4"/>
      <c r="AF76" s="4" t="s">
        <v>11</v>
      </c>
      <c r="AG76" s="4" t="s">
        <v>10</v>
      </c>
      <c r="AH76" s="4"/>
      <c r="AI76" s="4" t="s">
        <v>160</v>
      </c>
      <c r="AJ76" s="4" t="s">
        <v>161</v>
      </c>
      <c r="AK76" s="4"/>
      <c r="AL76" s="32">
        <v>5.0000000000000001E-3</v>
      </c>
      <c r="AM76" s="31">
        <f t="shared" si="4"/>
        <v>3.3758340134518909</v>
      </c>
      <c r="AN76" t="s">
        <v>902</v>
      </c>
      <c r="AO76">
        <v>5</v>
      </c>
      <c r="AP76">
        <v>10</v>
      </c>
    </row>
    <row r="77" spans="1:42" x14ac:dyDescent="0.3">
      <c r="A77" s="26" t="s">
        <v>148</v>
      </c>
      <c r="B77" s="20" t="s">
        <v>495</v>
      </c>
      <c r="C77" s="20"/>
      <c r="D77" s="19"/>
      <c r="E77" s="19"/>
      <c r="F77" s="20"/>
      <c r="G77" s="19" t="s">
        <v>538</v>
      </c>
      <c r="H77" s="4" t="s">
        <v>428</v>
      </c>
      <c r="I77" s="4" t="s">
        <v>510</v>
      </c>
      <c r="J77" s="19" t="s">
        <v>780</v>
      </c>
      <c r="K77" s="20" t="s">
        <v>833</v>
      </c>
      <c r="L77" s="21" t="s">
        <v>11</v>
      </c>
      <c r="M77" s="20" t="s">
        <v>10</v>
      </c>
      <c r="N77" s="20"/>
      <c r="O77" s="19"/>
      <c r="P77" s="4"/>
      <c r="Q77" s="4" t="s">
        <v>670</v>
      </c>
      <c r="R77" s="4"/>
      <c r="S77" s="4" t="s">
        <v>11</v>
      </c>
      <c r="T77" s="4"/>
      <c r="U77" s="4">
        <v>579.98019999999997</v>
      </c>
      <c r="V77" s="4"/>
      <c r="W77" s="4">
        <v>17.899999999999999</v>
      </c>
      <c r="X77" s="4"/>
      <c r="Y77" s="4"/>
      <c r="Z77" s="4"/>
      <c r="AA77" s="4"/>
      <c r="AB77" s="4"/>
      <c r="AC77" s="4">
        <v>17.899999999999999</v>
      </c>
      <c r="AD77" s="4">
        <f t="shared" si="5"/>
        <v>17900</v>
      </c>
      <c r="AE77" s="4"/>
      <c r="AF77" s="4" t="s">
        <v>11</v>
      </c>
      <c r="AG77" s="4" t="s">
        <v>11</v>
      </c>
      <c r="AH77" s="4"/>
      <c r="AI77" s="4" t="s">
        <v>740</v>
      </c>
      <c r="AJ77" s="4"/>
      <c r="AK77" s="4"/>
      <c r="AL77" s="32">
        <v>5.0000000000000001E-4</v>
      </c>
      <c r="AM77" s="31">
        <f t="shared" si="4"/>
        <v>17.899999999999999</v>
      </c>
    </row>
    <row r="78" spans="1:42" x14ac:dyDescent="0.3">
      <c r="A78" s="26" t="s">
        <v>81</v>
      </c>
      <c r="B78" s="23" t="s">
        <v>384</v>
      </c>
      <c r="C78" s="23"/>
      <c r="D78" s="19" t="s">
        <v>384</v>
      </c>
      <c r="E78" s="19" t="s">
        <v>384</v>
      </c>
      <c r="F78" s="23" t="s">
        <v>9</v>
      </c>
      <c r="G78" s="7" t="s">
        <v>385</v>
      </c>
      <c r="H78" s="4" t="s">
        <v>337</v>
      </c>
      <c r="I78" s="4" t="s">
        <v>475</v>
      </c>
      <c r="J78" s="4" t="s">
        <v>781</v>
      </c>
      <c r="K78" s="23" t="s">
        <v>8</v>
      </c>
      <c r="L78" s="21" t="s">
        <v>11</v>
      </c>
      <c r="M78" s="23" t="s">
        <v>11</v>
      </c>
      <c r="N78" s="23"/>
      <c r="O78" s="4" t="s">
        <v>749</v>
      </c>
      <c r="P78" s="4"/>
      <c r="Q78" s="4" t="s">
        <v>689</v>
      </c>
      <c r="R78" s="4" t="s">
        <v>601</v>
      </c>
      <c r="S78" s="4" t="s">
        <v>10</v>
      </c>
      <c r="T78" s="4" t="s">
        <v>569</v>
      </c>
      <c r="U78">
        <v>615.39480000000003</v>
      </c>
      <c r="V78" s="4"/>
      <c r="W78" s="4"/>
      <c r="X78" s="4">
        <v>22.2</v>
      </c>
      <c r="Y78" s="4">
        <v>3.6074402968630868E-2</v>
      </c>
      <c r="Z78" s="4" t="s">
        <v>611</v>
      </c>
      <c r="AA78" s="4" t="s">
        <v>639</v>
      </c>
      <c r="AB78" s="4" t="s">
        <v>690</v>
      </c>
      <c r="AC78" s="4">
        <v>3.6074402968630868E-2</v>
      </c>
      <c r="AD78" s="4">
        <f t="shared" si="5"/>
        <v>36.074402968630871</v>
      </c>
      <c r="AE78" s="4"/>
      <c r="AF78" s="4" t="s">
        <v>11</v>
      </c>
      <c r="AG78" s="4" t="s">
        <v>11</v>
      </c>
      <c r="AH78" s="4"/>
      <c r="AI78" s="4" t="s">
        <v>276</v>
      </c>
      <c r="AJ78" s="4" t="s">
        <v>691</v>
      </c>
      <c r="AK78" s="4" t="s">
        <v>692</v>
      </c>
      <c r="AL78" s="32">
        <v>5.0000000000000001E-4</v>
      </c>
      <c r="AM78" s="31">
        <f t="shared" si="4"/>
        <v>3.6074402968630868E-2</v>
      </c>
      <c r="AN78" t="s">
        <v>903</v>
      </c>
      <c r="AO78">
        <v>5</v>
      </c>
      <c r="AP78">
        <v>10</v>
      </c>
    </row>
    <row r="79" spans="1:42" x14ac:dyDescent="0.3">
      <c r="A79" s="26" t="s">
        <v>55</v>
      </c>
      <c r="B79" s="23" t="s">
        <v>347</v>
      </c>
      <c r="C79" s="23"/>
      <c r="D79" s="19" t="s">
        <v>347</v>
      </c>
      <c r="E79" s="19" t="s">
        <v>347</v>
      </c>
      <c r="F79" s="23" t="s">
        <v>9</v>
      </c>
      <c r="G79" s="4" t="s">
        <v>348</v>
      </c>
      <c r="H79" s="4" t="s">
        <v>349</v>
      </c>
      <c r="I79" s="4" t="s">
        <v>475</v>
      </c>
      <c r="J79" s="4" t="s">
        <v>781</v>
      </c>
      <c r="K79" s="23" t="s">
        <v>8</v>
      </c>
      <c r="L79" s="21" t="s">
        <v>11</v>
      </c>
      <c r="M79" s="23" t="s">
        <v>11</v>
      </c>
      <c r="N79" s="23"/>
      <c r="O79" s="19"/>
      <c r="P79" s="4"/>
      <c r="Q79" s="4" t="s">
        <v>583</v>
      </c>
      <c r="R79" s="4"/>
      <c r="S79" s="4" t="s">
        <v>11</v>
      </c>
      <c r="T79" s="4"/>
      <c r="U79" s="4">
        <v>519.56240000000003</v>
      </c>
      <c r="V79" s="4">
        <v>806</v>
      </c>
      <c r="W79" s="4">
        <v>1.5513054832297333</v>
      </c>
      <c r="X79" s="4"/>
      <c r="Y79" s="4"/>
      <c r="Z79" s="4"/>
      <c r="AA79" s="4"/>
      <c r="AB79" s="4"/>
      <c r="AC79" s="4">
        <v>1.5513054832297333</v>
      </c>
      <c r="AD79" s="4">
        <f t="shared" si="5"/>
        <v>1551.3054832297332</v>
      </c>
      <c r="AE79" s="4"/>
      <c r="AF79" s="4" t="s">
        <v>11</v>
      </c>
      <c r="AG79" s="4" t="s">
        <v>11</v>
      </c>
      <c r="AH79" s="4" t="s">
        <v>267</v>
      </c>
      <c r="AI79" s="4" t="s">
        <v>745</v>
      </c>
      <c r="AJ79" s="4" t="s">
        <v>746</v>
      </c>
      <c r="AK79" s="4"/>
      <c r="AL79" s="32">
        <v>5.0000000000000001E-4</v>
      </c>
      <c r="AM79" s="31">
        <f t="shared" si="4"/>
        <v>1.5513054832297333</v>
      </c>
      <c r="AN79" t="s">
        <v>904</v>
      </c>
      <c r="AO79">
        <v>6</v>
      </c>
      <c r="AP79">
        <v>10</v>
      </c>
    </row>
    <row r="80" spans="1:42" x14ac:dyDescent="0.3">
      <c r="A80" s="26" t="s">
        <v>205</v>
      </c>
      <c r="B80" s="23" t="s">
        <v>382</v>
      </c>
      <c r="C80" s="23"/>
      <c r="D80" s="19" t="s">
        <v>382</v>
      </c>
      <c r="E80" s="19" t="s">
        <v>382</v>
      </c>
      <c r="F80" s="23" t="s">
        <v>16</v>
      </c>
      <c r="G80" s="4" t="s">
        <v>383</v>
      </c>
      <c r="H80" s="4" t="s">
        <v>356</v>
      </c>
      <c r="I80" s="4" t="s">
        <v>472</v>
      </c>
      <c r="J80" s="4" t="s">
        <v>781</v>
      </c>
      <c r="K80" s="23" t="s">
        <v>8</v>
      </c>
      <c r="L80" s="21" t="s">
        <v>11</v>
      </c>
      <c r="M80" s="23" t="s">
        <v>11</v>
      </c>
      <c r="N80" s="23"/>
      <c r="O80" s="4" t="s">
        <v>685</v>
      </c>
      <c r="P80" s="4"/>
      <c r="Q80" s="4" t="s">
        <v>590</v>
      </c>
      <c r="R80" s="4" t="s">
        <v>684</v>
      </c>
      <c r="S80" s="4" t="s">
        <v>11</v>
      </c>
      <c r="T80" s="4" t="s">
        <v>569</v>
      </c>
      <c r="U80" s="4">
        <v>1030.287</v>
      </c>
      <c r="V80" s="4">
        <v>6280</v>
      </c>
      <c r="W80" s="4">
        <v>6.0953889547281488</v>
      </c>
      <c r="X80" s="4"/>
      <c r="Y80" s="4"/>
      <c r="Z80" s="4"/>
      <c r="AA80" s="4" t="s">
        <v>570</v>
      </c>
      <c r="AB80" s="4" t="s">
        <v>688</v>
      </c>
      <c r="AC80" s="4">
        <v>6.0953889547281488</v>
      </c>
      <c r="AD80" s="4">
        <f t="shared" si="5"/>
        <v>6095.3889547281487</v>
      </c>
      <c r="AE80" s="4"/>
      <c r="AF80" s="4" t="s">
        <v>11</v>
      </c>
      <c r="AG80" s="4" t="s">
        <v>11</v>
      </c>
      <c r="AH80" s="4" t="s">
        <v>687</v>
      </c>
      <c r="AI80" s="4" t="s">
        <v>287</v>
      </c>
      <c r="AJ80" s="4"/>
      <c r="AK80" s="4"/>
      <c r="AL80" s="32">
        <v>5.0000000000000001E-4</v>
      </c>
      <c r="AM80" s="31">
        <f t="shared" si="4"/>
        <v>6.0953889547281488</v>
      </c>
      <c r="AN80" t="s">
        <v>904</v>
      </c>
      <c r="AO80">
        <v>6</v>
      </c>
      <c r="AP80">
        <v>10</v>
      </c>
    </row>
    <row r="81" spans="1:42" x14ac:dyDescent="0.3">
      <c r="A81" s="26" t="s">
        <v>211</v>
      </c>
      <c r="B81" s="20" t="s">
        <v>496</v>
      </c>
      <c r="C81" s="20"/>
      <c r="D81" s="19"/>
      <c r="E81" s="19"/>
      <c r="F81" s="20" t="s">
        <v>212</v>
      </c>
      <c r="G81" s="19" t="s">
        <v>526</v>
      </c>
      <c r="H81" s="19" t="s">
        <v>176</v>
      </c>
      <c r="I81" s="4" t="s">
        <v>470</v>
      </c>
      <c r="J81" s="4" t="s">
        <v>781</v>
      </c>
      <c r="K81" s="20" t="s">
        <v>8</v>
      </c>
      <c r="L81" s="21" t="s">
        <v>11</v>
      </c>
      <c r="M81" s="20" t="s">
        <v>10</v>
      </c>
      <c r="N81" s="20"/>
      <c r="O81" s="19"/>
      <c r="P81" s="4" t="s">
        <v>851</v>
      </c>
      <c r="Q81" s="4" t="s">
        <v>1005</v>
      </c>
      <c r="R81" s="4" t="s">
        <v>1006</v>
      </c>
      <c r="S81" s="4" t="s">
        <v>10</v>
      </c>
      <c r="T81" s="4" t="s">
        <v>558</v>
      </c>
      <c r="U81" s="4">
        <v>473.47190000000001</v>
      </c>
      <c r="V81" s="4">
        <v>4040</v>
      </c>
      <c r="W81" s="4">
        <f>V81/U81</f>
        <v>8.5327133458184115</v>
      </c>
      <c r="X81" s="4">
        <v>2540</v>
      </c>
      <c r="Y81" s="4">
        <f>X81/U81</f>
        <v>5.3646267075194958</v>
      </c>
      <c r="Z81" s="4"/>
      <c r="AA81" s="4" t="s">
        <v>564</v>
      </c>
      <c r="AB81" s="4" t="s">
        <v>951</v>
      </c>
      <c r="AC81" s="4">
        <f>Y81</f>
        <v>5.3646267075194958</v>
      </c>
      <c r="AD81" s="4">
        <f>AC81*1000</f>
        <v>5364.6267075194955</v>
      </c>
      <c r="AE81" s="4"/>
      <c r="AF81" s="4" t="s">
        <v>45</v>
      </c>
      <c r="AG81" s="4" t="s">
        <v>10</v>
      </c>
      <c r="AH81" s="4" t="s">
        <v>174</v>
      </c>
      <c r="AI81" s="4" t="s">
        <v>1007</v>
      </c>
      <c r="AJ81" s="4"/>
      <c r="AK81" s="4"/>
      <c r="AL81" s="32">
        <v>5.0000000000000001E-4</v>
      </c>
      <c r="AM81" s="31">
        <f>AD81</f>
        <v>5364.6267075194955</v>
      </c>
      <c r="AN81" s="1" t="s">
        <v>904</v>
      </c>
      <c r="AO81" s="1">
        <v>6</v>
      </c>
      <c r="AP81">
        <v>10</v>
      </c>
    </row>
    <row r="82" spans="1:42" x14ac:dyDescent="0.3">
      <c r="A82" s="26" t="s">
        <v>80</v>
      </c>
      <c r="B82" s="22" t="s">
        <v>372</v>
      </c>
      <c r="C82" s="22"/>
      <c r="D82" s="19" t="s">
        <v>372</v>
      </c>
      <c r="E82" s="19" t="s">
        <v>372</v>
      </c>
      <c r="F82" s="22" t="s">
        <v>9</v>
      </c>
      <c r="G82" s="4" t="s">
        <v>373</v>
      </c>
      <c r="H82" s="4" t="s">
        <v>374</v>
      </c>
      <c r="I82" s="4" t="s">
        <v>476</v>
      </c>
      <c r="J82" s="4" t="s">
        <v>781</v>
      </c>
      <c r="K82" s="22" t="s">
        <v>8</v>
      </c>
      <c r="L82" s="21" t="s">
        <v>11</v>
      </c>
      <c r="M82" s="22" t="s">
        <v>11</v>
      </c>
      <c r="N82" s="22"/>
      <c r="O82" s="19"/>
      <c r="P82" s="4"/>
      <c r="Q82" s="4" t="s">
        <v>670</v>
      </c>
      <c r="R82" s="4" t="s">
        <v>561</v>
      </c>
      <c r="S82" s="4" t="s">
        <v>11</v>
      </c>
      <c r="T82" s="4" t="s">
        <v>569</v>
      </c>
      <c r="U82" s="4">
        <v>306.36500000000001</v>
      </c>
      <c r="V82" s="4"/>
      <c r="W82" s="4">
        <v>3.82</v>
      </c>
      <c r="X82" s="4"/>
      <c r="Y82" s="4"/>
      <c r="Z82" s="4"/>
      <c r="AA82" s="4" t="s">
        <v>570</v>
      </c>
      <c r="AB82" s="4" t="s">
        <v>669</v>
      </c>
      <c r="AC82" s="4">
        <v>3.82</v>
      </c>
      <c r="AD82" s="4">
        <f t="shared" si="5"/>
        <v>3820</v>
      </c>
      <c r="AE82" s="4"/>
      <c r="AF82" s="4" t="s">
        <v>11</v>
      </c>
      <c r="AG82" s="4" t="s">
        <v>11</v>
      </c>
      <c r="AH82" s="4" t="s">
        <v>783</v>
      </c>
      <c r="AI82" s="4" t="s">
        <v>668</v>
      </c>
      <c r="AJ82" s="4"/>
      <c r="AK82" s="4"/>
      <c r="AL82" s="32">
        <v>5.0000000000000001E-3</v>
      </c>
      <c r="AM82" s="31">
        <f t="shared" si="4"/>
        <v>3.82</v>
      </c>
      <c r="AN82" t="s">
        <v>902</v>
      </c>
      <c r="AO82">
        <v>5</v>
      </c>
      <c r="AP82">
        <v>10</v>
      </c>
    </row>
    <row r="83" spans="1:42" x14ac:dyDescent="0.3">
      <c r="A83" s="26" t="s">
        <v>52</v>
      </c>
      <c r="B83" s="23" t="s">
        <v>53</v>
      </c>
      <c r="C83" s="23"/>
      <c r="D83" s="19" t="s">
        <v>53</v>
      </c>
      <c r="E83" s="19" t="s">
        <v>53</v>
      </c>
      <c r="F83" s="23" t="s">
        <v>54</v>
      </c>
      <c r="G83" s="4" t="s">
        <v>390</v>
      </c>
      <c r="H83" s="4" t="s">
        <v>391</v>
      </c>
      <c r="I83" s="4" t="s">
        <v>474</v>
      </c>
      <c r="J83" s="4" t="s">
        <v>792</v>
      </c>
      <c r="K83" s="23" t="s">
        <v>8</v>
      </c>
      <c r="L83" s="21" t="s">
        <v>11</v>
      </c>
      <c r="M83" s="23" t="s">
        <v>11</v>
      </c>
      <c r="N83" s="23"/>
      <c r="O83" s="19"/>
      <c r="P83" s="4"/>
      <c r="Q83" s="4" t="s">
        <v>574</v>
      </c>
      <c r="R83" t="s">
        <v>601</v>
      </c>
      <c r="S83" s="4" t="s">
        <v>10</v>
      </c>
      <c r="T83" s="4" t="s">
        <v>569</v>
      </c>
      <c r="U83" s="4">
        <v>868.43920000000003</v>
      </c>
      <c r="V83" s="4"/>
      <c r="W83" s="4"/>
      <c r="X83" s="4">
        <v>2180</v>
      </c>
      <c r="Y83" s="4">
        <v>2.5099999999999998</v>
      </c>
      <c r="Z83" s="4" t="s">
        <v>611</v>
      </c>
      <c r="AA83" s="4" t="s">
        <v>639</v>
      </c>
      <c r="AB83" s="4" t="s">
        <v>693</v>
      </c>
      <c r="AC83" s="4">
        <v>2.5099999999999998</v>
      </c>
      <c r="AD83" s="4">
        <f t="shared" si="5"/>
        <v>2510</v>
      </c>
      <c r="AE83" s="4" t="s">
        <v>234</v>
      </c>
      <c r="AF83" s="4" t="s">
        <v>11</v>
      </c>
      <c r="AG83" s="4" t="s">
        <v>10</v>
      </c>
      <c r="AH83" s="4" t="s">
        <v>694</v>
      </c>
      <c r="AI83" s="4" t="s">
        <v>282</v>
      </c>
      <c r="AJ83" s="4" t="s">
        <v>283</v>
      </c>
      <c r="AK83" s="4"/>
      <c r="AL83">
        <v>5.0000000000000001E-4</v>
      </c>
      <c r="AM83" s="31">
        <f t="shared" si="4"/>
        <v>2.5099999999999998</v>
      </c>
      <c r="AN83" t="s">
        <v>904</v>
      </c>
      <c r="AO83">
        <v>6</v>
      </c>
      <c r="AP83">
        <v>10</v>
      </c>
    </row>
    <row r="84" spans="1:42" x14ac:dyDescent="0.3">
      <c r="A84" s="26" t="s">
        <v>218</v>
      </c>
      <c r="B84" s="20" t="s">
        <v>219</v>
      </c>
      <c r="C84" s="20"/>
      <c r="D84" s="19"/>
      <c r="E84" s="19"/>
      <c r="F84" s="20"/>
      <c r="G84" s="19" t="s">
        <v>523</v>
      </c>
      <c r="H84" s="4" t="s">
        <v>422</v>
      </c>
      <c r="I84" s="4" t="s">
        <v>510</v>
      </c>
      <c r="J84" s="19" t="s">
        <v>780</v>
      </c>
      <c r="K84" s="20" t="s">
        <v>833</v>
      </c>
      <c r="L84" s="21" t="s">
        <v>11</v>
      </c>
      <c r="M84" s="20" t="s">
        <v>10</v>
      </c>
      <c r="N84" s="20"/>
      <c r="O84" s="19"/>
      <c r="P84" s="4"/>
      <c r="Q84" s="4"/>
      <c r="R84" s="4"/>
      <c r="S84" s="4" t="s">
        <v>10</v>
      </c>
      <c r="T84" s="4"/>
      <c r="U84" s="4">
        <v>407.41930000000002</v>
      </c>
      <c r="V84" s="4"/>
      <c r="W84" s="4"/>
      <c r="X84" s="4"/>
      <c r="Y84" s="4"/>
      <c r="Z84" s="4"/>
      <c r="AA84" s="4"/>
      <c r="AB84" s="4"/>
      <c r="AC84" s="4" t="s">
        <v>937</v>
      </c>
      <c r="AD84" s="4"/>
      <c r="AE84" s="4"/>
      <c r="AF84" s="4" t="s">
        <v>10</v>
      </c>
      <c r="AG84" s="4" t="s">
        <v>10</v>
      </c>
      <c r="AH84" t="s">
        <v>142</v>
      </c>
      <c r="AI84" s="4"/>
      <c r="AJ84" s="4"/>
      <c r="AK84" s="4"/>
      <c r="AL84" s="32" t="s">
        <v>897</v>
      </c>
      <c r="AM84" s="31" t="str">
        <f t="shared" si="4"/>
        <v>Not known</v>
      </c>
    </row>
    <row r="85" spans="1:42" x14ac:dyDescent="0.3">
      <c r="A85" s="26" t="s">
        <v>56</v>
      </c>
      <c r="B85" s="22" t="s">
        <v>1003</v>
      </c>
      <c r="C85" s="22"/>
      <c r="D85" s="5"/>
      <c r="E85" s="22" t="s">
        <v>57</v>
      </c>
      <c r="F85" s="22" t="s">
        <v>16</v>
      </c>
      <c r="G85" s="4" t="s">
        <v>368</v>
      </c>
      <c r="H85" s="4" t="s">
        <v>327</v>
      </c>
      <c r="I85" s="4" t="s">
        <v>478</v>
      </c>
      <c r="J85" s="4" t="s">
        <v>781</v>
      </c>
      <c r="K85" s="22" t="s">
        <v>8</v>
      </c>
      <c r="L85" s="21" t="s">
        <v>11</v>
      </c>
      <c r="M85" s="22" t="s">
        <v>849</v>
      </c>
      <c r="N85" s="22"/>
      <c r="O85" s="4"/>
      <c r="P85" s="4"/>
      <c r="Q85" s="4" t="s">
        <v>590</v>
      </c>
      <c r="R85" s="4" t="s">
        <v>638</v>
      </c>
      <c r="S85" s="4" t="s">
        <v>11</v>
      </c>
      <c r="T85" s="4" t="s">
        <v>558</v>
      </c>
      <c r="U85" s="4">
        <v>447.53269999999998</v>
      </c>
      <c r="V85" s="4">
        <v>94</v>
      </c>
      <c r="W85" s="4">
        <v>0.210040376</v>
      </c>
      <c r="X85" s="4"/>
      <c r="Y85" s="4"/>
      <c r="Z85" s="4"/>
      <c r="AA85" s="4"/>
      <c r="AB85" s="4" t="s">
        <v>654</v>
      </c>
      <c r="AC85" s="4">
        <v>0.210040376</v>
      </c>
      <c r="AD85" s="4">
        <f t="shared" ref="AD85:AD93" si="6">1000*AC85</f>
        <v>210.04037600000001</v>
      </c>
      <c r="AE85" s="4"/>
      <c r="AF85" s="4" t="s">
        <v>11</v>
      </c>
      <c r="AG85" s="4" t="s">
        <v>10</v>
      </c>
      <c r="AH85" s="4"/>
      <c r="AI85" s="4" t="s">
        <v>58</v>
      </c>
      <c r="AJ85" s="4" t="s">
        <v>649</v>
      </c>
      <c r="AK85" s="4" t="s">
        <v>653</v>
      </c>
      <c r="AL85" s="32">
        <v>5.0000000000000001E-4</v>
      </c>
      <c r="AM85" s="31">
        <f t="shared" si="4"/>
        <v>0.210040376</v>
      </c>
      <c r="AN85" t="s">
        <v>903</v>
      </c>
      <c r="AO85">
        <v>5</v>
      </c>
      <c r="AP85">
        <v>10</v>
      </c>
    </row>
    <row r="86" spans="1:42" x14ac:dyDescent="0.3">
      <c r="A86" s="26" t="s">
        <v>208</v>
      </c>
      <c r="B86" s="22" t="s">
        <v>366</v>
      </c>
      <c r="C86" s="22"/>
      <c r="D86" s="19" t="s">
        <v>366</v>
      </c>
      <c r="E86" s="19" t="s">
        <v>366</v>
      </c>
      <c r="F86" s="22" t="s">
        <v>150</v>
      </c>
      <c r="G86" s="7" t="s">
        <v>367</v>
      </c>
      <c r="H86" s="4" t="s">
        <v>365</v>
      </c>
      <c r="I86" s="4" t="s">
        <v>477</v>
      </c>
      <c r="J86" s="4" t="s">
        <v>792</v>
      </c>
      <c r="K86" s="22" t="s">
        <v>8</v>
      </c>
      <c r="L86" s="21" t="s">
        <v>11</v>
      </c>
      <c r="M86" s="22" t="s">
        <v>11</v>
      </c>
      <c r="N86" s="22"/>
      <c r="O86" s="4"/>
      <c r="P86" s="4"/>
      <c r="Q86" s="4" t="s">
        <v>574</v>
      </c>
      <c r="R86" s="4" t="s">
        <v>561</v>
      </c>
      <c r="S86" s="4" t="s">
        <v>10</v>
      </c>
      <c r="T86" s="4" t="s">
        <v>558</v>
      </c>
      <c r="U86" s="4">
        <v>434.471</v>
      </c>
      <c r="V86" s="4"/>
      <c r="W86" s="4"/>
      <c r="X86" s="4">
        <v>7650</v>
      </c>
      <c r="Y86" s="4">
        <v>17.609808087620884</v>
      </c>
      <c r="Z86" s="4" t="s">
        <v>611</v>
      </c>
      <c r="AA86" t="s">
        <v>639</v>
      </c>
      <c r="AB86" t="s">
        <v>642</v>
      </c>
      <c r="AC86" s="10">
        <v>17.609808087620884</v>
      </c>
      <c r="AD86" s="4">
        <f t="shared" si="6"/>
        <v>17609.808087620884</v>
      </c>
      <c r="AE86" s="4" t="s">
        <v>11</v>
      </c>
      <c r="AF86" s="4" t="s">
        <v>11</v>
      </c>
      <c r="AG86" s="4" t="s">
        <v>11</v>
      </c>
      <c r="AH86" s="4" t="s">
        <v>307</v>
      </c>
      <c r="AI86" s="4" t="s">
        <v>643</v>
      </c>
      <c r="AJ86" s="4"/>
      <c r="AK86" s="4"/>
      <c r="AL86">
        <v>5.0000000000000001E-3</v>
      </c>
      <c r="AM86" s="31">
        <f t="shared" si="4"/>
        <v>17.609808087620884</v>
      </c>
      <c r="AN86" t="s">
        <v>906</v>
      </c>
      <c r="AO86">
        <v>6</v>
      </c>
      <c r="AP86">
        <v>25</v>
      </c>
    </row>
    <row r="87" spans="1:42" x14ac:dyDescent="0.3">
      <c r="A87" s="26" t="s">
        <v>169</v>
      </c>
      <c r="B87" s="24" t="s">
        <v>170</v>
      </c>
      <c r="C87" s="24"/>
      <c r="D87" s="19" t="s">
        <v>170</v>
      </c>
      <c r="E87" s="19"/>
      <c r="F87" s="20" t="s">
        <v>171</v>
      </c>
      <c r="G87" s="4" t="s">
        <v>457</v>
      </c>
      <c r="H87" s="4" t="s">
        <v>812</v>
      </c>
      <c r="I87" s="4" t="s">
        <v>472</v>
      </c>
      <c r="J87" s="4" t="s">
        <v>781</v>
      </c>
      <c r="K87" s="20" t="s">
        <v>8</v>
      </c>
      <c r="L87" s="21" t="s">
        <v>11</v>
      </c>
      <c r="M87" s="24" t="s">
        <v>11</v>
      </c>
      <c r="N87" s="24"/>
      <c r="O87" s="19"/>
      <c r="P87" s="4"/>
      <c r="Q87" s="4" t="s">
        <v>622</v>
      </c>
      <c r="R87" s="4"/>
      <c r="S87" s="4" t="s">
        <v>10</v>
      </c>
      <c r="T87" s="4"/>
      <c r="U87" s="4">
        <v>415.423</v>
      </c>
      <c r="V87" s="4">
        <v>1832</v>
      </c>
      <c r="W87" s="4">
        <v>4.4099628571359792</v>
      </c>
      <c r="X87" s="4"/>
      <c r="Y87" s="4"/>
      <c r="Z87" s="4"/>
      <c r="AA87" s="4"/>
      <c r="AB87" s="4"/>
      <c r="AC87" s="4">
        <v>4.4099628571359792</v>
      </c>
      <c r="AD87" s="4">
        <f t="shared" si="6"/>
        <v>4409.962857135979</v>
      </c>
      <c r="AE87" s="4"/>
      <c r="AF87" s="4" t="s">
        <v>11</v>
      </c>
      <c r="AG87" s="4" t="s">
        <v>11</v>
      </c>
      <c r="AH87" s="4" t="s">
        <v>279</v>
      </c>
      <c r="AI87" s="4" t="s">
        <v>277</v>
      </c>
      <c r="AJ87" s="4"/>
      <c r="AK87" s="4"/>
      <c r="AL87" s="32">
        <v>5.0000000000000001E-3</v>
      </c>
      <c r="AM87" s="31">
        <f t="shared" si="4"/>
        <v>4.4099628571359792</v>
      </c>
      <c r="AN87" t="s">
        <v>902</v>
      </c>
      <c r="AO87">
        <v>5</v>
      </c>
      <c r="AP87">
        <v>10</v>
      </c>
    </row>
    <row r="88" spans="1:42" x14ac:dyDescent="0.3">
      <c r="A88" s="26" t="s">
        <v>12</v>
      </c>
      <c r="B88" s="22" t="s">
        <v>342</v>
      </c>
      <c r="C88" s="22"/>
      <c r="D88" s="19" t="s">
        <v>342</v>
      </c>
      <c r="E88" s="19" t="s">
        <v>342</v>
      </c>
      <c r="F88" s="22" t="s">
        <v>9</v>
      </c>
      <c r="G88" s="19" t="s">
        <v>13</v>
      </c>
      <c r="H88" s="4" t="s">
        <v>1020</v>
      </c>
      <c r="I88" s="4" t="s">
        <v>738</v>
      </c>
      <c r="J88" s="4" t="s">
        <v>781</v>
      </c>
      <c r="K88" s="22" t="s">
        <v>8</v>
      </c>
      <c r="L88" s="21" t="s">
        <v>11</v>
      </c>
      <c r="M88" s="22" t="s">
        <v>11</v>
      </c>
      <c r="N88" s="22"/>
      <c r="O88" s="19"/>
      <c r="P88" s="4" t="s">
        <v>851</v>
      </c>
      <c r="Q88" s="4" t="s">
        <v>610</v>
      </c>
      <c r="R88" s="4" t="s">
        <v>601</v>
      </c>
      <c r="S88" s="4" t="s">
        <v>11</v>
      </c>
      <c r="T88" s="4" t="s">
        <v>558</v>
      </c>
      <c r="U88" s="4">
        <v>558.13509999999997</v>
      </c>
      <c r="V88" s="4"/>
      <c r="W88" s="4"/>
      <c r="X88" s="4">
        <v>800</v>
      </c>
      <c r="Y88" s="4">
        <v>1.43</v>
      </c>
      <c r="Z88" s="4" t="s">
        <v>611</v>
      </c>
      <c r="AA88" s="4" t="s">
        <v>570</v>
      </c>
      <c r="AB88" s="4" t="s">
        <v>612</v>
      </c>
      <c r="AC88" s="4">
        <v>1.43</v>
      </c>
      <c r="AD88" s="4">
        <f t="shared" si="6"/>
        <v>1430</v>
      </c>
      <c r="AE88" s="4" t="s">
        <v>11</v>
      </c>
      <c r="AF88" s="4" t="s">
        <v>11</v>
      </c>
      <c r="AG88" s="4" t="s">
        <v>11</v>
      </c>
      <c r="AH88" s="4" t="s">
        <v>917</v>
      </c>
      <c r="AI88" s="4" t="s">
        <v>613</v>
      </c>
      <c r="AJ88" s="4" t="s">
        <v>918</v>
      </c>
      <c r="AK88" s="4"/>
      <c r="AL88">
        <v>5.0000000000000001E-3</v>
      </c>
      <c r="AM88" s="31">
        <f t="shared" si="4"/>
        <v>1.43</v>
      </c>
      <c r="AN88" t="s">
        <v>902</v>
      </c>
      <c r="AO88">
        <v>5</v>
      </c>
      <c r="AP88">
        <v>10</v>
      </c>
    </row>
    <row r="89" spans="1:42" x14ac:dyDescent="0.3">
      <c r="A89" s="26" t="s">
        <v>139</v>
      </c>
      <c r="B89" s="23" t="s">
        <v>331</v>
      </c>
      <c r="C89" s="23"/>
      <c r="D89" s="19" t="s">
        <v>331</v>
      </c>
      <c r="E89" s="19"/>
      <c r="F89" s="23" t="s">
        <v>141</v>
      </c>
      <c r="G89" s="7" t="s">
        <v>332</v>
      </c>
      <c r="H89" s="4" t="s">
        <v>140</v>
      </c>
      <c r="I89" s="4" t="s">
        <v>470</v>
      </c>
      <c r="J89" s="4" t="s">
        <v>781</v>
      </c>
      <c r="K89" s="23" t="s">
        <v>8</v>
      </c>
      <c r="L89" s="21" t="s">
        <v>11</v>
      </c>
      <c r="M89" s="23" t="s">
        <v>11</v>
      </c>
      <c r="N89" s="23"/>
      <c r="O89" s="19"/>
      <c r="P89" s="4"/>
      <c r="Q89" s="4" t="s">
        <v>584</v>
      </c>
      <c r="R89" s="4" t="s">
        <v>585</v>
      </c>
      <c r="S89" s="4" t="s">
        <v>11</v>
      </c>
      <c r="T89" s="4" t="s">
        <v>558</v>
      </c>
      <c r="U89" s="4">
        <v>518.92349999999999</v>
      </c>
      <c r="V89" s="4">
        <v>3.8919999999999999</v>
      </c>
      <c r="W89" s="4">
        <v>7.5</v>
      </c>
      <c r="X89" s="4"/>
      <c r="Y89" s="4"/>
      <c r="Z89" s="4"/>
      <c r="AA89" s="4" t="s">
        <v>586</v>
      </c>
      <c r="AB89" s="4" t="s">
        <v>587</v>
      </c>
      <c r="AC89" s="4">
        <v>7.5</v>
      </c>
      <c r="AD89" s="4">
        <f t="shared" si="6"/>
        <v>7500</v>
      </c>
      <c r="AE89" s="4"/>
      <c r="AF89" s="4" t="s">
        <v>10</v>
      </c>
      <c r="AG89" s="4" t="s">
        <v>10</v>
      </c>
      <c r="AH89" s="4" t="s">
        <v>142</v>
      </c>
      <c r="AI89" s="4" t="s">
        <v>714</v>
      </c>
      <c r="AJ89" s="4" t="s">
        <v>143</v>
      </c>
      <c r="AK89" s="4" t="s">
        <v>284</v>
      </c>
      <c r="AL89">
        <v>5.0000000000000001E-4</v>
      </c>
      <c r="AM89" s="31">
        <f t="shared" si="4"/>
        <v>7.5</v>
      </c>
      <c r="AN89" t="s">
        <v>904</v>
      </c>
      <c r="AO89">
        <v>6</v>
      </c>
      <c r="AP89">
        <v>10</v>
      </c>
    </row>
    <row r="90" spans="1:42" x14ac:dyDescent="0.3">
      <c r="A90" s="26" t="s">
        <v>172</v>
      </c>
      <c r="B90" s="23" t="s">
        <v>173</v>
      </c>
      <c r="C90" s="23"/>
      <c r="D90" s="19" t="s">
        <v>173</v>
      </c>
      <c r="E90" s="19"/>
      <c r="F90" s="23" t="s">
        <v>9</v>
      </c>
      <c r="G90" s="4" t="s">
        <v>338</v>
      </c>
      <c r="H90" s="4" t="s">
        <v>810</v>
      </c>
      <c r="I90" s="4" t="s">
        <v>472</v>
      </c>
      <c r="J90" s="4" t="s">
        <v>781</v>
      </c>
      <c r="K90" s="23" t="s">
        <v>8</v>
      </c>
      <c r="L90" s="21" t="s">
        <v>11</v>
      </c>
      <c r="M90" s="23" t="s">
        <v>11</v>
      </c>
      <c r="N90" s="23"/>
      <c r="O90" s="19"/>
      <c r="P90" s="4"/>
      <c r="Q90" s="4" t="s">
        <v>575</v>
      </c>
      <c r="R90" s="4"/>
      <c r="S90" s="4" t="s">
        <v>10</v>
      </c>
      <c r="T90" s="4"/>
      <c r="U90" s="4">
        <v>410.39359999999999</v>
      </c>
      <c r="V90" s="4">
        <v>1700</v>
      </c>
      <c r="W90" s="4">
        <v>4.14236479321315</v>
      </c>
      <c r="X90" s="4"/>
      <c r="Y90" s="4"/>
      <c r="Z90" s="4"/>
      <c r="AA90" s="4"/>
      <c r="AB90" s="4"/>
      <c r="AC90" s="4">
        <v>4.14236479321315</v>
      </c>
      <c r="AD90" s="4">
        <f t="shared" si="6"/>
        <v>4142.3647932131498</v>
      </c>
      <c r="AE90" s="4" t="s">
        <v>11</v>
      </c>
      <c r="AF90" s="4" t="s">
        <v>10</v>
      </c>
      <c r="AG90" s="4" t="s">
        <v>10</v>
      </c>
      <c r="AH90" t="s">
        <v>271</v>
      </c>
      <c r="AI90" s="4" t="s">
        <v>270</v>
      </c>
      <c r="AJ90" s="4"/>
      <c r="AK90" s="4"/>
      <c r="AL90">
        <v>5.0000000000000001E-4</v>
      </c>
      <c r="AM90" s="31">
        <f t="shared" si="4"/>
        <v>4.14236479321315</v>
      </c>
      <c r="AN90" t="s">
        <v>904</v>
      </c>
      <c r="AO90">
        <v>6</v>
      </c>
      <c r="AP90">
        <v>10</v>
      </c>
    </row>
    <row r="91" spans="1:42" x14ac:dyDescent="0.3">
      <c r="A91" s="26" t="s">
        <v>153</v>
      </c>
      <c r="B91" s="23" t="s">
        <v>407</v>
      </c>
      <c r="C91" s="23"/>
      <c r="D91" s="19" t="s">
        <v>407</v>
      </c>
      <c r="E91" s="19"/>
      <c r="F91" s="23" t="s">
        <v>154</v>
      </c>
      <c r="G91" s="4" t="s">
        <v>829</v>
      </c>
      <c r="H91" s="4" t="s">
        <v>816</v>
      </c>
      <c r="I91" s="4" t="s">
        <v>738</v>
      </c>
      <c r="J91" s="4" t="s">
        <v>781</v>
      </c>
      <c r="K91" s="23" t="s">
        <v>8</v>
      </c>
      <c r="L91" s="21" t="s">
        <v>11</v>
      </c>
      <c r="M91" s="23" t="s">
        <v>11</v>
      </c>
      <c r="N91" s="23"/>
      <c r="O91" s="19"/>
      <c r="P91" s="4"/>
      <c r="Q91" s="4" t="s">
        <v>582</v>
      </c>
      <c r="R91" s="4"/>
      <c r="S91" s="4" t="s">
        <v>11</v>
      </c>
      <c r="T91" s="4"/>
      <c r="U91" s="4">
        <v>443.54079999999999</v>
      </c>
      <c r="V91" s="4"/>
      <c r="W91" s="4"/>
      <c r="X91" s="4"/>
      <c r="Y91" s="4">
        <v>0.47799999999999998</v>
      </c>
      <c r="Z91" s="4"/>
      <c r="AA91" s="4"/>
      <c r="AB91" s="4"/>
      <c r="AC91" s="4">
        <v>0.47799999999999998</v>
      </c>
      <c r="AD91" s="4">
        <f t="shared" si="6"/>
        <v>478</v>
      </c>
      <c r="AE91" s="4"/>
      <c r="AF91" s="4" t="s">
        <v>45</v>
      </c>
      <c r="AG91" s="4" t="s">
        <v>10</v>
      </c>
      <c r="AH91" s="4"/>
      <c r="AI91" s="4" t="s">
        <v>155</v>
      </c>
      <c r="AJ91" s="4"/>
      <c r="AK91" s="4" t="s">
        <v>285</v>
      </c>
      <c r="AL91">
        <v>5.0000000000000001E-4</v>
      </c>
      <c r="AM91" s="31">
        <f t="shared" si="4"/>
        <v>0.47799999999999998</v>
      </c>
      <c r="AN91" t="s">
        <v>903</v>
      </c>
      <c r="AO91">
        <v>5</v>
      </c>
      <c r="AP91">
        <v>10</v>
      </c>
    </row>
    <row r="92" spans="1:42" x14ac:dyDescent="0.3">
      <c r="A92" s="26" t="s">
        <v>215</v>
      </c>
      <c r="B92" s="20" t="s">
        <v>216</v>
      </c>
      <c r="C92" s="20"/>
      <c r="D92" s="19" t="s">
        <v>216</v>
      </c>
      <c r="E92" s="19"/>
      <c r="F92" s="20" t="s">
        <v>9</v>
      </c>
      <c r="G92" s="4" t="s">
        <v>417</v>
      </c>
      <c r="H92" s="4" t="s">
        <v>394</v>
      </c>
      <c r="I92" s="4" t="s">
        <v>473</v>
      </c>
      <c r="J92" s="4" t="s">
        <v>792</v>
      </c>
      <c r="K92" s="20" t="s">
        <v>8</v>
      </c>
      <c r="L92" s="21" t="s">
        <v>11</v>
      </c>
      <c r="M92" s="20" t="s">
        <v>11</v>
      </c>
      <c r="N92" s="20"/>
      <c r="O92" s="4"/>
      <c r="P92" s="4"/>
      <c r="Q92" s="4" t="s">
        <v>666</v>
      </c>
      <c r="R92" s="4"/>
      <c r="S92" s="4" t="s">
        <v>11</v>
      </c>
      <c r="T92" s="4"/>
      <c r="U92" s="4">
        <v>485.49810000000002</v>
      </c>
      <c r="V92" s="4"/>
      <c r="W92" s="4"/>
      <c r="X92" s="4">
        <v>944</v>
      </c>
      <c r="Y92" s="4">
        <v>1.9443948390323256</v>
      </c>
      <c r="Z92" s="4"/>
      <c r="AA92" s="4"/>
      <c r="AB92" s="4"/>
      <c r="AC92" s="4">
        <v>1.9443948390323256</v>
      </c>
      <c r="AD92" s="4">
        <f t="shared" si="6"/>
        <v>1944.3948390323255</v>
      </c>
      <c r="AE92" s="4" t="s">
        <v>11</v>
      </c>
      <c r="AF92" s="4" t="s">
        <v>11</v>
      </c>
      <c r="AG92" s="4" t="s">
        <v>11</v>
      </c>
      <c r="AH92" s="4" t="s">
        <v>323</v>
      </c>
      <c r="AI92" s="4" t="s">
        <v>217</v>
      </c>
      <c r="AJ92" s="4" t="s">
        <v>322</v>
      </c>
      <c r="AK92" s="4"/>
      <c r="AL92" s="32">
        <v>0.05</v>
      </c>
      <c r="AM92" s="31">
        <f t="shared" si="4"/>
        <v>1.9443948390323256</v>
      </c>
      <c r="AN92" t="s">
        <v>902</v>
      </c>
      <c r="AO92">
        <v>5</v>
      </c>
      <c r="AP92">
        <v>10</v>
      </c>
    </row>
    <row r="93" spans="1:42" x14ac:dyDescent="0.3">
      <c r="A93" s="27" t="s">
        <v>765</v>
      </c>
      <c r="B93" s="19" t="s">
        <v>1011</v>
      </c>
      <c r="C93" s="19"/>
      <c r="D93" s="19" t="s">
        <v>335</v>
      </c>
      <c r="E93" s="19"/>
      <c r="F93" s="20" t="s">
        <v>150</v>
      </c>
      <c r="G93" s="4" t="s">
        <v>1012</v>
      </c>
      <c r="H93" s="4" t="s">
        <v>336</v>
      </c>
      <c r="I93" s="4" t="s">
        <v>478</v>
      </c>
      <c r="J93" s="4" t="s">
        <v>781</v>
      </c>
      <c r="K93" s="20" t="s">
        <v>8</v>
      </c>
      <c r="L93" s="21" t="s">
        <v>11</v>
      </c>
      <c r="M93" s="20" t="s">
        <v>11</v>
      </c>
      <c r="N93" s="20"/>
      <c r="O93" s="19"/>
      <c r="P93" s="4"/>
      <c r="Q93" s="4" t="s">
        <v>593</v>
      </c>
      <c r="R93" s="4" t="s">
        <v>595</v>
      </c>
      <c r="S93" s="4" t="s">
        <v>10</v>
      </c>
      <c r="T93" s="4" t="s">
        <v>558</v>
      </c>
      <c r="U93" s="4">
        <v>500.60700000000003</v>
      </c>
      <c r="V93" s="4"/>
      <c r="W93" s="4"/>
      <c r="X93" s="4"/>
      <c r="Y93" s="4">
        <v>1.65</v>
      </c>
      <c r="Z93" s="4" t="s">
        <v>611</v>
      </c>
      <c r="AA93" s="4" t="s">
        <v>570</v>
      </c>
      <c r="AB93" s="4" t="s">
        <v>596</v>
      </c>
      <c r="AC93" s="4">
        <v>1.65</v>
      </c>
      <c r="AD93" s="4">
        <f t="shared" si="6"/>
        <v>1650</v>
      </c>
      <c r="AE93" s="4"/>
      <c r="AF93" s="4"/>
      <c r="AG93" s="4"/>
      <c r="AH93" s="4"/>
      <c r="AI93" s="4" t="s">
        <v>594</v>
      </c>
      <c r="AJ93" s="4"/>
      <c r="AK93" s="4"/>
      <c r="AL93" s="34">
        <v>5.0000000000000001E-3</v>
      </c>
      <c r="AM93" s="31">
        <f t="shared" si="4"/>
        <v>1.65</v>
      </c>
      <c r="AN93" t="s">
        <v>902</v>
      </c>
      <c r="AO93">
        <v>5</v>
      </c>
      <c r="AP93">
        <v>10</v>
      </c>
    </row>
    <row r="94" spans="1:42" x14ac:dyDescent="0.3">
      <c r="A94" s="26" t="s">
        <v>248</v>
      </c>
      <c r="B94" s="40" t="s">
        <v>197</v>
      </c>
      <c r="C94" s="40"/>
      <c r="D94" s="39"/>
      <c r="E94" s="39"/>
      <c r="F94" s="40" t="s">
        <v>126</v>
      </c>
      <c r="G94" s="39" t="s">
        <v>518</v>
      </c>
      <c r="H94" s="39" t="s">
        <v>522</v>
      </c>
      <c r="I94" s="12" t="s">
        <v>478</v>
      </c>
      <c r="J94" s="12" t="s">
        <v>781</v>
      </c>
      <c r="K94" s="40" t="s">
        <v>8</v>
      </c>
      <c r="L94" s="41" t="s">
        <v>11</v>
      </c>
      <c r="M94" s="40" t="s">
        <v>10</v>
      </c>
      <c r="N94" s="40"/>
      <c r="O94" s="39"/>
      <c r="P94" s="12" t="s">
        <v>851</v>
      </c>
      <c r="Q94" s="12" t="s">
        <v>670</v>
      </c>
      <c r="R94" s="12" t="s">
        <v>948</v>
      </c>
      <c r="S94" s="12" t="s">
        <v>10</v>
      </c>
      <c r="T94" s="12" t="s">
        <v>558</v>
      </c>
      <c r="U94" s="12">
        <v>396.495</v>
      </c>
      <c r="V94" s="12">
        <v>1810</v>
      </c>
      <c r="W94" s="12">
        <v>4.5650008196824672</v>
      </c>
      <c r="X94" s="12">
        <v>42.4</v>
      </c>
      <c r="Y94" s="12">
        <v>0.10693703577598708</v>
      </c>
      <c r="Z94" s="12" t="s">
        <v>611</v>
      </c>
      <c r="AA94" s="12"/>
      <c r="AB94" s="12" t="s">
        <v>949</v>
      </c>
      <c r="AC94" s="12">
        <v>4.5650008196824672</v>
      </c>
      <c r="AD94" s="12">
        <v>4565.0008196824674</v>
      </c>
      <c r="AE94" s="12"/>
      <c r="AF94" s="12" t="s">
        <v>10</v>
      </c>
      <c r="AG94" s="12" t="s">
        <v>10</v>
      </c>
      <c r="AH94" s="44" t="s">
        <v>77</v>
      </c>
      <c r="AI94" s="12" t="s">
        <v>950</v>
      </c>
      <c r="AJ94" s="12"/>
      <c r="AK94" s="12"/>
      <c r="AL94" s="45" t="s">
        <v>897</v>
      </c>
      <c r="AM94" s="43">
        <v>4.5650008196824672</v>
      </c>
      <c r="AN94" s="2" t="s">
        <v>904</v>
      </c>
      <c r="AO94" s="2">
        <v>6</v>
      </c>
      <c r="AP94">
        <v>10</v>
      </c>
    </row>
    <row r="95" spans="1:42" x14ac:dyDescent="0.3">
      <c r="A95" s="26" t="s">
        <v>255</v>
      </c>
      <c r="B95" s="20" t="s">
        <v>199</v>
      </c>
      <c r="C95" s="20"/>
      <c r="D95" s="19" t="s">
        <v>199</v>
      </c>
      <c r="E95" s="19"/>
      <c r="F95" s="20" t="s">
        <v>73</v>
      </c>
      <c r="G95" s="4" t="s">
        <v>412</v>
      </c>
      <c r="H95" s="4" t="s">
        <v>200</v>
      </c>
      <c r="I95" s="4" t="s">
        <v>840</v>
      </c>
      <c r="J95" s="4" t="s">
        <v>782</v>
      </c>
      <c r="K95" s="20" t="s">
        <v>8</v>
      </c>
      <c r="L95" s="21" t="s">
        <v>11</v>
      </c>
      <c r="M95" s="20" t="s">
        <v>11</v>
      </c>
      <c r="N95" s="20"/>
      <c r="O95" s="19"/>
      <c r="P95" s="4"/>
      <c r="Q95" s="4" t="s">
        <v>635</v>
      </c>
      <c r="R95" s="4"/>
      <c r="S95" s="4" t="s">
        <v>201</v>
      </c>
      <c r="T95" s="4"/>
      <c r="U95" s="4">
        <v>562.71</v>
      </c>
      <c r="V95" s="4"/>
      <c r="W95" s="4"/>
      <c r="X95" s="4">
        <v>1320</v>
      </c>
      <c r="Y95" s="4">
        <v>2.3457909047289012</v>
      </c>
      <c r="Z95" s="4"/>
      <c r="AA95" s="4"/>
      <c r="AB95" s="4"/>
      <c r="AC95" s="4">
        <v>2.3457909047289012</v>
      </c>
      <c r="AD95" s="4">
        <f>1000*AC95</f>
        <v>2345.7909047289013</v>
      </c>
      <c r="AE95" s="4"/>
      <c r="AF95" s="4" t="s">
        <v>10</v>
      </c>
      <c r="AG95" s="4" t="s">
        <v>10</v>
      </c>
      <c r="AH95" s="8" t="s">
        <v>273</v>
      </c>
      <c r="AI95" s="4" t="s">
        <v>274</v>
      </c>
      <c r="AJ95" s="4"/>
      <c r="AK95" s="4"/>
      <c r="AL95">
        <v>5.0000000000000001E-3</v>
      </c>
      <c r="AM95" s="31">
        <f t="shared" si="4"/>
        <v>2.3457909047289012</v>
      </c>
      <c r="AN95" t="s">
        <v>902</v>
      </c>
      <c r="AO95">
        <v>5</v>
      </c>
      <c r="AP95">
        <v>10</v>
      </c>
    </row>
    <row r="96" spans="1:42" x14ac:dyDescent="0.3">
      <c r="A96" s="27" t="s">
        <v>768</v>
      </c>
      <c r="B96" s="20" t="s">
        <v>766</v>
      </c>
      <c r="C96" s="20"/>
      <c r="D96" s="19"/>
      <c r="E96" s="19"/>
      <c r="F96" s="20"/>
      <c r="G96" s="19" t="s">
        <v>767</v>
      </c>
      <c r="H96" s="19" t="s">
        <v>799</v>
      </c>
      <c r="I96" s="4" t="s">
        <v>800</v>
      </c>
      <c r="J96" s="19" t="s">
        <v>781</v>
      </c>
      <c r="K96" s="20" t="s">
        <v>8</v>
      </c>
      <c r="L96" s="21" t="s">
        <v>11</v>
      </c>
      <c r="M96" s="20" t="s">
        <v>10</v>
      </c>
      <c r="N96" s="20"/>
      <c r="O96" s="19"/>
      <c r="P96" s="4" t="s">
        <v>851</v>
      </c>
      <c r="Q96" s="4" t="s">
        <v>857</v>
      </c>
      <c r="R96" s="4" t="s">
        <v>856</v>
      </c>
      <c r="S96" s="4"/>
      <c r="T96" s="4" t="s">
        <v>569</v>
      </c>
      <c r="U96" s="4">
        <v>386.49</v>
      </c>
      <c r="V96" s="4">
        <v>3600</v>
      </c>
      <c r="W96" s="4">
        <v>9.3146006364977101</v>
      </c>
      <c r="X96" s="4"/>
      <c r="Y96" s="4"/>
      <c r="Z96" s="4"/>
      <c r="AA96" s="4" t="s">
        <v>860</v>
      </c>
      <c r="AB96" s="4" t="s">
        <v>655</v>
      </c>
      <c r="AC96" s="4">
        <v>9.3146006364977101</v>
      </c>
      <c r="AD96" s="4">
        <f>AC96*1000</f>
        <v>9314.6006364977093</v>
      </c>
      <c r="AE96" s="4" t="s">
        <v>11</v>
      </c>
      <c r="AF96" s="4" t="s">
        <v>10</v>
      </c>
      <c r="AG96" s="4"/>
      <c r="AH96" s="4"/>
      <c r="AI96" s="4" t="s">
        <v>862</v>
      </c>
      <c r="AJ96" s="4"/>
      <c r="AK96" s="4"/>
      <c r="AL96" s="34">
        <v>0.05</v>
      </c>
      <c r="AM96" s="31">
        <f t="shared" si="4"/>
        <v>9.3146006364977101</v>
      </c>
      <c r="AN96" s="37" t="s">
        <v>902</v>
      </c>
      <c r="AO96">
        <v>5</v>
      </c>
      <c r="AP96">
        <v>10</v>
      </c>
    </row>
    <row r="97" spans="1:42" x14ac:dyDescent="0.3">
      <c r="A97" s="26" t="s">
        <v>249</v>
      </c>
      <c r="B97" s="22" t="s">
        <v>206</v>
      </c>
      <c r="C97" s="22"/>
      <c r="D97" s="19" t="s">
        <v>206</v>
      </c>
      <c r="E97" s="19" t="s">
        <v>206</v>
      </c>
      <c r="F97" s="22" t="s">
        <v>207</v>
      </c>
      <c r="G97" s="19" t="s">
        <v>351</v>
      </c>
      <c r="H97" s="4" t="s">
        <v>352</v>
      </c>
      <c r="I97" s="4" t="s">
        <v>738</v>
      </c>
      <c r="J97" s="4" t="s">
        <v>781</v>
      </c>
      <c r="K97" s="22" t="s">
        <v>8</v>
      </c>
      <c r="L97" s="21" t="s">
        <v>11</v>
      </c>
      <c r="M97" s="22" t="s">
        <v>234</v>
      </c>
      <c r="N97" s="22"/>
      <c r="O97" s="19"/>
      <c r="P97" s="4"/>
      <c r="Q97" s="4" t="s">
        <v>679</v>
      </c>
      <c r="S97" s="4" t="s">
        <v>178</v>
      </c>
      <c r="T97" s="4"/>
      <c r="U97" s="4">
        <v>560.64</v>
      </c>
      <c r="V97" s="4"/>
      <c r="W97" s="4"/>
      <c r="X97" s="4"/>
      <c r="Y97" s="4">
        <v>4.3</v>
      </c>
      <c r="Z97" s="4"/>
      <c r="AA97" s="4"/>
      <c r="AB97" s="4"/>
      <c r="AC97" s="4">
        <v>4.3</v>
      </c>
      <c r="AD97" s="4">
        <f t="shared" ref="AD97:AD104" si="7">1000*AC97</f>
        <v>4300</v>
      </c>
      <c r="AE97" s="4" t="s">
        <v>11</v>
      </c>
      <c r="AF97" s="4" t="s">
        <v>10</v>
      </c>
      <c r="AG97" s="4" t="s">
        <v>10</v>
      </c>
      <c r="AH97" t="s">
        <v>321</v>
      </c>
      <c r="AI97" s="4" t="s">
        <v>320</v>
      </c>
      <c r="AJ97" s="4"/>
      <c r="AK97" s="4"/>
      <c r="AL97">
        <v>5.0000000000000001E-3</v>
      </c>
      <c r="AM97" s="31">
        <f t="shared" si="4"/>
        <v>4.3</v>
      </c>
      <c r="AN97" t="s">
        <v>902</v>
      </c>
      <c r="AO97">
        <v>5</v>
      </c>
      <c r="AP97">
        <v>10</v>
      </c>
    </row>
    <row r="98" spans="1:42" ht="14.1" customHeight="1" x14ac:dyDescent="0.3">
      <c r="A98" s="26" t="s">
        <v>243</v>
      </c>
      <c r="B98" s="20" t="s">
        <v>7</v>
      </c>
      <c r="C98" s="20"/>
      <c r="D98" s="19"/>
      <c r="E98" s="19"/>
      <c r="F98" s="20" t="s">
        <v>9</v>
      </c>
      <c r="G98" s="19" t="s">
        <v>843</v>
      </c>
      <c r="H98" s="19" t="s">
        <v>361</v>
      </c>
      <c r="I98" s="4" t="s">
        <v>472</v>
      </c>
      <c r="J98" s="4" t="s">
        <v>781</v>
      </c>
      <c r="K98" s="20" t="s">
        <v>8</v>
      </c>
      <c r="L98" s="21" t="s">
        <v>11</v>
      </c>
      <c r="M98" s="20" t="s">
        <v>10</v>
      </c>
      <c r="N98" s="20"/>
      <c r="O98" s="19"/>
      <c r="P98" s="4"/>
      <c r="Q98" s="4" t="s">
        <v>568</v>
      </c>
      <c r="R98" s="4"/>
      <c r="S98" s="4" t="s">
        <v>11</v>
      </c>
      <c r="T98" s="4"/>
      <c r="U98" s="4">
        <v>427.32</v>
      </c>
      <c r="V98" s="4">
        <v>175</v>
      </c>
      <c r="W98" s="4">
        <v>0.40952915847608351</v>
      </c>
      <c r="X98" s="4"/>
      <c r="Y98" s="4"/>
      <c r="Z98" s="4"/>
      <c r="AA98" s="4"/>
      <c r="AB98" s="4"/>
      <c r="AC98" s="4">
        <v>0.40952915847608351</v>
      </c>
      <c r="AD98" s="4">
        <f t="shared" si="7"/>
        <v>409.52915847608352</v>
      </c>
      <c r="AE98" s="4"/>
      <c r="AF98" s="4" t="s">
        <v>10</v>
      </c>
      <c r="AG98" s="4" t="s">
        <v>10</v>
      </c>
      <c r="AH98" s="8" t="s">
        <v>235</v>
      </c>
      <c r="AI98" s="4" t="s">
        <v>712</v>
      </c>
      <c r="AJ98" s="4" t="s">
        <v>713</v>
      </c>
      <c r="AK98" s="4"/>
      <c r="AL98">
        <v>5.0000000000000001E-4</v>
      </c>
      <c r="AM98" s="31">
        <f t="shared" si="4"/>
        <v>0.40952915847608351</v>
      </c>
      <c r="AN98" t="s">
        <v>903</v>
      </c>
      <c r="AO98">
        <v>5</v>
      </c>
      <c r="AP98">
        <v>10</v>
      </c>
    </row>
    <row r="99" spans="1:42" x14ac:dyDescent="0.3">
      <c r="A99" s="26" t="s">
        <v>260</v>
      </c>
      <c r="B99" s="22" t="s">
        <v>71</v>
      </c>
      <c r="C99" s="22"/>
      <c r="D99" s="19" t="s">
        <v>71</v>
      </c>
      <c r="E99" s="19" t="s">
        <v>71</v>
      </c>
      <c r="F99" s="22" t="s">
        <v>73</v>
      </c>
      <c r="G99" s="4" t="s">
        <v>504</v>
      </c>
      <c r="H99" s="4" t="s">
        <v>72</v>
      </c>
      <c r="I99" s="4" t="s">
        <v>840</v>
      </c>
      <c r="J99" s="4" t="s">
        <v>782</v>
      </c>
      <c r="K99" s="22" t="s">
        <v>8</v>
      </c>
      <c r="L99" s="21" t="s">
        <v>11</v>
      </c>
      <c r="M99" s="22" t="s">
        <v>11</v>
      </c>
      <c r="N99" s="22"/>
      <c r="O99" s="4"/>
      <c r="P99" s="4"/>
      <c r="Q99" s="4"/>
      <c r="R99" s="4"/>
      <c r="S99" s="4" t="s">
        <v>74</v>
      </c>
      <c r="T99" s="4"/>
      <c r="U99" s="4">
        <v>572.74</v>
      </c>
      <c r="V99" s="4"/>
      <c r="W99" s="4">
        <v>0.4</v>
      </c>
      <c r="X99" s="4"/>
      <c r="Y99" s="4"/>
      <c r="Z99" s="4"/>
      <c r="AA99" s="4"/>
      <c r="AB99" s="4"/>
      <c r="AC99" s="4">
        <v>0.4</v>
      </c>
      <c r="AD99" s="4">
        <f t="shared" si="7"/>
        <v>400</v>
      </c>
      <c r="AE99" s="4"/>
      <c r="AF99" s="4" t="s">
        <v>10</v>
      </c>
      <c r="AG99" s="4" t="s">
        <v>10</v>
      </c>
      <c r="AI99" s="4"/>
      <c r="AJ99" s="4"/>
      <c r="AK99" s="4"/>
      <c r="AL99">
        <v>0.5</v>
      </c>
      <c r="AM99" s="31">
        <f t="shared" si="4"/>
        <v>0.4</v>
      </c>
      <c r="AN99" t="s">
        <v>902</v>
      </c>
      <c r="AO99">
        <v>5</v>
      </c>
      <c r="AP99">
        <v>10</v>
      </c>
    </row>
    <row r="100" spans="1:42" x14ac:dyDescent="0.3">
      <c r="A100" s="26" t="s">
        <v>257</v>
      </c>
      <c r="B100" s="20" t="s">
        <v>75</v>
      </c>
      <c r="C100" s="20"/>
      <c r="D100" s="19" t="s">
        <v>75</v>
      </c>
      <c r="E100" s="19"/>
      <c r="F100" s="20" t="s">
        <v>76</v>
      </c>
      <c r="G100" s="4" t="s">
        <v>415</v>
      </c>
      <c r="H100" s="4" t="s">
        <v>416</v>
      </c>
      <c r="I100" s="4" t="s">
        <v>738</v>
      </c>
      <c r="J100" s="4" t="s">
        <v>781</v>
      </c>
      <c r="K100" s="20" t="s">
        <v>8</v>
      </c>
      <c r="L100" s="21" t="s">
        <v>11</v>
      </c>
      <c r="M100" s="20" t="s">
        <v>11</v>
      </c>
      <c r="N100" s="20"/>
      <c r="O100" s="19"/>
      <c r="P100" s="4"/>
      <c r="Q100" s="4" t="s">
        <v>636</v>
      </c>
      <c r="R100" s="4"/>
      <c r="S100" s="4" t="s">
        <v>11</v>
      </c>
      <c r="T100" s="4"/>
      <c r="U100">
        <v>560.66999999999996</v>
      </c>
      <c r="V100" s="4"/>
      <c r="W100" s="4"/>
      <c r="X100" s="4">
        <v>500</v>
      </c>
      <c r="Y100" s="4">
        <v>0.89179017960654228</v>
      </c>
      <c r="Z100" s="4"/>
      <c r="AA100" s="4"/>
      <c r="AB100" s="4"/>
      <c r="AC100" s="4">
        <v>0.89179017960654228</v>
      </c>
      <c r="AD100" s="4">
        <f t="shared" si="7"/>
        <v>891.79017960654232</v>
      </c>
      <c r="AE100" s="4"/>
      <c r="AF100" s="4" t="s">
        <v>10</v>
      </c>
      <c r="AG100" s="4" t="s">
        <v>10</v>
      </c>
      <c r="AH100" s="8" t="s">
        <v>310</v>
      </c>
      <c r="AI100" s="4" t="s">
        <v>648</v>
      </c>
      <c r="AJ100" s="4" t="s">
        <v>311</v>
      </c>
      <c r="AK100" s="4"/>
      <c r="AL100">
        <v>5.0000000000000001E-3</v>
      </c>
      <c r="AM100" s="31">
        <f t="shared" si="4"/>
        <v>0.89179017960654228</v>
      </c>
      <c r="AN100" t="s">
        <v>902</v>
      </c>
      <c r="AO100">
        <v>5</v>
      </c>
      <c r="AP100">
        <v>10</v>
      </c>
    </row>
    <row r="101" spans="1:42" x14ac:dyDescent="0.3">
      <c r="A101" s="26" t="s">
        <v>259</v>
      </c>
      <c r="B101" s="22" t="s">
        <v>92</v>
      </c>
      <c r="C101" s="22"/>
      <c r="D101" s="19" t="s">
        <v>92</v>
      </c>
      <c r="E101" s="19" t="s">
        <v>92</v>
      </c>
      <c r="F101" s="22" t="s">
        <v>16</v>
      </c>
      <c r="G101" s="7" t="s">
        <v>381</v>
      </c>
      <c r="H101" s="4" t="s">
        <v>365</v>
      </c>
      <c r="I101" s="4" t="s">
        <v>477</v>
      </c>
      <c r="J101" s="4" t="s">
        <v>792</v>
      </c>
      <c r="K101" s="22" t="s">
        <v>8</v>
      </c>
      <c r="L101" s="21" t="s">
        <v>11</v>
      </c>
      <c r="M101" s="22" t="s">
        <v>11</v>
      </c>
      <c r="N101" s="22"/>
      <c r="O101" s="4"/>
      <c r="P101" s="4"/>
      <c r="Q101" s="4" t="s">
        <v>682</v>
      </c>
      <c r="R101" s="4" t="s">
        <v>601</v>
      </c>
      <c r="S101" s="4" t="s">
        <v>10</v>
      </c>
      <c r="T101" s="4" t="s">
        <v>558</v>
      </c>
      <c r="U101" s="4">
        <v>380.35</v>
      </c>
      <c r="V101" s="4"/>
      <c r="W101" s="4"/>
      <c r="X101" s="4">
        <v>21</v>
      </c>
      <c r="Y101" s="4">
        <v>5.5210998030807742E-2</v>
      </c>
      <c r="Z101" s="4"/>
      <c r="AA101" s="4" t="s">
        <v>639</v>
      </c>
      <c r="AB101" s="4" t="s">
        <v>683</v>
      </c>
      <c r="AC101" s="4">
        <v>5.5210998030807742E-2</v>
      </c>
      <c r="AD101" s="4">
        <f t="shared" si="7"/>
        <v>55.210998030807744</v>
      </c>
      <c r="AE101" s="4"/>
      <c r="AF101" s="4" t="s">
        <v>10</v>
      </c>
      <c r="AG101" s="4" t="s">
        <v>10</v>
      </c>
      <c r="AH101" s="8"/>
      <c r="AI101" s="4" t="s">
        <v>93</v>
      </c>
      <c r="AJ101" s="4" t="s">
        <v>680</v>
      </c>
      <c r="AK101" s="4" t="s">
        <v>681</v>
      </c>
      <c r="AL101">
        <v>5.0000000000000001E-4</v>
      </c>
      <c r="AM101" s="31">
        <f t="shared" si="4"/>
        <v>5.5210998030807742E-2</v>
      </c>
      <c r="AN101" t="s">
        <v>903</v>
      </c>
      <c r="AO101">
        <v>5</v>
      </c>
      <c r="AP101">
        <v>10</v>
      </c>
    </row>
    <row r="102" spans="1:42" ht="13.5" customHeight="1" x14ac:dyDescent="0.3">
      <c r="A102" s="26" t="s">
        <v>252</v>
      </c>
      <c r="B102" s="20" t="s">
        <v>409</v>
      </c>
      <c r="C102" s="20"/>
      <c r="D102" s="20" t="s">
        <v>409</v>
      </c>
      <c r="E102" s="20"/>
      <c r="F102" s="20" t="s">
        <v>126</v>
      </c>
      <c r="G102" s="4" t="s">
        <v>410</v>
      </c>
      <c r="H102" s="4" t="s">
        <v>361</v>
      </c>
      <c r="I102" s="4" t="s">
        <v>472</v>
      </c>
      <c r="J102" s="4" t="s">
        <v>781</v>
      </c>
      <c r="K102" s="20" t="s">
        <v>8</v>
      </c>
      <c r="L102" s="21" t="s">
        <v>11</v>
      </c>
      <c r="M102" s="20" t="s">
        <v>11</v>
      </c>
      <c r="N102" s="20"/>
      <c r="O102" s="19"/>
      <c r="P102" s="4"/>
      <c r="Q102" s="4" t="s">
        <v>640</v>
      </c>
      <c r="R102" s="4" t="s">
        <v>599</v>
      </c>
      <c r="S102" s="4" t="s">
        <v>11</v>
      </c>
      <c r="T102" s="4" t="s">
        <v>558</v>
      </c>
      <c r="U102" s="4">
        <v>480.39299999999997</v>
      </c>
      <c r="V102" s="4"/>
      <c r="W102" s="4">
        <v>0.41799999999999998</v>
      </c>
      <c r="X102" s="4"/>
      <c r="Y102" s="4"/>
      <c r="Z102" s="4"/>
      <c r="AA102" s="4" t="s">
        <v>564</v>
      </c>
      <c r="AB102" s="4" t="s">
        <v>565</v>
      </c>
      <c r="AC102" s="4">
        <v>0.41799999999999998</v>
      </c>
      <c r="AD102" s="4">
        <f t="shared" si="7"/>
        <v>418</v>
      </c>
      <c r="AE102" s="4"/>
      <c r="AF102" s="4" t="s">
        <v>10</v>
      </c>
      <c r="AG102" s="4" t="s">
        <v>10</v>
      </c>
      <c r="AH102" s="8"/>
      <c r="AI102" s="4" t="s">
        <v>641</v>
      </c>
      <c r="AJ102" s="4"/>
      <c r="AK102" s="4"/>
      <c r="AL102">
        <v>5.0000000000000001E-4</v>
      </c>
      <c r="AM102" s="31">
        <f t="shared" si="4"/>
        <v>0.41799999999999998</v>
      </c>
    </row>
    <row r="103" spans="1:42" x14ac:dyDescent="0.3">
      <c r="A103" s="26" t="s">
        <v>254</v>
      </c>
      <c r="B103" s="22" t="s">
        <v>156</v>
      </c>
      <c r="C103" s="22"/>
      <c r="D103" s="19" t="s">
        <v>156</v>
      </c>
      <c r="E103" s="19" t="s">
        <v>156</v>
      </c>
      <c r="F103" s="22" t="s">
        <v>9</v>
      </c>
      <c r="G103" s="4" t="s">
        <v>369</v>
      </c>
      <c r="H103" s="4" t="s">
        <v>370</v>
      </c>
      <c r="I103" s="4" t="s">
        <v>840</v>
      </c>
      <c r="J103" s="4" t="s">
        <v>782</v>
      </c>
      <c r="K103" s="22" t="s">
        <v>8</v>
      </c>
      <c r="L103" s="21" t="s">
        <v>11</v>
      </c>
      <c r="M103" s="22" t="s">
        <v>11</v>
      </c>
      <c r="N103" s="22"/>
      <c r="O103" s="19"/>
      <c r="P103" s="4"/>
      <c r="Q103" s="4" t="s">
        <v>631</v>
      </c>
      <c r="R103" s="4"/>
      <c r="S103" s="4" t="s">
        <v>11</v>
      </c>
      <c r="T103" s="4"/>
      <c r="U103" s="4">
        <v>349.43</v>
      </c>
      <c r="V103" s="4"/>
      <c r="W103" s="4">
        <v>5.8999999999999997E-2</v>
      </c>
      <c r="X103" s="4"/>
      <c r="Y103" s="4">
        <v>2.1999999999999999E-2</v>
      </c>
      <c r="Z103" s="4"/>
      <c r="AA103" s="4"/>
      <c r="AB103" s="4"/>
      <c r="AC103" s="4">
        <v>5.8999999999999997E-2</v>
      </c>
      <c r="AD103" s="4">
        <f t="shared" si="7"/>
        <v>59</v>
      </c>
      <c r="AE103" s="4" t="s">
        <v>11</v>
      </c>
      <c r="AF103" s="4" t="s">
        <v>11</v>
      </c>
      <c r="AG103" s="4" t="s">
        <v>11</v>
      </c>
      <c r="AH103" s="8"/>
      <c r="AI103" s="4" t="s">
        <v>157</v>
      </c>
      <c r="AJ103" s="4" t="s">
        <v>230</v>
      </c>
      <c r="AK103" s="4"/>
      <c r="AL103" s="34" t="s">
        <v>897</v>
      </c>
      <c r="AM103" s="31">
        <f t="shared" si="4"/>
        <v>5.8999999999999997E-2</v>
      </c>
      <c r="AN103" t="s">
        <v>926</v>
      </c>
      <c r="AO103">
        <v>6</v>
      </c>
      <c r="AP103">
        <v>10</v>
      </c>
    </row>
    <row r="104" spans="1:42" x14ac:dyDescent="0.3">
      <c r="A104" s="26" t="s">
        <v>262</v>
      </c>
      <c r="B104" s="20" t="s">
        <v>167</v>
      </c>
      <c r="C104" s="20"/>
      <c r="D104" s="19"/>
      <c r="E104" s="19"/>
      <c r="F104" s="20" t="s">
        <v>54</v>
      </c>
      <c r="G104" s="20" t="s">
        <v>168</v>
      </c>
      <c r="H104" s="19" t="s">
        <v>365</v>
      </c>
      <c r="I104" s="4" t="s">
        <v>477</v>
      </c>
      <c r="J104" s="4" t="s">
        <v>792</v>
      </c>
      <c r="K104" s="20" t="s">
        <v>8</v>
      </c>
      <c r="L104" s="21" t="s">
        <v>11</v>
      </c>
      <c r="M104" s="20" t="s">
        <v>10</v>
      </c>
      <c r="N104" s="20"/>
      <c r="O104" s="19"/>
      <c r="P104" s="4"/>
      <c r="Q104" s="4"/>
      <c r="R104" s="4"/>
      <c r="S104" s="4" t="s">
        <v>11</v>
      </c>
      <c r="T104" s="4"/>
      <c r="U104" s="4">
        <v>244.29</v>
      </c>
      <c r="V104" s="4"/>
      <c r="W104" s="4">
        <v>3.5</v>
      </c>
      <c r="X104" s="4"/>
      <c r="Y104" s="4"/>
      <c r="Z104" s="4"/>
      <c r="AA104" s="4"/>
      <c r="AB104" s="4"/>
      <c r="AC104" s="4">
        <v>3.5</v>
      </c>
      <c r="AD104" s="4">
        <f t="shared" si="7"/>
        <v>3500</v>
      </c>
      <c r="AE104" s="4"/>
      <c r="AF104" s="4" t="s">
        <v>10</v>
      </c>
      <c r="AG104" s="4" t="s">
        <v>10</v>
      </c>
      <c r="AH104" s="8"/>
      <c r="AI104" s="4" t="s">
        <v>698</v>
      </c>
      <c r="AJ104" s="4" t="s">
        <v>699</v>
      </c>
      <c r="AK104" s="4"/>
      <c r="AL104" s="32">
        <v>0.5</v>
      </c>
      <c r="AM104" s="31">
        <f t="shared" si="4"/>
        <v>3.5</v>
      </c>
    </row>
    <row r="105" spans="1:42" x14ac:dyDescent="0.3">
      <c r="A105" s="26" t="s">
        <v>263</v>
      </c>
      <c r="B105" s="22" t="s">
        <v>175</v>
      </c>
      <c r="C105" s="22"/>
      <c r="D105" s="19" t="s">
        <v>175</v>
      </c>
      <c r="E105" s="19" t="s">
        <v>175</v>
      </c>
      <c r="F105" s="22" t="s">
        <v>177</v>
      </c>
      <c r="G105" s="4" t="s">
        <v>398</v>
      </c>
      <c r="H105" s="4" t="s">
        <v>176</v>
      </c>
      <c r="I105" s="4" t="s">
        <v>470</v>
      </c>
      <c r="J105" s="4" t="s">
        <v>781</v>
      </c>
      <c r="K105" s="22" t="s">
        <v>8</v>
      </c>
      <c r="L105" s="21" t="s">
        <v>11</v>
      </c>
      <c r="M105" s="22" t="s">
        <v>11</v>
      </c>
      <c r="N105" s="22"/>
      <c r="O105" s="19" t="s">
        <v>747</v>
      </c>
      <c r="P105" s="4" t="s">
        <v>914</v>
      </c>
      <c r="Q105" s="4" t="s">
        <v>751</v>
      </c>
      <c r="R105" s="4" t="s">
        <v>752</v>
      </c>
      <c r="S105" s="4" t="s">
        <v>11</v>
      </c>
      <c r="T105" s="4" t="s">
        <v>569</v>
      </c>
      <c r="U105" s="4">
        <v>618.80999999999995</v>
      </c>
      <c r="V105" s="4">
        <v>928.8</v>
      </c>
      <c r="W105" s="4">
        <v>1.5009453628739031</v>
      </c>
      <c r="X105" s="4"/>
      <c r="Y105" s="4"/>
      <c r="Z105" s="4"/>
      <c r="AA105" s="4" t="s">
        <v>564</v>
      </c>
      <c r="AB105" s="4" t="s">
        <v>754</v>
      </c>
      <c r="AC105" s="4">
        <v>1.5009453628739031</v>
      </c>
      <c r="AD105" s="4">
        <v>1500.9453628739032</v>
      </c>
      <c r="AE105" s="4"/>
      <c r="AF105" s="4" t="s">
        <v>45</v>
      </c>
      <c r="AG105" s="4" t="s">
        <v>10</v>
      </c>
      <c r="AH105" s="8" t="s">
        <v>753</v>
      </c>
      <c r="AI105" s="4" t="s">
        <v>750</v>
      </c>
      <c r="AJ105" s="4"/>
      <c r="AK105" s="4"/>
      <c r="AL105" s="35">
        <v>5.0000000000000001E-4</v>
      </c>
      <c r="AM105" s="31">
        <f t="shared" si="4"/>
        <v>1.5009453628739031</v>
      </c>
      <c r="AN105" t="s">
        <v>904</v>
      </c>
      <c r="AO105">
        <v>6</v>
      </c>
      <c r="AP105">
        <v>10</v>
      </c>
    </row>
    <row r="106" spans="1:42" x14ac:dyDescent="0.3">
      <c r="A106" s="26" t="s">
        <v>244</v>
      </c>
      <c r="B106" s="22" t="s">
        <v>183</v>
      </c>
      <c r="C106" s="22"/>
      <c r="D106" s="19" t="s">
        <v>183</v>
      </c>
      <c r="E106" s="19" t="s">
        <v>183</v>
      </c>
      <c r="F106" s="22" t="s">
        <v>65</v>
      </c>
      <c r="G106" s="4" t="s">
        <v>401</v>
      </c>
      <c r="H106" s="4" t="s">
        <v>14</v>
      </c>
      <c r="I106" s="4" t="s">
        <v>738</v>
      </c>
      <c r="J106" s="4" t="s">
        <v>781</v>
      </c>
      <c r="K106" s="22" t="s">
        <v>8</v>
      </c>
      <c r="L106" s="21" t="s">
        <v>11</v>
      </c>
      <c r="M106" s="22" t="s">
        <v>11</v>
      </c>
      <c r="N106" s="22"/>
      <c r="O106" s="19"/>
      <c r="P106" s="4"/>
      <c r="Q106" s="4" t="s">
        <v>567</v>
      </c>
      <c r="R106" s="4" t="s">
        <v>561</v>
      </c>
      <c r="S106" s="4" t="s">
        <v>10</v>
      </c>
      <c r="T106" s="4" t="s">
        <v>569</v>
      </c>
      <c r="U106" s="4">
        <v>482.62</v>
      </c>
      <c r="V106" s="4"/>
      <c r="W106" s="4"/>
      <c r="X106" s="4">
        <v>676</v>
      </c>
      <c r="Y106">
        <v>1.4006646941329555</v>
      </c>
      <c r="Z106" s="4" t="s">
        <v>611</v>
      </c>
      <c r="AA106" t="s">
        <v>570</v>
      </c>
      <c r="AB106" s="4" t="s">
        <v>571</v>
      </c>
      <c r="AC106" s="4">
        <v>1.4006646941329555</v>
      </c>
      <c r="AD106" s="4">
        <f>1000*AC106</f>
        <v>1400.6646941329554</v>
      </c>
      <c r="AE106" s="4" t="s">
        <v>11</v>
      </c>
      <c r="AF106" s="4" t="s">
        <v>11</v>
      </c>
      <c r="AG106" s="4" t="s">
        <v>10</v>
      </c>
      <c r="AH106" s="8"/>
      <c r="AI106" s="4" t="s">
        <v>572</v>
      </c>
      <c r="AJ106" s="4"/>
      <c r="AK106" s="4"/>
      <c r="AL106">
        <v>5.0000000000000001E-3</v>
      </c>
      <c r="AM106" s="31">
        <f t="shared" si="4"/>
        <v>1.4006646941329555</v>
      </c>
      <c r="AN106" t="s">
        <v>902</v>
      </c>
      <c r="AO106">
        <v>5</v>
      </c>
      <c r="AP106">
        <v>10</v>
      </c>
    </row>
    <row r="107" spans="1:42" x14ac:dyDescent="0.3">
      <c r="A107" s="26" t="s">
        <v>258</v>
      </c>
      <c r="B107" s="23" t="s">
        <v>198</v>
      </c>
      <c r="C107" s="23"/>
      <c r="D107" s="19" t="s">
        <v>198</v>
      </c>
      <c r="E107" s="19" t="s">
        <v>198</v>
      </c>
      <c r="F107" s="23" t="s">
        <v>9</v>
      </c>
      <c r="G107" s="4" t="s">
        <v>517</v>
      </c>
      <c r="H107" s="4" t="s">
        <v>327</v>
      </c>
      <c r="I107" s="4" t="s">
        <v>478</v>
      </c>
      <c r="J107" s="4" t="s">
        <v>781</v>
      </c>
      <c r="K107" s="23" t="s">
        <v>8</v>
      </c>
      <c r="L107" s="21" t="s">
        <v>11</v>
      </c>
      <c r="M107" s="23" t="s">
        <v>11</v>
      </c>
      <c r="N107" s="23"/>
      <c r="O107" s="4"/>
      <c r="P107" s="4"/>
      <c r="Q107" s="4" t="s">
        <v>662</v>
      </c>
      <c r="R107" s="4" t="s">
        <v>638</v>
      </c>
      <c r="S107" s="4" t="s">
        <v>11</v>
      </c>
      <c r="T107" s="4" t="s">
        <v>569</v>
      </c>
      <c r="U107" s="4">
        <v>434.548</v>
      </c>
      <c r="V107" s="4"/>
      <c r="W107" s="4"/>
      <c r="X107" s="4">
        <v>2000</v>
      </c>
      <c r="Y107" s="4">
        <v>4.5999999999999996</v>
      </c>
      <c r="Z107" s="4" t="s">
        <v>611</v>
      </c>
      <c r="AA107" s="4" t="s">
        <v>564</v>
      </c>
      <c r="AB107" s="4" t="s">
        <v>663</v>
      </c>
      <c r="AC107" s="4">
        <v>4.5999999999999996</v>
      </c>
      <c r="AD107" s="4">
        <f>1000*AC107</f>
        <v>4600</v>
      </c>
      <c r="AE107" s="4"/>
      <c r="AF107" s="4" t="s">
        <v>10</v>
      </c>
      <c r="AG107" s="4" t="s">
        <v>10</v>
      </c>
      <c r="AH107" s="4" t="s">
        <v>664</v>
      </c>
      <c r="AI107" s="4" t="s">
        <v>665</v>
      </c>
      <c r="AJ107" s="4"/>
      <c r="AK107" s="4"/>
      <c r="AL107" s="32">
        <v>5.0000000000000001E-3</v>
      </c>
      <c r="AM107" s="31">
        <f t="shared" si="4"/>
        <v>4.5999999999999996</v>
      </c>
      <c r="AN107" t="s">
        <v>902</v>
      </c>
      <c r="AO107">
        <v>5</v>
      </c>
      <c r="AP107">
        <v>10</v>
      </c>
    </row>
    <row r="108" spans="1:42" x14ac:dyDescent="0.3">
      <c r="A108" s="26" t="s">
        <v>261</v>
      </c>
      <c r="B108" s="20" t="s">
        <v>418</v>
      </c>
      <c r="C108" s="20"/>
      <c r="D108" s="19"/>
      <c r="E108" s="19"/>
      <c r="F108" s="20" t="s">
        <v>16</v>
      </c>
      <c r="G108" s="19" t="s">
        <v>528</v>
      </c>
      <c r="H108" s="4" t="s">
        <v>411</v>
      </c>
      <c r="I108" s="4" t="s">
        <v>476</v>
      </c>
      <c r="J108" s="4" t="s">
        <v>781</v>
      </c>
      <c r="K108" s="20" t="s">
        <v>8</v>
      </c>
      <c r="L108" s="21" t="s">
        <v>11</v>
      </c>
      <c r="M108" s="20" t="s">
        <v>10</v>
      </c>
      <c r="N108" s="20"/>
      <c r="O108" s="19"/>
      <c r="P108" s="4"/>
      <c r="Q108" s="4" t="s">
        <v>786</v>
      </c>
      <c r="R108" s="4" t="s">
        <v>561</v>
      </c>
      <c r="S108" s="4" t="s">
        <v>11</v>
      </c>
      <c r="T108" s="4" t="s">
        <v>569</v>
      </c>
      <c r="U108" s="4">
        <v>312.37</v>
      </c>
      <c r="V108" s="4"/>
      <c r="W108" s="4"/>
      <c r="X108" s="4">
        <v>66.2</v>
      </c>
      <c r="Y108" s="4">
        <v>0.21192816211544002</v>
      </c>
      <c r="Z108" s="4" t="s">
        <v>611</v>
      </c>
      <c r="AA108" s="4" t="s">
        <v>785</v>
      </c>
      <c r="AB108" s="4" t="s">
        <v>784</v>
      </c>
      <c r="AC108" s="4">
        <v>0.21192816211544002</v>
      </c>
      <c r="AD108" s="4">
        <v>211.92816211544002</v>
      </c>
      <c r="AE108" s="4"/>
      <c r="AF108" s="4" t="s">
        <v>11</v>
      </c>
      <c r="AG108" s="4" t="s">
        <v>11</v>
      </c>
      <c r="AH108" s="4" t="s">
        <v>787</v>
      </c>
      <c r="AI108" s="4" t="s">
        <v>788</v>
      </c>
      <c r="AJ108" s="4"/>
      <c r="AK108" s="4"/>
      <c r="AL108" s="32">
        <v>5.0000000000000001E-3</v>
      </c>
      <c r="AM108" s="31">
        <f t="shared" si="4"/>
        <v>0.21192816211544002</v>
      </c>
      <c r="AN108" s="37" t="s">
        <v>902</v>
      </c>
      <c r="AO108">
        <v>5</v>
      </c>
      <c r="AP108">
        <v>10</v>
      </c>
    </row>
    <row r="109" spans="1:42" x14ac:dyDescent="0.3">
      <c r="A109" s="26" t="s">
        <v>250</v>
      </c>
      <c r="B109" s="22" t="s">
        <v>202</v>
      </c>
      <c r="C109" s="22"/>
      <c r="D109" s="19" t="s">
        <v>202</v>
      </c>
      <c r="E109" s="19" t="s">
        <v>202</v>
      </c>
      <c r="F109" s="22" t="s">
        <v>65</v>
      </c>
      <c r="G109" s="4" t="s">
        <v>844</v>
      </c>
      <c r="H109" s="4" t="s">
        <v>408</v>
      </c>
      <c r="I109" s="4" t="s">
        <v>477</v>
      </c>
      <c r="J109" s="4" t="s">
        <v>794</v>
      </c>
      <c r="K109" s="22" t="s">
        <v>8</v>
      </c>
      <c r="L109" s="21" t="s">
        <v>11</v>
      </c>
      <c r="M109" s="22" t="s">
        <v>11</v>
      </c>
      <c r="N109" s="22"/>
      <c r="O109" s="19"/>
      <c r="P109" s="4"/>
      <c r="Q109" s="4" t="s">
        <v>574</v>
      </c>
      <c r="R109" s="4"/>
      <c r="S109" s="4" t="s">
        <v>10</v>
      </c>
      <c r="T109" s="4"/>
      <c r="U109" s="4">
        <v>616.48</v>
      </c>
      <c r="V109" s="4">
        <v>3940</v>
      </c>
      <c r="W109" s="4">
        <v>6.391123799636647</v>
      </c>
      <c r="X109" s="4"/>
      <c r="Y109" s="4"/>
      <c r="Z109" s="4"/>
      <c r="AA109" s="4"/>
      <c r="AB109" s="4"/>
      <c r="AC109" s="4">
        <v>6.391123799636647</v>
      </c>
      <c r="AD109" s="4">
        <f>1000*AC109</f>
        <v>6391.1237996366472</v>
      </c>
      <c r="AE109" s="4"/>
      <c r="AF109" s="4" t="s">
        <v>10</v>
      </c>
      <c r="AG109" s="4" t="s">
        <v>10</v>
      </c>
      <c r="AH109" s="4" t="s">
        <v>142</v>
      </c>
      <c r="AI109" s="4" t="s">
        <v>637</v>
      </c>
      <c r="AJ109" s="4"/>
      <c r="AK109" s="4"/>
      <c r="AL109" s="32">
        <v>5.0000000000000001E-3</v>
      </c>
      <c r="AM109" s="31">
        <f t="shared" si="4"/>
        <v>6.391123799636647</v>
      </c>
      <c r="AN109" t="s">
        <v>902</v>
      </c>
      <c r="AO109">
        <v>5</v>
      </c>
      <c r="AP109">
        <v>10</v>
      </c>
    </row>
    <row r="110" spans="1:42" x14ac:dyDescent="0.3">
      <c r="A110" s="26" t="s">
        <v>247</v>
      </c>
      <c r="B110" s="23" t="s">
        <v>203</v>
      </c>
      <c r="C110" s="23"/>
      <c r="D110" s="19" t="s">
        <v>203</v>
      </c>
      <c r="E110" s="19" t="s">
        <v>203</v>
      </c>
      <c r="F110" s="23" t="s">
        <v>204</v>
      </c>
      <c r="G110" s="7" t="s">
        <v>343</v>
      </c>
      <c r="H110" s="4" t="s">
        <v>344</v>
      </c>
      <c r="I110" s="4" t="s">
        <v>475</v>
      </c>
      <c r="J110" s="4" t="s">
        <v>781</v>
      </c>
      <c r="K110" s="23" t="s">
        <v>8</v>
      </c>
      <c r="L110" s="21" t="s">
        <v>11</v>
      </c>
      <c r="M110" s="23" t="s">
        <v>11</v>
      </c>
      <c r="N110" s="23"/>
      <c r="O110" s="19" t="s">
        <v>748</v>
      </c>
      <c r="P110" s="4"/>
      <c r="Q110" s="4" t="s">
        <v>575</v>
      </c>
      <c r="R110" s="4" t="s">
        <v>616</v>
      </c>
      <c r="S110" s="4" t="s">
        <v>10</v>
      </c>
      <c r="T110" s="4" t="s">
        <v>558</v>
      </c>
      <c r="U110" s="4">
        <v>531.31799999999998</v>
      </c>
      <c r="V110" s="4"/>
      <c r="W110" s="4"/>
      <c r="X110" s="4">
        <v>649</v>
      </c>
      <c r="Y110" s="4">
        <v>1.22</v>
      </c>
      <c r="Z110" s="4" t="s">
        <v>611</v>
      </c>
      <c r="AA110" s="4" t="s">
        <v>570</v>
      </c>
      <c r="AB110" s="4" t="s">
        <v>617</v>
      </c>
      <c r="AC110" s="4">
        <v>1.22</v>
      </c>
      <c r="AD110" s="4">
        <f>1000*AC110</f>
        <v>1220</v>
      </c>
      <c r="AE110" s="4"/>
      <c r="AF110" s="4" t="s">
        <v>11</v>
      </c>
      <c r="AG110" s="4" t="s">
        <v>10</v>
      </c>
      <c r="AH110" s="4"/>
      <c r="AI110" s="4" t="s">
        <v>276</v>
      </c>
      <c r="AJ110" s="4" t="s">
        <v>618</v>
      </c>
      <c r="AK110" s="4"/>
      <c r="AL110">
        <v>5.0000000000000001E-4</v>
      </c>
      <c r="AM110" s="31">
        <f t="shared" si="4"/>
        <v>1.22</v>
      </c>
      <c r="AN110" t="s">
        <v>904</v>
      </c>
      <c r="AO110">
        <v>6</v>
      </c>
      <c r="AP110">
        <v>10</v>
      </c>
    </row>
    <row r="111" spans="1:42" x14ac:dyDescent="0.3">
      <c r="A111" s="26" t="s">
        <v>246</v>
      </c>
      <c r="B111" s="20" t="s">
        <v>340</v>
      </c>
      <c r="C111" s="20"/>
      <c r="D111" s="19" t="s">
        <v>340</v>
      </c>
      <c r="E111" s="19"/>
      <c r="F111" s="20" t="s">
        <v>9</v>
      </c>
      <c r="G111" s="4" t="s">
        <v>341</v>
      </c>
      <c r="H111" s="4" t="s">
        <v>333</v>
      </c>
      <c r="I111" s="4" t="s">
        <v>738</v>
      </c>
      <c r="J111" s="4" t="s">
        <v>781</v>
      </c>
      <c r="K111" s="20" t="s">
        <v>8</v>
      </c>
      <c r="L111" s="21" t="s">
        <v>11</v>
      </c>
      <c r="M111" s="20" t="s">
        <v>11</v>
      </c>
      <c r="N111" s="20"/>
      <c r="O111" s="19"/>
      <c r="P111" s="4" t="s">
        <v>851</v>
      </c>
      <c r="Q111" s="4" t="s">
        <v>567</v>
      </c>
      <c r="R111" s="4" t="s">
        <v>561</v>
      </c>
      <c r="S111" s="4" t="s">
        <v>10</v>
      </c>
      <c r="T111" s="4" t="s">
        <v>908</v>
      </c>
      <c r="U111" s="4">
        <v>412.42</v>
      </c>
      <c r="V111" s="4">
        <v>4890</v>
      </c>
      <c r="W111" s="4">
        <v>11.856844963871781</v>
      </c>
      <c r="X111" s="4">
        <v>10122.299999999999</v>
      </c>
      <c r="Y111" s="4">
        <v>24.543669075214584</v>
      </c>
      <c r="Z111" s="4"/>
      <c r="AA111" s="4" t="s">
        <v>564</v>
      </c>
      <c r="AB111" s="4" t="s">
        <v>909</v>
      </c>
      <c r="AC111" s="4">
        <v>24.543669075214584</v>
      </c>
      <c r="AD111" s="4">
        <v>24543.669075214584</v>
      </c>
      <c r="AE111" s="4"/>
      <c r="AF111" s="4" t="s">
        <v>10</v>
      </c>
      <c r="AG111" s="4" t="s">
        <v>10</v>
      </c>
      <c r="AH111" s="4" t="s">
        <v>142</v>
      </c>
      <c r="AI111" s="4" t="s">
        <v>907</v>
      </c>
      <c r="AJ111" s="4"/>
      <c r="AK111" s="4"/>
      <c r="AL111">
        <v>0.05</v>
      </c>
      <c r="AM111" s="31">
        <f t="shared" si="4"/>
        <v>24.543669075214584</v>
      </c>
      <c r="AN111" t="s">
        <v>915</v>
      </c>
      <c r="AO111">
        <v>5</v>
      </c>
      <c r="AP111">
        <v>25</v>
      </c>
    </row>
    <row r="112" spans="1:42" x14ac:dyDescent="0.3">
      <c r="A112" s="26" t="s">
        <v>264</v>
      </c>
      <c r="B112" s="20" t="s">
        <v>209</v>
      </c>
      <c r="C112" s="20"/>
      <c r="D112" s="19"/>
      <c r="E112" s="19"/>
      <c r="F112" s="20" t="s">
        <v>39</v>
      </c>
      <c r="G112" s="19" t="s">
        <v>479</v>
      </c>
      <c r="H112" s="4" t="s">
        <v>813</v>
      </c>
      <c r="I112" s="4" t="s">
        <v>472</v>
      </c>
      <c r="J112" s="4" t="s">
        <v>781</v>
      </c>
      <c r="K112" s="20" t="s">
        <v>8</v>
      </c>
      <c r="L112" s="21" t="s">
        <v>11</v>
      </c>
      <c r="M112" s="20" t="s">
        <v>10</v>
      </c>
      <c r="N112" s="20"/>
      <c r="O112" s="19"/>
      <c r="P112" s="4"/>
      <c r="Q112" s="4"/>
      <c r="R112" s="4"/>
      <c r="S112" s="4" t="s">
        <v>10</v>
      </c>
      <c r="T112" s="4"/>
      <c r="U112" s="4">
        <v>270.29000000000002</v>
      </c>
      <c r="V112" s="4"/>
      <c r="W112" s="4">
        <v>1.5</v>
      </c>
      <c r="X112" s="4"/>
      <c r="Y112" s="4"/>
      <c r="Z112" s="4"/>
      <c r="AA112" s="4"/>
      <c r="AB112" s="4"/>
      <c r="AC112" s="4">
        <v>1.5</v>
      </c>
      <c r="AD112" s="4">
        <f>1000*AC112</f>
        <v>1500</v>
      </c>
      <c r="AE112" s="4"/>
      <c r="AF112" s="4" t="s">
        <v>10</v>
      </c>
      <c r="AG112" s="4" t="s">
        <v>10</v>
      </c>
      <c r="AH112" s="4"/>
      <c r="AI112" s="4" t="s">
        <v>732</v>
      </c>
      <c r="AJ112" s="4"/>
      <c r="AK112" s="4"/>
      <c r="AL112">
        <v>5.0000000000000001E-3</v>
      </c>
      <c r="AM112" s="31">
        <f t="shared" si="4"/>
        <v>1.5</v>
      </c>
    </row>
    <row r="113" spans="1:42" x14ac:dyDescent="0.3">
      <c r="A113" s="26" t="s">
        <v>245</v>
      </c>
      <c r="B113" s="20" t="s">
        <v>210</v>
      </c>
      <c r="C113" s="20"/>
      <c r="D113" s="19"/>
      <c r="E113" s="19"/>
      <c r="F113" s="20" t="s">
        <v>9</v>
      </c>
      <c r="G113" s="19" t="s">
        <v>845</v>
      </c>
      <c r="H113" s="19" t="s">
        <v>803</v>
      </c>
      <c r="I113" s="4" t="s">
        <v>472</v>
      </c>
      <c r="J113" s="4" t="s">
        <v>781</v>
      </c>
      <c r="K113" s="20" t="s">
        <v>8</v>
      </c>
      <c r="L113" s="21" t="s">
        <v>11</v>
      </c>
      <c r="M113" s="20" t="s">
        <v>10</v>
      </c>
      <c r="N113" s="20"/>
      <c r="O113" s="19"/>
      <c r="P113" s="4"/>
      <c r="Q113" s="4" t="s">
        <v>574</v>
      </c>
      <c r="R113" s="4"/>
      <c r="S113" s="4" t="s">
        <v>10</v>
      </c>
      <c r="T113" s="4"/>
      <c r="U113" s="4">
        <v>441.47</v>
      </c>
      <c r="V113" s="4"/>
      <c r="W113" s="4">
        <v>2.99</v>
      </c>
      <c r="X113" s="4"/>
      <c r="Y113" s="4"/>
      <c r="Z113" s="4"/>
      <c r="AA113" s="4"/>
      <c r="AB113" s="4"/>
      <c r="AC113" s="4">
        <v>2.99</v>
      </c>
      <c r="AD113" s="4">
        <f>1000*AC113</f>
        <v>2990</v>
      </c>
      <c r="AE113" s="4"/>
      <c r="AF113" s="4" t="s">
        <v>10</v>
      </c>
      <c r="AG113" s="4" t="s">
        <v>10</v>
      </c>
      <c r="AH113" s="4" t="s">
        <v>174</v>
      </c>
      <c r="AI113" s="4" t="s">
        <v>232</v>
      </c>
      <c r="AJ113" s="4"/>
      <c r="AK113" s="4"/>
      <c r="AL113">
        <v>5.0000000000000001E-4</v>
      </c>
      <c r="AM113" s="31">
        <f t="shared" si="4"/>
        <v>2.99</v>
      </c>
      <c r="AN113" t="s">
        <v>904</v>
      </c>
      <c r="AO113">
        <v>6</v>
      </c>
      <c r="AP113">
        <v>10</v>
      </c>
    </row>
    <row r="114" spans="1:42" x14ac:dyDescent="0.3">
      <c r="A114" s="26" t="s">
        <v>251</v>
      </c>
      <c r="B114" s="20" t="s">
        <v>214</v>
      </c>
      <c r="C114" s="20"/>
      <c r="D114" s="19" t="s">
        <v>214</v>
      </c>
      <c r="E114" s="19"/>
      <c r="F114" s="20" t="s">
        <v>141</v>
      </c>
      <c r="G114" s="4" t="s">
        <v>458</v>
      </c>
      <c r="H114" s="4" t="s">
        <v>406</v>
      </c>
      <c r="I114" s="4" t="s">
        <v>1008</v>
      </c>
      <c r="J114" s="4" t="s">
        <v>792</v>
      </c>
      <c r="K114" s="20" t="s">
        <v>8</v>
      </c>
      <c r="L114" s="21" t="s">
        <v>11</v>
      </c>
      <c r="M114" s="20" t="s">
        <v>11</v>
      </c>
      <c r="N114" s="20"/>
      <c r="O114" s="19"/>
      <c r="P114" s="4"/>
      <c r="Q114" s="4" t="s">
        <v>624</v>
      </c>
      <c r="R114" s="4"/>
      <c r="S114" s="4" t="s">
        <v>10</v>
      </c>
      <c r="T114" s="4"/>
      <c r="U114" s="4">
        <v>361.03</v>
      </c>
      <c r="V114" s="4">
        <v>61</v>
      </c>
      <c r="W114" s="4">
        <v>0.16896102816940423</v>
      </c>
      <c r="X114" s="4">
        <v>2</v>
      </c>
      <c r="Y114" s="4">
        <v>3.2786885245901641E-2</v>
      </c>
      <c r="Z114" s="4"/>
      <c r="AA114" s="4"/>
      <c r="AB114" s="4"/>
      <c r="AC114" s="4">
        <v>0.16896102816940423</v>
      </c>
      <c r="AD114" s="4">
        <f>1000*AC114</f>
        <v>168.96102816940422</v>
      </c>
      <c r="AE114" s="4"/>
      <c r="AF114" s="4" t="s">
        <v>11</v>
      </c>
      <c r="AG114" s="4" t="s">
        <v>11</v>
      </c>
      <c r="AH114" s="4"/>
      <c r="AI114" s="4" t="s">
        <v>314</v>
      </c>
      <c r="AJ114" s="4"/>
      <c r="AK114" s="4"/>
      <c r="AL114">
        <v>5.0000000000000001E-4</v>
      </c>
      <c r="AM114" s="31">
        <f t="shared" si="4"/>
        <v>0.16896102816940423</v>
      </c>
    </row>
    <row r="115" spans="1:42" x14ac:dyDescent="0.3">
      <c r="A115" s="26" t="s">
        <v>253</v>
      </c>
      <c r="B115" s="20" t="s">
        <v>220</v>
      </c>
      <c r="C115" s="20"/>
      <c r="D115" s="19"/>
      <c r="E115" s="19"/>
      <c r="F115" s="20" t="s">
        <v>177</v>
      </c>
      <c r="G115" s="19" t="s">
        <v>551</v>
      </c>
      <c r="H115" s="19" t="s">
        <v>806</v>
      </c>
      <c r="I115" s="4" t="s">
        <v>738</v>
      </c>
      <c r="J115" s="4" t="s">
        <v>781</v>
      </c>
      <c r="K115" s="20" t="s">
        <v>8</v>
      </c>
      <c r="L115" s="21" t="s">
        <v>11</v>
      </c>
      <c r="M115" s="20" t="s">
        <v>10</v>
      </c>
      <c r="N115" s="20"/>
      <c r="O115" s="19"/>
      <c r="P115" s="4"/>
      <c r="Q115" s="4" t="s">
        <v>575</v>
      </c>
      <c r="R115" s="4"/>
      <c r="S115" s="4" t="s">
        <v>10</v>
      </c>
      <c r="T115" s="4"/>
      <c r="U115" s="4">
        <v>539.62</v>
      </c>
      <c r="V115" s="4">
        <v>9.3000000000000007</v>
      </c>
      <c r="W115" s="4">
        <v>1.7234350098217267E-2</v>
      </c>
      <c r="X115" s="4"/>
      <c r="Y115" s="4"/>
      <c r="Z115" s="4"/>
      <c r="AA115" s="4"/>
      <c r="AB115" s="4"/>
      <c r="AC115" s="4">
        <v>1.7234350098217267E-2</v>
      </c>
      <c r="AD115" s="4">
        <f>1000*AC115</f>
        <v>17.234350098217266</v>
      </c>
      <c r="AE115" s="4"/>
      <c r="AF115" s="4" t="s">
        <v>11</v>
      </c>
      <c r="AG115" s="4" t="s">
        <v>11</v>
      </c>
      <c r="AH115" s="4" t="s">
        <v>275</v>
      </c>
      <c r="AI115" s="4" t="s">
        <v>644</v>
      </c>
      <c r="AJ115" s="4"/>
      <c r="AK115" s="4"/>
      <c r="AL115">
        <v>5.0000000000000001E-3</v>
      </c>
      <c r="AM115" s="31">
        <f t="shared" si="4"/>
        <v>1.7234350098217267E-2</v>
      </c>
    </row>
    <row r="116" spans="1:42" x14ac:dyDescent="0.3">
      <c r="A116" s="26" t="s">
        <v>256</v>
      </c>
      <c r="B116" s="20" t="s">
        <v>221</v>
      </c>
      <c r="C116" s="20"/>
      <c r="D116" s="19"/>
      <c r="E116" s="19"/>
      <c r="F116" s="20" t="s">
        <v>222</v>
      </c>
      <c r="G116" s="19"/>
      <c r="H116" s="6" t="s">
        <v>818</v>
      </c>
      <c r="I116" s="4" t="s">
        <v>529</v>
      </c>
      <c r="J116" s="4" t="s">
        <v>794</v>
      </c>
      <c r="K116" s="20" t="s">
        <v>8</v>
      </c>
      <c r="L116" s="21" t="s">
        <v>11</v>
      </c>
      <c r="M116" s="20" t="s">
        <v>10</v>
      </c>
      <c r="N116" s="20" t="s">
        <v>234</v>
      </c>
      <c r="O116" s="19" t="s">
        <v>899</v>
      </c>
      <c r="P116" s="4" t="s">
        <v>851</v>
      </c>
      <c r="Q116" s="4" t="s">
        <v>911</v>
      </c>
      <c r="R116" s="4" t="s">
        <v>601</v>
      </c>
      <c r="S116" s="4" t="s">
        <v>10</v>
      </c>
      <c r="T116" s="4" t="s">
        <v>908</v>
      </c>
      <c r="U116" s="4">
        <v>578.66</v>
      </c>
      <c r="V116" s="4">
        <v>887</v>
      </c>
      <c r="W116" s="4">
        <f>V116/U116</f>
        <v>1.5328517609649881</v>
      </c>
      <c r="X116" s="4"/>
      <c r="Y116" s="4"/>
      <c r="Z116" s="4"/>
      <c r="AA116" s="4"/>
      <c r="AB116" s="4"/>
      <c r="AC116" s="4">
        <v>1.5328517609649881</v>
      </c>
      <c r="AD116" s="4">
        <v>1532.851760964988</v>
      </c>
      <c r="AE116" s="4"/>
      <c r="AF116" s="4" t="s">
        <v>10</v>
      </c>
      <c r="AG116" s="4" t="s">
        <v>10</v>
      </c>
      <c r="AH116" s="4" t="s">
        <v>912</v>
      </c>
      <c r="AI116" s="4" t="s">
        <v>910</v>
      </c>
      <c r="AJ116" s="4"/>
      <c r="AK116" s="4"/>
      <c r="AL116">
        <v>5.0000000000000001E-3</v>
      </c>
      <c r="AM116" s="31">
        <f t="shared" si="4"/>
        <v>1.5328517609649881</v>
      </c>
    </row>
    <row r="117" spans="1:42" x14ac:dyDescent="0.3">
      <c r="A117" s="27" t="s">
        <v>769</v>
      </c>
      <c r="B117" s="22" t="s">
        <v>375</v>
      </c>
      <c r="C117" s="22"/>
      <c r="D117" s="19" t="s">
        <v>375</v>
      </c>
      <c r="E117" s="19" t="s">
        <v>375</v>
      </c>
      <c r="F117" s="22" t="s">
        <v>150</v>
      </c>
      <c r="G117" s="4" t="s">
        <v>376</v>
      </c>
      <c r="H117" s="4" t="s">
        <v>344</v>
      </c>
      <c r="I117" s="4" t="s">
        <v>475</v>
      </c>
      <c r="J117" s="4" t="s">
        <v>781</v>
      </c>
      <c r="K117" s="22" t="s">
        <v>8</v>
      </c>
      <c r="L117" s="21" t="s">
        <v>11</v>
      </c>
      <c r="M117" s="22" t="s">
        <v>11</v>
      </c>
      <c r="N117" s="22"/>
      <c r="O117" s="19"/>
      <c r="P117" s="4"/>
      <c r="Q117" s="4" t="s">
        <v>673</v>
      </c>
      <c r="R117" s="4" t="s">
        <v>561</v>
      </c>
      <c r="S117" s="4" t="s">
        <v>11</v>
      </c>
      <c r="T117" s="4" t="s">
        <v>558</v>
      </c>
      <c r="U117" s="4">
        <v>457.68400000000003</v>
      </c>
      <c r="V117" s="4">
        <v>1400</v>
      </c>
      <c r="W117" s="4">
        <v>3.058879051922287</v>
      </c>
      <c r="X117" s="4"/>
      <c r="Y117" s="4"/>
      <c r="Z117" s="4"/>
      <c r="AA117" s="4" t="s">
        <v>570</v>
      </c>
      <c r="AB117" s="4" t="s">
        <v>674</v>
      </c>
      <c r="AC117" s="4">
        <v>3.058879051922287</v>
      </c>
      <c r="AD117" s="4">
        <f>1000*AC117</f>
        <v>3058.8790519222871</v>
      </c>
      <c r="AE117" s="4"/>
      <c r="AF117" s="4"/>
      <c r="AG117" s="4"/>
      <c r="AH117" s="4"/>
      <c r="AI117" s="4" t="s">
        <v>675</v>
      </c>
      <c r="AJ117" s="4"/>
      <c r="AK117" s="4"/>
      <c r="AL117" s="34">
        <v>0.05</v>
      </c>
      <c r="AM117" s="31">
        <f t="shared" si="4"/>
        <v>3.058879051922287</v>
      </c>
      <c r="AN117" t="s">
        <v>902</v>
      </c>
      <c r="AO117">
        <v>5</v>
      </c>
      <c r="AP117">
        <v>10</v>
      </c>
    </row>
    <row r="118" spans="1:42" x14ac:dyDescent="0.3">
      <c r="A118" s="27" t="s">
        <v>771</v>
      </c>
      <c r="B118" s="22" t="s">
        <v>395</v>
      </c>
      <c r="C118" s="22"/>
      <c r="D118" s="19" t="s">
        <v>395</v>
      </c>
      <c r="E118" s="19"/>
      <c r="F118" s="22" t="s">
        <v>150</v>
      </c>
      <c r="G118" s="4" t="s">
        <v>396</v>
      </c>
      <c r="H118" s="4" t="s">
        <v>397</v>
      </c>
      <c r="I118" s="4" t="s">
        <v>472</v>
      </c>
      <c r="J118" s="4" t="s">
        <v>781</v>
      </c>
      <c r="K118" s="20" t="s">
        <v>8</v>
      </c>
      <c r="L118" s="21" t="s">
        <v>11</v>
      </c>
      <c r="M118" s="20" t="s">
        <v>11</v>
      </c>
      <c r="N118" s="20"/>
      <c r="O118" s="19"/>
      <c r="P118" s="4" t="s">
        <v>851</v>
      </c>
      <c r="Q118" s="4" t="s">
        <v>891</v>
      </c>
      <c r="R118" s="4" t="s">
        <v>561</v>
      </c>
      <c r="S118" s="4"/>
      <c r="T118" s="4" t="s">
        <v>558</v>
      </c>
      <c r="U118" s="4">
        <v>462.54</v>
      </c>
      <c r="V118" s="4">
        <v>1151</v>
      </c>
      <c r="W118" s="4">
        <v>2.4884334327841917</v>
      </c>
      <c r="X118" s="4">
        <v>1664</v>
      </c>
      <c r="Y118" s="4">
        <v>3.5975267003934794</v>
      </c>
      <c r="Z118" s="4" t="s">
        <v>611</v>
      </c>
      <c r="AA118" s="4" t="s">
        <v>570</v>
      </c>
      <c r="AB118" s="4" t="s">
        <v>735</v>
      </c>
      <c r="AC118" s="4">
        <v>3.5975267003934794</v>
      </c>
      <c r="AD118" s="4">
        <v>3597.5267003934796</v>
      </c>
      <c r="AE118" s="4"/>
      <c r="AF118" s="4"/>
      <c r="AG118" s="4"/>
      <c r="AH118" s="4"/>
      <c r="AI118" s="4" t="s">
        <v>892</v>
      </c>
      <c r="AJ118" s="4"/>
      <c r="AK118" s="4"/>
      <c r="AL118" s="34">
        <v>5.0000000000000001E-3</v>
      </c>
      <c r="AM118" s="31">
        <f t="shared" si="4"/>
        <v>3.5975267003934794</v>
      </c>
    </row>
    <row r="119" spans="1:42" x14ac:dyDescent="0.3">
      <c r="A119" s="27" t="s">
        <v>770</v>
      </c>
      <c r="B119" s="19" t="s">
        <v>402</v>
      </c>
      <c r="C119" s="19"/>
      <c r="D119" s="19" t="s">
        <v>402</v>
      </c>
      <c r="E119" s="19"/>
      <c r="F119" s="20" t="s">
        <v>150</v>
      </c>
      <c r="G119" s="4"/>
      <c r="H119" s="4" t="s">
        <v>403</v>
      </c>
      <c r="I119" s="4" t="s">
        <v>738</v>
      </c>
      <c r="J119" s="4" t="s">
        <v>781</v>
      </c>
      <c r="K119" s="20" t="s">
        <v>8</v>
      </c>
      <c r="L119" s="21" t="s">
        <v>11</v>
      </c>
      <c r="M119" s="20" t="s">
        <v>11</v>
      </c>
      <c r="N119" s="20"/>
      <c r="O119" s="19"/>
      <c r="P119" s="4" t="s">
        <v>851</v>
      </c>
      <c r="Q119" s="4" t="s">
        <v>853</v>
      </c>
      <c r="R119" s="4" t="s">
        <v>601</v>
      </c>
      <c r="S119" s="4"/>
      <c r="T119" s="4" t="s">
        <v>569</v>
      </c>
      <c r="U119" s="4">
        <v>463.6</v>
      </c>
      <c r="V119" s="4">
        <v>216.2</v>
      </c>
      <c r="W119" s="4">
        <v>0.46635030198446931</v>
      </c>
      <c r="X119" s="4">
        <v>302.89999999999998</v>
      </c>
      <c r="Y119" s="4">
        <v>0.65336496980155301</v>
      </c>
      <c r="Z119" s="4" t="s">
        <v>611</v>
      </c>
      <c r="AA119" s="4" t="s">
        <v>564</v>
      </c>
      <c r="AB119" s="4" t="s">
        <v>735</v>
      </c>
      <c r="AC119" s="4">
        <v>0.65336496980155301</v>
      </c>
      <c r="AD119" s="4">
        <v>653.364969801553</v>
      </c>
      <c r="AE119" s="4"/>
      <c r="AF119" s="4"/>
      <c r="AG119" s="4"/>
      <c r="AH119" s="4" t="s">
        <v>861</v>
      </c>
      <c r="AI119" s="4" t="s">
        <v>863</v>
      </c>
      <c r="AJ119" s="4"/>
      <c r="AK119" s="4"/>
      <c r="AL119" s="34">
        <v>5.0000000000000001E-4</v>
      </c>
      <c r="AM119" s="31">
        <f t="shared" si="4"/>
        <v>0.65336496980155301</v>
      </c>
    </row>
    <row r="120" spans="1:42" x14ac:dyDescent="0.3">
      <c r="A120" s="27" t="s">
        <v>772</v>
      </c>
      <c r="B120" s="23" t="s">
        <v>503</v>
      </c>
      <c r="C120" s="23"/>
      <c r="D120" s="19"/>
      <c r="E120" s="19"/>
      <c r="F120" s="23" t="s">
        <v>141</v>
      </c>
      <c r="G120" s="23" t="s">
        <v>880</v>
      </c>
      <c r="H120" s="4" t="s">
        <v>397</v>
      </c>
      <c r="I120" s="4" t="s">
        <v>472</v>
      </c>
      <c r="J120" s="4" t="s">
        <v>781</v>
      </c>
      <c r="K120" s="23" t="s">
        <v>8</v>
      </c>
      <c r="L120" s="21" t="s">
        <v>11</v>
      </c>
      <c r="M120" s="23" t="s">
        <v>10</v>
      </c>
      <c r="N120" s="23"/>
      <c r="O120" s="4"/>
      <c r="P120" s="4" t="s">
        <v>851</v>
      </c>
      <c r="Q120" s="4" t="s">
        <v>877</v>
      </c>
      <c r="R120" s="4" t="s">
        <v>878</v>
      </c>
      <c r="S120" s="4"/>
      <c r="T120" s="4" t="s">
        <v>558</v>
      </c>
      <c r="U120" s="4">
        <v>309.33</v>
      </c>
      <c r="V120" s="4">
        <v>55.1</v>
      </c>
      <c r="W120" s="4">
        <v>0.178126919471115</v>
      </c>
      <c r="X120" s="4"/>
      <c r="Y120" s="4"/>
      <c r="Z120" s="4"/>
      <c r="AA120" s="4"/>
      <c r="AB120" s="4" t="s">
        <v>876</v>
      </c>
      <c r="AC120" s="4">
        <v>0.178126919471115</v>
      </c>
      <c r="AD120" s="4">
        <v>178.126919471115</v>
      </c>
      <c r="AE120" s="4"/>
      <c r="AF120" s="4"/>
      <c r="AG120" s="4"/>
      <c r="AH120" s="4" t="s">
        <v>879</v>
      </c>
      <c r="AI120" s="4" t="s">
        <v>875</v>
      </c>
      <c r="AJ120" s="4"/>
      <c r="AK120" s="4"/>
      <c r="AL120" s="34">
        <v>5.0000000000000001E-4</v>
      </c>
      <c r="AM120" s="31">
        <f t="shared" si="4"/>
        <v>0.178126919471115</v>
      </c>
      <c r="AN120" t="s">
        <v>903</v>
      </c>
      <c r="AO120">
        <v>5</v>
      </c>
      <c r="AP120">
        <v>10</v>
      </c>
    </row>
    <row r="121" spans="1:42" x14ac:dyDescent="0.3">
      <c r="A121" s="53" t="s">
        <v>773</v>
      </c>
      <c r="B121" s="51" t="s">
        <v>442</v>
      </c>
      <c r="C121" s="51"/>
      <c r="D121" s="47" t="s">
        <v>442</v>
      </c>
      <c r="E121" s="47"/>
      <c r="F121" s="51"/>
      <c r="G121" s="47" t="s">
        <v>834</v>
      </c>
      <c r="H121" s="47" t="s">
        <v>422</v>
      </c>
      <c r="I121" s="47" t="s">
        <v>510</v>
      </c>
      <c r="J121" s="47" t="s">
        <v>780</v>
      </c>
      <c r="K121" s="51" t="s">
        <v>833</v>
      </c>
      <c r="L121" s="48" t="s">
        <v>11</v>
      </c>
      <c r="M121" s="51" t="s">
        <v>11</v>
      </c>
      <c r="N121" s="51"/>
      <c r="O121" s="47" t="s">
        <v>832</v>
      </c>
      <c r="P121" s="47" t="s">
        <v>914</v>
      </c>
      <c r="Q121" s="47" t="s">
        <v>960</v>
      </c>
      <c r="R121" s="47"/>
      <c r="S121" s="47" t="s">
        <v>11</v>
      </c>
      <c r="T121" s="47"/>
      <c r="U121" s="47">
        <v>392.404</v>
      </c>
      <c r="V121" s="47">
        <v>23.6</v>
      </c>
      <c r="W121" s="47">
        <v>6.0142098449557091E-2</v>
      </c>
      <c r="X121" s="47"/>
      <c r="Y121" s="47"/>
      <c r="Z121" s="47"/>
      <c r="AA121" s="47"/>
      <c r="AB121" s="47" t="s">
        <v>961</v>
      </c>
      <c r="AC121" s="47">
        <v>6.0142098449557091E-2</v>
      </c>
      <c r="AD121" s="47">
        <v>60.142098449557089</v>
      </c>
      <c r="AE121" s="47"/>
      <c r="AF121" s="47"/>
      <c r="AG121" s="47"/>
      <c r="AH121" s="47"/>
      <c r="AI121" s="47" t="s">
        <v>962</v>
      </c>
      <c r="AJ121" s="47" t="s">
        <v>963</v>
      </c>
      <c r="AK121" s="47"/>
      <c r="AL121" s="54">
        <v>5.0000000000000001E-4</v>
      </c>
      <c r="AM121" s="49">
        <v>6.0142098449557091E-2</v>
      </c>
      <c r="AN121" s="46" t="s">
        <v>903</v>
      </c>
      <c r="AO121" s="46">
        <v>5</v>
      </c>
      <c r="AP121" s="46">
        <v>10</v>
      </c>
    </row>
    <row r="122" spans="1:42" x14ac:dyDescent="0.3">
      <c r="A122" s="27" t="s">
        <v>774</v>
      </c>
      <c r="B122" s="18" t="s">
        <v>325</v>
      </c>
      <c r="C122" s="18"/>
      <c r="D122" s="19" t="s">
        <v>325</v>
      </c>
      <c r="E122" s="19"/>
      <c r="F122" s="20" t="s">
        <v>497</v>
      </c>
      <c r="G122" s="4" t="s">
        <v>326</v>
      </c>
      <c r="H122" s="4" t="s">
        <v>327</v>
      </c>
      <c r="I122" s="4" t="s">
        <v>478</v>
      </c>
      <c r="J122" s="4" t="s">
        <v>781</v>
      </c>
      <c r="K122" s="20" t="s">
        <v>8</v>
      </c>
      <c r="L122" s="21" t="s">
        <v>11</v>
      </c>
      <c r="M122" s="18" t="s">
        <v>11</v>
      </c>
      <c r="N122" s="18"/>
      <c r="O122" s="19"/>
      <c r="P122" s="4" t="s">
        <v>851</v>
      </c>
      <c r="Q122" s="4" t="s">
        <v>559</v>
      </c>
      <c r="R122" s="4" t="s">
        <v>561</v>
      </c>
      <c r="S122" s="4" t="s">
        <v>10</v>
      </c>
      <c r="T122" s="4" t="s">
        <v>558</v>
      </c>
      <c r="U122" s="4">
        <v>506.60599999999999</v>
      </c>
      <c r="V122" s="4">
        <v>158</v>
      </c>
      <c r="W122" s="4">
        <v>0.31187944872346557</v>
      </c>
      <c r="X122" s="4">
        <v>298</v>
      </c>
      <c r="Y122" s="4">
        <v>0.58899999999999997</v>
      </c>
      <c r="Z122" s="4"/>
      <c r="AA122" s="4" t="s">
        <v>564</v>
      </c>
      <c r="AB122" s="4" t="s">
        <v>565</v>
      </c>
      <c r="AC122" s="4">
        <v>0.58899999999999997</v>
      </c>
      <c r="AD122" s="4">
        <f>1000*AC122</f>
        <v>589</v>
      </c>
      <c r="AE122" s="4"/>
      <c r="AF122" s="4" t="s">
        <v>11</v>
      </c>
      <c r="AG122" s="4"/>
      <c r="AH122" s="4" t="s">
        <v>916</v>
      </c>
      <c r="AI122" s="4" t="s">
        <v>566</v>
      </c>
      <c r="AJ122" s="4"/>
      <c r="AK122" s="4"/>
      <c r="AL122" s="34">
        <v>5.0000000000000001E-4</v>
      </c>
      <c r="AM122" s="31">
        <f t="shared" si="4"/>
        <v>0.58899999999999997</v>
      </c>
      <c r="AN122" t="s">
        <v>903</v>
      </c>
      <c r="AO122">
        <v>5</v>
      </c>
      <c r="AP122">
        <v>10</v>
      </c>
    </row>
    <row r="123" spans="1:42" x14ac:dyDescent="0.3">
      <c r="A123" s="27" t="s">
        <v>775</v>
      </c>
      <c r="B123" s="20" t="s">
        <v>455</v>
      </c>
      <c r="C123" s="20"/>
      <c r="D123" s="19" t="s">
        <v>455</v>
      </c>
      <c r="E123" s="19" t="s">
        <v>455</v>
      </c>
      <c r="F123" s="20" t="s">
        <v>498</v>
      </c>
      <c r="G123" s="4" t="s">
        <v>835</v>
      </c>
      <c r="H123" s="4" t="s">
        <v>456</v>
      </c>
      <c r="I123" s="4" t="s">
        <v>738</v>
      </c>
      <c r="J123" s="4" t="s">
        <v>781</v>
      </c>
      <c r="K123" s="22" t="s">
        <v>8</v>
      </c>
      <c r="L123" s="21" t="s">
        <v>11</v>
      </c>
      <c r="M123" s="22" t="s">
        <v>11</v>
      </c>
      <c r="N123" s="22"/>
      <c r="O123" s="19"/>
      <c r="P123" s="4" t="s">
        <v>851</v>
      </c>
      <c r="Q123" s="4" t="s">
        <v>865</v>
      </c>
      <c r="R123" s="4" t="s">
        <v>868</v>
      </c>
      <c r="S123" s="4"/>
      <c r="T123" s="4" t="s">
        <v>569</v>
      </c>
      <c r="U123" s="4">
        <v>446.5</v>
      </c>
      <c r="V123" s="4">
        <v>745</v>
      </c>
      <c r="W123" s="4">
        <v>1.6685330347144456</v>
      </c>
      <c r="X123" s="4">
        <v>3057</v>
      </c>
      <c r="Y123" s="4">
        <v>6.8465845464725641</v>
      </c>
      <c r="Z123" s="4" t="s">
        <v>611</v>
      </c>
      <c r="AA123" s="4" t="s">
        <v>570</v>
      </c>
      <c r="AB123" s="4" t="s">
        <v>735</v>
      </c>
      <c r="AC123" s="4">
        <v>6.8465845464725641</v>
      </c>
      <c r="AD123" s="4">
        <v>6846.5845464725644</v>
      </c>
      <c r="AE123" s="4"/>
      <c r="AF123" s="4" t="s">
        <v>11</v>
      </c>
      <c r="AG123" s="4"/>
      <c r="AH123" s="4"/>
      <c r="AI123" s="4" t="s">
        <v>864</v>
      </c>
      <c r="AJ123" s="4"/>
      <c r="AK123" s="4"/>
      <c r="AL123" s="34">
        <v>5.0000000000000001E-4</v>
      </c>
      <c r="AM123" s="31">
        <f t="shared" si="4"/>
        <v>6.8465845464725641</v>
      </c>
      <c r="AN123" t="s">
        <v>904</v>
      </c>
      <c r="AO123">
        <v>6</v>
      </c>
      <c r="AP123">
        <v>10</v>
      </c>
    </row>
    <row r="124" spans="1:42" x14ac:dyDescent="0.3">
      <c r="A124" s="27" t="s">
        <v>776</v>
      </c>
      <c r="B124" s="20" t="s">
        <v>1009</v>
      </c>
      <c r="C124" s="20"/>
      <c r="D124" s="19"/>
      <c r="E124" s="19"/>
      <c r="F124" s="20" t="s">
        <v>499</v>
      </c>
      <c r="G124" s="19" t="s">
        <v>1010</v>
      </c>
      <c r="H124" s="4" t="s">
        <v>811</v>
      </c>
      <c r="I124" s="4" t="s">
        <v>472</v>
      </c>
      <c r="J124" s="4" t="s">
        <v>781</v>
      </c>
      <c r="K124" s="20" t="s">
        <v>8</v>
      </c>
      <c r="L124" s="21" t="s">
        <v>11</v>
      </c>
      <c r="M124" s="20" t="s">
        <v>10</v>
      </c>
      <c r="N124" s="20"/>
      <c r="O124" s="19"/>
      <c r="P124" s="4" t="s">
        <v>851</v>
      </c>
      <c r="Q124" s="4" t="s">
        <v>597</v>
      </c>
      <c r="R124" s="4" t="s">
        <v>867</v>
      </c>
      <c r="S124" s="4"/>
      <c r="T124" s="4" t="s">
        <v>558</v>
      </c>
      <c r="U124" s="4">
        <v>382.42</v>
      </c>
      <c r="V124" s="4"/>
      <c r="W124" s="4"/>
      <c r="X124" s="4"/>
      <c r="Y124" s="4">
        <v>0.5</v>
      </c>
      <c r="Z124" s="4" t="s">
        <v>611</v>
      </c>
      <c r="AA124" s="4" t="s">
        <v>564</v>
      </c>
      <c r="AB124" s="4" t="s">
        <v>871</v>
      </c>
      <c r="AC124" s="4">
        <v>0.5</v>
      </c>
      <c r="AD124" s="4">
        <v>500</v>
      </c>
      <c r="AE124" s="4" t="s">
        <v>11</v>
      </c>
      <c r="AF124" s="4"/>
      <c r="AG124" s="4"/>
      <c r="AH124" s="4" t="s">
        <v>869</v>
      </c>
      <c r="AI124" s="4" t="s">
        <v>870</v>
      </c>
      <c r="AJ124" s="4"/>
      <c r="AK124" s="4"/>
      <c r="AL124" s="34">
        <v>5.0000000000000001E-4</v>
      </c>
      <c r="AM124" s="31">
        <f t="shared" si="4"/>
        <v>0.5</v>
      </c>
      <c r="AN124" t="s">
        <v>903</v>
      </c>
      <c r="AO124">
        <v>5</v>
      </c>
      <c r="AP124">
        <v>10</v>
      </c>
    </row>
    <row r="125" spans="1:42" x14ac:dyDescent="0.3">
      <c r="A125" s="27" t="s">
        <v>777</v>
      </c>
      <c r="B125" s="20" t="s">
        <v>500</v>
      </c>
      <c r="C125" s="20"/>
      <c r="D125" s="19"/>
      <c r="E125" s="19"/>
      <c r="F125" s="20" t="s">
        <v>16</v>
      </c>
      <c r="G125" s="24" t="s">
        <v>501</v>
      </c>
      <c r="H125" s="4" t="s">
        <v>809</v>
      </c>
      <c r="I125" s="4" t="s">
        <v>472</v>
      </c>
      <c r="J125" s="4" t="s">
        <v>781</v>
      </c>
      <c r="K125" s="20" t="s">
        <v>8</v>
      </c>
      <c r="L125" s="21" t="s">
        <v>11</v>
      </c>
      <c r="M125" s="20" t="s">
        <v>10</v>
      </c>
      <c r="N125" s="20"/>
      <c r="O125" s="19"/>
      <c r="P125" s="4" t="s">
        <v>851</v>
      </c>
      <c r="Q125" s="4" t="s">
        <v>889</v>
      </c>
      <c r="R125" s="4" t="s">
        <v>599</v>
      </c>
      <c r="S125" s="4"/>
      <c r="T125" s="4" t="s">
        <v>558</v>
      </c>
      <c r="U125" s="4">
        <v>615.73</v>
      </c>
      <c r="V125" s="4">
        <v>9988</v>
      </c>
      <c r="W125" s="4">
        <v>16.221395741640006</v>
      </c>
      <c r="X125" s="4">
        <v>8594</v>
      </c>
      <c r="Y125" s="4">
        <v>13.957416400045474</v>
      </c>
      <c r="Z125" s="4" t="s">
        <v>611</v>
      </c>
      <c r="AA125" s="4" t="s">
        <v>570</v>
      </c>
      <c r="AB125" s="4" t="s">
        <v>735</v>
      </c>
      <c r="AC125" s="4">
        <v>16.221395741640006</v>
      </c>
      <c r="AD125" s="4">
        <v>16221.395741640006</v>
      </c>
      <c r="AE125" s="4"/>
      <c r="AF125" s="4" t="s">
        <v>10</v>
      </c>
      <c r="AG125" s="4"/>
      <c r="AH125" s="4"/>
      <c r="AI125" s="4" t="s">
        <v>890</v>
      </c>
      <c r="AJ125" s="4"/>
      <c r="AK125" s="4"/>
      <c r="AL125" s="34">
        <v>5.0000000000000001E-4</v>
      </c>
      <c r="AM125" s="31">
        <f t="shared" si="4"/>
        <v>16.221395741640006</v>
      </c>
    </row>
    <row r="126" spans="1:42" x14ac:dyDescent="0.3">
      <c r="A126" s="27" t="s">
        <v>778</v>
      </c>
      <c r="B126" s="20" t="s">
        <v>359</v>
      </c>
      <c r="C126" s="20"/>
      <c r="D126" s="19" t="s">
        <v>359</v>
      </c>
      <c r="E126" s="19" t="s">
        <v>757</v>
      </c>
      <c r="F126" s="20" t="s">
        <v>502</v>
      </c>
      <c r="G126" s="4" t="s">
        <v>360</v>
      </c>
      <c r="H126" s="4" t="s">
        <v>942</v>
      </c>
      <c r="I126" s="4" t="s">
        <v>738</v>
      </c>
      <c r="J126" s="4" t="s">
        <v>781</v>
      </c>
      <c r="K126" s="20" t="s">
        <v>8</v>
      </c>
      <c r="L126" s="21" t="s">
        <v>11</v>
      </c>
      <c r="M126" s="20" t="s">
        <v>11</v>
      </c>
      <c r="N126" s="20"/>
      <c r="O126" s="19"/>
      <c r="P126" s="4" t="s">
        <v>914</v>
      </c>
      <c r="Q126" s="4" t="s">
        <v>935</v>
      </c>
      <c r="R126" s="4" t="s">
        <v>561</v>
      </c>
      <c r="S126" s="4"/>
      <c r="T126" s="4" t="s">
        <v>908</v>
      </c>
      <c r="U126" s="4">
        <v>428.4</v>
      </c>
      <c r="V126" s="4">
        <v>1010</v>
      </c>
      <c r="W126">
        <v>2.3576097105508871</v>
      </c>
      <c r="X126" s="4"/>
      <c r="Y126" s="4"/>
      <c r="Z126" s="4"/>
      <c r="AA126" s="4" t="s">
        <v>639</v>
      </c>
      <c r="AB126" s="4" t="s">
        <v>934</v>
      </c>
      <c r="AC126" s="4">
        <v>2.3576097105508871</v>
      </c>
      <c r="AD126" s="4">
        <v>2357.609710550887</v>
      </c>
      <c r="AE126" s="4"/>
      <c r="AF126" s="4"/>
      <c r="AG126" s="4"/>
      <c r="AH126" s="4" t="s">
        <v>936</v>
      </c>
      <c r="AI126" s="4" t="s">
        <v>933</v>
      </c>
      <c r="AJ126" s="4"/>
      <c r="AK126" s="4"/>
      <c r="AL126" s="34">
        <v>5.0000000000000001E-3</v>
      </c>
      <c r="AM126" s="31">
        <f t="shared" si="4"/>
        <v>2.3576097105508871</v>
      </c>
      <c r="AN126" t="s">
        <v>902</v>
      </c>
      <c r="AO126">
        <v>5</v>
      </c>
      <c r="AP126">
        <v>10</v>
      </c>
    </row>
    <row r="127" spans="1:42" x14ac:dyDescent="0.3">
      <c r="A127" s="27" t="s">
        <v>779</v>
      </c>
      <c r="B127" s="38" t="s">
        <v>459</v>
      </c>
      <c r="C127" s="38"/>
      <c r="D127" s="39" t="s">
        <v>459</v>
      </c>
      <c r="E127" s="39"/>
      <c r="F127" s="38" t="s">
        <v>952</v>
      </c>
      <c r="G127" s="12" t="s">
        <v>953</v>
      </c>
      <c r="H127" s="12" t="s">
        <v>824</v>
      </c>
      <c r="I127" s="12" t="s">
        <v>471</v>
      </c>
      <c r="J127" s="12" t="s">
        <v>781</v>
      </c>
      <c r="K127" s="38" t="s">
        <v>8</v>
      </c>
      <c r="L127" s="41" t="s">
        <v>11</v>
      </c>
      <c r="M127" s="38" t="s">
        <v>11</v>
      </c>
      <c r="N127" s="38"/>
      <c r="O127" s="39"/>
      <c r="P127" s="12" t="s">
        <v>914</v>
      </c>
      <c r="Q127" s="12" t="s">
        <v>636</v>
      </c>
      <c r="R127" s="12" t="s">
        <v>954</v>
      </c>
      <c r="S127" s="12" t="s">
        <v>11</v>
      </c>
      <c r="T127" s="12" t="s">
        <v>620</v>
      </c>
      <c r="U127" s="12">
        <v>570.64</v>
      </c>
      <c r="V127" s="12">
        <v>1183.2</v>
      </c>
      <c r="W127" s="12">
        <v>2.073461376699846</v>
      </c>
      <c r="X127" s="12"/>
      <c r="Y127" s="12"/>
      <c r="Z127" s="12" t="s">
        <v>611</v>
      </c>
      <c r="AA127" s="12" t="s">
        <v>639</v>
      </c>
      <c r="AB127" s="12" t="s">
        <v>955</v>
      </c>
      <c r="AC127" s="12">
        <v>2.073461376699846</v>
      </c>
      <c r="AD127" s="12">
        <v>2073.4613766998459</v>
      </c>
      <c r="AE127" s="12"/>
      <c r="AF127" s="12" t="s">
        <v>11</v>
      </c>
      <c r="AG127" s="12" t="s">
        <v>11</v>
      </c>
      <c r="AH127" s="12" t="s">
        <v>956</v>
      </c>
      <c r="AI127" s="12" t="s">
        <v>957</v>
      </c>
      <c r="AJ127" s="12" t="s">
        <v>958</v>
      </c>
      <c r="AK127" s="12"/>
      <c r="AL127" s="45">
        <v>5.0000000000000001E-4</v>
      </c>
      <c r="AM127" s="43">
        <v>2.073461376699846</v>
      </c>
      <c r="AN127" s="2" t="s">
        <v>904</v>
      </c>
      <c r="AO127" s="2">
        <v>6</v>
      </c>
      <c r="AP127" s="2">
        <v>10</v>
      </c>
    </row>
    <row r="128" spans="1:42" x14ac:dyDescent="0.3">
      <c r="A128" t="s">
        <v>820</v>
      </c>
      <c r="C128" s="14"/>
      <c r="F128"/>
      <c r="K128"/>
      <c r="M128"/>
      <c r="N128"/>
      <c r="O128"/>
    </row>
    <row r="129" spans="1:15" x14ac:dyDescent="0.3">
      <c r="A129" t="s">
        <v>825</v>
      </c>
      <c r="M129"/>
      <c r="N129"/>
      <c r="O129"/>
    </row>
    <row r="130" spans="1:15" x14ac:dyDescent="0.3">
      <c r="A130" t="s">
        <v>821</v>
      </c>
      <c r="M130"/>
      <c r="N130"/>
      <c r="O130"/>
    </row>
    <row r="131" spans="1:15" x14ac:dyDescent="0.3">
      <c r="A131" t="s">
        <v>822</v>
      </c>
    </row>
    <row r="132" spans="1:15" x14ac:dyDescent="0.3">
      <c r="A132" t="s">
        <v>823</v>
      </c>
    </row>
  </sheetData>
  <autoFilter ref="A1:AR127" xr:uid="{CF259EAD-B78A-46F2-8BE0-DDA9D98FD991}"/>
  <conditionalFormatting sqref="C128">
    <cfRule type="duplicateValues" dxfId="4" priority="202"/>
  </conditionalFormatting>
  <conditionalFormatting sqref="G69">
    <cfRule type="duplicateValues" dxfId="3" priority="143"/>
  </conditionalFormatting>
  <conditionalFormatting sqref="G110">
    <cfRule type="duplicateValues" dxfId="2" priority="142"/>
  </conditionalFormatting>
  <conditionalFormatting sqref="B4:C5">
    <cfRule type="duplicateValues" dxfId="1" priority="81"/>
  </conditionalFormatting>
  <conditionalFormatting sqref="B69">
    <cfRule type="duplicateValues" dxfId="0" priority="1"/>
  </conditionalFormatting>
  <hyperlinks>
    <hyperlink ref="AI71" r:id="rId1" xr:uid="{FFC97C96-A393-4A2F-8FA1-93870D23AE83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2A3E263C197946A76C7E7EFAEB3A20" ma:contentTypeVersion="4" ma:contentTypeDescription="Create a new document." ma:contentTypeScope="" ma:versionID="91a49456c383cd76d03aa7bdf330c065">
  <xsd:schema xmlns:xsd="http://www.w3.org/2001/XMLSchema" xmlns:xs="http://www.w3.org/2001/XMLSchema" xmlns:p="http://schemas.microsoft.com/office/2006/metadata/properties" xmlns:ns2="6264dc54-1db9-42d7-b0b6-978219a2b485" xmlns:ns3="a7fecc30-ede9-4b0a-8f68-4aefe11f593d" targetNamespace="http://schemas.microsoft.com/office/2006/metadata/properties" ma:root="true" ma:fieldsID="01e3f344b1d7126d9d8754ca29afdba8" ns2:_="" ns3:_="">
    <xsd:import namespace="6264dc54-1db9-42d7-b0b6-978219a2b485"/>
    <xsd:import namespace="a7fecc30-ede9-4b0a-8f68-4aefe11f59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64dc54-1db9-42d7-b0b6-978219a2b4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fecc30-ede9-4b0a-8f68-4aefe11f593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80F5BE-DD88-45A1-9577-A6F0A7B0EC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64dc54-1db9-42d7-b0b6-978219a2b485"/>
    <ds:schemaRef ds:uri="a7fecc30-ede9-4b0a-8f68-4aefe11f59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03DE33-9A11-4813-B465-0B10EC64BAFA}">
  <ds:schemaRefs>
    <ds:schemaRef ds:uri="6264dc54-1db9-42d7-b0b6-978219a2b485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terms/"/>
    <ds:schemaRef ds:uri="http://purl.org/dc/dcmitype/"/>
    <ds:schemaRef ds:uri="a7fecc30-ede9-4b0a-8f68-4aefe11f593d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9A95BE3-C670-4206-9D16-40D443FA27E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Compounds_MergedOverview</vt:lpstr>
    </vt:vector>
  </TitlesOfParts>
  <Company>NSW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Emmy Dolman</cp:lastModifiedBy>
  <dcterms:created xsi:type="dcterms:W3CDTF">2017-01-23T08:03:24Z</dcterms:created>
  <dcterms:modified xsi:type="dcterms:W3CDTF">2022-10-05T06:54:37Z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0x0101006F2A3E263C197946A76C7E7EFAEB3A20</vt:lpwstr>
  </property>
</Properties>
</file>