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I:\StayStrong\3. Project Management\Vibrent Design Requirements\Current version\"/>
    </mc:Choice>
  </mc:AlternateContent>
  <xr:revisionPtr revIDLastSave="0" documentId="8_{5ABAF1AA-EF89-4598-908E-2E9B4F6F3A51}" xr6:coauthVersionLast="44" xr6:coauthVersionMax="44" xr10:uidLastSave="{00000000-0000-0000-0000-000000000000}"/>
  <bookViews>
    <workbookView xWindow="-120" yWindow="-120" windowWidth="22740" windowHeight="14640" firstSheet="1" activeTab="5" xr2:uid="{00000000-000D-0000-FFFF-FFFF00000000}"/>
  </bookViews>
  <sheets>
    <sheet name="Explanations of changes " sheetId="1" r:id="rId1"/>
    <sheet name="AdministrativeProtocol" sheetId="4" r:id="rId2"/>
    <sheet name="Tips" sheetId="2" r:id="rId3"/>
    <sheet name="Barrier Messages" sheetId="3" r:id="rId4"/>
    <sheet name="Message Total Type" sheetId="5" r:id="rId5"/>
    <sheet name="AllMessages" sheetId="6" r:id="rId6"/>
  </sheets>
  <definedNames>
    <definedName name="_xlnm._FilterDatabase" localSheetId="2" hidden="1">Tips!$A$1:$I$133</definedName>
    <definedName name="Z_164B8460_55A2_419D_AC0B_F605590053F6_.wvu.Cols" localSheetId="5" hidden="1">AllMessages!$D:$D</definedName>
    <definedName name="Z_164B8460_55A2_419D_AC0B_F605590053F6_.wvu.FilterData" localSheetId="2" hidden="1">Tips!$A$1:$I$133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5" l="1"/>
  <c r="C10" i="5" s="1"/>
  <c r="B9" i="5"/>
  <c r="B8" i="5"/>
  <c r="B7" i="5"/>
  <c r="B14" i="5" s="1"/>
  <c r="B6" i="5"/>
  <c r="C6" i="5" s="1"/>
  <c r="B5" i="5"/>
  <c r="B4" i="5"/>
  <c r="B3" i="5"/>
  <c r="B2" i="5"/>
  <c r="C2" i="5" s="1"/>
  <c r="C22" i="6"/>
  <c r="C21" i="6" s="1"/>
  <c r="C24" i="6" s="1"/>
  <c r="C26" i="6" s="1"/>
  <c r="C25" i="6"/>
  <c r="C23" i="6"/>
  <c r="C20" i="6"/>
  <c r="C17" i="6"/>
  <c r="C16" i="6" s="1"/>
  <c r="C19" i="6" s="1"/>
  <c r="C15" i="6"/>
  <c r="C11" i="6"/>
  <c r="C14" i="6" s="1"/>
  <c r="C10" i="6"/>
  <c r="C13" i="6"/>
  <c r="C7" i="6"/>
  <c r="C5" i="6"/>
  <c r="F14" i="5"/>
  <c r="C11" i="5"/>
  <c r="C9" i="5"/>
  <c r="C5" i="5"/>
  <c r="C4" i="5"/>
  <c r="C3" i="5"/>
  <c r="C15" i="4"/>
  <c r="E67" i="3"/>
  <c r="C67" i="3"/>
  <c r="E66" i="3"/>
  <c r="C66" i="3"/>
  <c r="E65" i="3"/>
  <c r="C65" i="3"/>
  <c r="E64" i="3"/>
  <c r="C64" i="3"/>
  <c r="E63" i="3"/>
  <c r="C63" i="3"/>
  <c r="E62" i="3"/>
  <c r="C62" i="3"/>
  <c r="E61" i="3"/>
  <c r="C61" i="3"/>
  <c r="E60" i="3"/>
  <c r="C60" i="3"/>
  <c r="E59" i="3"/>
  <c r="C59" i="3"/>
  <c r="E58" i="3"/>
  <c r="C58" i="3"/>
  <c r="E57" i="3"/>
  <c r="C57" i="3"/>
  <c r="E56" i="3"/>
  <c r="C56" i="3"/>
  <c r="E55" i="3"/>
  <c r="C55" i="3"/>
  <c r="E54" i="3"/>
  <c r="C54" i="3"/>
  <c r="E53" i="3"/>
  <c r="C53" i="3"/>
  <c r="E52" i="3"/>
  <c r="C52" i="3"/>
  <c r="E51" i="3"/>
  <c r="C51" i="3"/>
  <c r="E50" i="3"/>
  <c r="C50" i="3"/>
  <c r="E49" i="3"/>
  <c r="C49" i="3"/>
  <c r="E48" i="3"/>
  <c r="C48" i="3"/>
  <c r="E47" i="3"/>
  <c r="C47" i="3"/>
  <c r="E46" i="3"/>
  <c r="C46" i="3"/>
  <c r="E45" i="3"/>
  <c r="C45" i="3"/>
  <c r="E44" i="3"/>
  <c r="C44" i="3"/>
  <c r="E43" i="3"/>
  <c r="C43" i="3"/>
  <c r="E42" i="3"/>
  <c r="C42" i="3"/>
  <c r="E41" i="3"/>
  <c r="C41" i="3"/>
  <c r="E40" i="3"/>
  <c r="C40" i="3"/>
  <c r="E39" i="3"/>
  <c r="C39" i="3"/>
  <c r="E38" i="3"/>
  <c r="C38" i="3"/>
  <c r="E37" i="3"/>
  <c r="C37" i="3"/>
  <c r="E36" i="3"/>
  <c r="C36" i="3"/>
  <c r="E35" i="3"/>
  <c r="C35" i="3"/>
  <c r="E34" i="3"/>
  <c r="C34" i="3"/>
  <c r="E33" i="3"/>
  <c r="C33" i="3"/>
  <c r="E32" i="3"/>
  <c r="C32" i="3"/>
  <c r="E31" i="3"/>
  <c r="C31" i="3"/>
  <c r="E30" i="3"/>
  <c r="C30" i="3"/>
  <c r="E29" i="3"/>
  <c r="C29" i="3"/>
  <c r="E28" i="3"/>
  <c r="C28" i="3"/>
  <c r="E27" i="3"/>
  <c r="C27" i="3"/>
  <c r="E26" i="3"/>
  <c r="C26" i="3"/>
  <c r="E25" i="3"/>
  <c r="C25" i="3"/>
  <c r="E24" i="3"/>
  <c r="C24" i="3"/>
  <c r="E23" i="3"/>
  <c r="C23" i="3"/>
  <c r="E22" i="3"/>
  <c r="C22" i="3"/>
  <c r="E21" i="3"/>
  <c r="C21" i="3"/>
  <c r="E20" i="3"/>
  <c r="C20" i="3"/>
  <c r="E19" i="3"/>
  <c r="C19" i="3"/>
  <c r="E18" i="3"/>
  <c r="C18" i="3"/>
  <c r="E17" i="3"/>
  <c r="C17" i="3"/>
  <c r="E16" i="3"/>
  <c r="C16" i="3"/>
  <c r="E15" i="3"/>
  <c r="C15" i="3"/>
  <c r="E14" i="3"/>
  <c r="C14" i="3"/>
  <c r="E13" i="3"/>
  <c r="C13" i="3"/>
  <c r="E12" i="3"/>
  <c r="C12" i="3"/>
  <c r="E11" i="3"/>
  <c r="C11" i="3"/>
  <c r="E10" i="3"/>
  <c r="C10" i="3"/>
  <c r="E9" i="3"/>
  <c r="C9" i="3"/>
  <c r="E8" i="3"/>
  <c r="C8" i="3"/>
  <c r="E7" i="3"/>
  <c r="C7" i="3"/>
  <c r="E6" i="3"/>
  <c r="C6" i="3"/>
  <c r="E5" i="3"/>
  <c r="C5" i="3"/>
  <c r="E4" i="3"/>
  <c r="C4" i="3"/>
  <c r="E3" i="3"/>
  <c r="C3" i="3"/>
  <c r="E2" i="3"/>
  <c r="C2" i="3"/>
  <c r="H133" i="2"/>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C133" i="2"/>
  <c r="H132" i="2"/>
  <c r="C132" i="2"/>
  <c r="H131" i="2"/>
  <c r="C131" i="2"/>
  <c r="H130" i="2"/>
  <c r="C130" i="2"/>
  <c r="H129" i="2"/>
  <c r="C129" i="2"/>
  <c r="H128" i="2"/>
  <c r="C128" i="2"/>
  <c r="H127" i="2"/>
  <c r="C127" i="2"/>
  <c r="H126" i="2"/>
  <c r="C126" i="2"/>
  <c r="H125" i="2"/>
  <c r="C125" i="2"/>
  <c r="H124" i="2"/>
  <c r="C124" i="2"/>
  <c r="H123" i="2"/>
  <c r="C123" i="2"/>
  <c r="H122" i="2"/>
  <c r="C122" i="2"/>
  <c r="H121" i="2"/>
  <c r="C121" i="2"/>
  <c r="H120" i="2"/>
  <c r="C120" i="2"/>
  <c r="H119" i="2"/>
  <c r="C119" i="2"/>
  <c r="H118" i="2"/>
  <c r="C118" i="2"/>
  <c r="H117" i="2"/>
  <c r="C117" i="2"/>
  <c r="H116" i="2"/>
  <c r="C116" i="2"/>
  <c r="H115" i="2"/>
  <c r="C115" i="2"/>
  <c r="H114" i="2"/>
  <c r="C114" i="2"/>
  <c r="H113" i="2"/>
  <c r="C113" i="2"/>
  <c r="H112" i="2"/>
  <c r="C112" i="2"/>
  <c r="H111" i="2"/>
  <c r="C111" i="2"/>
  <c r="H110" i="2"/>
  <c r="C110" i="2"/>
  <c r="H109" i="2"/>
  <c r="C109" i="2"/>
  <c r="H108" i="2"/>
  <c r="C108" i="2"/>
  <c r="H107" i="2"/>
  <c r="C107" i="2"/>
  <c r="H106" i="2"/>
  <c r="C106" i="2"/>
  <c r="H105" i="2"/>
  <c r="C105" i="2"/>
  <c r="H104" i="2"/>
  <c r="C104" i="2"/>
  <c r="H103" i="2"/>
  <c r="C103" i="2"/>
  <c r="H102" i="2"/>
  <c r="C102" i="2"/>
  <c r="H101" i="2"/>
  <c r="C101" i="2"/>
  <c r="H100" i="2"/>
  <c r="C100" i="2"/>
  <c r="H99" i="2"/>
  <c r="C99" i="2"/>
  <c r="H98" i="2"/>
  <c r="C98" i="2"/>
  <c r="H97" i="2"/>
  <c r="C97" i="2"/>
  <c r="H96" i="2"/>
  <c r="C96" i="2"/>
  <c r="H95" i="2"/>
  <c r="C95" i="2"/>
  <c r="H94" i="2"/>
  <c r="C94" i="2"/>
  <c r="H93" i="2"/>
  <c r="C93" i="2"/>
  <c r="H92" i="2"/>
  <c r="C92" i="2"/>
  <c r="H91" i="2"/>
  <c r="C91" i="2"/>
  <c r="H90" i="2"/>
  <c r="C90" i="2"/>
  <c r="H89" i="2"/>
  <c r="C89" i="2"/>
  <c r="H88" i="2"/>
  <c r="C88" i="2"/>
  <c r="H87" i="2"/>
  <c r="C87" i="2"/>
  <c r="H86" i="2"/>
  <c r="C86" i="2"/>
  <c r="H85" i="2"/>
  <c r="C85" i="2"/>
  <c r="H84" i="2"/>
  <c r="C84" i="2"/>
  <c r="H83" i="2"/>
  <c r="C83" i="2"/>
  <c r="H82" i="2"/>
  <c r="C82" i="2"/>
  <c r="H81" i="2"/>
  <c r="C81" i="2"/>
  <c r="H80" i="2"/>
  <c r="C80" i="2"/>
  <c r="H79" i="2"/>
  <c r="C79" i="2"/>
  <c r="H78" i="2"/>
  <c r="C78" i="2"/>
  <c r="H77" i="2"/>
  <c r="C77" i="2"/>
  <c r="H76" i="2"/>
  <c r="C76" i="2"/>
  <c r="H75" i="2"/>
  <c r="C75" i="2"/>
  <c r="H74" i="2"/>
  <c r="C74" i="2"/>
  <c r="H73" i="2"/>
  <c r="C73" i="2"/>
  <c r="H72" i="2"/>
  <c r="C72" i="2"/>
  <c r="H71" i="2"/>
  <c r="C71" i="2"/>
  <c r="H70" i="2"/>
  <c r="C70" i="2"/>
  <c r="H69" i="2"/>
  <c r="C69" i="2"/>
  <c r="H68" i="2"/>
  <c r="C68" i="2"/>
  <c r="H67" i="2"/>
  <c r="C67" i="2"/>
  <c r="H66" i="2"/>
  <c r="C66" i="2"/>
  <c r="H65" i="2"/>
  <c r="C65" i="2"/>
  <c r="H64" i="2"/>
  <c r="C64" i="2"/>
  <c r="H63" i="2"/>
  <c r="C63" i="2"/>
  <c r="H62" i="2"/>
  <c r="C62" i="2"/>
  <c r="H61" i="2"/>
  <c r="C61" i="2"/>
  <c r="H60" i="2"/>
  <c r="C60" i="2"/>
  <c r="H59" i="2"/>
  <c r="C59" i="2"/>
  <c r="H58" i="2"/>
  <c r="C58" i="2"/>
  <c r="H57" i="2"/>
  <c r="C57" i="2"/>
  <c r="H56" i="2"/>
  <c r="C56" i="2"/>
  <c r="H55" i="2"/>
  <c r="C55" i="2"/>
  <c r="H54" i="2"/>
  <c r="C54" i="2"/>
  <c r="H53" i="2"/>
  <c r="C53" i="2"/>
  <c r="H52" i="2"/>
  <c r="C52" i="2"/>
  <c r="H51" i="2"/>
  <c r="C51" i="2"/>
  <c r="H50" i="2"/>
  <c r="C50" i="2"/>
  <c r="H49" i="2"/>
  <c r="C49" i="2"/>
  <c r="H48" i="2"/>
  <c r="C48" i="2"/>
  <c r="H47" i="2"/>
  <c r="C47" i="2"/>
  <c r="H46" i="2"/>
  <c r="C46" i="2"/>
  <c r="H45" i="2"/>
  <c r="C45" i="2"/>
  <c r="H44" i="2"/>
  <c r="C44" i="2"/>
  <c r="H43" i="2"/>
  <c r="C43" i="2"/>
  <c r="H42" i="2"/>
  <c r="C42" i="2"/>
  <c r="H41" i="2"/>
  <c r="C41" i="2"/>
  <c r="H40" i="2"/>
  <c r="C40" i="2"/>
  <c r="H39" i="2"/>
  <c r="C39" i="2"/>
  <c r="H38" i="2"/>
  <c r="C38" i="2"/>
  <c r="H37" i="2"/>
  <c r="C37" i="2"/>
  <c r="H36" i="2"/>
  <c r="C36" i="2"/>
  <c r="H35" i="2"/>
  <c r="C35" i="2"/>
  <c r="H34" i="2"/>
  <c r="C34" i="2"/>
  <c r="H33" i="2"/>
  <c r="C33" i="2"/>
  <c r="H32" i="2"/>
  <c r="C32" i="2"/>
  <c r="H31" i="2"/>
  <c r="C31" i="2"/>
  <c r="H30" i="2"/>
  <c r="C30" i="2"/>
  <c r="H29" i="2"/>
  <c r="C29" i="2"/>
  <c r="H28" i="2"/>
  <c r="C28" i="2"/>
  <c r="H27" i="2"/>
  <c r="C27" i="2"/>
  <c r="H26" i="2"/>
  <c r="C26" i="2"/>
  <c r="H25" i="2"/>
  <c r="C25" i="2"/>
  <c r="H24" i="2"/>
  <c r="C24" i="2"/>
  <c r="H23" i="2"/>
  <c r="C23" i="2"/>
  <c r="H22" i="2"/>
  <c r="C22" i="2"/>
  <c r="H21" i="2"/>
  <c r="C21" i="2"/>
  <c r="H20" i="2"/>
  <c r="C20" i="2"/>
  <c r="H19" i="2"/>
  <c r="C19" i="2"/>
  <c r="H18" i="2"/>
  <c r="C18" i="2"/>
  <c r="H17" i="2"/>
  <c r="C17" i="2"/>
  <c r="H16" i="2"/>
  <c r="C16" i="2"/>
  <c r="H15" i="2"/>
  <c r="C15" i="2"/>
  <c r="H14" i="2"/>
  <c r="C14" i="2"/>
  <c r="H13" i="2"/>
  <c r="C13" i="2"/>
  <c r="H12" i="2"/>
  <c r="C12" i="2"/>
  <c r="H11" i="2"/>
  <c r="C11" i="2"/>
  <c r="H10" i="2"/>
  <c r="C10" i="2"/>
  <c r="H9" i="2"/>
  <c r="C9" i="2"/>
  <c r="H8" i="2"/>
  <c r="C8" i="2"/>
  <c r="H7" i="2"/>
  <c r="C7" i="2"/>
  <c r="H6" i="2"/>
  <c r="C6" i="2"/>
  <c r="H5" i="2"/>
  <c r="C5" i="2"/>
  <c r="H4" i="2"/>
  <c r="C4" i="2"/>
  <c r="H3" i="2"/>
  <c r="C3" i="2"/>
  <c r="H2" i="2"/>
  <c r="C2" i="2"/>
  <c r="C7" i="5" l="1"/>
  <c r="C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AuYoung, Mona</author>
    <author>Hooks, Gwen</author>
  </authors>
  <commentList>
    <comment ref="D1" authorId="0" shapeId="0" xr:uid="{00000000-0006-0000-0200-000001000000}">
      <text>
        <r>
          <rPr>
            <b/>
            <sz val="9"/>
            <color indexed="81"/>
            <rFont val="Tahoma"/>
            <family val="2"/>
          </rPr>
          <t>AuYoung, Mona:</t>
        </r>
        <r>
          <rPr>
            <sz val="9"/>
            <color indexed="81"/>
            <rFont val="Tahoma"/>
            <family val="2"/>
          </rPr>
          <t xml:space="preserve">
Vibrent mentioned that a specific time would be better than a range. 
For some variety, how about:
morning = 9:30am or 10:30am, 
afternoon = 1pm or 2:30pm, 
evening = 4pm or 5:30pm</t>
        </r>
      </text>
    </comment>
    <comment ref="B5" authorId="1" shapeId="0" xr:uid="{00000000-0006-0000-0200-000002000000}">
      <text>
        <r>
          <rPr>
            <b/>
            <sz val="9"/>
            <color indexed="81"/>
            <rFont val="Tahoma"/>
            <family val="2"/>
          </rPr>
          <t>Hooks, Gwen:</t>
        </r>
        <r>
          <rPr>
            <sz val="9"/>
            <color indexed="81"/>
            <rFont val="Tahoma"/>
            <family val="2"/>
          </rPr>
          <t xml:space="preserve">
deleted (,) after time, added (.) Deleted "and," made new sentence. </t>
        </r>
      </text>
    </comment>
    <comment ref="G25" authorId="1" shapeId="0" xr:uid="{00000000-0006-0000-0200-000003000000}">
      <text>
        <r>
          <rPr>
            <b/>
            <sz val="9"/>
            <color indexed="81"/>
            <rFont val="Tahoma"/>
            <family val="2"/>
          </rPr>
          <t>Hooks, Gwen:</t>
        </r>
        <r>
          <rPr>
            <sz val="9"/>
            <color indexed="81"/>
            <rFont val="Tahoma"/>
            <family val="2"/>
          </rPr>
          <t xml:space="preserve">
changed "join" to "joining"
</t>
        </r>
      </text>
    </comment>
    <comment ref="B32" authorId="1" shapeId="0" xr:uid="{00000000-0006-0000-0200-000004000000}">
      <text>
        <r>
          <rPr>
            <b/>
            <sz val="9"/>
            <color indexed="81"/>
            <rFont val="Tahoma"/>
            <charset val="1"/>
          </rPr>
          <t>Hooks, Gwen:</t>
        </r>
        <r>
          <rPr>
            <sz val="9"/>
            <color indexed="81"/>
            <rFont val="Tahoma"/>
            <charset val="1"/>
          </rPr>
          <t xml:space="preserve">
added "s" to practice.
</t>
        </r>
      </text>
    </comment>
    <comment ref="B37" authorId="1" shapeId="0" xr:uid="{00000000-0006-0000-0200-000005000000}">
      <text>
        <r>
          <rPr>
            <b/>
            <sz val="9"/>
            <color indexed="81"/>
            <rFont val="Tahoma"/>
            <family val="2"/>
          </rPr>
          <t>Hooks, Gwen:</t>
        </r>
        <r>
          <rPr>
            <sz val="9"/>
            <color indexed="81"/>
            <rFont val="Tahoma"/>
            <family val="2"/>
          </rPr>
          <t xml:space="preserve">
changed "you've got" to " you have."</t>
        </r>
      </text>
    </comment>
    <comment ref="B42" authorId="1" shapeId="0" xr:uid="{00000000-0006-0000-0200-000006000000}">
      <text>
        <r>
          <rPr>
            <b/>
            <sz val="9"/>
            <color indexed="81"/>
            <rFont val="Tahoma"/>
            <family val="2"/>
          </rPr>
          <t>Hooks, Gwen:</t>
        </r>
        <r>
          <rPr>
            <sz val="9"/>
            <color indexed="81"/>
            <rFont val="Tahoma"/>
            <family val="2"/>
          </rPr>
          <t xml:space="preserve">
Added "indoor"</t>
        </r>
      </text>
    </comment>
    <comment ref="G45" authorId="1" shapeId="0" xr:uid="{00000000-0006-0000-0200-000007000000}">
      <text>
        <r>
          <rPr>
            <b/>
            <sz val="9"/>
            <color indexed="81"/>
            <rFont val="Tahoma"/>
            <family val="2"/>
          </rPr>
          <t>Hooks, Gwen:</t>
        </r>
        <r>
          <rPr>
            <sz val="9"/>
            <color indexed="81"/>
            <rFont val="Tahoma"/>
            <family val="2"/>
          </rPr>
          <t xml:space="preserve">
added (.)
</t>
        </r>
      </text>
    </comment>
    <comment ref="B68" authorId="1" shapeId="0" xr:uid="{00000000-0006-0000-0200-000008000000}">
      <text>
        <r>
          <rPr>
            <b/>
            <sz val="9"/>
            <color indexed="81"/>
            <rFont val="Tahoma"/>
            <family val="2"/>
          </rPr>
          <t>Hooks, Gwen:</t>
        </r>
        <r>
          <rPr>
            <sz val="9"/>
            <color indexed="81"/>
            <rFont val="Tahoma"/>
            <family val="2"/>
          </rPr>
          <t xml:space="preserve">
deleted "and" added (,)</t>
        </r>
      </text>
    </comment>
    <comment ref="I95" authorId="0" shapeId="0" xr:uid="{00000000-0006-0000-0200-000009000000}">
      <text>
        <r>
          <rPr>
            <b/>
            <sz val="9"/>
            <color indexed="81"/>
            <rFont val="Tahoma"/>
            <family val="2"/>
          </rPr>
          <t>AuYoung, Mona:</t>
        </r>
        <r>
          <rPr>
            <sz val="9"/>
            <color indexed="81"/>
            <rFont val="Tahoma"/>
            <family val="2"/>
          </rPr>
          <t xml:space="preserve">
Okay, this message was created as a replacement for a weight-loss message, but then I noticed it was similar to an existing message. Not different enough, right? </t>
        </r>
      </text>
    </comment>
    <comment ref="B108" authorId="1" shapeId="0" xr:uid="{00000000-0006-0000-0200-00000A000000}">
      <text>
        <r>
          <rPr>
            <b/>
            <sz val="9"/>
            <color indexed="81"/>
            <rFont val="Tahoma"/>
            <family val="2"/>
          </rPr>
          <t>Hooks, Gwen:</t>
        </r>
        <r>
          <rPr>
            <sz val="9"/>
            <color indexed="81"/>
            <rFont val="Tahoma"/>
            <family val="2"/>
          </rPr>
          <t xml:space="preserve">
changed "staying to "stay"</t>
        </r>
      </text>
    </comment>
    <comment ref="B110" authorId="1" shapeId="0" xr:uid="{00000000-0006-0000-0200-00000B000000}">
      <text>
        <r>
          <rPr>
            <b/>
            <sz val="9"/>
            <color indexed="81"/>
            <rFont val="Tahoma"/>
            <family val="2"/>
          </rPr>
          <t>Hooks, Gwen:</t>
        </r>
        <r>
          <rPr>
            <sz val="9"/>
            <color indexed="81"/>
            <rFont val="Tahoma"/>
            <family val="2"/>
          </rPr>
          <t xml:space="preserve">
Should this say "sync?"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Laura Damschroder</author>
    <author>Hooks, Gwen</author>
  </authors>
  <commentList>
    <comment ref="I1" authorId="0" shapeId="0" xr:uid="{00000000-0006-0000-0300-000001000000}">
      <text>
        <r>
          <rPr>
            <b/>
            <sz val="9"/>
            <color indexed="81"/>
            <rFont val="Tahoma"/>
            <family val="2"/>
          </rPr>
          <t xml:space="preserve">IMPORTANT NOTE:
</t>
        </r>
        <r>
          <rPr>
            <sz val="9"/>
            <color indexed="81"/>
            <rFont val="Tahoma"/>
            <family val="2"/>
          </rPr>
          <t xml:space="preserve">Do NOT reuse messages. This is true even if someone puts in a new barrier and/or enters the same barrier at 6 months as at baseline. Do NOT reuse messages. </t>
        </r>
      </text>
    </comment>
    <comment ref="B9" authorId="1" shapeId="0" xr:uid="{00000000-0006-0000-0300-000002000000}">
      <text>
        <r>
          <rPr>
            <b/>
            <sz val="9"/>
            <color indexed="81"/>
            <rFont val="Tahoma"/>
            <family val="2"/>
          </rPr>
          <t>Hooks, Gwen:</t>
        </r>
        <r>
          <rPr>
            <sz val="9"/>
            <color indexed="81"/>
            <rFont val="Tahoma"/>
            <family val="2"/>
          </rPr>
          <t xml:space="preserve">
Deleted "(a)" in first sentence after "be."
</t>
        </r>
      </text>
    </comment>
    <comment ref="B11" authorId="1" shapeId="0" xr:uid="{00000000-0006-0000-0300-000003000000}">
      <text>
        <r>
          <rPr>
            <b/>
            <sz val="9"/>
            <color indexed="81"/>
            <rFont val="Tahoma"/>
            <family val="2"/>
          </rPr>
          <t>Hooks, Gwen:</t>
        </r>
        <r>
          <rPr>
            <sz val="9"/>
            <color indexed="81"/>
            <rFont val="Tahoma"/>
            <family val="2"/>
          </rPr>
          <t xml:space="preserve">
Deleted (!), replaced with (.)
</t>
        </r>
      </text>
    </comment>
    <comment ref="B12" authorId="1" shapeId="0" xr:uid="{00000000-0006-0000-0300-000004000000}">
      <text>
        <r>
          <rPr>
            <b/>
            <sz val="9"/>
            <color indexed="81"/>
            <rFont val="Tahoma"/>
            <family val="2"/>
          </rPr>
          <t>Hooks, Gwen:</t>
        </r>
        <r>
          <rPr>
            <sz val="9"/>
            <color indexed="81"/>
            <rFont val="Tahoma"/>
            <family val="2"/>
          </rPr>
          <t xml:space="preserve">
Started new sentence with "Plus."
</t>
        </r>
      </text>
    </comment>
    <comment ref="B16" authorId="1" shapeId="0" xr:uid="{00000000-0006-0000-0300-000005000000}">
      <text>
        <r>
          <rPr>
            <b/>
            <sz val="9"/>
            <color indexed="81"/>
            <rFont val="Tahoma"/>
            <family val="2"/>
          </rPr>
          <t>Hooks, Gwen:</t>
        </r>
        <r>
          <rPr>
            <sz val="9"/>
            <color indexed="81"/>
            <rFont val="Tahoma"/>
            <family val="2"/>
          </rPr>
          <t xml:space="preserve">
Delete (,) and added (.) after tired. Deleted "so." Started new sentence with "Do."
</t>
        </r>
      </text>
    </comment>
    <comment ref="D22" authorId="1" shapeId="0" xr:uid="{00000000-0006-0000-0300-000006000000}">
      <text>
        <r>
          <rPr>
            <b/>
            <sz val="9"/>
            <color indexed="81"/>
            <rFont val="Tahoma"/>
            <charset val="1"/>
          </rPr>
          <t>Hooks, Gwen:</t>
        </r>
        <r>
          <rPr>
            <sz val="9"/>
            <color indexed="81"/>
            <rFont val="Tahoma"/>
            <charset val="1"/>
          </rPr>
          <t xml:space="preserve">
added "r" to "you"
</t>
        </r>
      </text>
    </comment>
    <comment ref="B23" authorId="1" shapeId="0" xr:uid="{00000000-0006-0000-0300-000007000000}">
      <text>
        <r>
          <rPr>
            <b/>
            <sz val="9"/>
            <color indexed="81"/>
            <rFont val="Tahoma"/>
            <charset val="1"/>
          </rPr>
          <t>Hooks, Gwen:</t>
        </r>
        <r>
          <rPr>
            <sz val="9"/>
            <color indexed="81"/>
            <rFont val="Tahoma"/>
            <charset val="1"/>
          </rPr>
          <t xml:space="preserve">
added (.)
</t>
        </r>
      </text>
    </comment>
    <comment ref="B24" authorId="1" shapeId="0" xr:uid="{00000000-0006-0000-0300-000008000000}">
      <text>
        <r>
          <rPr>
            <b/>
            <sz val="9"/>
            <color indexed="81"/>
            <rFont val="Tahoma"/>
            <family val="2"/>
          </rPr>
          <t>Hooks, Gwen:</t>
        </r>
        <r>
          <rPr>
            <sz val="9"/>
            <color indexed="81"/>
            <rFont val="Tahoma"/>
            <family val="2"/>
          </rPr>
          <t xml:space="preserve">
changed "stay" to "staying"
</t>
        </r>
      </text>
    </comment>
    <comment ref="D24" authorId="1" shapeId="0" xr:uid="{00000000-0006-0000-0300-000009000000}">
      <text>
        <r>
          <rPr>
            <b/>
            <sz val="9"/>
            <color indexed="81"/>
            <rFont val="Tahoma"/>
            <family val="2"/>
          </rPr>
          <t>Hooks, Gwen:</t>
        </r>
        <r>
          <rPr>
            <sz val="9"/>
            <color indexed="81"/>
            <rFont val="Tahoma"/>
            <family val="2"/>
          </rPr>
          <t xml:space="preserve">
switched "a" and "just."
</t>
        </r>
      </text>
    </comment>
    <comment ref="B43" authorId="1" shapeId="0" xr:uid="{00000000-0006-0000-0300-00000A000000}">
      <text>
        <r>
          <rPr>
            <b/>
            <sz val="9"/>
            <color indexed="81"/>
            <rFont val="Tahoma"/>
            <family val="2"/>
          </rPr>
          <t>Hooks, Gwen:</t>
        </r>
        <r>
          <rPr>
            <sz val="9"/>
            <color indexed="81"/>
            <rFont val="Tahoma"/>
            <family val="2"/>
          </rPr>
          <t xml:space="preserve">
delete "are" after consider
</t>
        </r>
      </text>
    </comment>
    <comment ref="B54" authorId="1" shapeId="0" xr:uid="{00000000-0006-0000-0300-00000B000000}">
      <text>
        <r>
          <rPr>
            <b/>
            <sz val="9"/>
            <color indexed="81"/>
            <rFont val="Tahoma"/>
            <family val="2"/>
          </rPr>
          <t>Hooks, Gwen:</t>
        </r>
        <r>
          <rPr>
            <sz val="9"/>
            <color indexed="81"/>
            <rFont val="Tahoma"/>
            <family val="2"/>
          </rPr>
          <t xml:space="preserve">
deleted "will: after working out… extra word
</t>
        </r>
      </text>
    </comment>
    <comment ref="B66" authorId="1" shapeId="0" xr:uid="{00000000-0006-0000-0300-00000C000000}">
      <text>
        <r>
          <rPr>
            <b/>
            <sz val="9"/>
            <color indexed="81"/>
            <rFont val="Tahoma"/>
            <family val="2"/>
          </rPr>
          <t>Hooks, Gwen:</t>
        </r>
        <r>
          <rPr>
            <sz val="9"/>
            <color indexed="81"/>
            <rFont val="Tahoma"/>
            <family val="2"/>
          </rPr>
          <t xml:space="preserve">
add "workouts" after moderate-intensity
</t>
        </r>
      </text>
    </comment>
  </commentList>
</comments>
</file>

<file path=xl/sharedStrings.xml><?xml version="1.0" encoding="utf-8"?>
<sst xmlns="http://schemas.openxmlformats.org/spreadsheetml/2006/main" count="1524" uniqueCount="812">
  <si>
    <t>Type</t>
  </si>
  <si>
    <t>Wall Message</t>
  </si>
  <si>
    <t>Character Count</t>
  </si>
  <si>
    <t>Time of day</t>
  </si>
  <si>
    <t>Date</t>
  </si>
  <si>
    <t>Order</t>
  </si>
  <si>
    <t>Teaser Notification</t>
  </si>
  <si>
    <t>Char Count</t>
  </si>
  <si>
    <t>Image (png filename)</t>
  </si>
  <si>
    <t>Exercise</t>
  </si>
  <si>
    <t xml:space="preserve">Get up and get moving! Exercise can help prevent high blood pressure, heart disease, diabetes, sleep apnea, and depression. </t>
  </si>
  <si>
    <t>Afternoon time can be between 1:00 PM to 3:00 PM</t>
  </si>
  <si>
    <t>1</t>
  </si>
  <si>
    <t>Get up and get moving today!</t>
  </si>
  <si>
    <t>030 high-grass-1504280</t>
  </si>
  <si>
    <t>Healthy eating</t>
  </si>
  <si>
    <t xml:space="preserve">Did you know that food labels list the most abundant ingredients first? Limit foods that list words like sugar, high fructose corn syrup, or fruit juice concentrate in the first 3 ingredients. </t>
  </si>
  <si>
    <t>Morning time can be between 9:30 AM to 11:15 AM</t>
  </si>
  <si>
    <t>2</t>
  </si>
  <si>
    <t>Avoid foods with sweetener ingredients listed first.</t>
  </si>
  <si>
    <t>047 vegetables-1372700</t>
  </si>
  <si>
    <r>
      <t>Exercising and drinking water go well together</t>
    </r>
    <r>
      <rPr>
        <sz val="12"/>
        <color rgb="FFFF0000"/>
        <rFont val="Calibri"/>
        <family val="2"/>
        <scheme val="minor"/>
      </rPr>
      <t>!</t>
    </r>
    <r>
      <rPr>
        <sz val="12"/>
        <rFont val="Calibri"/>
        <family val="2"/>
        <scheme val="minor"/>
      </rPr>
      <t xml:space="preserve"> Be sure to drink before, during, and after exercise to maintain proper hydration. </t>
    </r>
  </si>
  <si>
    <t>3</t>
  </si>
  <si>
    <t>Exercising and drinking water go well together.</t>
  </si>
  <si>
    <t>012 glass-1206584</t>
  </si>
  <si>
    <t>Weight loss / management</t>
  </si>
  <si>
    <r>
      <t>If you drink alcohol, remember that calories in alcohol are considered "empty". If drinking, sip slowly to make one drink last a long time</t>
    </r>
    <r>
      <rPr>
        <sz val="12"/>
        <color rgb="FFFF0000"/>
        <rFont val="Calibri"/>
        <family val="2"/>
        <scheme val="minor"/>
      </rPr>
      <t>.</t>
    </r>
    <r>
      <rPr>
        <sz val="12"/>
        <rFont val="Calibri"/>
        <family val="2"/>
        <scheme val="minor"/>
      </rPr>
      <t xml:space="preserve">  </t>
    </r>
    <r>
      <rPr>
        <sz val="12"/>
        <color rgb="FFFF0000"/>
        <rFont val="Calibri"/>
        <family val="2"/>
        <scheme val="minor"/>
      </rPr>
      <t>Be</t>
    </r>
    <r>
      <rPr>
        <sz val="12"/>
        <rFont val="Calibri"/>
        <family val="2"/>
        <scheme val="minor"/>
      </rPr>
      <t xml:space="preserve"> mindful of the number of calories you are taking in!</t>
    </r>
  </si>
  <si>
    <t>4</t>
  </si>
  <si>
    <t>Alcohol is all empty calories!</t>
  </si>
  <si>
    <t>253 analysis-1010888</t>
  </si>
  <si>
    <t>HR monitoring</t>
  </si>
  <si>
    <t>The higher your heart rate (HR), the more your heart is working, and the greater intensity your workout. Monitoring HR can help you know when you are pushing your body too hard or not hard enough.</t>
  </si>
  <si>
    <t xml:space="preserve">Evening time can be between 4:00 PM to 5:30 PM </t>
  </si>
  <si>
    <t>5</t>
  </si>
  <si>
    <t>Monitor your heartrate while you exercise.</t>
  </si>
  <si>
    <t>222 Fitbit-Charge-2_Black_In_Exercise_HR_Cardio</t>
  </si>
  <si>
    <t>Chronic pain</t>
  </si>
  <si>
    <r>
      <t>Chronic pain can take a mental and physical toll. You might have trouble sleeping or have loss of appetite. Depression, frustration, and anger are common, but being physically active can help</t>
    </r>
    <r>
      <rPr>
        <sz val="12"/>
        <color rgb="FFFF0000"/>
        <rFont val="Calibri"/>
        <family val="2"/>
        <scheme val="minor"/>
      </rPr>
      <t>!</t>
    </r>
  </si>
  <si>
    <t>6</t>
  </si>
  <si>
    <t>Physical activity can help alleviate pain.</t>
  </si>
  <si>
    <t>Behavior change</t>
  </si>
  <si>
    <t xml:space="preserve">Cooking healthy meals doesn't have to be time consuming. Buy pre-cut salad and veggies, keep frozen chicken breasts or pre-cut meats, or buy ready to use herbs and spices for seasoning. </t>
  </si>
  <si>
    <t>7</t>
  </si>
  <si>
    <t>Cooking healthy doesn't have to be time-consuming!</t>
  </si>
  <si>
    <t>168 salmon-518032</t>
  </si>
  <si>
    <t>Athletic gear</t>
  </si>
  <si>
    <t xml:space="preserve">Having trouble figuring out what to wear when exercising? Look for clothes that are comfortable and will help wick moisture away from your body to prevent chafing and blisters. </t>
  </si>
  <si>
    <t>8</t>
  </si>
  <si>
    <t>Wear comfortable clothes when exercising.</t>
  </si>
  <si>
    <t>107 fitness-1348867</t>
  </si>
  <si>
    <t>Successful behavior change doesn't happen on its own. Make a plan and you'll likely stick with it. Try writing your goals down to help you stick with them.</t>
  </si>
  <si>
    <t>9</t>
  </si>
  <si>
    <t>Make a plan. You're more likely to stick with exercising.</t>
  </si>
  <si>
    <t>132 hands-1369316</t>
  </si>
  <si>
    <t>Inspirational quotes</t>
  </si>
  <si>
    <t>"With the new day comes new strength and new thoughts." - Eleanor Roosevelt</t>
  </si>
  <si>
    <t>10</t>
  </si>
  <si>
    <t>"With the new day comes new strength and new thoughts."</t>
  </si>
  <si>
    <t>241 sunset-1844006</t>
  </si>
  <si>
    <t xml:space="preserve">Tempted by goodies at the store? Make a shopping list before you go, which can help you avoid buying unnecessary high-calorie foods. Also, avoid junk-food aisles if possible. </t>
  </si>
  <si>
    <t>11</t>
  </si>
  <si>
    <t>Make a shopping list BEFORE stepping into a food store.</t>
  </si>
  <si>
    <t>054 vegetables-1403046</t>
  </si>
  <si>
    <t>Exercising with good posture can help avoid back pain. Stand straight, don't arch your back, don't lean forward/back, eyes forward (looking 20 feet ahead), chin up, suck in stomach, and tuck in your behind.</t>
  </si>
  <si>
    <t>12</t>
  </si>
  <si>
    <t>Exercise with good posture to avoid pain.</t>
  </si>
  <si>
    <t>194 clouds-1834983</t>
  </si>
  <si>
    <t>Your morning coffee may be more than you bargained for. Drinks with lots of cream or sugar can be loaded with  calories. Opt for smaller sizes and limit the sweeteners.</t>
  </si>
  <si>
    <t>13</t>
  </si>
  <si>
    <t>What's in your morning coffee?</t>
  </si>
  <si>
    <t>213 a-cup-of-coffee-399478</t>
  </si>
  <si>
    <t>Planning a trip? Don't take a vacation from exercise. Many forms of exercise can be done anywhere, such as walking or jogging. If you plan to head out of town, pack your work out shoes and clothes.</t>
  </si>
  <si>
    <t>14</t>
  </si>
  <si>
    <t>Don't take a vacation from exercise just because of travel.</t>
  </si>
  <si>
    <t>187 sports-731506</t>
  </si>
  <si>
    <t>Have confidence! Believe in yourself and don't question your ability to change. If you fail once, try again. Learn from your mistakes. With patience and determination, you can change your life.</t>
  </si>
  <si>
    <t>15</t>
  </si>
  <si>
    <t>Believe in yourself!</t>
  </si>
  <si>
    <t>243 businessman-2056022</t>
  </si>
  <si>
    <t>Good socks are your first line of defense against blisters. Pick socks made of synthetic materials like nylon or polyester (cotton holds moisture next to skin) and make sure they fit without bunching.</t>
  </si>
  <si>
    <t>16</t>
  </si>
  <si>
    <t>Good socks make a difference.</t>
  </si>
  <si>
    <t>101 sock-715022</t>
  </si>
  <si>
    <t>Maintenance</t>
  </si>
  <si>
    <t>Supportive friends and family are great resources for keeping you on track with your goals. Lean on your support group to help manage stress, which can help you stay on track.</t>
  </si>
  <si>
    <t>17</t>
  </si>
  <si>
    <t>Lean on friends and family to reduce stress.</t>
  </si>
  <si>
    <t>199 hands-1939895</t>
  </si>
  <si>
    <t>If exercising outside after dark, wear bright colors and a headlamp/flashlight. Carry your cellphone and ID. Consider working out with friends and buying a safety vest with reflective strips.</t>
  </si>
  <si>
    <t>18</t>
  </si>
  <si>
    <t>Wear bright colors if you exercise outside in the dark.</t>
  </si>
  <si>
    <t>251 lost-474124</t>
  </si>
  <si>
    <t xml:space="preserve">Believe in yourself and don't question your ability to change. If you fail once, try again. Try something else and learn from your mistakes. </t>
  </si>
  <si>
    <t>19</t>
  </si>
  <si>
    <t>Don't question your ability to change.</t>
  </si>
  <si>
    <t>"The secret of getting ahead is getting started." - Mark Twain</t>
  </si>
  <si>
    <t>20</t>
  </si>
  <si>
    <t>"The secret of getting ahead is getting started."</t>
  </si>
  <si>
    <t>040 walking-1694137</t>
  </si>
  <si>
    <t xml:space="preserve">According to the American Heart Association, the average resting heart rate is 60-80 beats per minute. Regular exercise can help lower your resting heart rates. </t>
  </si>
  <si>
    <t>21</t>
  </si>
  <si>
    <t>Regular exercise can lower your resting heart rate.</t>
  </si>
  <si>
    <r>
      <t>Pain and fatigue go hand in hand, but exercise can help combat both. Do you hurt or feel tired? If so, get up and get moving and see if it helps</t>
    </r>
    <r>
      <rPr>
        <sz val="12"/>
        <color rgb="FFFF0000"/>
        <rFont val="Calibri"/>
        <family val="2"/>
        <scheme val="minor"/>
      </rPr>
      <t>!</t>
    </r>
  </si>
  <si>
    <t>22</t>
  </si>
  <si>
    <t>Exercise can help combat pain and fatigue.</t>
  </si>
  <si>
    <t>Need help changing your habits? Get some support. Tell your friends and family about your healthy habits. It helps to have an encouraging network.</t>
  </si>
  <si>
    <t>23</t>
  </si>
  <si>
    <t>Get your friends and family to support your exercise goals.</t>
  </si>
  <si>
    <t xml:space="preserve">Exercising with a friend or in a group can be fun and motivating, and it can help increase your commitment to working out. Consider finding an exercise partner or joining an established club or team. </t>
  </si>
  <si>
    <t>24</t>
  </si>
  <si>
    <r>
      <t>Consider finding an exercise partner or join</t>
    </r>
    <r>
      <rPr>
        <sz val="11"/>
        <color rgb="FFFF0000"/>
        <rFont val="Calibri"/>
        <family val="2"/>
        <scheme val="minor"/>
      </rPr>
      <t>ing</t>
    </r>
    <r>
      <rPr>
        <sz val="11"/>
        <color theme="1"/>
        <rFont val="Calibri"/>
        <family val="2"/>
        <scheme val="minor"/>
      </rPr>
      <t xml:space="preserve"> a team.</t>
    </r>
  </si>
  <si>
    <t>075 beach-volleyball-1597263</t>
  </si>
  <si>
    <t>After a day of vigorous exercise, you may notice soreness in your muscles. This is a good sign! It means your muscles got a good workout and are becoming stronger.</t>
  </si>
  <si>
    <t>25</t>
  </si>
  <si>
    <t>A bit of soreness may mean your muscles are getting stronger.</t>
  </si>
  <si>
    <t>147 man-461195</t>
  </si>
  <si>
    <t>Avoid meals or snacks high in both carbohydrates and fat such as french fries, candy bars, pizza and ice cream.   Nuts  are high in fat but are a healthy snack if not eaten with carbohydrates like potato chips or soda.</t>
  </si>
  <si>
    <t>26</t>
  </si>
  <si>
    <t>Snacks can include healthy fats.</t>
  </si>
  <si>
    <t>American adults drink almost 10% of daily calories in 
the form of sugar sweetened drinks like soda and juice. Better options include water flavored with fruit slices,or unsweetened tea or coffee.</t>
  </si>
  <si>
    <t>27</t>
  </si>
  <si>
    <t>Replace sweetened drinks with water and fruit slices.</t>
  </si>
  <si>
    <t>Forget sheep! Exercise your way to better sleep. A full night of good sleep is important and being active can improve your sleep cycle. Exercise can relieve insomnia and other sleep disorders.</t>
  </si>
  <si>
    <t>28</t>
  </si>
  <si>
    <t>Exercise can help you sleep better.</t>
  </si>
  <si>
    <t>104 animal-1842195</t>
  </si>
  <si>
    <t>"If you are in a bad mood, go for a walk. If you are still in a bad mood, go for another walk." - Hippocrates</t>
  </si>
  <si>
    <t>29</t>
  </si>
  <si>
    <t>"If you are in a bad mood, go for a walk..."</t>
  </si>
  <si>
    <t>035 autumn-walk-1792812</t>
  </si>
  <si>
    <t xml:space="preserve">To help make regular exercise a habit, set clear and realistic short-term goals that help you reach your final goal of exercising every day. </t>
  </si>
  <si>
    <t>30</t>
  </si>
  <si>
    <t>Set clear and realistic goals.</t>
  </si>
  <si>
    <r>
      <t>Options for managing chronic pain include complementary and alternative medical practice</t>
    </r>
    <r>
      <rPr>
        <sz val="12"/>
        <color rgb="FFFF0000"/>
        <rFont val="Calibri"/>
        <family val="2"/>
        <scheme val="minor"/>
      </rPr>
      <t>s</t>
    </r>
    <r>
      <rPr>
        <sz val="12"/>
        <rFont val="Calibri"/>
        <family val="2"/>
        <scheme val="minor"/>
      </rPr>
      <t xml:space="preserve"> such as chiropractic, massage, and acupuncture. These have been linked to positive effects for some people.</t>
    </r>
  </si>
  <si>
    <t>31</t>
  </si>
  <si>
    <t>Consider alternatives to alleviate pain.</t>
  </si>
  <si>
    <t>150 back-pain-1491801</t>
  </si>
  <si>
    <t xml:space="preserve">Weight is determined mostly by the balance of calories - how much you expend through bodily needs and exercise vs. how much you eat each day. </t>
  </si>
  <si>
    <t>32</t>
  </si>
  <si>
    <t>Balance how much you eat with how much you exercise.</t>
  </si>
  <si>
    <t>Pain can lead to reduced exercise, which can lead to muscle weakness, lack of confidence about strength, and more pain. Slow and steady increases in activity can stop the cycle of pain!</t>
  </si>
  <si>
    <t>33</t>
  </si>
  <si>
    <t>Slow and steady increases in exercise can help with pain.</t>
  </si>
  <si>
    <t>067 men-1179452</t>
  </si>
  <si>
    <t>Not all fats are bad! Choose healthy fats such as nuts and seeds, olive or canola oil, avocados, and fatty fish like salmon, trout, and sardines.</t>
  </si>
  <si>
    <t>34</t>
  </si>
  <si>
    <t>Not all fats are bad!</t>
  </si>
  <si>
    <t xml:space="preserve">Don't enjoy exercise? Focus on activities you enjoy such as hiking, walking the dog, dancing, or gardening. Exercise doesn't have to mean lifting weights and running. </t>
  </si>
  <si>
    <t>35</t>
  </si>
  <si>
    <t>Focus on the kinds of physical activity you enjoy.</t>
  </si>
  <si>
    <r>
      <t xml:space="preserve">If </t>
    </r>
    <r>
      <rPr>
        <sz val="12"/>
        <color rgb="FFFF0000"/>
        <rFont val="Calibri"/>
        <family val="2"/>
        <scheme val="minor"/>
      </rPr>
      <t xml:space="preserve">you have </t>
    </r>
    <r>
      <rPr>
        <sz val="12"/>
        <rFont val="Calibri"/>
        <family val="2"/>
        <scheme val="minor"/>
      </rPr>
      <t>chronic pain, start small and gradually increase your activity level. Rather than not doing anything at all, start with exercises that target a part of your body that doesn't hurt.</t>
    </r>
  </si>
  <si>
    <t>36</t>
  </si>
  <si>
    <t>Got pain? Start small!</t>
  </si>
  <si>
    <t>If you find yourself craving carbohydrates about 2 hours after a low fat  snack, try a  snack with some fat and protein but low in carbohydrates:  veggies with peanut butter, nuts, or cheese.</t>
  </si>
  <si>
    <t>37</t>
  </si>
  <si>
    <t>Low fat snacks may not keep you satisfied.</t>
  </si>
  <si>
    <t>"Slow down and enjoy life. It's not only the scenery you miss by going too fast - you also miss the sense of where you are going and why." - Eddie Cantor</t>
  </si>
  <si>
    <t>38</t>
  </si>
  <si>
    <t>"Slow down and enjoy life…"</t>
  </si>
  <si>
    <t>119 lake-1597505</t>
  </si>
  <si>
    <t>Having trouble finding 30 minutes every day for exercise? Every little bit helps! Try breaking your exercise into smaller chunks. Three 10 minute blocks of exercise counts too!</t>
  </si>
  <si>
    <t>39</t>
  </si>
  <si>
    <t>Every little bit of exercise helps</t>
  </si>
  <si>
    <t>092 steps-1081909</t>
  </si>
  <si>
    <t>Many seemingly healthy foods labeled "low-fat" may contain high levels of salt (sodium), sugar and carbohydrates. Check the sodium, sugar and carbohydrate content on the food label.</t>
  </si>
  <si>
    <t>40</t>
  </si>
  <si>
    <t>Check your food labels.</t>
  </si>
  <si>
    <r>
      <t>Even if the weather outside isn't good, check out YouTube for fun</t>
    </r>
    <r>
      <rPr>
        <sz val="12"/>
        <color rgb="FFFF0000"/>
        <rFont val="Calibri"/>
        <family val="2"/>
        <scheme val="minor"/>
      </rPr>
      <t xml:space="preserve"> indoor</t>
    </r>
    <r>
      <rPr>
        <sz val="12"/>
        <rFont val="Calibri"/>
        <family val="2"/>
        <scheme val="minor"/>
      </rPr>
      <t xml:space="preserve"> exercise videos.</t>
    </r>
  </si>
  <si>
    <t>41</t>
  </si>
  <si>
    <t>Check out YouTube for fun indoor exercises.</t>
  </si>
  <si>
    <t>236 gym-room-1181815</t>
  </si>
  <si>
    <t>Eating breakfast is a healthy habit for managing weight and controlling hunger throughout the day. Choose foods like whole grains cereal, eggs, yogurt, and fruit as healthy choices.</t>
  </si>
  <si>
    <t>42</t>
  </si>
  <si>
    <t>Eating breakfast is a healthy habit.</t>
  </si>
  <si>
    <t>211 healthy-1798131</t>
  </si>
  <si>
    <t>To make healthier choices: switch from soda or sweet tea to unsweetened tea or drink water with meals.  Add a few drops of lemon to your water if you need extra flavor but skip the sugar.</t>
  </si>
  <si>
    <t>43</t>
  </si>
  <si>
    <t>Unsweetened drinks are a healthy choice.</t>
  </si>
  <si>
    <t xml:space="preserve">When you hurt, your first impulse might be to rest, but light exercise can actually help manage chronic pain by prompting your body to release endorphins, which can boost energy, and enhance mood.  </t>
  </si>
  <si>
    <t>44</t>
  </si>
  <si>
    <r>
      <t>Light exercise can help with pain</t>
    </r>
    <r>
      <rPr>
        <sz val="11"/>
        <color rgb="FFFF0000"/>
        <rFont val="Calibri"/>
        <family val="2"/>
        <scheme val="minor"/>
      </rPr>
      <t>.</t>
    </r>
  </si>
  <si>
    <t>Experiment with wearing your Fitbit higher on your wrist when you are exercising. This may allow you to get more accurate readings.</t>
  </si>
  <si>
    <t>45</t>
  </si>
  <si>
    <t>Adjust the position of your Fitbit to ensure accurate readings.</t>
  </si>
  <si>
    <t xml:space="preserve">If you suffer from chronic pain, stress will likely make it worse. Learning how to relax and relieve stress can help lessen or prevent chronic pain. </t>
  </si>
  <si>
    <t>46</t>
  </si>
  <si>
    <t>Relax and find ways to reduce stress.</t>
  </si>
  <si>
    <t>Making a shopping list and planning your meals in advance can help you to stick to a healthier diet. It can also help you save money by only buying foods you need!</t>
  </si>
  <si>
    <t>47</t>
  </si>
  <si>
    <t>Making a shopping list can save you money.</t>
  </si>
  <si>
    <t>"Your health account, your bank account, they're the same thing. The more you put in, the more you can take out. Exercise is king and nutrition is queen. Together you have a kingdom." - Jack LaLanne</t>
  </si>
  <si>
    <t>48</t>
  </si>
  <si>
    <t>"Exercise is king and nutrition is queen"</t>
  </si>
  <si>
    <t>145 piggy-bank-970340</t>
  </si>
  <si>
    <t>Weight management/ healthy eating</t>
  </si>
  <si>
    <r>
      <t xml:space="preserve">Balance how much you eat with how much you exercise. You want to have enough fuel to feel energized each day; too little food can make you "hangry" and too much food can turn into </t>
    </r>
    <r>
      <rPr>
        <sz val="12"/>
        <color rgb="FFFF0000"/>
        <rFont val="Calibri"/>
        <family val="2"/>
        <scheme val="minor"/>
      </rPr>
      <t xml:space="preserve">a </t>
    </r>
    <r>
      <rPr>
        <sz val="12"/>
        <rFont val="Calibri"/>
        <family val="2"/>
        <scheme val="minor"/>
      </rPr>
      <t>"food coma."</t>
    </r>
  </si>
  <si>
    <t>49</t>
  </si>
  <si>
    <t>Balance food intake with exercise.</t>
  </si>
  <si>
    <t>You are making changes to last a lifetime, but keep your routines fresh to avoid boredom. Try new activities, music, or locations to be active.</t>
  </si>
  <si>
    <t>50</t>
  </si>
  <si>
    <t>Freshen your routine with new activities.</t>
  </si>
  <si>
    <t>064 climb-mountain-1434315</t>
  </si>
  <si>
    <t>Don't forget to stretch! Stretching improves flexibility, muscle performance, circulation, and reduces risk of injury. It can also prevent stiffness/soreness, reduce tension, and encourage relaxation.</t>
  </si>
  <si>
    <t xml:space="preserve">Morning or Afternoon
Morning time can be between 9:30 AM to 11:15 AM
Afternoon time can be between 1:00 PM to 3:00 PM
</t>
  </si>
  <si>
    <t>51</t>
  </si>
  <si>
    <t>Don't forget to stretch!</t>
  </si>
  <si>
    <t>085 stretching-814227</t>
  </si>
  <si>
    <t>Planning in advance can help you stick to your goals. Writing down your personal action plan is a good way to stay honest with yourself, to watch your progress, and to learn your pitfalls.</t>
  </si>
  <si>
    <t>52</t>
  </si>
  <si>
    <t>Writing your plan down can help keep you honest.</t>
  </si>
  <si>
    <t>Aerobic activities raise your heart rate, use large muscle groups, and are fairly easy to do for a long time. The main steps are: warm-up, aerobic activity, cool down, and stretching.</t>
  </si>
  <si>
    <t>53</t>
  </si>
  <si>
    <t>When exercising: Warm up. Be aerobic. Cool down. Stretch.</t>
  </si>
  <si>
    <t>233 bicycle-1838605</t>
  </si>
  <si>
    <t xml:space="preserve">Review your goals to stay on track. If you start feeling it's not worth it, think about why you decided to change in the first place and remind yourself of the progress you've made. </t>
  </si>
  <si>
    <t>54</t>
  </si>
  <si>
    <t>Remind yourself of the progress you've made!</t>
  </si>
  <si>
    <t>It's okay if your Fitbit gets wet, but if it does, make sure to take it off and dry it thoroughly. Be sure to let your skin dry thoroughly too!</t>
  </si>
  <si>
    <t>55</t>
  </si>
  <si>
    <t>It's ok if your Fitbit gets wet. Just dry it off.</t>
  </si>
  <si>
    <t>216 Fitbit-Charge-2_Black_Clock_Steps</t>
  </si>
  <si>
    <t>To manage chronic pain, don't just wait for good days to do all your exercise. By gradually increasing activity over time and pacing well, you will be able to increase your activity over time.</t>
  </si>
  <si>
    <t>56</t>
  </si>
  <si>
    <t>Slowly increasing exercise will help alleviate pain.</t>
  </si>
  <si>
    <t>Sticking with new healthy habits isn't always easy. Cut yourself some slack. Setbacks happen, but they don't mean throwing in the towel. Remind yourself that change takes time and get back on track!</t>
  </si>
  <si>
    <t>57</t>
  </si>
  <si>
    <r>
      <t>Keeping new routines is not easy. Give yourself some slack</t>
    </r>
    <r>
      <rPr>
        <sz val="11"/>
        <color rgb="FFFF0000"/>
        <rFont val="Calibri"/>
        <family val="2"/>
        <scheme val="minor"/>
      </rPr>
      <t>!</t>
    </r>
  </si>
  <si>
    <t>"We live in a fast-paced society. Walking slows us down." - Robert Sweetgall</t>
  </si>
  <si>
    <t>58</t>
  </si>
  <si>
    <t>"We live in a fast-paced society. Walking slows us down."</t>
  </si>
  <si>
    <t>Make good choices during holidays, vacations, and parties. Plan ahead to deal with challenges. Most importantly, have fun. Don't beat yourself up for bad choices, just make better ones next time.</t>
  </si>
  <si>
    <t>59</t>
  </si>
  <si>
    <t>Don’t feel bad. You can always make better choices next time.</t>
  </si>
  <si>
    <t>Being active is usually safe, but in rare cases, problems can arise. Signs that it is time to stop exercising include chest pain/discomfort, severe nausea, shortness of breath, or feeling lightheaded.</t>
  </si>
  <si>
    <t>60</t>
  </si>
  <si>
    <t>Be sure to stop exercise if you have these signs…</t>
  </si>
  <si>
    <t>Athletic shoes need to be in good condition. It is a good idea to replace your shoes every 4-6 months, or every 500 miles. To make shoes last longer, have a separate pair for exercise.</t>
  </si>
  <si>
    <t>61</t>
  </si>
  <si>
    <t>Are your shoes in good shape?</t>
  </si>
  <si>
    <t xml:space="preserve">It can be easy to get stuck in an exercise rut! Don't forget to cover your bases by engaging in activities that help build endurance, strength, flexibility, and balance. </t>
  </si>
  <si>
    <t>62</t>
  </si>
  <si>
    <t>Don’t get stuck in an exercise rut!</t>
  </si>
  <si>
    <t>002 beach-1835213</t>
  </si>
  <si>
    <t>When your body is dehydrated, sometimes you feel hungry when you're actually thirsty, and this can lead to overeating. To prevent this, try drinking a glass of water first before you start eating.</t>
  </si>
  <si>
    <t>63</t>
  </si>
  <si>
    <t>Are you thirsty instead of hungry?</t>
  </si>
  <si>
    <t>Surround yourself with supportive people. Decide what kind of support you need and ensure that you have access to it!</t>
  </si>
  <si>
    <t>64</t>
  </si>
  <si>
    <t>Surround yourself with supportive people.</t>
  </si>
  <si>
    <t>Aching shins are common, but can be avoided by gradually increasing speed and distance, wearing good shoes, and proper stretching after you exercise.</t>
  </si>
  <si>
    <t>65</t>
  </si>
  <si>
    <t>Aching shins? Wear good shoes and stretch.</t>
  </si>
  <si>
    <t xml:space="preserve">If you haven't lifted weights in a while, take it slow! To avoid injury, choose lighter weights to start and build up gradually. </t>
  </si>
  <si>
    <t>66</t>
  </si>
  <si>
    <t>If you are lifting weights, start slow.</t>
  </si>
  <si>
    <t>010 dumbbell-pair-299535</t>
  </si>
  <si>
    <r>
      <t>High fiber foods are good for you. They contain vitamins and minerals, aid in digestion</t>
    </r>
    <r>
      <rPr>
        <sz val="12"/>
        <color rgb="FFFF0000"/>
        <rFont val="Calibri"/>
        <family val="2"/>
        <scheme val="minor"/>
      </rPr>
      <t>,</t>
    </r>
    <r>
      <rPr>
        <sz val="12"/>
        <rFont val="Calibri"/>
        <family val="2"/>
        <scheme val="minor"/>
      </rPr>
      <t xml:space="preserve"> help maintain regularity, reduce cholesterol, fill you up more quickly, and leave you feeling full longer. </t>
    </r>
  </si>
  <si>
    <t>67</t>
  </si>
  <si>
    <t>High fiber foods are a good choice.</t>
  </si>
  <si>
    <t>"Strive for progress, not perfection." - Unknown</t>
  </si>
  <si>
    <t>68</t>
  </si>
  <si>
    <t>"Strive for progress, not perfection."</t>
  </si>
  <si>
    <t>Stress can wear your body down, mentally and physically, but a healthy body can cope with stress better than an unhealthy one. Try keeping a positive attitude.</t>
  </si>
  <si>
    <t>69</t>
  </si>
  <si>
    <t>Keep a positive attitude!</t>
  </si>
  <si>
    <t>176 woman-1253493</t>
  </si>
  <si>
    <t>Curious about the very best time of day to exercise? The time of day that you can best fit exercise into your schedule on a consistent basis is the best! Exercise can only do you good if you do it!</t>
  </si>
  <si>
    <t>70</t>
  </si>
  <si>
    <t>Find the best time of day when you can exercise consistently.</t>
  </si>
  <si>
    <t>139 diary-614149</t>
  </si>
  <si>
    <t>Keep things interesting! Do something new and different today! You are making life-long changes.  Being active is something you'll be doing for the rest of your life.</t>
  </si>
  <si>
    <t>71</t>
  </si>
  <si>
    <t>Do something new and different today.</t>
  </si>
  <si>
    <t>If you get a sprain, strain, pull, or bruise during exercise, think RICE: Rest, Ice, apply Compression, and Elevate the injured area.</t>
  </si>
  <si>
    <t>72</t>
  </si>
  <si>
    <t>Think RICE if you get a sprain, strain, bruise, or pull.</t>
  </si>
  <si>
    <t>Starting a new exercise routine can feel difficult at first, but it will get easier as you get stronger over time. Plus, there is the added benefit of boosting your mental health, too!</t>
  </si>
  <si>
    <t>73</t>
  </si>
  <si>
    <t>Exercise will get easier and easier.</t>
  </si>
  <si>
    <t>A fat free diet is not necessary! Do eat healthy fats like nuts, olive oil or avocados in moderation and avoid trans fats.</t>
  </si>
  <si>
    <t>74</t>
  </si>
  <si>
    <t>A fat free diet is not necessary.</t>
  </si>
  <si>
    <t xml:space="preserve">Activities where your wrist moves a lot in a non-rhythmic manner (like high-intensity interval training, P90X, or boxing) may prevent your Fitbit from finding an accurate heart rate. </t>
  </si>
  <si>
    <t>75</t>
  </si>
  <si>
    <t>Keep an eye on whether your Fitbit is accurately tracking.</t>
  </si>
  <si>
    <t>To help make regular exercise a habit, keep yourself on a schedule so that the exercise habit sticks. Repetition is the key to building a habit.</t>
  </si>
  <si>
    <t>76</t>
  </si>
  <si>
    <t>Keep yourself on a regular exercise schedule.</t>
  </si>
  <si>
    <t>Try to avoid negative self-talk before it harms you. Saying "I've done something good for myself today by exercising," is more helpful than focusing on the negative.</t>
  </si>
  <si>
    <t>77</t>
  </si>
  <si>
    <t>Think positive thoughts and banish negative thoughts.</t>
  </si>
  <si>
    <t>"True enjoyment comes from activity of the mind and exercise of the body; the two are ever united." - Wilhelm von Humboldt</t>
  </si>
  <si>
    <t>78</t>
  </si>
  <si>
    <t>True enjoyment comes from uniting an active mind and body.</t>
  </si>
  <si>
    <t>024 italy-426458</t>
  </si>
  <si>
    <t>Exercise increases muscle strength, improves balance and coordination, and reduces risk of chronic disease.</t>
  </si>
  <si>
    <t>79</t>
  </si>
  <si>
    <t>Exercise has lots of benefits!</t>
  </si>
  <si>
    <t>Having trouble increasing exercise? Try keeping your workout gear out in plain sight instead of the closet. Also, try scheduling your exercise in advance by putting it on your calendar.</t>
  </si>
  <si>
    <t>80</t>
  </si>
  <si>
    <t>Find ways to make exercise easy.</t>
  </si>
  <si>
    <t>Fruits and veggies are packed with vitamins, minerals, and fiber. Aim to eat at least 5 servings daily to help reduce your risk of cancer, heart disease, hypertension, diabetes, obesity, and stroke.</t>
  </si>
  <si>
    <t xml:space="preserve">Afternoon or Evening
Afternoon time can be between 1:00 PM to 3:00 PM
Evening time can be between 4:00 PM to 5:30 PM 
</t>
  </si>
  <si>
    <t>81</t>
  </si>
  <si>
    <t>5 servings of fruits &amp; veggies reduce risk of disease.</t>
  </si>
  <si>
    <t>Weight management/ goal setting</t>
  </si>
  <si>
    <t>When trying to manage your weight, be sure to start with short-term goals that are realistic and you can achieve. If you have health concerns, talk to your doctor about what is right for you.</t>
  </si>
  <si>
    <t>82</t>
  </si>
  <si>
    <t>Focus on short term goals.</t>
  </si>
  <si>
    <t>116 tape-403593</t>
  </si>
  <si>
    <t>What makes a heart rate monitor so great? A heart rate monitor can give you an overall estimate of how hard you are working over time for a variety of different exercises!</t>
  </si>
  <si>
    <t>83</t>
  </si>
  <si>
    <t>Monitoring your heart rate tells you your level of exercise.</t>
  </si>
  <si>
    <t xml:space="preserve">Did you know that smoking might make back pain worse? Smokers are more likely to develop low back pain compared to non-smokers. </t>
  </si>
  <si>
    <t>84</t>
  </si>
  <si>
    <t>If you smoke, it may be contributing to pain.</t>
  </si>
  <si>
    <t>Need motivation? Exercise with a friend or join a local club or team sport. Many communities and rec centers have teams or clubs that people can join.</t>
  </si>
  <si>
    <t>85</t>
  </si>
  <si>
    <t>Need motivation? Find a friend or join a team to exercise with.</t>
  </si>
  <si>
    <t>If you track your food every day, don't forget to include condiments like mayonnaise, dressings, oils, and butter. These add calories and fat to your daily intake!</t>
  </si>
  <si>
    <t>86</t>
  </si>
  <si>
    <t>Don't foget to include condiments if you track your food intake.</t>
  </si>
  <si>
    <t xml:space="preserve">To help make regular exercise a habit, reward yourself at milestones along the way to keep your your goals in view. </t>
  </si>
  <si>
    <t>87</t>
  </si>
  <si>
    <t>Reward yourself when you make a milestone.</t>
  </si>
  <si>
    <t>"Physical fitness is not only one of the most important keys to a healthy body, it is the basis of dynamic and creative intellectual activity." - John F. Kennedy</t>
  </si>
  <si>
    <t>88</t>
  </si>
  <si>
    <t>Physical fitness is the basis of dynamic and creative activity.</t>
  </si>
  <si>
    <t>159 president-john-f-kennedy-396982</t>
  </si>
  <si>
    <t>Do your feet a favor! Don't buy shoes that are too tight or narrow, hoping you will "break them in." Properly fitting shoes are a must!</t>
  </si>
  <si>
    <t>89</t>
  </si>
  <si>
    <t>Do your feet a favor! Use properly fitting shoes.</t>
  </si>
  <si>
    <t>When not exercising, your Fitbit should rest a finger's width below your wrist bone, just like how you would wear a watch.</t>
  </si>
  <si>
    <t>90</t>
  </si>
  <si>
    <t>Be sure you have your Fitbit positioned properly.</t>
  </si>
  <si>
    <t>Look for opportunities to be active and have fun at the same time. Plan family outings to include exercise,  join a club focusing on exercise, or make a plan with a friend to be active together.</t>
  </si>
  <si>
    <t>91</t>
  </si>
  <si>
    <t>Look for ways to be active and have fun at the same time!</t>
  </si>
  <si>
    <t>206 bowling-1951472</t>
  </si>
  <si>
    <t>If your muscles feel tired, try a lower intensity workout for a day or consider a rest day once a week. Muscle fatigue can mean overuse, which can lead to injury. Rest, recover, and re-energize for next time!</t>
  </si>
  <si>
    <t>92</t>
  </si>
  <si>
    <t>Sometimes you need to rest, recover, and re-engergize.</t>
  </si>
  <si>
    <t>Watching what you eat and how much you exercise every day is important whether you want to lose or maintain weight.</t>
  </si>
  <si>
    <t>93</t>
  </si>
  <si>
    <t>Watching what you eat and how much you exercise is key.</t>
  </si>
  <si>
    <t>Drinking fluids daily is important for good health and proper hydration. Drink plenty of water and eat lots of fruits and veggies which are also mostly water!</t>
  </si>
  <si>
    <t>94</t>
  </si>
  <si>
    <t>Drink plenty of fluids and eat lots of fruits &amp; veggies!</t>
  </si>
  <si>
    <t xml:space="preserve">Don't forget to warm-up/cool-down! Just 5 minutes of gentle activity before and after exercise can be critical for preventing unnecessary pain and injury! </t>
  </si>
  <si>
    <t>95</t>
  </si>
  <si>
    <t>Just 5 minutes of warm up and cool down can make a difference.</t>
  </si>
  <si>
    <t xml:space="preserve">Check your food labels! Current guidelines call for adults to eat no more than 2,300 mg of sodium (1,500 mg if 51 or older, African American, have hypertension, diabetes, or chronic kidney disease). </t>
  </si>
  <si>
    <t>96</t>
  </si>
  <si>
    <t>Check your food labels for sodium content.</t>
  </si>
  <si>
    <t xml:space="preserve">To help manage chronic pain, consider learning relaxation techniques. Relaxation for stress reduction can directly and indirectly reduce pain. </t>
  </si>
  <si>
    <t>97</t>
  </si>
  <si>
    <t>Try relaxation exercises for reduced stress and pain.</t>
  </si>
  <si>
    <t>"Do not go where the path may lead, go instead where there is no path and leave a trail." - Ralph Waldo Emerson</t>
  </si>
  <si>
    <t>98</t>
  </si>
  <si>
    <t>"Go where there is no path and leave a trail."</t>
  </si>
  <si>
    <t>239 rest-1662357</t>
  </si>
  <si>
    <t>Planning  diet and exercise is an important part of maintaining your new healthy lifestyle. Don't just wing it every day. Think through the days ahead and plan out how you will stick to your goals.</t>
  </si>
  <si>
    <t>99</t>
  </si>
  <si>
    <t>Plan, don't just wing it!</t>
  </si>
  <si>
    <t>Get into the habit of doing a short warm up with a 3 to 5 minute brisk walk or slow jog followed by a few minutes of gentle stretching to get your body ready for your exercise program.</t>
  </si>
  <si>
    <t>100</t>
  </si>
  <si>
    <t>Stretch after warming up.</t>
  </si>
  <si>
    <t xml:space="preserve">To improve your cholesterol, choose high fiber foods like beans, oats, barley, and lots of fruits and vegetables. Avoid processed carbohydrates like potato chips, candy bars, pasta, white bread and soda. </t>
  </si>
  <si>
    <t>101</t>
  </si>
  <si>
    <t>Choose high fiber foods.</t>
  </si>
  <si>
    <t>Trapped inside? Try these suggestions for exercise: try an indoor exercise video, dance, take a few trips up and down a flight of stairs, or do some cleaning that you've been putting off.</t>
  </si>
  <si>
    <t>102</t>
  </si>
  <si>
    <t>Trapped inside today? Try these ideas.</t>
  </si>
  <si>
    <t>Watching what you eat is a great way to lose weight. Regular exercise helps keep the weight off.</t>
  </si>
  <si>
    <t>103</t>
  </si>
  <si>
    <t>Good diet and regular exercise is good for a lifetime.</t>
  </si>
  <si>
    <t>Do you feel like your Fitbit is overestimating or underestimating your exercise? If so, please contact the Study Staff.</t>
  </si>
  <si>
    <t>104</t>
  </si>
  <si>
    <t>Having trouble with your Fitbit? Call us for help.</t>
  </si>
  <si>
    <t>Do your feet hurt in the morning or when you walk? To address this problem, maintain a healthy weight, choose good shoes, throw out worn-out shoes, and start activities slowly.</t>
  </si>
  <si>
    <t>105</t>
  </si>
  <si>
    <t>Do your feet hurt? Choose good shoes.</t>
  </si>
  <si>
    <t>Add positive activity cues to your workplace by putting workout shoes in a visible place, leaving notes/reminders to walk during lunch, or making a regular appointments with yourself to be active.</t>
  </si>
  <si>
    <t>106</t>
  </si>
  <si>
    <t>Give yourself positive cues to exercise.</t>
  </si>
  <si>
    <r>
      <t xml:space="preserve">Four out of five Americans will have back pain at some point in their lives. Taking steps to protect your spine, reduce stress, and </t>
    </r>
    <r>
      <rPr>
        <sz val="12"/>
        <color rgb="FFFF0000"/>
        <rFont val="Calibri"/>
        <family val="2"/>
        <scheme val="minor"/>
      </rPr>
      <t>stay</t>
    </r>
    <r>
      <rPr>
        <sz val="12"/>
        <rFont val="Calibri"/>
        <family val="2"/>
        <scheme val="minor"/>
      </rPr>
      <t xml:space="preserve"> physically active can help prevent and manage back pain.</t>
    </r>
  </si>
  <si>
    <t>107</t>
  </si>
  <si>
    <t>Got back pain? You can prevent or manage the pain.</t>
  </si>
  <si>
    <t>"To enjoy the glow of good health, you must exercise." Gene Tunney</t>
  </si>
  <si>
    <t>108</t>
  </si>
  <si>
    <t>"To enjoy the glow of good health, you must exercise."</t>
  </si>
  <si>
    <r>
      <t xml:space="preserve">Help make exercise a regular habit by keeping an exercise schedule and tracking your progress. Stay Strong will really help with this! Be sure to </t>
    </r>
    <r>
      <rPr>
        <sz val="12"/>
        <color rgb="FFFF0000"/>
        <rFont val="Calibri"/>
        <family val="2"/>
        <scheme val="minor"/>
      </rPr>
      <t xml:space="preserve">upload </t>
    </r>
    <r>
      <rPr>
        <sz val="12"/>
        <rFont val="Calibri"/>
        <family val="2"/>
        <scheme val="minor"/>
      </rPr>
      <t>your Fitbit often.</t>
    </r>
  </si>
  <si>
    <t>109</t>
  </si>
  <si>
    <t>Track your progress regularly by using and syncing your Fitbit.</t>
  </si>
  <si>
    <t xml:space="preserve">Don't get derailed when you get sick. Don't stress about taking a few days off when you have a cold or the flu. Just remember to get back on track when you feel better. </t>
  </si>
  <si>
    <t>110</t>
  </si>
  <si>
    <t>Don't let an illness derail you from your goals.</t>
  </si>
  <si>
    <t xml:space="preserve"> It is easy to fall off the wagon when derailed by life, but that doesn't have to happen. If you miss an exercise opportunity, work activity into your day another way.</t>
  </si>
  <si>
    <t>111</t>
  </si>
  <si>
    <t>If you fall off the wagon, get back on!</t>
  </si>
  <si>
    <t>With your daily calorie goals, it's important to think about the quality of those calories, too. Fresh fruits and vegetables are lower in calories and also give you more energy than processed foods.</t>
  </si>
  <si>
    <t>112</t>
  </si>
  <si>
    <t>Consider the quality of calories, not just quantity.</t>
  </si>
  <si>
    <t xml:space="preserve">When setting goals, make sure that they are realistic, measurable, and dated. Goals that are challenging, yet achievable can be more motivating in the long run. </t>
  </si>
  <si>
    <t>113</t>
  </si>
  <si>
    <t>Set realistic, measurable goals with a target date.</t>
  </si>
  <si>
    <t>196 target-1551492</t>
  </si>
  <si>
    <t xml:space="preserve">Trans fats can be damaging to your health. Avoid foods listing "partially hydrogenated oils" on the label such as some margarines, microwave popcorns, shortening, and packaged snack foods. </t>
  </si>
  <si>
    <t>114</t>
  </si>
  <si>
    <t>Avoid foods with trans fats.</t>
  </si>
  <si>
    <t xml:space="preserve">Exercise leads to the release of the body's natural happy drugs - endorphins. Many people report reaching a euphoric, calm, and clear state after exercise. </t>
  </si>
  <si>
    <t>115</t>
  </si>
  <si>
    <t>Exercise releases the body's natural happy drugs!</t>
  </si>
  <si>
    <t>The same people who helped you be more physically active can help keep you going! Keep leaning on them to keep from falling back into old habits.</t>
  </si>
  <si>
    <t>116</t>
  </si>
  <si>
    <t>Find friends and family to help you stay physically active.</t>
  </si>
  <si>
    <t xml:space="preserve">When sticking with positive changes gets hard, lean on others who are working toward the same goals. They can be a good support to encourage you to stick with your lifestyle changes. </t>
  </si>
  <si>
    <t>117</t>
  </si>
  <si>
    <t>When the going gets hard, get help from family and friends.</t>
  </si>
  <si>
    <t>"A muscle is like a car. If you want it to run well early in the morning, you have to warm it up." Florence Griffith Joyner</t>
  </si>
  <si>
    <t>118</t>
  </si>
  <si>
    <t>A muscle is like a car - it needs to warm up too.</t>
  </si>
  <si>
    <t>Need help getting active? Try standing while talking on the phone, taking stairs instead of elevators, taking a walk during lunch/break, and using the restroom in a different part of the building.</t>
  </si>
  <si>
    <t>119</t>
  </si>
  <si>
    <t>Need help being active? Try these tricks.</t>
  </si>
  <si>
    <t>Do you love eating spaghetti?  Simple carbohydrates like pasta, bread, rice and potatoes can make you gain weight.  Try making pasta from zucchini.  "Zoodles" taste great with tomato sauce!</t>
  </si>
  <si>
    <t>120</t>
  </si>
  <si>
    <t>Replace pasta with vegetable noodles.</t>
  </si>
  <si>
    <t>To loosen muscles, stretch after you warm-up, but before you begin exercise. In order to increase flexibility, improve range of motion, and prevent muscle soreness, stretch again after exercise.</t>
  </si>
  <si>
    <t>121</t>
  </si>
  <si>
    <t>Stretch after warming up and after exercise to gain flexibility.</t>
  </si>
  <si>
    <t>Do you find your Fitbit to be unconformable to wear? Be sure not to fasten the band too tight.</t>
  </si>
  <si>
    <t>122</t>
  </si>
  <si>
    <t>Be sure your Fitbit is comfortable to wear.</t>
  </si>
  <si>
    <t>Properly fitting athletic shoes can help reduce risk of injury. When buying new shoes, they should feel comfortable right away; run around the store to be sure.</t>
  </si>
  <si>
    <t>123</t>
  </si>
  <si>
    <t>Thinking about new shoes? Have fun, take a run around the store.</t>
  </si>
  <si>
    <t>Exercise is more than just getting stronger and faster… it is about improving balance and flexibility as well!</t>
  </si>
  <si>
    <t>124</t>
  </si>
  <si>
    <t>Exercise is more than just getting stronger and faster.</t>
  </si>
  <si>
    <t>Are there times when you don't see a heart rate on your Fitbit? Your Fitbit may have difficulty getting a good reading. Make sure your device is being worn in the correct spot and isn't too tight.</t>
  </si>
  <si>
    <t>125</t>
  </si>
  <si>
    <t>Having trouble with your Fitbit?</t>
  </si>
  <si>
    <t xml:space="preserve">If you have pain or discomfort in your back, hips, knees, or feet after exercising, check to see if you need new or different shoes. </t>
  </si>
  <si>
    <t>126</t>
  </si>
  <si>
    <t>Poorly fitting shoes can make your body sore.</t>
  </si>
  <si>
    <t>When muscles are sore from exercising, take the day off or exercise with very light resistance such as walking or cycling slowly, or lifting very light weights. Try stretching gently.</t>
  </si>
  <si>
    <t>127</t>
  </si>
  <si>
    <t>Take it easy when you are sore or overly fatigued.</t>
  </si>
  <si>
    <t>"Walking - the most ancient exercise and still the best modern exercise." - Carrie Latet</t>
  </si>
  <si>
    <t>128</t>
  </si>
  <si>
    <t xml:space="preserve">"Walking - the most ancient exercise..." </t>
  </si>
  <si>
    <t xml:space="preserve">To find properly fitting shoes, have your feet measured at a local shoe store, try on shoes in the afternoon (feet swell during the day), and be sure to measure both feet. </t>
  </si>
  <si>
    <t>129</t>
  </si>
  <si>
    <t>When buying new shoes, try them on in the afternoon.</t>
  </si>
  <si>
    <t>"Few people know how to take a walk. The qualifications are endurance, plain clothes, comfortable shoes, an eye for nature, good humor, vast curiosity, good speech, good silence and nothing too much. - Ralph Waldo Emerson</t>
  </si>
  <si>
    <t>130</t>
  </si>
  <si>
    <t>Ralph Waldo Emerson has advice for how to take a walk.</t>
  </si>
  <si>
    <t>Identify roadblocks to exercise and find ways around them. For instance, plan ahead for how to handle holidays, weekends, and travel plans.</t>
  </si>
  <si>
    <t>131</t>
  </si>
  <si>
    <t>Plan ahead for possible roadblocks to exercise.</t>
  </si>
  <si>
    <t>"If we could give every individual the right amount of nourishment and exercise, not too little and not too much, we would have found the safest way to health." - Hippocrates</t>
  </si>
  <si>
    <t>132</t>
  </si>
  <si>
    <t>Not to little and not too much: a formula for good health.</t>
  </si>
  <si>
    <t>Barrier Type</t>
  </si>
  <si>
    <t>Day of week</t>
  </si>
  <si>
    <t>Suitable for Generic Bucket?</t>
  </si>
  <si>
    <t>Lack of time</t>
  </si>
  <si>
    <r>
      <t>Is it hard to find time to exercise? Plan ahead</t>
    </r>
    <r>
      <rPr>
        <sz val="12"/>
        <color rgb="FFFF0000"/>
        <rFont val="Calibri"/>
        <family val="2"/>
        <scheme val="minor"/>
      </rPr>
      <t xml:space="preserve">.  </t>
    </r>
    <r>
      <rPr>
        <sz val="12"/>
        <color rgb="FF000000"/>
        <rFont val="Calibri"/>
        <family val="2"/>
        <scheme val="minor"/>
      </rPr>
      <t xml:space="preserve">Before your week starts, make appointments with yourself to be active and stay on track. </t>
    </r>
  </si>
  <si>
    <t xml:space="preserve">Is it hard to find time to exercise? Plan ahead! </t>
  </si>
  <si>
    <t xml:space="preserve">morning  </t>
  </si>
  <si>
    <t>Sat</t>
  </si>
  <si>
    <t>yes</t>
  </si>
  <si>
    <t>127 agenda-366244</t>
  </si>
  <si>
    <t xml:space="preserve">When planning social activities, do something active with your friends and family. You'll be more active and you'll still be able to socialize. </t>
  </si>
  <si>
    <t xml:space="preserve">Socialize and be active with friends and family. </t>
  </si>
  <si>
    <t>anytime</t>
  </si>
  <si>
    <t>Mon-Sat</t>
  </si>
  <si>
    <t>Short on time? Exercise doesn't have to take hours out of your day. A 10-30 minute walk is a good way to be active when your day is full.</t>
  </si>
  <si>
    <t>Short on time? Even a 10 minute walk makes a difference.</t>
  </si>
  <si>
    <t>afternoon or evening</t>
  </si>
  <si>
    <t xml:space="preserve">Keep your gym bag packed and ready to go. If you are short on time, having everything ready can sometimes make the difference between exercising or not. </t>
  </si>
  <si>
    <t>When short on time, keep your gym bag packed and ready to go.</t>
  </si>
  <si>
    <t>183 bag-1844806</t>
  </si>
  <si>
    <r>
      <t>If finding time to exercise is difficult, think of ways to add activity in little chunks. Tricks for doing so include</t>
    </r>
    <r>
      <rPr>
        <sz val="12"/>
        <color rgb="FFFF0000"/>
        <rFont val="Calibri"/>
        <family val="2"/>
        <scheme val="minor"/>
      </rPr>
      <t xml:space="preserve">: </t>
    </r>
    <r>
      <rPr>
        <sz val="12"/>
        <color rgb="FF000000"/>
        <rFont val="Calibri"/>
        <family val="2"/>
        <scheme val="minor"/>
      </rPr>
      <t>taking the stairs or parking further away from your destination.</t>
    </r>
  </si>
  <si>
    <t>If finding time to exercise is hard, do a little at a time.</t>
  </si>
  <si>
    <t>Exercising while you watch TV is a great way to sneak physical activity into your day while still relaxing after a long day.</t>
  </si>
  <si>
    <t>2 for 1! Exercise while watching TV.</t>
  </si>
  <si>
    <t>Social influence</t>
  </si>
  <si>
    <r>
      <t>Being around active people can help you be more active as well</t>
    </r>
    <r>
      <rPr>
        <sz val="12"/>
        <color rgb="FFFF0000"/>
        <rFont val="Calibri"/>
        <family val="2"/>
        <scheme val="minor"/>
      </rPr>
      <t>.</t>
    </r>
    <r>
      <rPr>
        <sz val="12"/>
        <color rgb="FF000000"/>
        <rFont val="Calibri"/>
        <family val="2"/>
        <scheme val="minor"/>
      </rPr>
      <t xml:space="preserve"> Sports teams and exercises classes can be a great way to meet role models to help motivate you to be more active.</t>
    </r>
  </si>
  <si>
    <t>Being around active people can help you be more active too!</t>
  </si>
  <si>
    <t>079 great-lakes-80383</t>
  </si>
  <si>
    <t>Friends and family can be  great motivators to staying engaged in physical activity. Sharing your goals with other people can help you stay accountable for being active.</t>
  </si>
  <si>
    <t>Sharing your goals with others can help keep you accountable.</t>
  </si>
  <si>
    <t>Get outside and play with your kids or other young people in your life. Kids love to have adults to run around with, and you'll be the favorite adult in the room!</t>
  </si>
  <si>
    <t>Kids love to be active, and can help you be active too.</t>
  </si>
  <si>
    <t>morning or afternoon</t>
  </si>
  <si>
    <t>no</t>
  </si>
  <si>
    <t xml:space="preserve">Having friends and family support you in your efforts to become more active is important. Explain to them your desire to be more active and ask for their support. </t>
  </si>
  <si>
    <t>Ask friends/family to help you meet your exercise goals.</t>
  </si>
  <si>
    <r>
      <t>Turning exercise into a social activity is a good way for your friends and family to support you in your goal of being more active.</t>
    </r>
    <r>
      <rPr>
        <sz val="12"/>
        <color rgb="FFFF0000"/>
        <rFont val="Calibri"/>
        <family val="2"/>
        <scheme val="minor"/>
      </rPr>
      <t xml:space="preserve"> Plus, everyone benefits!</t>
    </r>
  </si>
  <si>
    <t>Do something active with your friends/family!</t>
  </si>
  <si>
    <t xml:space="preserve">Exercise is a great way to meet new people. Join a sports league or sign up for a class at your local gym, YMCA, or community center. </t>
  </si>
  <si>
    <t>Exercise is a great way to meet new people.</t>
  </si>
  <si>
    <t>Lack of energy</t>
  </si>
  <si>
    <t>Believe it or not, being active can help you have more energy… even if you are already tired! Feeling sluggish? Do something active for 10 minutes  then see how you feel.</t>
  </si>
  <si>
    <t xml:space="preserve">Being active can give you more energy. </t>
  </si>
  <si>
    <t>Too tired for a long workout? Try exercising for a shorter period of time. Once you get your heart pumping, you might surprise yourself by having more energy than you started with.</t>
  </si>
  <si>
    <t xml:space="preserve">Feeling tired? Start small and feel the energy. </t>
  </si>
  <si>
    <r>
      <t>Make sure you are getting enough sleep at night. It is hard to want to work out when you are tired</t>
    </r>
    <r>
      <rPr>
        <sz val="12"/>
        <color rgb="FFFF0000"/>
        <rFont val="Calibri"/>
        <family val="2"/>
        <scheme val="minor"/>
      </rPr>
      <t>,</t>
    </r>
    <r>
      <rPr>
        <strike/>
        <sz val="12"/>
        <color rgb="FFFF0000"/>
        <rFont val="Calibri"/>
        <family val="2"/>
        <scheme val="minor"/>
      </rPr>
      <t xml:space="preserve">  so</t>
    </r>
    <r>
      <rPr>
        <strike/>
        <sz val="12"/>
        <color rgb="FF000000"/>
        <rFont val="Calibri"/>
        <family val="2"/>
        <scheme val="minor"/>
      </rPr>
      <t>.</t>
    </r>
    <r>
      <rPr>
        <sz val="12"/>
        <color rgb="FF000000"/>
        <rFont val="Calibri"/>
        <family val="2"/>
        <scheme val="minor"/>
      </rPr>
      <t xml:space="preserve"> Do yourself a favor and ensure you are well rested. </t>
    </r>
  </si>
  <si>
    <t xml:space="preserve">Make sure you are getting enough sleep at night. </t>
  </si>
  <si>
    <t>It can be hard to be active when you aren't feeling very energetic. Planning ahead to exercise during times of day that you are more energetic can help you stay on track.</t>
  </si>
  <si>
    <t>Plan ahead. Choose a time to exercise when you feel most energetic.</t>
  </si>
  <si>
    <t>If you are feeling tired and low on energy, make sure you are properly hydrated. Dehydration can make it hard to get through a workout and may cause fatigue.</t>
  </si>
  <si>
    <t xml:space="preserve">Dehydration and exercise don't mix. </t>
  </si>
  <si>
    <t xml:space="preserve">Are you feeling like you have no energy to work out? Make sure you are eating a sufficient and well-balanced diet. You need proper fuel in your body to work out. </t>
  </si>
  <si>
    <t xml:space="preserve">You need proper fuel in your body to exercise. </t>
  </si>
  <si>
    <t>Lack of willpower / motivation</t>
  </si>
  <si>
    <t>Can't get off the couch? Find an easy exercise goal for the day and go for it. Once you start being active, you just might meet, or even surpass your goal.</t>
  </si>
  <si>
    <t xml:space="preserve">Find an easy exercise goal for the day and go for it! </t>
  </si>
  <si>
    <t>After exercising for a few days, pay attention to how you feel mentally. Focusing on how exercise can help boost your mood and general outlook on life can be a motivator to keep with it.</t>
  </si>
  <si>
    <t>Pay attention to your mood after exercising.</t>
  </si>
  <si>
    <t>Don't focus on the aspects of working out that you don't like. Instead, focus on the positive aspects to keep you motivated to succeed.</t>
  </si>
  <si>
    <r>
      <t>Keep you</t>
    </r>
    <r>
      <rPr>
        <sz val="12"/>
        <color rgb="FFFF0000"/>
        <rFont val="Calibri"/>
        <family val="2"/>
        <scheme val="minor"/>
      </rPr>
      <t>r</t>
    </r>
    <r>
      <rPr>
        <sz val="12"/>
        <color rgb="FF000000"/>
        <rFont val="Calibri"/>
        <family val="2"/>
        <scheme val="minor"/>
      </rPr>
      <t xml:space="preserve"> focus on positive aspects of exercising.</t>
    </r>
  </si>
  <si>
    <t xml:space="preserve">By setting realistic and attainable short-term goals, you set yourself up for success. This can help motivate you to achieve your next set of goals. </t>
  </si>
  <si>
    <t>Set yourself up for success with small goals.</t>
  </si>
  <si>
    <r>
      <t xml:space="preserve">Log your workouts and push yourself just a little bit harder each time. Seeing how you are improving over time can keep you on track to </t>
    </r>
    <r>
      <rPr>
        <sz val="12"/>
        <color rgb="FFFF0000"/>
        <rFont val="Calibri"/>
        <family val="2"/>
        <scheme val="minor"/>
      </rPr>
      <t>staying</t>
    </r>
    <r>
      <rPr>
        <sz val="12"/>
        <color rgb="FF000000"/>
        <rFont val="Calibri"/>
        <family val="2"/>
        <scheme val="minor"/>
      </rPr>
      <t xml:space="preserve"> physically active.</t>
    </r>
  </si>
  <si>
    <r>
      <t xml:space="preserve">Log workouts and push yourself </t>
    </r>
    <r>
      <rPr>
        <sz val="12"/>
        <color rgb="FFFF0000"/>
        <rFont val="Calibri"/>
        <family val="2"/>
        <scheme val="minor"/>
      </rPr>
      <t>a just</t>
    </r>
    <r>
      <rPr>
        <sz val="12"/>
        <color rgb="FF000000"/>
        <rFont val="Calibri"/>
        <family val="2"/>
        <scheme val="minor"/>
      </rPr>
      <t xml:space="preserve"> little more each time. </t>
    </r>
  </si>
  <si>
    <t>Find tricks to keep you motivated during a workout. For some, this might mean upbeat music. For others, this might mean visualizing your goals. Experiment and find what works for you!</t>
  </si>
  <si>
    <t xml:space="preserve">Find tricks that keep you motivated during a workout. </t>
  </si>
  <si>
    <t>Fear of injury / pain</t>
  </si>
  <si>
    <t>Make sure you properly warm up and cool down. These are two important, yet often overlooked parts of a good and safe workout routine.</t>
  </si>
  <si>
    <t xml:space="preserve">Make sure you properly warm up and cool down. </t>
  </si>
  <si>
    <t xml:space="preserve">Know your body. For example, if you have chronic knee pain, avoid exercises that strain your knees such as running on a treadmill, stair stepper machines, or leg presses. </t>
  </si>
  <si>
    <t>Know your body and plan accordingly to avoid injury.</t>
  </si>
  <si>
    <t>When starting a new activity or exercise, be honest in your assessment of your skill and fitness level. Doing too much too fast is a recipe for injury and pain. Don't overdo it!</t>
  </si>
  <si>
    <t>Doing too much too fast is a recipe for injury and pain.</t>
  </si>
  <si>
    <t>018 personal-789411</t>
  </si>
  <si>
    <t xml:space="preserve">To reduce your risk of injury, start your workouts slow and gradually increase your intensity and duration; particularly if you haven't been very active in a while. </t>
  </si>
  <si>
    <t>To reduce your risk of injury, start slow.</t>
  </si>
  <si>
    <t xml:space="preserve">To reduce pain and risk of injury, make sure you have good, properly fitting shoes. Inadequate shoes can make the difference between a good workout and several days of muscle aches and pains. </t>
  </si>
  <si>
    <t>Do your shoes fit properly?</t>
  </si>
  <si>
    <t>Have you been doing too much exercise too frequently? Is your body telling you to slow down? Make sure to allow adequate rest and recovery time between workouts to avoid injury and pain.</t>
  </si>
  <si>
    <t>Give yourself adequate rest and recovery.</t>
  </si>
  <si>
    <t>Lack of resources</t>
  </si>
  <si>
    <t>Tap into your social network to find people to work out with. If you can round up 5-6 other people, you've got enough people for a pickup game of soccer/basketball, doubles tennis, or a running group.</t>
  </si>
  <si>
    <t xml:space="preserve">Find people for a pick- up game or to run/walk with. </t>
  </si>
  <si>
    <t xml:space="preserve">Want to try out a new activity, but don't want to spend a lot of money? Check out second-hand sports stores or classified ads for used equipment. </t>
  </si>
  <si>
    <t>Want to try out a new activity, but don't want to spend a lot?</t>
  </si>
  <si>
    <t>062 accessories-atv-1567963</t>
  </si>
  <si>
    <t>Being physically active doesn't have to break the bank. Many activities, such as running, walking, and basketball, can be done for low/no cost.</t>
  </si>
  <si>
    <t>Being physically active doesn't have to break the bank.</t>
  </si>
  <si>
    <t xml:space="preserve">You don't need expensive equipment to exercise. Household items like canned vegetables or jugs filled with water, as well as bungee cords are often good substitutes for weights and resistance bands. </t>
  </si>
  <si>
    <t>You don't need expensive equipment to exercise.</t>
  </si>
  <si>
    <t>161 sport-1686063</t>
  </si>
  <si>
    <t>YouTube videos are an easy and free way to try out new exercise programs that can be done in the comfort of your own home.</t>
  </si>
  <si>
    <t>Did you know YouTube has exercise videos?</t>
  </si>
  <si>
    <t>High-end gyms aren't the only way to access classes and team sports. Check your community for community centers, Rec &amp; Ed programs, and local athletic stores for free and low cost alternatives.</t>
  </si>
  <si>
    <t xml:space="preserve">Look for cheap or free classes/team sports. </t>
  </si>
  <si>
    <t>Family obligations</t>
  </si>
  <si>
    <t>Caring for others can put a strain on your own health and well-being. Exercise is a great way to relieve stress and can give you the energy and mental resolve to better care for others.</t>
  </si>
  <si>
    <t xml:space="preserve">Exercise is a great way to relieve stress! </t>
  </si>
  <si>
    <t>229 wheelchair-1629490</t>
  </si>
  <si>
    <t xml:space="preserve">Finding it hard to exercise because of family obligations? Try trading caregiving with a friend, neighbor, or family member. </t>
  </si>
  <si>
    <t>Finding it hard to exercise because of family obligations?</t>
  </si>
  <si>
    <t>Instead of a movie or game night with the family, try planning a family activity that keeps everyone active such as bowling, basketball, a bike ride, or even a family walk.</t>
  </si>
  <si>
    <t>Plan active activities with your whole family.</t>
  </si>
  <si>
    <t>Date nights don't have to be just focused on dinner and movie. Try orchestrating an active adventure with your sweetie such as a hike or a sport you both enjoy.</t>
  </si>
  <si>
    <t>Plan an active adventure with someone you love.</t>
  </si>
  <si>
    <t>022 adult-1867702</t>
  </si>
  <si>
    <t xml:space="preserve">Staying active while caring for others can be difficult. Try exercising during downtime, or while your family members are busy or out of the home.  </t>
  </si>
  <si>
    <t>Staying active while caring for others can be difficult.</t>
  </si>
  <si>
    <t>Finding home exercises to do while family members are busy is a good strategy for staying active. Consider exercising to YouTube videos, using home exercise equipment, house cleaning, or yard work.</t>
  </si>
  <si>
    <t>Exercising at home can be essential for caregivers.</t>
  </si>
  <si>
    <t>185 mowing-1532931</t>
  </si>
  <si>
    <t>Weather conditions</t>
  </si>
  <si>
    <t>Making a plan to exercise throughout the week is a great idea, but don't forget to consult the weather forecast. Mother Nature often has her own plans, so take them into account.</t>
  </si>
  <si>
    <t>Check weather forecasts when planning outdoor exercise.</t>
  </si>
  <si>
    <t>124 rainy-weather-358112</t>
  </si>
  <si>
    <t>There are lots of indoor places that can keep you active when the weather is bad. Try walking an indoor mall, signing up for an indoor sports league, or taking classes at a gym or community center.</t>
  </si>
  <si>
    <t>Is the weather bad? Look for indoor places to exercise.</t>
  </si>
  <si>
    <t>Don't let the weather keep you from exercising. Be prepared by having a set of exercise routines you can do at home. A little planning ahead can keep you active!</t>
  </si>
  <si>
    <t>Don't let the weather keep you from exercising.</t>
  </si>
  <si>
    <t>The weather can often influence the gear you need to stay active. Make sure you have weather appropriate gear to keep you on track no matter what mother nature throws at you.</t>
  </si>
  <si>
    <t xml:space="preserve">Weather can often influence the gear you need to stay active. </t>
  </si>
  <si>
    <t>If the weather isn't cooperating, be prepared with a few go-to backup plans. Allowing for flexibility can help you meet your goals.</t>
  </si>
  <si>
    <t>Have a back-up plan in case of bad weather.</t>
  </si>
  <si>
    <t xml:space="preserve">Just because you are exercising at home doesn't mean you have to stay in a dark and depressing basement. Make sure your home-based exercise space is a place you actually want to spend time. </t>
  </si>
  <si>
    <t>Make your home exercise space inviting!</t>
  </si>
  <si>
    <t>Depression</t>
  </si>
  <si>
    <t>Struggling to stay active when feeling down? Be sure to find workouts that are convenient. If a workout is easy and convenient, you are more likely to do it!</t>
  </si>
  <si>
    <t>Struggling to stay active when you are feeling down?</t>
  </si>
  <si>
    <t>Did you know that exercise can help combat depression? In fact, some studies indicate that exercise can be as effective as medication in treating depression.</t>
  </si>
  <si>
    <t>Did you know that exercise can help combat depression?</t>
  </si>
  <si>
    <t xml:space="preserve">If you are feeling depressed, pick a small attainable exercise goal. If all you think you can do is go for a short walk, start there and see if you can add more tomorrow. </t>
  </si>
  <si>
    <t>When feeling depressed, start small.</t>
  </si>
  <si>
    <t>Find exercise groups that offer social support to help keep your depression in check. Working out with others can help keep you engaged and motivated.</t>
  </si>
  <si>
    <t xml:space="preserve"> Working out with others can help keep you motivated.</t>
  </si>
  <si>
    <t>When you feel depressed and the last thing you want to do is work out, do it anyway. Working out can help boost your mood and help keep your depression in check.</t>
  </si>
  <si>
    <t xml:space="preserve">When the last thing you want to do is work out, do it anyway. </t>
  </si>
  <si>
    <t>Finding workouts you enjoy can help you stick with your exercise routine, even when you aren't feeling up to it. If you plan to do things you know you hate, you aren't likely to stick to the plan!</t>
  </si>
  <si>
    <t>Pick activities you enjoy to help keep you active.</t>
  </si>
  <si>
    <t>Accountability / external motivation</t>
  </si>
  <si>
    <t>Writing down your exercise goals can help keep you accountable to yourself. If you write down your plans, you are more likely to stick to them.</t>
  </si>
  <si>
    <t>Keep yourself accountable by writing down your goals.</t>
  </si>
  <si>
    <t>Making plans to work out with other people, either in a small group or in a class, is a great way to keep you accountable and sticking to your workout routine.</t>
  </si>
  <si>
    <t>Activities with friends can keep you accountable.</t>
  </si>
  <si>
    <t>Talking with your support network about your workout goals and progress is a great way to keep you motivated and on track!</t>
  </si>
  <si>
    <t>Your support network can keep you motivated.</t>
  </si>
  <si>
    <t>Logging your work outs and diet can keep you accountable for your actions. If you know you need to write it down, you may be more likely to engage in healthy behaviors.</t>
  </si>
  <si>
    <t>Logging your diet and exercise can keep you accountable.</t>
  </si>
  <si>
    <t>Joining a sports league is a great way to provide you with some external motivation to stay active. If others are counting on you to participate, you are more likely to keep with it.</t>
  </si>
  <si>
    <t>Sports teams are a great source for external motivation.</t>
  </si>
  <si>
    <t>Rewarding yourself for meeting your goals is a great way to keep you engaged in healthy behaviors. Just be sure that your rewards are healthy too!</t>
  </si>
  <si>
    <t>Reward yourself for meeting a goal.</t>
  </si>
  <si>
    <t>Disability</t>
  </si>
  <si>
    <r>
      <t xml:space="preserve">If you have limitations on the types of physical activities you can do, find something that you can do that you enjoy. It doesn't matter what you do to stay active, </t>
    </r>
    <r>
      <rPr>
        <sz val="12"/>
        <color rgb="FF000000"/>
        <rFont val="Calibri"/>
        <family val="2"/>
        <scheme val="minor"/>
      </rPr>
      <t>what matters is that you do it!</t>
    </r>
  </si>
  <si>
    <t>It doesn't matter what you do to stay active, just do it!</t>
  </si>
  <si>
    <t>No matter what kind of limitation you may have, there is always something you can do to be physically active. Find something you enjoy and stay active.</t>
  </si>
  <si>
    <t xml:space="preserve">Regardless of limitations, there's always a way to be active. </t>
  </si>
  <si>
    <t>If certain activities are difficult for you to do, limit the time you spend doing them. Focus your efforts on exercises that you can do and that you enjoy.</t>
  </si>
  <si>
    <t>Focus your efforts on exercises that you can do and enjoy.</t>
  </si>
  <si>
    <t>Trying new things when you are dealing with physical limitations can be hard. Challenge yourself to try something new. You'll never know if it's possible if you don't try.</t>
  </si>
  <si>
    <t xml:space="preserve">Challenge yourself to try something new. </t>
  </si>
  <si>
    <t>008 basketball-102377</t>
  </si>
  <si>
    <r>
      <t xml:space="preserve">Not everyone can tolerate high-intensity workouts. Moderate-intensity </t>
    </r>
    <r>
      <rPr>
        <sz val="12"/>
        <color rgb="FFFF0000"/>
        <rFont val="Calibri"/>
        <family val="2"/>
        <scheme val="minor"/>
      </rPr>
      <t>workouts</t>
    </r>
    <r>
      <rPr>
        <sz val="12"/>
        <color rgb="FF000000"/>
        <rFont val="Calibri"/>
        <family val="2"/>
        <scheme val="minor"/>
      </rPr>
      <t>, which can be done while holding a conversation, can be just as beneficial.</t>
    </r>
  </si>
  <si>
    <t>Even moderate activity is beneficial!</t>
  </si>
  <si>
    <t xml:space="preserve">Exercising doesn't mean just working out at high intensity for long periods of time. Thinking about physical activity in small chunks can help you attain the same benefits without overexerting yourself. </t>
  </si>
  <si>
    <t>Exercise in small chunks of time.</t>
  </si>
  <si>
    <t>Teaser Phone Notification</t>
  </si>
  <si>
    <t>Note</t>
  </si>
  <si>
    <t>Time</t>
  </si>
  <si>
    <t>1st Fitbit Sync Reminder</t>
  </si>
  <si>
    <r>
      <t>We haven't received any data from your Fitbit in the last week. Be sure to wear your Fitbit daily and be within 15 feet of your powered on computer</t>
    </r>
    <r>
      <rPr>
        <sz val="12"/>
        <rFont val="Calibri"/>
        <family val="2"/>
        <scheme val="minor"/>
      </rPr>
      <t>!</t>
    </r>
  </si>
  <si>
    <t>Intervention only, sent after 7 days with no data.</t>
  </si>
  <si>
    <t>6p</t>
  </si>
  <si>
    <t>2nd+ Fitbit Sync Reminders</t>
  </si>
  <si>
    <t>We haven't received any data from your Fitbit in a while. Be sure to wear your Fitbit daily and be within 15 feet of your powered on computer!</t>
  </si>
  <si>
    <t>Intervention only, if there is no data for 15+ days, the following message should be repeated 14 days after the 1st message and repeated every 14 days thereafter</t>
  </si>
  <si>
    <t>1st Weight Scale Sync Reminder</t>
  </si>
  <si>
    <t>We haven’t received any weights from your scale in the last week. Be sure to weigh yourself at least once per week with your smart phone nearby</t>
  </si>
  <si>
    <t>2nd+ Weight Scale Sync Reminders</t>
  </si>
  <si>
    <t xml:space="preserve"> We haven’t received any weights from your scale in a while. Be sure to weigh yourself at least once per week with your smart phone nearby.</t>
  </si>
  <si>
    <t>Intervention only, if there is no data for 2 weeks, the following message should be repeated 2 weeks after the 1st message and repeated every 2 weeks thereafter</t>
  </si>
  <si>
    <t>Goals</t>
  </si>
  <si>
    <t>Your new goal is XX Active Minutes per day this week. Please tap to see your data. You will receive a new goal next week based on the data you sync this week using your computer.</t>
  </si>
  <si>
    <t>178-179</t>
  </si>
  <si>
    <t>You have a new exercise goal this week!</t>
  </si>
  <si>
    <t>Intervention only, sent every week at 12:01am Sunday.</t>
  </si>
  <si>
    <t>9am Sunday</t>
  </si>
  <si>
    <t>AE Report Reminder</t>
  </si>
  <si>
    <t>Both arms, sent every 3 months.</t>
  </si>
  <si>
    <t>It’s time for your next Stay Strong Survey!</t>
  </si>
  <si>
    <t>Randomization Message (Intervention)</t>
  </si>
  <si>
    <t>Congratulations! You are enrolled in Stay Strong with Coaching!</t>
  </si>
  <si>
    <t>First message for those randomized to intervention.</t>
  </si>
  <si>
    <t>Randomization Message (Control)</t>
  </si>
  <si>
    <t>Congratulations! You are now enrolled in Stay Strong!</t>
  </si>
  <si>
    <t>First message for those randomized to control.</t>
  </si>
  <si>
    <t>Tip Topic</t>
  </si>
  <si>
    <t># of messages</t>
  </si>
  <si>
    <t>% of total</t>
  </si>
  <si>
    <t>Barrier Types</t>
  </si>
  <si>
    <t xml:space="preserve"># of messages </t>
  </si>
  <si>
    <t>Weight loss/management</t>
  </si>
  <si>
    <t>Inspirational</t>
  </si>
  <si>
    <t>Barriers (Note: each participant will prioritize their top 4 barriers and receive the appropriate messages)</t>
  </si>
  <si>
    <t>TOTAL</t>
  </si>
  <si>
    <t>Message type</t>
  </si>
  <si>
    <t>Expected Time of Day</t>
  </si>
  <si>
    <t>Expected Date</t>
  </si>
  <si>
    <t>Note/Comment</t>
  </si>
  <si>
    <t>Welcome to stay strong(Registration date)</t>
  </si>
  <si>
    <t>When user is registered</t>
  </si>
  <si>
    <t xml:space="preserve">Fitbit pairing date </t>
  </si>
  <si>
    <t>Baseline goal</t>
  </si>
  <si>
    <r>
      <rPr>
        <b/>
        <sz val="11"/>
        <color indexed="10"/>
        <rFont val="Calibri"/>
        <family val="2"/>
      </rPr>
      <t>Note:</t>
    </r>
    <r>
      <rPr>
        <sz val="11"/>
        <color theme="1"/>
        <rFont val="Calibri"/>
        <family val="2"/>
        <scheme val="minor"/>
      </rPr>
      <t xml:space="preserve"> Assumption is participant is syncing their Fitbit all seven days with light activity minutes more than 5 for atleast 5 days in last 7 days.</t>
    </r>
  </si>
  <si>
    <t>Randomization message(Start Date)</t>
  </si>
  <si>
    <t>Time of randomization</t>
  </si>
  <si>
    <r>
      <rPr>
        <b/>
        <sz val="11"/>
        <color indexed="10"/>
        <rFont val="Calibri"/>
        <family val="2"/>
      </rPr>
      <t xml:space="preserve">Note: </t>
    </r>
    <r>
      <rPr>
        <sz val="11"/>
        <color theme="1"/>
        <rFont val="Calibri"/>
        <family val="2"/>
        <scheme val="minor"/>
      </rPr>
      <t xml:space="preserve">Date of randomization is when the user is randomized by setting 'Intervention' arm from researcher portal. This date has to be later than "Ready for Randomized" status. i.e. After baseline is calculated. </t>
    </r>
  </si>
  <si>
    <t>Barrier survey</t>
  </si>
  <si>
    <t>Tips</t>
  </si>
  <si>
    <t>As per scheduler</t>
  </si>
  <si>
    <r>
      <rPr>
        <b/>
        <sz val="11"/>
        <color indexed="10"/>
        <rFont val="Calibri"/>
        <family val="2"/>
      </rPr>
      <t xml:space="preserve">Note: </t>
    </r>
    <r>
      <rPr>
        <sz val="11"/>
        <color theme="1"/>
        <rFont val="Calibri"/>
        <family val="2"/>
        <scheme val="minor"/>
      </rPr>
      <t xml:space="preserve">In our example, first Tip messsage will receive on Jul-14-2017, second message onward will receive on Monday/ Wednesday  and odd week Friday as per schedule given in content library excel sheet. (Refere sheet "Tips") </t>
    </r>
  </si>
  <si>
    <t>Barrier message</t>
  </si>
  <si>
    <t>Every even week Friday</t>
  </si>
  <si>
    <r>
      <rPr>
        <b/>
        <sz val="11"/>
        <color indexed="10"/>
        <rFont val="Calibri"/>
        <family val="2"/>
      </rPr>
      <t>Note:</t>
    </r>
    <r>
      <rPr>
        <sz val="11"/>
        <color theme="1"/>
        <rFont val="Calibri"/>
        <family val="2"/>
        <scheme val="minor"/>
      </rPr>
      <t xml:space="preserve"> First barrier will receive on Jul-21- 2017, 9:30 AM. Second and subsequent barrier will follow every even week Friday. </t>
    </r>
  </si>
  <si>
    <t>7 day reminder - Fitbit</t>
  </si>
  <si>
    <r>
      <rPr>
        <b/>
        <sz val="11"/>
        <color indexed="10"/>
        <rFont val="Calibri"/>
        <family val="2"/>
      </rPr>
      <t xml:space="preserve">Note: </t>
    </r>
    <r>
      <rPr>
        <sz val="11"/>
        <color theme="1"/>
        <rFont val="Calibri"/>
        <family val="2"/>
        <scheme val="minor"/>
      </rPr>
      <t>If user did not sync at all after randomization</t>
    </r>
  </si>
  <si>
    <t>7 day reminder - Weight scale</t>
  </si>
  <si>
    <t>Subsequent goal (Sunday)</t>
  </si>
  <si>
    <t>Every Sunday following date of randomization</t>
  </si>
  <si>
    <t>E.g: in example, first subsequent goal will be on Jul-16-2017</t>
  </si>
  <si>
    <t>14 day reminder - Fitbit</t>
  </si>
  <si>
    <t>14 day reminder - Weight scale</t>
  </si>
  <si>
    <t>AE report reminder - 3 Months</t>
  </si>
  <si>
    <t xml:space="preserve">6 month qualtrics survey message </t>
  </si>
  <si>
    <t>AE report reminder - 6 Months</t>
  </si>
  <si>
    <t>6 month barrier survey</t>
  </si>
  <si>
    <t xml:space="preserve">6 month qualtrics survey reminder </t>
  </si>
  <si>
    <t>AE report reminder - 9 Months</t>
  </si>
  <si>
    <t xml:space="preserve">12 month qualtrics survey message </t>
  </si>
  <si>
    <t>AE report reminder - 12 Months</t>
  </si>
  <si>
    <t xml:space="preserve">30 day before program end reminder </t>
  </si>
  <si>
    <t>12 month qualtrics survey reminder</t>
  </si>
  <si>
    <t>7 day before program end reminder</t>
  </si>
  <si>
    <t xml:space="preserve">12 month qualtrics survey reminder (2) </t>
  </si>
  <si>
    <t>Program end message</t>
  </si>
  <si>
    <r>
      <rPr>
        <b/>
        <sz val="11"/>
        <color indexed="10"/>
        <rFont val="Calibri"/>
        <family val="2"/>
      </rPr>
      <t xml:space="preserve">Note: </t>
    </r>
    <r>
      <rPr>
        <sz val="11"/>
        <color theme="1"/>
        <rFont val="Calibri"/>
        <family val="2"/>
        <scheme val="minor"/>
      </rPr>
      <t>Occurs on Saturday after 13 months from randomization date, in our example program end occurs on Saturday itself.</t>
    </r>
  </si>
  <si>
    <t>Application Download</t>
  </si>
  <si>
    <t xml:space="preserve">Fitbit Pairing </t>
  </si>
  <si>
    <t>Success</t>
  </si>
  <si>
    <t>Forgot info</t>
  </si>
  <si>
    <t xml:space="preserve">If you have forgotten your Stay Strong Code or have any questions, please call 1-800-753-3357, Option 3, Monday - Friday, 8am - 5pm EST. </t>
  </si>
  <si>
    <t>Baseline phase syncing notifications message  - Fitbit data available</t>
  </si>
  <si>
    <t>Baseline phase syncing notifications message  - Fitbit data not available</t>
  </si>
  <si>
    <t xml:space="preserve">Add message and notification to user in baseline phase. When: On 5th Day after Fitbit pairing at 6 PM(per user’s time-zone). If Fitbit data is available in last 4 days, send success message as </t>
  </si>
  <si>
    <t xml:space="preserve">Add message and notification to user in baseline phase. When: On 5th Day after Fitbit pairing at 6 PM(per user’s time-zone).  If no Fitbit data available in last 4 days, send reminder message </t>
  </si>
  <si>
    <t>Sign in Error message</t>
  </si>
  <si>
    <t xml:space="preserve">Invalid credentials. If this is your first time, please choose “Create Account.”   Remember that the program code is case sensitive.  Any questions? Call 1-800-753-3357 (option 3). </t>
  </si>
  <si>
    <t>If user enters invalid/unknown credentials</t>
  </si>
  <si>
    <t>If participant selects forgot info on app sign in page or the  info icon on the program code line</t>
  </si>
  <si>
    <t xml:space="preserve">Once a participant has registered with application. </t>
  </si>
  <si>
    <t>Welcome to Stay Strong!</t>
  </si>
  <si>
    <t>Scale Pairing</t>
  </si>
  <si>
    <t>You have successfully connected your scale!
Be sure to sync regularly. When you have synced enough data, we’ll send a message and you’ll get full access to your randomly assigned program.</t>
  </si>
  <si>
    <t xml:space="preserve">You have successfully connected your Fitbit!
Be sure to sync regularly. When you have synced enough data, we’ll send a message and you’ll get full access to your randomly assigned program. 
</t>
  </si>
  <si>
    <t xml:space="preserve">Fitbit Unpairing </t>
  </si>
  <si>
    <t xml:space="preserve">Please link a Fitbit Account with Stay Strong. </t>
  </si>
  <si>
    <t xml:space="preserve">Your Fitbit account has been unpaired from Stay Strong and needs to be paired again by going to the upper left menu.  Select Apps and Devices and then Pair Fitbit to link your Fitbit account. </t>
  </si>
  <si>
    <t xml:space="preserve">Once a participant has paired their Fitbit with Stay Strong  initially. </t>
  </si>
  <si>
    <t xml:space="preserve">You have successfully connected your Fitbit!
Be sure to sync regularly. 
</t>
  </si>
  <si>
    <t xml:space="preserve">Subsequent Fitbit Pairing </t>
  </si>
  <si>
    <t>Once a participant has re-pair their Fitbit with Stay Strong  on subsequent  occasions.</t>
  </si>
  <si>
    <t>Fitbit Activity</t>
  </si>
  <si>
    <t xml:space="preserve">Your Fitbit data has been sync'd sucessfully.  You can see updated data in the Dashboard. </t>
  </si>
  <si>
    <t xml:space="preserve">Send each time fitbit data is synced </t>
  </si>
  <si>
    <t xml:space="preserve">Fitbit data not available </t>
  </si>
  <si>
    <t>Fitbit data available</t>
  </si>
  <si>
    <t xml:space="preserve">Your safety is very important to us. All changes in your medical condition should be reported to your primary healthcare provider. We also want you to report changes in your medical condition to us by telephone at 1-800-753-3357 (Option 3). </t>
  </si>
  <si>
    <t xml:space="preserve">We have not received Fitbit data from your device. Please sync your device to Fitbit using your computer so we can start your program.  We need one week of data to do so.
</t>
  </si>
  <si>
    <t xml:space="preserve">Thanks for syncing your data. There are just a few more days of sync’ing your Fitbit and we will be able to assign you to your program.
</t>
  </si>
  <si>
    <t>Dashboard before randomization</t>
  </si>
  <si>
    <t xml:space="preserve">You are now in the "Baseline" phase.  Please continue with your normal amount of activity.  Sync your Fitbit and weigh yourself at least weekly.  When you have sync'd enough data, you will be assigned to a program and you will be able to see your Fitbit and weight data here. </t>
  </si>
  <si>
    <t xml:space="preserve">You have been randomized to the Stay Strong with Coaching program. You can now see your Fitbit and weight data in the Dashboard. Your coach will contact you within the next 2-3 weeks.  You may now remove the sticker from the face of your Fitbit device. </t>
  </si>
  <si>
    <t xml:space="preserve">You have been assigned to the Stay Strong program. You now have access to your Fitbit and weight data in the Dashboard. Please check FAQs or call 1-800-753-3357 (Option 3) if you have any questions. You may now remove the sticker from the face of your Fitbit device. </t>
  </si>
  <si>
    <r>
      <t>Remember to report any changes in your medical condition</t>
    </r>
    <r>
      <rPr>
        <sz val="12"/>
        <color rgb="FFFF0000"/>
        <rFont val="Calibri"/>
        <family val="2"/>
        <scheme val="minor"/>
      </rPr>
      <t>.</t>
    </r>
  </si>
  <si>
    <t xml:space="preserve">Your package is on its way! 
When you receive your Fitbit and scale, tap the menu in the upper left-hand corner to set-up and sync.
                                                   </t>
  </si>
  <si>
    <t>Barrier Survey Message</t>
  </si>
  <si>
    <t>Barrier Survey</t>
  </si>
  <si>
    <t>Please let us know possible barriers to exercising.</t>
  </si>
  <si>
    <t xml:space="preserve">• Administered at baseline and 6 months (results sent to study staff database)                                              1. Upon being randomized into the Intervention Arm, user will receive a notification to take the survey. “Please let us know possible barriers to exercising”
2. User will click on the notification to navigate to the survey.
3. User can choose up to 4 answer choices out of the list of possibilities (multiselect).
4. User’s answer choices are stored in the system.
5. If user selects less than 4, the system should assign the system should assign answers to the user from a "generic bucket" of options given by the Stay Strong team. 
</t>
  </si>
  <si>
    <t>“Congratulations! Thank you for participating in Stay Strong with Coaching. Your account has now been closed. You will receive instructions via mail on how to keep using your Fitbit by connecting to Fitbit.com. Please call 1-800-753-3357 (Option 3) if you have any questions.”</t>
  </si>
  <si>
    <t xml:space="preserve">Program end message - 30 days (Intervention) </t>
  </si>
  <si>
    <t>Program End: 7 days prior to End-date (Intervention)</t>
  </si>
  <si>
    <t>Program End: End-date (Intervention)</t>
  </si>
  <si>
    <t>You have 1 week remaining in Stay Strong with Coaching. Be sure to sync your Fitbit and weight data! In 1 week, your account will be closed. Please call 1-800-753-3357 (Option 3) if you have any questions.</t>
  </si>
  <si>
    <t>You have 30 days remaining in Stay Strong with Coaching. Be sure to sync your data. At the end of your program, your account will be closed. Please call 1-800-753-3357 (Option 3) if you have any questions.</t>
  </si>
  <si>
    <t xml:space="preserve">Program end message - 30 days (Control) </t>
  </si>
  <si>
    <t>Program End: 7 days prior to End-date (Control)</t>
  </si>
  <si>
    <t>Program End: End-date (Control)</t>
  </si>
  <si>
    <t>You have 30 days remaining in Stay Strong. Be sure to sync your data. At the end of your program, your account will be closed. Please call 1-800-753-3357 (Option 3) if you have any questions.</t>
  </si>
  <si>
    <t xml:space="preserve">Program End: day 365, 9am local time </t>
  </si>
  <si>
    <t>You have 1 week remaining in Stay Strong. Be sure to sync your Fitbit and weight data! In 1 week, your account will be closed. Please call 1-800-753-3357 (Option 3) if you have any questions</t>
  </si>
  <si>
    <t>Program End: Day 388, 9am local time</t>
  </si>
  <si>
    <t>Program End date</t>
  </si>
  <si>
    <t>Program end date is 365+30 days after their start date</t>
  </si>
  <si>
    <t xml:space="preserve">Intervention - Program End: day 365, 9am local time </t>
  </si>
  <si>
    <t>Intervention - Program End: Day 388, 9am local time</t>
  </si>
  <si>
    <t xml:space="preserve">Program End: Day 396, midnight+                                               1. Participants will be presented with a splash screen when the access the app. 
2. Participants will not be able to access any other data on the app. 
3. Participants will also receive a Push Notification.
</t>
  </si>
  <si>
    <t>Your Stay Strong program has ended.</t>
  </si>
  <si>
    <t>You have 30 days remaining in Stay Strong.</t>
  </si>
  <si>
    <t>Your Stay Strong program will end in 30 days.</t>
  </si>
  <si>
    <t>Your Stay Strong program will end in 1 week.</t>
  </si>
  <si>
    <t xml:space="preserve">Program End: Day 396, midnight+                                                         1. Participants will be presented with a splash screen when they access the app. 
2. Participants will not be able to access any other data on the app. 
3. Participants will also receive a Push Notification.
4. Splash Screen: 
     </t>
  </si>
  <si>
    <t xml:space="preserve">Withdrawal </t>
  </si>
  <si>
    <t xml:space="preserve">1. Participants will call the Research team to withdraw from the program
2. Admin will change the status of the participant to “Withdraw” in the Admin portal under Research Arm column
3. Once a participant is changes to Withdraw status, they will not be allowed to log in to the Program.
4. Participant will see a splash screen if they try to open the app and are withdrawn 
</t>
  </si>
  <si>
    <t>You have been withdrawn from Stay Strong and your account closed. Please call 1-800-753-3357 (Option 3) if you have any questions.</t>
  </si>
  <si>
    <t>Suspension from Program</t>
  </si>
  <si>
    <t xml:space="preserve">1. Participants will call the Research team to let them know of the medical change and to be suspended from the program
2. Admin will change the status of the participant to “Suspend” in the Admin portal under Disposition column
3. Once a participant is changed to Suspend status, they will be able to log in but will only be able to see a splash page. 
</t>
  </si>
  <si>
    <t>Medical clearance after suspension</t>
  </si>
  <si>
    <t xml:space="preserve">1. Admin will determine when participant is Medically Cleared to participate again
2. Admin will change Disposition to “None”
3. Status on the portal will not change if the Disposition is set to Suspended.
4. System will open content based on Research Arm
</t>
  </si>
  <si>
    <t xml:space="preserve">Both arms,  6-month survey on Participant’s Day 183: </t>
  </si>
  <si>
    <t>Survey Reminder - 6 month</t>
  </si>
  <si>
    <t>Survey Reminder #2 - 6 month</t>
  </si>
  <si>
    <t>Both arms:  12-month survey on Participant’s  Day 359</t>
  </si>
  <si>
    <t>Survey Reminder - 12 month</t>
  </si>
  <si>
    <t>Survey Reminder #2  - 12 month</t>
  </si>
  <si>
    <t>Survey Reminder #3 - 12 month</t>
  </si>
  <si>
    <r>
      <t>Remember to weigh yourself</t>
    </r>
    <r>
      <rPr>
        <sz val="12"/>
        <color rgb="FFFF0000"/>
        <rFont val="Calibri"/>
        <family val="2"/>
        <scheme val="minor"/>
      </rPr>
      <t>.</t>
    </r>
  </si>
  <si>
    <r>
      <t>Remember to sync your Fitbit</t>
    </r>
    <r>
      <rPr>
        <sz val="12"/>
        <color rgb="FFFF0000"/>
        <rFont val="Calibri"/>
        <family val="2"/>
        <scheme val="minor"/>
      </rPr>
      <t>.</t>
    </r>
  </si>
  <si>
    <r>
      <t xml:space="preserve">
“It is time for your 6-month Stay Strong Survey. </t>
    </r>
    <r>
      <rPr>
        <sz val="12"/>
        <color rgb="FFFF0000"/>
        <rFont val="Calibri"/>
        <family val="2"/>
        <scheme val="minor"/>
      </rPr>
      <t xml:space="preserve">Please go to Go.Qualtrics.com/staystrong6. </t>
    </r>
    <r>
      <rPr>
        <sz val="12"/>
        <color theme="1"/>
        <rFont val="Calibri"/>
        <family val="2"/>
        <scheme val="minor"/>
      </rPr>
      <t xml:space="preserve"> You will need your Stay Strong Code. This is the same Code you use to login to Stay Strong and it’s printed in your invitation letter. Please call 1-800-753-3357 (Option 3) if you have any questions.”
</t>
    </r>
  </si>
  <si>
    <r>
      <t xml:space="preserve">“Reminder: If you haven’t already done so, it is time for your 6-month Stay Strong Survey. </t>
    </r>
    <r>
      <rPr>
        <sz val="11"/>
        <color rgb="FFFF0000"/>
        <rFont val="Calibri"/>
        <family val="2"/>
        <scheme val="minor"/>
      </rPr>
      <t>Please go to Go.Qualtrics.com/staystrong6</t>
    </r>
    <r>
      <rPr>
        <sz val="11"/>
        <color rgb="FF000000"/>
        <rFont val="Calibri"/>
        <family val="2"/>
        <scheme val="minor"/>
      </rPr>
      <t xml:space="preserve">.  You will need your Stay Strong Code. </t>
    </r>
    <r>
      <rPr>
        <sz val="11"/>
        <color theme="1"/>
        <rFont val="Calibri"/>
        <family val="2"/>
        <scheme val="minor"/>
      </rPr>
      <t>This is the same Code you use to login to Stay Strong and it’s printed in your welcome letter. Please call 1-800-753-3357 (Option 3) if you have any questions.”</t>
    </r>
  </si>
  <si>
    <r>
      <t xml:space="preserve">It is time for your 12-month Stay Strong Survey. </t>
    </r>
    <r>
      <rPr>
        <sz val="11"/>
        <color rgb="FFFF0000"/>
        <rFont val="Calibri"/>
        <family val="2"/>
        <scheme val="minor"/>
      </rPr>
      <t>Please go to Go.Qualtrics.com/staystrong12.</t>
    </r>
    <r>
      <rPr>
        <sz val="11"/>
        <color rgb="FF000000"/>
        <rFont val="Calibri"/>
        <family val="2"/>
        <scheme val="minor"/>
      </rPr>
      <t xml:space="preserve">  You will need your Stay Strong Code. </t>
    </r>
    <r>
      <rPr>
        <sz val="11"/>
        <color theme="1"/>
        <rFont val="Calibri"/>
        <family val="2"/>
        <scheme val="minor"/>
      </rPr>
      <t>This is the same Code you use to login to Stay Strong and it’s printed in your invitation letter. Please call 1-800-753-3357 (Option 3) if you have any questions</t>
    </r>
  </si>
  <si>
    <r>
      <t>If you haven’t already, please go to:</t>
    </r>
    <r>
      <rPr>
        <sz val="11"/>
        <color rgb="FFFF0000"/>
        <rFont val="Calibri"/>
        <family val="2"/>
        <scheme val="minor"/>
      </rPr>
      <t xml:space="preserve"> Go.Qualtrics.com/staystrong12 </t>
    </r>
    <r>
      <rPr>
        <sz val="11"/>
        <rFont val="Calibri"/>
        <family val="2"/>
        <scheme val="minor"/>
      </rPr>
      <t xml:space="preserve"> to complete your survey. You will need your Stay Strong Code. This is the same Code you use to login to Stay Strong and it’s printed in your invitation letter. Please call 1-800-753-3357 (Option 3) if you have any questions.</t>
    </r>
  </si>
  <si>
    <r>
      <t xml:space="preserve">If you haven’t already, please go to: </t>
    </r>
    <r>
      <rPr>
        <sz val="11"/>
        <color rgb="FFFF0000"/>
        <rFont val="Calibri"/>
        <family val="2"/>
        <scheme val="minor"/>
      </rPr>
      <t xml:space="preserve">Go.Qualtrics.com/staystrong12 </t>
    </r>
    <r>
      <rPr>
        <sz val="11"/>
        <rFont val="Calibri"/>
        <family val="2"/>
        <scheme val="minor"/>
      </rPr>
      <t xml:space="preserve"> to complete your survey. You will need your Stay Strong Code. This is the same Code you use to login to Stay Strong and it’s printed in your invitation letter. Please call 1-800-753-3357 (Option 3) if you have any questions.</t>
    </r>
  </si>
  <si>
    <t>If on the Admin Portal, "12 month survey completed" checkbox is not selected on 'Qualtrics Survey Status' column and the "Days in Program" for that Participant is 387, send the  Wall Message.</t>
  </si>
  <si>
    <t>If on the Admin Portal, "12 month survey completed" checkbox is not selected on 'Qualtrics Survey Status' column and the "Days in Program" for that Participant is 373, send the Wall Message.</t>
  </si>
  <si>
    <t xml:space="preserve">If on the Admin Portal, "6 month survey completed" checkbox is not selected on 'Qualtrics Survey Status' column and the "Days in Program" for that Participant is 197, send the Wall Message. </t>
  </si>
  <si>
    <t>As needed</t>
  </si>
  <si>
    <t>Upon randomization</t>
  </si>
  <si>
    <t xml:space="preserve">Your account has been suspended. Please call 1-800-753-3357 (Option 3) if you have questions or if your doctor has cleared you to exercise again. </t>
  </si>
  <si>
    <t xml:space="preserve">You have been cleared to resume activty with Stay Strong.  Please resume wearing and syncing your Fitbit. </t>
  </si>
  <si>
    <t>Congratulations! Thank you for participating in Stay Strong with Coaching. Your account has now been closed. You will receive instructions via mail on how to keep using your Fitbit by connecting to Fitbit.com. Please call 1-800-753-3357 (Option 3) if you have any questions.</t>
  </si>
  <si>
    <t>9am</t>
  </si>
  <si>
    <t>12am</t>
  </si>
  <si>
    <r>
      <t xml:space="preserve">Anytime I made a change, I shaded the entire textbox yellow, used </t>
    </r>
    <r>
      <rPr>
        <sz val="12"/>
        <color rgb="FFFF0000"/>
        <rFont val="Calibri"/>
        <family val="2"/>
        <scheme val="minor"/>
      </rPr>
      <t>red text</t>
    </r>
    <r>
      <rPr>
        <sz val="12"/>
        <color theme="1"/>
        <rFont val="Calibri"/>
        <family val="2"/>
        <scheme val="minor"/>
      </rPr>
      <t xml:space="preserve">, and inserted a comment detailing the change. If anything does not make sense, please let me know. </t>
    </r>
  </si>
  <si>
    <r>
      <t xml:space="preserve">The sheets in this document have highlighting errors identified with appropriate changes. In general, the exclamation marks were plentiful. Many of these did not seem appropriate to the content. Where this was the case, I changed these, and marked these in </t>
    </r>
    <r>
      <rPr>
        <sz val="12"/>
        <color rgb="FFFF0000"/>
        <rFont val="Calibri"/>
        <family val="2"/>
        <scheme val="minor"/>
      </rPr>
      <t>red</t>
    </r>
    <r>
      <rPr>
        <sz val="12"/>
        <color theme="1"/>
        <rFont val="Calibri"/>
        <family val="2"/>
        <scheme val="minor"/>
      </rPr>
      <t xml:space="preserve"> in both documents. </t>
    </r>
  </si>
  <si>
    <r>
      <t xml:space="preserve">I have added all the administrative messages that were throughout the requirments document and consolidated them in the AdminstrativePortal sheet.  Change are documented with highlighting and </t>
    </r>
    <r>
      <rPr>
        <sz val="11"/>
        <color rgb="FFFF0000"/>
        <rFont val="Calibri"/>
        <family val="2"/>
        <scheme val="minor"/>
      </rPr>
      <t>red text.</t>
    </r>
  </si>
  <si>
    <t>No network connection</t>
  </si>
  <si>
    <t xml:space="preserve">Create splash screen message any time there is not a network connection on the phone to access Stay Strong server. </t>
  </si>
  <si>
    <t xml:space="preserve">Stay Strong requires an internet connection. Your device is not connected to the internet and Stay Strong is unable to open. Please connect to the internet and try again. If the problem continues, please call 1-800-753-3357 (option 3) for help.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</si>
</sst>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29" x14ac:knownFonts="1">
    <font>
      <sz val="11"/>
      <color theme="1"/>
      <name val="Calibri"/>
      <family val="2"/>
      <scheme val="minor"/>
    </font>
    <font>
      <sz val="11"/>
      <color rgb="FF006100"/>
      <name val="Calibri"/>
      <family val="2"/>
      <scheme val="minor"/>
    </font>
    <font>
      <sz val="11"/>
      <color rgb="FFFF0000"/>
      <name val="Calibri"/>
      <family val="2"/>
      <scheme val="minor"/>
    </font>
    <font>
      <b/>
      <sz val="12"/>
      <color theme="1"/>
      <name val="Calibri"/>
      <family val="2"/>
      <scheme val="minor"/>
    </font>
    <font>
      <b/>
      <sz val="12"/>
      <name val="Calibri"/>
      <family val="2"/>
      <scheme val="minor"/>
    </font>
    <font>
      <sz val="12"/>
      <name val="Calibri"/>
      <family val="2"/>
      <scheme val="minor"/>
    </font>
    <font>
      <sz val="10"/>
      <color theme="1"/>
      <name val="Calibri"/>
      <family val="2"/>
      <scheme val="minor"/>
    </font>
    <font>
      <sz val="12"/>
      <color rgb="FFFF0000"/>
      <name val="Calibri"/>
      <family val="2"/>
      <scheme val="minor"/>
    </font>
    <font>
      <sz val="11"/>
      <name val="Calibri"/>
      <family val="2"/>
      <scheme val="minor"/>
    </font>
    <font>
      <sz val="10"/>
      <name val="Calibri"/>
      <family val="2"/>
      <scheme val="minor"/>
    </font>
    <font>
      <sz val="11"/>
      <color rgb="FF9C6500"/>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sz val="12"/>
      <color theme="1"/>
      <name val="Calibri"/>
      <family val="2"/>
      <scheme val="minor"/>
    </font>
    <font>
      <sz val="12"/>
      <color rgb="FF000000"/>
      <name val="Calibri"/>
      <family val="2"/>
      <scheme val="minor"/>
    </font>
    <font>
      <strike/>
      <sz val="12"/>
      <color rgb="FFFF0000"/>
      <name val="Calibri"/>
      <family val="2"/>
      <scheme val="minor"/>
    </font>
    <font>
      <strike/>
      <sz val="12"/>
      <color rgb="FF000000"/>
      <name val="Calibri"/>
      <family val="2"/>
      <scheme val="minor"/>
    </font>
    <font>
      <sz val="10"/>
      <color theme="1"/>
      <name val="Calibri"/>
      <family val="2"/>
    </font>
    <font>
      <b/>
      <sz val="11"/>
      <color rgb="FF1F497D"/>
      <name val="Calibri"/>
      <family val="2"/>
    </font>
    <font>
      <sz val="11"/>
      <color rgb="FF1F497D"/>
      <name val="Calibri"/>
      <family val="2"/>
    </font>
    <font>
      <b/>
      <sz val="11"/>
      <color indexed="10"/>
      <name val="Calibri"/>
      <family val="2"/>
    </font>
    <font>
      <sz val="11"/>
      <color rgb="FF1F497D"/>
      <name val="Calibri"/>
      <family val="2"/>
      <scheme val="minor"/>
    </font>
    <font>
      <sz val="11"/>
      <color rgb="FF000000"/>
      <name val="Calibri"/>
      <family val="2"/>
      <scheme val="minor"/>
    </font>
    <font>
      <sz val="11"/>
      <name val="Calibri"/>
      <family val="2"/>
    </font>
    <font>
      <sz val="10.5"/>
      <name val="Arial"/>
      <family val="2"/>
    </font>
    <font>
      <u/>
      <sz val="11"/>
      <color theme="10"/>
      <name val="Calibri"/>
      <family val="2"/>
      <scheme val="minor"/>
    </font>
    <font>
      <b/>
      <sz val="12"/>
      <color rgb="FFFF0000"/>
      <name val="Calibri"/>
      <family val="2"/>
      <scheme val="minor"/>
    </font>
  </fonts>
  <fills count="29">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C5D9F1"/>
        <bgColor indexed="64"/>
      </patternFill>
    </fill>
    <fill>
      <patternFill patternType="solid">
        <fgColor theme="9" tint="0.79998168889431442"/>
        <bgColor indexed="64"/>
      </patternFill>
    </fill>
    <fill>
      <patternFill patternType="solid">
        <fgColor rgb="FFFDE9D9"/>
        <bgColor indexed="64"/>
      </patternFill>
    </fill>
    <fill>
      <patternFill patternType="solid">
        <fgColor theme="7" tint="0.59999389629810485"/>
        <bgColor indexed="64"/>
      </patternFill>
    </fill>
    <fill>
      <patternFill patternType="solid">
        <fgColor rgb="FFCCC0DA"/>
        <bgColor indexed="64"/>
      </patternFill>
    </fill>
    <fill>
      <patternFill patternType="solid">
        <fgColor theme="8" tint="0.79998168889431442"/>
        <bgColor indexed="64"/>
      </patternFill>
    </fill>
    <fill>
      <patternFill patternType="solid">
        <fgColor rgb="FFDAEEF3"/>
        <bgColor indexed="64"/>
      </patternFill>
    </fill>
    <fill>
      <patternFill patternType="solid">
        <fgColor theme="7" tint="0.79998168889431442"/>
        <bgColor indexed="64"/>
      </patternFill>
    </fill>
    <fill>
      <patternFill patternType="solid">
        <fgColor rgb="FFE4DFEC"/>
        <bgColor indexed="64"/>
      </patternFill>
    </fill>
    <fill>
      <patternFill patternType="solid">
        <fgColor theme="5" tint="0.79998168889431442"/>
        <bgColor indexed="64"/>
      </patternFill>
    </fill>
    <fill>
      <patternFill patternType="solid">
        <fgColor rgb="FFF2DCDB"/>
        <bgColor indexed="64"/>
      </patternFill>
    </fill>
    <fill>
      <patternFill patternType="solid">
        <fgColor theme="2" tint="-9.9978637043366805E-2"/>
        <bgColor indexed="64"/>
      </patternFill>
    </fill>
    <fill>
      <patternFill patternType="solid">
        <fgColor rgb="FFDDD9C4"/>
        <bgColor indexed="64"/>
      </patternFill>
    </fill>
    <fill>
      <patternFill patternType="solid">
        <fgColor rgb="FFFFFFCC"/>
        <bgColor indexed="64"/>
      </patternFill>
    </fill>
    <fill>
      <patternFill patternType="solid">
        <fgColor rgb="FFFFFFFF"/>
        <bgColor rgb="FF000000"/>
      </patternFill>
    </fill>
    <fill>
      <patternFill patternType="solid">
        <fgColor rgb="FFFFCCFF"/>
        <bgColor indexed="64"/>
      </patternFill>
    </fill>
    <fill>
      <patternFill patternType="solid">
        <fgColor rgb="FFCCFF99"/>
        <bgColor indexed="64"/>
      </patternFill>
    </fill>
    <fill>
      <patternFill patternType="solid">
        <fgColor theme="4" tint="0.79998168889431442"/>
        <bgColor indexed="64"/>
      </patternFill>
    </fill>
    <fill>
      <patternFill patternType="solid">
        <fgColor rgb="FFDCE6F1"/>
        <bgColor indexed="64"/>
      </patternFill>
    </fill>
    <fill>
      <patternFill patternType="solid">
        <fgColor rgb="FFFFC000"/>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10" fillId="3" borderId="0" applyNumberFormat="0" applyBorder="0" applyAlignment="0" applyProtection="0"/>
    <xf numFmtId="0" fontId="15" fillId="0" borderId="0"/>
    <xf numFmtId="0" fontId="27" fillId="0" borderId="0" applyNumberFormat="0" applyFill="0" applyBorder="0" applyAlignment="0" applyProtection="0"/>
  </cellStyleXfs>
  <cellXfs count="152">
    <xf numFmtId="0" fontId="0" fillId="0" borderId="0" xfId="0"/>
    <xf numFmtId="49" fontId="3" fillId="4" borderId="1" xfId="0" applyNumberFormat="1" applyFont="1" applyFill="1" applyBorder="1" applyAlignment="1">
      <alignment horizontal="center" wrapText="1"/>
    </xf>
    <xf numFmtId="49" fontId="4" fillId="4" borderId="1" xfId="0" applyNumberFormat="1" applyFont="1" applyFill="1" applyBorder="1" applyAlignment="1">
      <alignment horizontal="center" wrapText="1"/>
    </xf>
    <xf numFmtId="49" fontId="3" fillId="5" borderId="1" xfId="0" applyNumberFormat="1" applyFont="1" applyFill="1" applyBorder="1" applyAlignment="1">
      <alignment horizontal="center" wrapText="1"/>
    </xf>
    <xf numFmtId="164" fontId="3" fillId="5" borderId="1" xfId="0" applyNumberFormat="1" applyFont="1" applyFill="1" applyBorder="1" applyAlignment="1">
      <alignment horizontal="center" wrapText="1"/>
    </xf>
    <xf numFmtId="49" fontId="0" fillId="4" borderId="1" xfId="0" applyNumberFormat="1" applyFill="1" applyBorder="1" applyAlignment="1">
      <alignment horizontal="center" wrapText="1"/>
    </xf>
    <xf numFmtId="49" fontId="0" fillId="4" borderId="1" xfId="0" applyNumberFormat="1" applyFill="1" applyBorder="1" applyAlignment="1">
      <alignment horizontal="left" vertical="top" wrapText="1"/>
    </xf>
    <xf numFmtId="49" fontId="5" fillId="4" borderId="1" xfId="0" applyNumberFormat="1" applyFont="1" applyFill="1" applyBorder="1" applyAlignment="1">
      <alignment horizontal="left" vertical="top" wrapText="1"/>
    </xf>
    <xf numFmtId="1" fontId="0" fillId="4" borderId="1" xfId="0" applyNumberFormat="1" applyFill="1" applyBorder="1" applyAlignment="1">
      <alignment horizontal="left" vertical="top" wrapText="1"/>
    </xf>
    <xf numFmtId="49" fontId="5" fillId="5" borderId="1" xfId="0" applyNumberFormat="1" applyFont="1" applyFill="1" applyBorder="1" applyAlignment="1">
      <alignment horizontal="left" vertical="top" wrapText="1"/>
    </xf>
    <xf numFmtId="164" fontId="0" fillId="5" borderId="1" xfId="0" applyNumberFormat="1" applyFill="1" applyBorder="1" applyAlignment="1">
      <alignment horizontal="left" vertical="top" wrapText="1"/>
    </xf>
    <xf numFmtId="49" fontId="6" fillId="4" borderId="1" xfId="0" applyNumberFormat="1" applyFont="1" applyFill="1" applyBorder="1" applyAlignment="1">
      <alignment horizontal="left" vertical="top" wrapText="1"/>
    </xf>
    <xf numFmtId="49" fontId="0" fillId="4" borderId="1" xfId="0" applyNumberFormat="1" applyFill="1" applyBorder="1" applyAlignment="1">
      <alignment vertical="top" wrapText="1"/>
    </xf>
    <xf numFmtId="49" fontId="5" fillId="6" borderId="1" xfId="0" applyNumberFormat="1" applyFont="1" applyFill="1" applyBorder="1" applyAlignment="1">
      <alignment horizontal="left" vertical="top" wrapText="1"/>
    </xf>
    <xf numFmtId="49" fontId="8" fillId="4" borderId="1" xfId="1" applyNumberFormat="1" applyFont="1" applyFill="1" applyBorder="1" applyAlignment="1">
      <alignment horizontal="left" vertical="top" wrapText="1"/>
    </xf>
    <xf numFmtId="49" fontId="9" fillId="4" borderId="1" xfId="0" applyNumberFormat="1" applyFont="1" applyFill="1" applyBorder="1" applyAlignment="1">
      <alignment horizontal="left" vertical="top" wrapText="1"/>
    </xf>
    <xf numFmtId="49" fontId="0" fillId="6" borderId="1" xfId="0" applyNumberFormat="1" applyFill="1" applyBorder="1" applyAlignment="1">
      <alignment horizontal="left" vertical="top" wrapText="1"/>
    </xf>
    <xf numFmtId="0" fontId="8" fillId="4" borderId="1" xfId="1" applyFont="1" applyFill="1" applyBorder="1" applyAlignment="1">
      <alignment horizontal="left" wrapText="1"/>
    </xf>
    <xf numFmtId="0" fontId="5" fillId="4" borderId="1" xfId="0" applyFont="1" applyFill="1" applyBorder="1" applyAlignment="1">
      <alignment horizontal="left" wrapText="1"/>
    </xf>
    <xf numFmtId="49" fontId="8" fillId="4" borderId="1" xfId="2" applyNumberFormat="1" applyFont="1" applyFill="1" applyBorder="1" applyAlignment="1">
      <alignment horizontal="left" vertical="top" wrapText="1"/>
    </xf>
    <xf numFmtId="1" fontId="5" fillId="4" borderId="1" xfId="0" applyNumberFormat="1" applyFont="1" applyFill="1" applyBorder="1" applyAlignment="1">
      <alignment horizontal="left" vertical="top" wrapText="1"/>
    </xf>
    <xf numFmtId="49" fontId="4" fillId="4" borderId="1" xfId="0" applyNumberFormat="1" applyFont="1" applyFill="1" applyBorder="1" applyAlignment="1">
      <alignment vertical="top" wrapText="1"/>
    </xf>
    <xf numFmtId="1" fontId="3" fillId="4" borderId="1" xfId="0" applyNumberFormat="1" applyFont="1" applyFill="1" applyBorder="1" applyAlignment="1">
      <alignment horizontal="center" vertical="top" wrapText="1"/>
    </xf>
    <xf numFmtId="49" fontId="0" fillId="5" borderId="1" xfId="0" applyNumberFormat="1" applyFill="1" applyBorder="1" applyAlignment="1">
      <alignment vertical="top" wrapText="1"/>
    </xf>
    <xf numFmtId="49" fontId="0" fillId="4" borderId="1" xfId="0" applyNumberFormat="1" applyFill="1" applyBorder="1" applyAlignment="1">
      <alignment horizontal="center" vertical="top" wrapText="1"/>
    </xf>
    <xf numFmtId="49" fontId="0" fillId="4" borderId="1" xfId="0" applyNumberFormat="1" applyFont="1" applyFill="1" applyBorder="1" applyAlignment="1">
      <alignment vertical="top" wrapText="1"/>
    </xf>
    <xf numFmtId="49" fontId="5" fillId="4" borderId="1" xfId="0" applyNumberFormat="1" applyFont="1" applyFill="1" applyBorder="1" applyAlignment="1">
      <alignment vertical="top" wrapText="1"/>
    </xf>
    <xf numFmtId="0" fontId="3" fillId="4" borderId="1" xfId="3" applyFont="1" applyFill="1" applyBorder="1" applyAlignment="1">
      <alignment horizontal="center" wrapText="1"/>
    </xf>
    <xf numFmtId="49" fontId="3" fillId="0" borderId="1" xfId="3" applyNumberFormat="1" applyFont="1" applyFill="1" applyBorder="1" applyAlignment="1">
      <alignment horizontal="center" wrapText="1"/>
    </xf>
    <xf numFmtId="0" fontId="3" fillId="4" borderId="0" xfId="3" applyFont="1" applyFill="1" applyAlignment="1">
      <alignment horizontal="center" wrapText="1"/>
    </xf>
    <xf numFmtId="0" fontId="3" fillId="4" borderId="0" xfId="3" applyFont="1" applyFill="1" applyAlignment="1">
      <alignment horizontal="left" wrapText="1"/>
    </xf>
    <xf numFmtId="0" fontId="15" fillId="7" borderId="1" xfId="3" applyFill="1" applyBorder="1" applyAlignment="1">
      <alignment horizontal="center" vertical="top" wrapText="1"/>
    </xf>
    <xf numFmtId="0" fontId="16" fillId="6" borderId="2" xfId="3" applyFont="1" applyFill="1" applyBorder="1" applyAlignment="1">
      <alignment horizontal="center" vertical="top" wrapText="1"/>
    </xf>
    <xf numFmtId="0" fontId="16" fillId="8" borderId="2" xfId="3" applyFont="1" applyFill="1" applyBorder="1" applyAlignment="1">
      <alignment horizontal="center" vertical="top" wrapText="1"/>
    </xf>
    <xf numFmtId="0" fontId="15" fillId="4" borderId="0" xfId="3" applyFill="1" applyAlignment="1">
      <alignment horizontal="center" vertical="top" wrapText="1"/>
    </xf>
    <xf numFmtId="0" fontId="6" fillId="4" borderId="0" xfId="3" applyFont="1" applyFill="1" applyAlignment="1">
      <alignment horizontal="left" vertical="center" wrapText="1"/>
    </xf>
    <xf numFmtId="0" fontId="15" fillId="4" borderId="0" xfId="3" applyFill="1" applyAlignment="1">
      <alignment horizontal="center" vertical="center" wrapText="1"/>
    </xf>
    <xf numFmtId="0" fontId="15" fillId="9" borderId="1" xfId="3" applyFill="1" applyBorder="1" applyAlignment="1">
      <alignment horizontal="center" vertical="top" wrapText="1"/>
    </xf>
    <xf numFmtId="0" fontId="16" fillId="10" borderId="2" xfId="3" applyFont="1" applyFill="1" applyBorder="1" applyAlignment="1">
      <alignment horizontal="center" vertical="top" wrapText="1"/>
    </xf>
    <xf numFmtId="0" fontId="15" fillId="4" borderId="1" xfId="3" applyFill="1" applyBorder="1" applyAlignment="1">
      <alignment horizontal="center" vertical="top" wrapText="1"/>
    </xf>
    <xf numFmtId="0" fontId="15" fillId="11" borderId="1" xfId="3" applyFill="1" applyBorder="1" applyAlignment="1">
      <alignment horizontal="center" vertical="top" wrapText="1"/>
    </xf>
    <xf numFmtId="0" fontId="16" fillId="12" borderId="2" xfId="3" applyFont="1" applyFill="1" applyBorder="1" applyAlignment="1">
      <alignment horizontal="center" vertical="top" wrapText="1"/>
    </xf>
    <xf numFmtId="0" fontId="15" fillId="13" borderId="1" xfId="3" applyFill="1" applyBorder="1" applyAlignment="1">
      <alignment horizontal="center" vertical="top" wrapText="1"/>
    </xf>
    <xf numFmtId="0" fontId="16" fillId="14" borderId="2" xfId="3" applyFont="1" applyFill="1" applyBorder="1" applyAlignment="1">
      <alignment horizontal="center" vertical="top" wrapText="1"/>
    </xf>
    <xf numFmtId="0" fontId="15" fillId="15" borderId="1" xfId="3" applyFill="1" applyBorder="1" applyAlignment="1">
      <alignment horizontal="center" vertical="top" wrapText="1"/>
    </xf>
    <xf numFmtId="0" fontId="16" fillId="16" borderId="2" xfId="3" applyFont="1" applyFill="1" applyBorder="1" applyAlignment="1">
      <alignment horizontal="center" vertical="top" wrapText="1"/>
    </xf>
    <xf numFmtId="0" fontId="15" fillId="17" borderId="1" xfId="3" applyFill="1" applyBorder="1" applyAlignment="1">
      <alignment horizontal="center" vertical="top" wrapText="1"/>
    </xf>
    <xf numFmtId="0" fontId="16" fillId="18" borderId="2" xfId="3" applyFont="1" applyFill="1" applyBorder="1" applyAlignment="1">
      <alignment horizontal="center" vertical="top" wrapText="1"/>
    </xf>
    <xf numFmtId="0" fontId="5" fillId="18" borderId="2" xfId="3" applyFont="1" applyFill="1" applyBorder="1" applyAlignment="1">
      <alignment horizontal="center" vertical="top" wrapText="1"/>
    </xf>
    <xf numFmtId="0" fontId="15" fillId="19" borderId="1" xfId="3" applyFill="1" applyBorder="1" applyAlignment="1">
      <alignment horizontal="center" vertical="top" wrapText="1"/>
    </xf>
    <xf numFmtId="0" fontId="16" fillId="20" borderId="2" xfId="3" applyFont="1" applyFill="1" applyBorder="1" applyAlignment="1">
      <alignment horizontal="center" vertical="top" wrapText="1"/>
    </xf>
    <xf numFmtId="0" fontId="15" fillId="21" borderId="1" xfId="3" applyFill="1" applyBorder="1" applyAlignment="1">
      <alignment horizontal="center" vertical="top" wrapText="1"/>
    </xf>
    <xf numFmtId="0" fontId="16" fillId="21" borderId="2" xfId="3" applyFont="1" applyFill="1" applyBorder="1" applyAlignment="1">
      <alignment horizontal="center" vertical="top" wrapText="1"/>
    </xf>
    <xf numFmtId="0" fontId="16" fillId="22" borderId="0" xfId="3" applyFont="1" applyFill="1" applyAlignment="1">
      <alignment horizontal="center" vertical="top" wrapText="1"/>
    </xf>
    <xf numFmtId="0" fontId="15" fillId="23" borderId="1" xfId="3" applyFill="1" applyBorder="1" applyAlignment="1">
      <alignment horizontal="center" vertical="top" wrapText="1"/>
    </xf>
    <xf numFmtId="0" fontId="16" fillId="23" borderId="2" xfId="3" applyFont="1" applyFill="1" applyBorder="1" applyAlignment="1">
      <alignment horizontal="center" vertical="top" wrapText="1"/>
    </xf>
    <xf numFmtId="0" fontId="15" fillId="24" borderId="1" xfId="3" applyFill="1" applyBorder="1" applyAlignment="1">
      <alignment horizontal="center" vertical="top" wrapText="1"/>
    </xf>
    <xf numFmtId="0" fontId="16" fillId="24" borderId="2" xfId="3" applyFont="1" applyFill="1" applyBorder="1" applyAlignment="1">
      <alignment horizontal="center" vertical="top" wrapText="1"/>
    </xf>
    <xf numFmtId="0" fontId="19" fillId="0" borderId="0" xfId="3" applyFont="1" applyFill="1" applyBorder="1" applyAlignment="1">
      <alignment horizontal="left" vertical="top"/>
    </xf>
    <xf numFmtId="49" fontId="19" fillId="0" borderId="0" xfId="3" applyNumberFormat="1" applyFont="1" applyFill="1" applyBorder="1" applyAlignment="1">
      <alignment horizontal="left" vertical="top" wrapText="1"/>
    </xf>
    <xf numFmtId="0" fontId="15" fillId="25" borderId="1" xfId="3" applyFill="1" applyBorder="1" applyAlignment="1">
      <alignment horizontal="center" vertical="top" wrapText="1"/>
    </xf>
    <xf numFmtId="0" fontId="16" fillId="26" borderId="2" xfId="3" applyFont="1" applyFill="1" applyBorder="1" applyAlignment="1">
      <alignment horizontal="center" vertical="top" wrapText="1"/>
    </xf>
    <xf numFmtId="49" fontId="3" fillId="0" borderId="1" xfId="3" applyNumberFormat="1" applyFont="1" applyFill="1" applyBorder="1" applyAlignment="1">
      <alignment vertical="top" wrapText="1"/>
    </xf>
    <xf numFmtId="49" fontId="3" fillId="0" borderId="1" xfId="3" applyNumberFormat="1" applyFont="1" applyFill="1" applyBorder="1" applyAlignment="1">
      <alignment horizontal="center" vertical="top" wrapText="1"/>
    </xf>
    <xf numFmtId="49" fontId="3" fillId="0" borderId="1" xfId="3" applyNumberFormat="1" applyFont="1" applyFill="1" applyBorder="1" applyAlignment="1">
      <alignment wrapText="1"/>
    </xf>
    <xf numFmtId="49" fontId="15" fillId="0" borderId="1" xfId="3" applyNumberFormat="1" applyFill="1" applyBorder="1" applyAlignment="1">
      <alignment wrapText="1"/>
    </xf>
    <xf numFmtId="49" fontId="15" fillId="0" borderId="1" xfId="3" applyNumberFormat="1" applyFill="1" applyBorder="1" applyAlignment="1">
      <alignment vertical="top" wrapText="1"/>
    </xf>
    <xf numFmtId="1" fontId="15" fillId="0" borderId="1" xfId="3" applyNumberFormat="1" applyFill="1" applyBorder="1" applyAlignment="1">
      <alignment horizontal="center" vertical="top" wrapText="1"/>
    </xf>
    <xf numFmtId="0" fontId="15" fillId="0" borderId="0" xfId="3" applyAlignment="1">
      <alignment vertical="top"/>
    </xf>
    <xf numFmtId="0" fontId="15" fillId="0" borderId="0" xfId="3" applyAlignment="1">
      <alignment horizontal="center" vertical="top"/>
    </xf>
    <xf numFmtId="0" fontId="15" fillId="0" borderId="0" xfId="3"/>
    <xf numFmtId="0" fontId="3" fillId="0" borderId="0" xfId="3" applyFont="1"/>
    <xf numFmtId="165" fontId="3" fillId="0" borderId="0" xfId="3" applyNumberFormat="1" applyFont="1"/>
    <xf numFmtId="49" fontId="15" fillId="0" borderId="0" xfId="3" applyNumberFormat="1" applyAlignment="1">
      <alignment wrapText="1"/>
    </xf>
    <xf numFmtId="0" fontId="15" fillId="0" borderId="0" xfId="3" applyNumberFormat="1" applyAlignment="1">
      <alignment wrapText="1"/>
    </xf>
    <xf numFmtId="165" fontId="15" fillId="0" borderId="0" xfId="3" applyNumberFormat="1"/>
    <xf numFmtId="49" fontId="16" fillId="0" borderId="0" xfId="3" applyNumberFormat="1" applyFont="1" applyAlignment="1">
      <alignment wrapText="1"/>
    </xf>
    <xf numFmtId="165" fontId="16" fillId="0" borderId="0" xfId="3" applyNumberFormat="1" applyFont="1"/>
    <xf numFmtId="0" fontId="3" fillId="0" borderId="0" xfId="3" applyNumberFormat="1" applyFont="1"/>
    <xf numFmtId="49" fontId="3" fillId="0" borderId="0" xfId="3" applyNumberFormat="1" applyFont="1" applyAlignment="1">
      <alignment wrapText="1"/>
    </xf>
    <xf numFmtId="0" fontId="20" fillId="0" borderId="3" xfId="0" applyFont="1" applyBorder="1" applyAlignment="1">
      <alignment horizontal="left" vertical="center"/>
    </xf>
    <xf numFmtId="0" fontId="20" fillId="0" borderId="4" xfId="0" applyFont="1" applyBorder="1" applyAlignment="1">
      <alignment horizontal="left" vertical="center" wrapText="1"/>
    </xf>
    <xf numFmtId="164" fontId="20" fillId="0" borderId="4" xfId="0" applyNumberFormat="1" applyFont="1" applyBorder="1" applyAlignment="1">
      <alignment horizontal="left" vertical="center" wrapText="1"/>
    </xf>
    <xf numFmtId="0" fontId="0" fillId="0" borderId="0" xfId="0" applyAlignment="1">
      <alignment wrapText="1"/>
    </xf>
    <xf numFmtId="0" fontId="21" fillId="25" borderId="5" xfId="0" applyFont="1" applyFill="1" applyBorder="1" applyAlignment="1">
      <alignment horizontal="left" vertical="center"/>
    </xf>
    <xf numFmtId="0" fontId="21" fillId="25" borderId="2" xfId="0" applyFont="1" applyFill="1" applyBorder="1" applyAlignment="1">
      <alignment horizontal="left" vertical="center" wrapText="1"/>
    </xf>
    <xf numFmtId="164" fontId="21" fillId="25" borderId="2" xfId="0" applyNumberFormat="1" applyFont="1" applyFill="1" applyBorder="1" applyAlignment="1">
      <alignment horizontal="left" vertical="center" wrapText="1"/>
    </xf>
    <xf numFmtId="0" fontId="0" fillId="0" borderId="1" xfId="0" applyBorder="1" applyAlignment="1">
      <alignment wrapText="1"/>
    </xf>
    <xf numFmtId="18" fontId="21" fillId="25" borderId="6" xfId="0" applyNumberFormat="1" applyFont="1" applyFill="1" applyBorder="1" applyAlignment="1">
      <alignment horizontal="left" vertical="center" wrapText="1"/>
    </xf>
    <xf numFmtId="0" fontId="21" fillId="27" borderId="5" xfId="0" applyFont="1" applyFill="1" applyBorder="1" applyAlignment="1">
      <alignment horizontal="left" vertical="center"/>
    </xf>
    <xf numFmtId="18" fontId="21" fillId="27" borderId="2" xfId="0" applyNumberFormat="1" applyFont="1" applyFill="1" applyBorder="1" applyAlignment="1">
      <alignment horizontal="left" vertical="center" wrapText="1"/>
    </xf>
    <xf numFmtId="164" fontId="21" fillId="27" borderId="2" xfId="0" applyNumberFormat="1" applyFont="1" applyFill="1" applyBorder="1" applyAlignment="1">
      <alignment horizontal="left" vertical="center" wrapText="1"/>
    </xf>
    <xf numFmtId="0" fontId="21" fillId="6" borderId="7" xfId="0" applyFont="1" applyFill="1" applyBorder="1" applyAlignment="1">
      <alignment horizontal="left" vertical="center"/>
    </xf>
    <xf numFmtId="15" fontId="21" fillId="6" borderId="2" xfId="0" applyNumberFormat="1" applyFont="1" applyFill="1" applyBorder="1" applyAlignment="1">
      <alignment horizontal="left" vertical="center" wrapText="1"/>
    </xf>
    <xf numFmtId="164" fontId="21" fillId="6" borderId="2" xfId="0" applyNumberFormat="1" applyFont="1" applyFill="1" applyBorder="1" applyAlignment="1">
      <alignment horizontal="left" vertical="center" wrapText="1"/>
    </xf>
    <xf numFmtId="0" fontId="21" fillId="6" borderId="8" xfId="0" applyFont="1" applyFill="1" applyBorder="1" applyAlignment="1">
      <alignment horizontal="left" vertical="center"/>
    </xf>
    <xf numFmtId="18" fontId="21" fillId="6" borderId="6" xfId="0" applyNumberFormat="1" applyFont="1" applyFill="1" applyBorder="1" applyAlignment="1">
      <alignment horizontal="left" vertical="center" wrapText="1"/>
    </xf>
    <xf numFmtId="164" fontId="21" fillId="6" borderId="6" xfId="0" applyNumberFormat="1" applyFont="1" applyFill="1" applyBorder="1" applyAlignment="1">
      <alignment horizontal="left" vertical="center" wrapText="1"/>
    </xf>
    <xf numFmtId="0" fontId="21" fillId="13" borderId="5" xfId="0" applyFont="1" applyFill="1" applyBorder="1" applyAlignment="1">
      <alignment horizontal="left" vertical="center"/>
    </xf>
    <xf numFmtId="18" fontId="21" fillId="13" borderId="2" xfId="0" applyNumberFormat="1" applyFont="1" applyFill="1" applyBorder="1" applyAlignment="1">
      <alignment horizontal="left" vertical="center" wrapText="1"/>
    </xf>
    <xf numFmtId="164" fontId="21" fillId="13" borderId="2" xfId="0" applyNumberFormat="1" applyFont="1" applyFill="1" applyBorder="1" applyAlignment="1">
      <alignment horizontal="left" vertical="center" wrapText="1"/>
    </xf>
    <xf numFmtId="0" fontId="21" fillId="6" borderId="5" xfId="0" applyFont="1" applyFill="1" applyBorder="1" applyAlignment="1">
      <alignment horizontal="left" vertical="center"/>
    </xf>
    <xf numFmtId="18" fontId="21" fillId="6" borderId="2" xfId="0" applyNumberFormat="1" applyFont="1" applyFill="1" applyBorder="1" applyAlignment="1">
      <alignment horizontal="left" vertical="center" wrapText="1"/>
    </xf>
    <xf numFmtId="2" fontId="21" fillId="28" borderId="0" xfId="0" applyNumberFormat="1" applyFont="1" applyFill="1" applyBorder="1" applyAlignment="1">
      <alignment horizontal="left" vertical="center" wrapText="1"/>
    </xf>
    <xf numFmtId="0" fontId="0" fillId="4" borderId="0" xfId="0" applyFill="1" applyAlignment="1">
      <alignment wrapText="1"/>
    </xf>
    <xf numFmtId="0" fontId="0" fillId="4" borderId="1" xfId="0" applyFill="1" applyBorder="1" applyAlignment="1">
      <alignment wrapText="1"/>
    </xf>
    <xf numFmtId="0" fontId="0" fillId="4" borderId="0" xfId="0" applyFill="1"/>
    <xf numFmtId="0" fontId="23" fillId="0" borderId="0" xfId="0" applyFont="1" applyAlignment="1">
      <alignment horizontal="left" vertical="center"/>
    </xf>
    <xf numFmtId="0" fontId="0" fillId="0" borderId="0" xfId="0" applyAlignment="1">
      <alignment horizontal="left"/>
    </xf>
    <xf numFmtId="164" fontId="0" fillId="0" borderId="0" xfId="0" applyNumberFormat="1" applyAlignment="1">
      <alignment horizontal="left"/>
    </xf>
    <xf numFmtId="164" fontId="0" fillId="0" borderId="0" xfId="0" applyNumberFormat="1"/>
    <xf numFmtId="49" fontId="15" fillId="0" borderId="1" xfId="3" applyNumberFormat="1" applyFont="1" applyFill="1" applyBorder="1" applyAlignment="1">
      <alignment vertical="top" wrapText="1"/>
    </xf>
    <xf numFmtId="0" fontId="20" fillId="0" borderId="5" xfId="0" applyFont="1" applyBorder="1" applyAlignment="1">
      <alignment horizontal="left" vertical="center"/>
    </xf>
    <xf numFmtId="0" fontId="20" fillId="0" borderId="2" xfId="0" applyFont="1" applyBorder="1" applyAlignment="1">
      <alignment horizontal="left" vertical="center" wrapText="1"/>
    </xf>
    <xf numFmtId="164" fontId="20" fillId="0" borderId="2" xfId="0" applyNumberFormat="1" applyFont="1" applyBorder="1" applyAlignment="1">
      <alignment horizontal="left" vertical="center" wrapText="1"/>
    </xf>
    <xf numFmtId="0" fontId="20" fillId="0" borderId="0" xfId="0" applyFont="1" applyBorder="1" applyAlignment="1">
      <alignment horizontal="left" vertical="center" wrapText="1"/>
    </xf>
    <xf numFmtId="49" fontId="15" fillId="6" borderId="1" xfId="3" applyNumberFormat="1" applyFont="1" applyFill="1" applyBorder="1" applyAlignment="1">
      <alignment vertical="top" wrapText="1"/>
    </xf>
    <xf numFmtId="0" fontId="8" fillId="0" borderId="0" xfId="0" applyFont="1"/>
    <xf numFmtId="0" fontId="8" fillId="0" borderId="0" xfId="0" applyFont="1" applyAlignment="1">
      <alignment vertical="top" wrapText="1"/>
    </xf>
    <xf numFmtId="49" fontId="15" fillId="0" borderId="0" xfId="3" applyNumberFormat="1" applyFont="1" applyFill="1" applyBorder="1" applyAlignment="1">
      <alignment vertical="top" wrapText="1"/>
    </xf>
    <xf numFmtId="49" fontId="15" fillId="6" borderId="1" xfId="3" applyNumberFormat="1" applyFill="1" applyBorder="1" applyAlignment="1">
      <alignment vertical="top" wrapText="1"/>
    </xf>
    <xf numFmtId="0" fontId="24" fillId="0" borderId="0" xfId="0" applyFont="1" applyAlignment="1">
      <alignment vertical="top" wrapText="1"/>
    </xf>
    <xf numFmtId="164" fontId="21" fillId="4" borderId="1" xfId="0" applyNumberFormat="1" applyFont="1" applyFill="1" applyBorder="1" applyAlignment="1">
      <alignment horizontal="left" vertical="center" wrapText="1"/>
    </xf>
    <xf numFmtId="49" fontId="15" fillId="0" borderId="0" xfId="3" applyNumberFormat="1" applyFill="1" applyBorder="1" applyAlignment="1">
      <alignment wrapText="1"/>
    </xf>
    <xf numFmtId="49" fontId="15" fillId="0" borderId="9" xfId="3" applyNumberFormat="1" applyFill="1" applyBorder="1" applyAlignment="1">
      <alignment wrapText="1"/>
    </xf>
    <xf numFmtId="49" fontId="15" fillId="4" borderId="1" xfId="3" applyNumberFormat="1" applyFill="1" applyBorder="1" applyAlignment="1">
      <alignment vertical="top" wrapText="1"/>
    </xf>
    <xf numFmtId="0" fontId="8" fillId="0" borderId="1" xfId="0" applyFont="1" applyBorder="1" applyAlignment="1">
      <alignment wrapText="1"/>
    </xf>
    <xf numFmtId="0" fontId="25" fillId="4" borderId="1" xfId="0" applyFont="1" applyFill="1" applyBorder="1" applyAlignment="1">
      <alignment horizontal="left" vertical="top" wrapText="1"/>
    </xf>
    <xf numFmtId="0" fontId="24" fillId="0" borderId="1" xfId="0" applyFont="1" applyBorder="1" applyAlignment="1">
      <alignment horizontal="left" vertical="center" wrapText="1"/>
    </xf>
    <xf numFmtId="0" fontId="24" fillId="0" borderId="1" xfId="0" applyFont="1" applyBorder="1" applyAlignment="1">
      <alignment vertical="top" wrapText="1"/>
    </xf>
    <xf numFmtId="0" fontId="24" fillId="0" borderId="1" xfId="0" applyFont="1" applyBorder="1" applyAlignment="1">
      <alignment horizontal="left" vertical="top" wrapText="1"/>
    </xf>
    <xf numFmtId="0" fontId="15" fillId="0" borderId="1" xfId="3" applyBorder="1" applyAlignment="1">
      <alignment horizontal="center" vertical="top"/>
    </xf>
    <xf numFmtId="0" fontId="24" fillId="0" borderId="1" xfId="0" applyFont="1" applyBorder="1" applyAlignment="1">
      <alignment horizontal="left" wrapText="1"/>
    </xf>
    <xf numFmtId="0" fontId="15" fillId="0" borderId="1" xfId="3" applyBorder="1" applyAlignment="1">
      <alignment vertical="top" wrapText="1"/>
    </xf>
    <xf numFmtId="0" fontId="24" fillId="0" borderId="1" xfId="0" applyFont="1" applyBorder="1" applyAlignment="1">
      <alignment wrapText="1"/>
    </xf>
    <xf numFmtId="0" fontId="24" fillId="0" borderId="1" xfId="0" applyFont="1" applyBorder="1" applyAlignment="1">
      <alignment horizontal="left" vertical="top" wrapText="1" indent="2"/>
    </xf>
    <xf numFmtId="0" fontId="24" fillId="0" borderId="1" xfId="0" applyFont="1" applyBorder="1" applyAlignment="1">
      <alignment vertical="center" wrapText="1"/>
    </xf>
    <xf numFmtId="0" fontId="16" fillId="0" borderId="0" xfId="0" applyFont="1" applyAlignment="1">
      <alignment vertical="top" wrapText="1"/>
    </xf>
    <xf numFmtId="0" fontId="0" fillId="0" borderId="0" xfId="0" applyAlignment="1">
      <alignment vertical="top" wrapText="1"/>
    </xf>
    <xf numFmtId="49" fontId="5" fillId="0" borderId="1" xfId="3" applyNumberFormat="1" applyFont="1" applyFill="1" applyBorder="1" applyAlignment="1">
      <alignment vertical="top" wrapText="1"/>
    </xf>
    <xf numFmtId="0" fontId="0" fillId="0" borderId="0" xfId="0" applyFont="1" applyAlignment="1">
      <alignment vertical="top" wrapText="1"/>
    </xf>
    <xf numFmtId="0" fontId="26" fillId="0" borderId="0" xfId="0" applyFont="1" applyAlignment="1">
      <alignment wrapText="1"/>
    </xf>
    <xf numFmtId="0" fontId="26" fillId="0" borderId="0" xfId="0" applyFont="1" applyAlignment="1">
      <alignment vertical="top" wrapText="1"/>
    </xf>
    <xf numFmtId="49" fontId="15" fillId="0" borderId="1" xfId="3" applyNumberFormat="1" applyFont="1" applyFill="1" applyBorder="1" applyAlignment="1">
      <alignment wrapText="1"/>
    </xf>
    <xf numFmtId="49" fontId="7" fillId="6" borderId="1" xfId="3" applyNumberFormat="1" applyFont="1" applyFill="1" applyBorder="1" applyAlignment="1">
      <alignment vertical="top" wrapText="1"/>
    </xf>
    <xf numFmtId="49" fontId="28" fillId="6" borderId="1" xfId="3" applyNumberFormat="1" applyFont="1" applyFill="1" applyBorder="1" applyAlignment="1">
      <alignment horizontal="center" vertical="top" wrapText="1"/>
    </xf>
    <xf numFmtId="49" fontId="7" fillId="6" borderId="1" xfId="3" applyNumberFormat="1" applyFont="1" applyFill="1" applyBorder="1" applyAlignment="1">
      <alignment wrapText="1"/>
    </xf>
    <xf numFmtId="0" fontId="0" fillId="6" borderId="0" xfId="0" applyFont="1" applyFill="1" applyAlignment="1">
      <alignment vertical="top" wrapText="1"/>
    </xf>
    <xf numFmtId="0" fontId="8" fillId="6" borderId="0" xfId="4" applyFont="1" applyFill="1" applyAlignment="1">
      <alignment vertical="top" wrapText="1"/>
    </xf>
    <xf numFmtId="0" fontId="0" fillId="6" borderId="0" xfId="0" applyFont="1" applyFill="1" applyAlignment="1">
      <alignment vertical="center" wrapText="1"/>
    </xf>
    <xf numFmtId="49" fontId="7" fillId="0" borderId="1" xfId="3" applyNumberFormat="1" applyFont="1" applyFill="1" applyBorder="1" applyAlignment="1">
      <alignment vertical="top" wrapText="1"/>
    </xf>
    <xf numFmtId="0" fontId="15" fillId="0" borderId="0" xfId="0" applyFont="1" applyAlignment="1">
      <alignment vertical="center" wrapText="1"/>
    </xf>
  </cellXfs>
  <cellStyles count="5">
    <cellStyle name="Good" xfId="1" builtinId="26"/>
    <cellStyle name="Hyperlink" xfId="4" builtinId="8"/>
    <cellStyle name="Neutral 2" xfId="2" xr:uid="{00000000-0005-0000-0000-000002000000}"/>
    <cellStyle name="Normal" xfId="0" builtinId="0"/>
    <cellStyle name="Normal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taystrong.qualtrics.com/12-monthSurvey" TargetMode="External"/><Relationship Id="rId1" Type="http://schemas.openxmlformats.org/officeDocument/2006/relationships/hyperlink" Target="http://www.staystrong.qualtrics.com/12-monthSurvey"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11" sqref="A11"/>
    </sheetView>
  </sheetViews>
  <sheetFormatPr defaultRowHeight="15" x14ac:dyDescent="0.25"/>
  <cols>
    <col min="1" max="1" width="106.140625" customWidth="1"/>
  </cols>
  <sheetData>
    <row r="3" spans="1:1" ht="47.25" x14ac:dyDescent="0.25">
      <c r="A3" s="151" t="s">
        <v>807</v>
      </c>
    </row>
    <row r="4" spans="1:1" ht="31.5" x14ac:dyDescent="0.25">
      <c r="A4" s="151" t="s">
        <v>806</v>
      </c>
    </row>
    <row r="5" spans="1:1" ht="30" x14ac:dyDescent="0.25">
      <c r="A5" s="83" t="s">
        <v>808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F10" sqref="F10"/>
    </sheetView>
  </sheetViews>
  <sheetFormatPr defaultColWidth="10.140625" defaultRowHeight="15.75" x14ac:dyDescent="0.25"/>
  <cols>
    <col min="1" max="1" width="24" style="68" customWidth="1"/>
    <col min="2" max="2" width="60.42578125" style="68" customWidth="1"/>
    <col min="3" max="3" width="19.28515625" style="69" customWidth="1"/>
    <col min="4" max="4" width="31" style="68" customWidth="1"/>
    <col min="5" max="5" width="28.5703125" style="68" customWidth="1"/>
    <col min="6" max="16384" width="10.140625" style="70"/>
  </cols>
  <sheetData>
    <row r="1" spans="1:6" s="65" customFormat="1" x14ac:dyDescent="0.25">
      <c r="A1" s="62" t="s">
        <v>0</v>
      </c>
      <c r="B1" s="62" t="s">
        <v>1</v>
      </c>
      <c r="C1" s="63" t="s">
        <v>2</v>
      </c>
      <c r="D1" s="62" t="s">
        <v>629</v>
      </c>
      <c r="E1" s="62" t="s">
        <v>630</v>
      </c>
      <c r="F1" s="64" t="s">
        <v>631</v>
      </c>
    </row>
    <row r="2" spans="1:6" s="65" customFormat="1" ht="47.25" x14ac:dyDescent="0.25">
      <c r="A2" s="111" t="s">
        <v>718</v>
      </c>
      <c r="B2" s="116" t="s">
        <v>719</v>
      </c>
      <c r="C2" s="63"/>
      <c r="D2" s="62"/>
      <c r="E2" s="111" t="s">
        <v>720</v>
      </c>
      <c r="F2" s="143" t="s">
        <v>799</v>
      </c>
    </row>
    <row r="3" spans="1:6" s="65" customFormat="1" ht="63" x14ac:dyDescent="0.25">
      <c r="A3" s="111" t="s">
        <v>712</v>
      </c>
      <c r="B3" s="116" t="s">
        <v>713</v>
      </c>
      <c r="C3" s="63"/>
      <c r="D3" s="62"/>
      <c r="E3" s="111" t="s">
        <v>721</v>
      </c>
      <c r="F3" s="143" t="s">
        <v>799</v>
      </c>
    </row>
    <row r="4" spans="1:6" s="65" customFormat="1" ht="63" x14ac:dyDescent="0.25">
      <c r="A4" s="111" t="s">
        <v>709</v>
      </c>
      <c r="B4" s="111" t="s">
        <v>747</v>
      </c>
      <c r="C4" s="63"/>
      <c r="D4" s="111" t="s">
        <v>723</v>
      </c>
      <c r="E4" s="111" t="s">
        <v>722</v>
      </c>
      <c r="F4" s="143" t="s">
        <v>799</v>
      </c>
    </row>
    <row r="5" spans="1:6" s="65" customFormat="1" ht="78.75" x14ac:dyDescent="0.25">
      <c r="A5" s="111" t="s">
        <v>710</v>
      </c>
      <c r="B5" s="111" t="s">
        <v>726</v>
      </c>
      <c r="C5" s="63"/>
      <c r="D5" s="111" t="s">
        <v>711</v>
      </c>
      <c r="E5" s="111" t="s">
        <v>730</v>
      </c>
      <c r="F5" s="143" t="s">
        <v>799</v>
      </c>
    </row>
    <row r="6" spans="1:6" s="146" customFormat="1" ht="48" customHeight="1" x14ac:dyDescent="0.25">
      <c r="A6" s="144" t="s">
        <v>732</v>
      </c>
      <c r="B6" s="144" t="s">
        <v>731</v>
      </c>
      <c r="C6" s="145"/>
      <c r="D6" s="144" t="s">
        <v>711</v>
      </c>
      <c r="E6" s="144" t="s">
        <v>733</v>
      </c>
      <c r="F6" s="150" t="s">
        <v>799</v>
      </c>
    </row>
    <row r="7" spans="1:6" s="65" customFormat="1" ht="63" x14ac:dyDescent="0.25">
      <c r="A7" s="119" t="s">
        <v>724</v>
      </c>
      <c r="B7" s="111" t="s">
        <v>725</v>
      </c>
      <c r="C7" s="63"/>
      <c r="D7" s="111" t="s">
        <v>711</v>
      </c>
      <c r="E7" s="111"/>
      <c r="F7" s="143" t="s">
        <v>799</v>
      </c>
    </row>
    <row r="8" spans="1:6" s="65" customFormat="1" ht="63" x14ac:dyDescent="0.25">
      <c r="A8" s="119" t="s">
        <v>727</v>
      </c>
      <c r="B8" s="116" t="s">
        <v>729</v>
      </c>
      <c r="C8" s="63"/>
      <c r="D8" s="111" t="s">
        <v>728</v>
      </c>
      <c r="E8" s="111"/>
      <c r="F8" s="143" t="s">
        <v>799</v>
      </c>
    </row>
    <row r="9" spans="1:6" s="65" customFormat="1" ht="78.75" x14ac:dyDescent="0.25">
      <c r="A9" s="119" t="s">
        <v>809</v>
      </c>
      <c r="B9" s="144" t="s">
        <v>811</v>
      </c>
      <c r="C9" s="63"/>
      <c r="D9" s="111"/>
      <c r="E9" s="111" t="s">
        <v>810</v>
      </c>
      <c r="F9" s="143" t="s">
        <v>799</v>
      </c>
    </row>
    <row r="10" spans="1:6" s="65" customFormat="1" ht="78.75" x14ac:dyDescent="0.25">
      <c r="A10" s="119" t="s">
        <v>742</v>
      </c>
      <c r="B10" s="111" t="s">
        <v>743</v>
      </c>
      <c r="C10" s="63"/>
      <c r="D10" s="62"/>
      <c r="E10" s="111"/>
      <c r="F10" s="143" t="s">
        <v>799</v>
      </c>
    </row>
    <row r="11" spans="1:6" s="65" customFormat="1" ht="409.5" x14ac:dyDescent="0.25">
      <c r="A11" s="119" t="s">
        <v>748</v>
      </c>
      <c r="B11" s="111" t="s">
        <v>750</v>
      </c>
      <c r="C11" s="63"/>
      <c r="D11" s="111" t="s">
        <v>749</v>
      </c>
      <c r="E11" s="111" t="s">
        <v>751</v>
      </c>
      <c r="F11" s="143" t="s">
        <v>800</v>
      </c>
    </row>
    <row r="12" spans="1:6" s="65" customFormat="1" ht="126" x14ac:dyDescent="0.25">
      <c r="A12" s="118" t="s">
        <v>714</v>
      </c>
      <c r="B12" s="111" t="s">
        <v>741</v>
      </c>
      <c r="C12" s="63"/>
      <c r="D12" s="111" t="s">
        <v>738</v>
      </c>
      <c r="E12" s="111" t="s">
        <v>716</v>
      </c>
      <c r="F12" s="143" t="s">
        <v>799</v>
      </c>
    </row>
    <row r="13" spans="1:6" s="65" customFormat="1" ht="126" x14ac:dyDescent="0.25">
      <c r="A13" s="118" t="s">
        <v>715</v>
      </c>
      <c r="B13" s="111" t="s">
        <v>740</v>
      </c>
      <c r="C13" s="63"/>
      <c r="D13" s="111" t="s">
        <v>737</v>
      </c>
      <c r="E13" s="111" t="s">
        <v>717</v>
      </c>
      <c r="F13" s="143" t="s">
        <v>799</v>
      </c>
    </row>
    <row r="14" spans="1:6" s="65" customFormat="1" ht="31.5" x14ac:dyDescent="0.25">
      <c r="A14" s="117" t="s">
        <v>734</v>
      </c>
      <c r="B14" s="111" t="s">
        <v>735</v>
      </c>
      <c r="C14" s="63"/>
      <c r="D14" s="111" t="s">
        <v>734</v>
      </c>
      <c r="E14" s="111" t="s">
        <v>736</v>
      </c>
      <c r="F14" s="143" t="s">
        <v>799</v>
      </c>
    </row>
    <row r="15" spans="1:6" s="65" customFormat="1" ht="47.25" x14ac:dyDescent="0.25">
      <c r="A15" s="66" t="s">
        <v>632</v>
      </c>
      <c r="B15" s="66" t="s">
        <v>633</v>
      </c>
      <c r="C15" s="67">
        <f>LEN(B15)</f>
        <v>148</v>
      </c>
      <c r="D15" s="120" t="s">
        <v>790</v>
      </c>
      <c r="E15" s="66" t="s">
        <v>634</v>
      </c>
      <c r="F15" s="65" t="s">
        <v>635</v>
      </c>
    </row>
    <row r="16" spans="1:6" s="65" customFormat="1" ht="94.5" x14ac:dyDescent="0.25">
      <c r="A16" s="66" t="s">
        <v>636</v>
      </c>
      <c r="B16" s="66" t="s">
        <v>637</v>
      </c>
      <c r="C16" s="67">
        <v>142</v>
      </c>
      <c r="D16" s="120" t="s">
        <v>790</v>
      </c>
      <c r="E16" s="66" t="s">
        <v>638</v>
      </c>
      <c r="F16" s="65" t="s">
        <v>635</v>
      </c>
    </row>
    <row r="17" spans="1:6" s="65" customFormat="1" ht="47.25" x14ac:dyDescent="0.25">
      <c r="A17" s="66" t="s">
        <v>639</v>
      </c>
      <c r="B17" s="66" t="s">
        <v>640</v>
      </c>
      <c r="C17" s="67">
        <v>143</v>
      </c>
      <c r="D17" s="120" t="s">
        <v>789</v>
      </c>
      <c r="E17" s="66" t="s">
        <v>634</v>
      </c>
      <c r="F17" s="65" t="s">
        <v>635</v>
      </c>
    </row>
    <row r="18" spans="1:6" s="65" customFormat="1" ht="94.5" x14ac:dyDescent="0.25">
      <c r="A18" s="66" t="s">
        <v>641</v>
      </c>
      <c r="B18" s="66" t="s">
        <v>642</v>
      </c>
      <c r="C18" s="67">
        <v>138</v>
      </c>
      <c r="D18" s="120" t="s">
        <v>789</v>
      </c>
      <c r="E18" s="66" t="s">
        <v>643</v>
      </c>
      <c r="F18" s="65" t="s">
        <v>635</v>
      </c>
    </row>
    <row r="19" spans="1:6" s="65" customFormat="1" ht="47.25" x14ac:dyDescent="0.25">
      <c r="A19" s="66" t="s">
        <v>644</v>
      </c>
      <c r="B19" s="66" t="s">
        <v>645</v>
      </c>
      <c r="C19" s="67" t="s">
        <v>646</v>
      </c>
      <c r="D19" s="66" t="s">
        <v>647</v>
      </c>
      <c r="E19" s="66" t="s">
        <v>648</v>
      </c>
      <c r="F19" s="65" t="s">
        <v>649</v>
      </c>
    </row>
    <row r="20" spans="1:6" s="65" customFormat="1" ht="78.75" x14ac:dyDescent="0.25">
      <c r="A20" s="66" t="s">
        <v>650</v>
      </c>
      <c r="B20" s="66" t="s">
        <v>739</v>
      </c>
      <c r="C20" s="67">
        <v>229</v>
      </c>
      <c r="D20" s="120" t="s">
        <v>746</v>
      </c>
      <c r="E20" s="66" t="s">
        <v>651</v>
      </c>
      <c r="F20" s="124" t="s">
        <v>635</v>
      </c>
    </row>
    <row r="21" spans="1:6" s="65" customFormat="1" ht="110.25" x14ac:dyDescent="0.25">
      <c r="A21" s="66" t="s">
        <v>783</v>
      </c>
      <c r="B21" s="120" t="s">
        <v>791</v>
      </c>
      <c r="C21" s="67">
        <v>151</v>
      </c>
      <c r="D21" s="66" t="s">
        <v>652</v>
      </c>
      <c r="E21" s="66" t="s">
        <v>782</v>
      </c>
      <c r="F21" s="124" t="s">
        <v>635</v>
      </c>
    </row>
    <row r="22" spans="1:6" s="65" customFormat="1" ht="126" x14ac:dyDescent="0.25">
      <c r="A22" s="66" t="s">
        <v>784</v>
      </c>
      <c r="B22" s="149" t="s">
        <v>792</v>
      </c>
      <c r="C22" s="67"/>
      <c r="D22" s="140" t="s">
        <v>652</v>
      </c>
      <c r="E22" s="139" t="s">
        <v>798</v>
      </c>
      <c r="F22" s="124" t="s">
        <v>635</v>
      </c>
    </row>
    <row r="23" spans="1:6" s="65" customFormat="1" ht="75" x14ac:dyDescent="0.25">
      <c r="A23" s="66" t="s">
        <v>786</v>
      </c>
      <c r="B23" s="147" t="s">
        <v>793</v>
      </c>
      <c r="C23" s="67"/>
      <c r="D23" s="140" t="s">
        <v>652</v>
      </c>
      <c r="E23" s="139" t="s">
        <v>785</v>
      </c>
      <c r="F23" s="124" t="s">
        <v>635</v>
      </c>
    </row>
    <row r="24" spans="1:6" s="65" customFormat="1" ht="108.75" x14ac:dyDescent="0.25">
      <c r="A24" s="66" t="s">
        <v>787</v>
      </c>
      <c r="B24" s="148" t="s">
        <v>795</v>
      </c>
      <c r="C24" s="67"/>
      <c r="D24" s="140" t="s">
        <v>652</v>
      </c>
      <c r="E24" s="141" t="s">
        <v>797</v>
      </c>
      <c r="F24" s="124" t="s">
        <v>635</v>
      </c>
    </row>
    <row r="25" spans="1:6" s="65" customFormat="1" ht="108" x14ac:dyDescent="0.25">
      <c r="A25" s="66" t="s">
        <v>788</v>
      </c>
      <c r="B25" s="148" t="s">
        <v>794</v>
      </c>
      <c r="C25" s="67"/>
      <c r="D25" s="140" t="s">
        <v>652</v>
      </c>
      <c r="E25" s="142" t="s">
        <v>796</v>
      </c>
      <c r="F25" s="124" t="s">
        <v>635</v>
      </c>
    </row>
    <row r="26" spans="1:6" s="65" customFormat="1" ht="78.75" x14ac:dyDescent="0.25">
      <c r="A26" s="66" t="s">
        <v>653</v>
      </c>
      <c r="B26" s="120" t="s">
        <v>744</v>
      </c>
      <c r="C26" s="67">
        <v>183</v>
      </c>
      <c r="D26" s="66" t="s">
        <v>654</v>
      </c>
      <c r="E26" s="66" t="s">
        <v>655</v>
      </c>
      <c r="F26" s="124" t="s">
        <v>635</v>
      </c>
    </row>
    <row r="27" spans="1:6" s="65" customFormat="1" ht="78.75" x14ac:dyDescent="0.25">
      <c r="A27" s="66" t="s">
        <v>656</v>
      </c>
      <c r="B27" s="120" t="s">
        <v>745</v>
      </c>
      <c r="C27" s="67">
        <v>198</v>
      </c>
      <c r="D27" s="66" t="s">
        <v>657</v>
      </c>
      <c r="E27" s="66" t="s">
        <v>658</v>
      </c>
      <c r="F27" s="124" t="s">
        <v>635</v>
      </c>
    </row>
    <row r="28" spans="1:6" s="123" customFormat="1" ht="267.75" x14ac:dyDescent="0.25">
      <c r="A28" s="66" t="s">
        <v>775</v>
      </c>
      <c r="B28" s="121" t="s">
        <v>777</v>
      </c>
      <c r="C28" s="67"/>
      <c r="D28" s="66"/>
      <c r="E28" s="66" t="s">
        <v>776</v>
      </c>
      <c r="F28" s="123" t="s">
        <v>799</v>
      </c>
    </row>
    <row r="29" spans="1:6" s="123" customFormat="1" ht="252" x14ac:dyDescent="0.25">
      <c r="A29" s="66" t="s">
        <v>778</v>
      </c>
      <c r="B29" s="137" t="s">
        <v>801</v>
      </c>
      <c r="C29" s="67"/>
      <c r="D29" s="66"/>
      <c r="E29" s="66" t="s">
        <v>779</v>
      </c>
      <c r="F29" s="123" t="s">
        <v>799</v>
      </c>
    </row>
    <row r="30" spans="1:6" s="123" customFormat="1" ht="159" customHeight="1" x14ac:dyDescent="0.25">
      <c r="A30" s="138" t="s">
        <v>780</v>
      </c>
      <c r="B30" s="120" t="s">
        <v>802</v>
      </c>
      <c r="C30" s="67"/>
      <c r="D30" s="66"/>
      <c r="E30" s="66" t="s">
        <v>781</v>
      </c>
    </row>
    <row r="31" spans="1:6" s="123" customFormat="1" ht="30" x14ac:dyDescent="0.25">
      <c r="A31" s="66" t="s">
        <v>765</v>
      </c>
      <c r="B31" s="125"/>
      <c r="C31" s="67"/>
      <c r="D31" s="66"/>
      <c r="E31" s="126" t="s">
        <v>766</v>
      </c>
    </row>
    <row r="32" spans="1:6" ht="60" x14ac:dyDescent="0.25">
      <c r="A32" s="127" t="s">
        <v>753</v>
      </c>
      <c r="B32" s="128" t="s">
        <v>757</v>
      </c>
      <c r="C32" s="122"/>
      <c r="D32" s="129" t="s">
        <v>771</v>
      </c>
      <c r="E32" s="129" t="s">
        <v>767</v>
      </c>
      <c r="F32" s="70" t="s">
        <v>804</v>
      </c>
    </row>
    <row r="33" spans="1:6" ht="105" x14ac:dyDescent="0.25">
      <c r="A33" s="129" t="s">
        <v>754</v>
      </c>
      <c r="B33" s="130" t="s">
        <v>756</v>
      </c>
      <c r="C33" s="131"/>
      <c r="D33" s="132" t="s">
        <v>756</v>
      </c>
      <c r="E33" s="129" t="s">
        <v>768</v>
      </c>
      <c r="F33" s="70" t="s">
        <v>804</v>
      </c>
    </row>
    <row r="34" spans="1:6" ht="189" x14ac:dyDescent="0.25">
      <c r="A34" s="129" t="s">
        <v>755</v>
      </c>
      <c r="B34" s="133" t="s">
        <v>752</v>
      </c>
      <c r="C34" s="131"/>
      <c r="D34" s="129" t="s">
        <v>770</v>
      </c>
      <c r="E34" s="133" t="s">
        <v>769</v>
      </c>
      <c r="F34" s="70" t="s">
        <v>804</v>
      </c>
    </row>
    <row r="35" spans="1:6" ht="63" x14ac:dyDescent="0.25">
      <c r="A35" s="127" t="s">
        <v>758</v>
      </c>
      <c r="B35" s="133" t="s">
        <v>761</v>
      </c>
      <c r="C35" s="131"/>
      <c r="D35" s="134" t="s">
        <v>772</v>
      </c>
      <c r="E35" s="134" t="s">
        <v>762</v>
      </c>
      <c r="F35" s="70" t="s">
        <v>804</v>
      </c>
    </row>
    <row r="36" spans="1:6" ht="45" x14ac:dyDescent="0.25">
      <c r="A36" s="129" t="s">
        <v>759</v>
      </c>
      <c r="B36" s="135" t="s">
        <v>763</v>
      </c>
      <c r="C36" s="131"/>
      <c r="D36" s="134" t="s">
        <v>773</v>
      </c>
      <c r="E36" s="136" t="s">
        <v>764</v>
      </c>
      <c r="F36" s="70" t="s">
        <v>804</v>
      </c>
    </row>
    <row r="37" spans="1:6" ht="174" customHeight="1" x14ac:dyDescent="0.25">
      <c r="A37" s="129" t="s">
        <v>760</v>
      </c>
      <c r="B37" s="129" t="s">
        <v>803</v>
      </c>
      <c r="C37" s="131"/>
      <c r="D37" s="129" t="s">
        <v>770</v>
      </c>
      <c r="E37" s="129" t="s">
        <v>774</v>
      </c>
      <c r="F37" s="70" t="s">
        <v>805</v>
      </c>
    </row>
  </sheetData>
  <hyperlinks>
    <hyperlink ref="B24" r:id="rId1" display="http://www.staystrong.qualtrics.com/12-monthSurvey" xr:uid="{00000000-0004-0000-0100-000000000000}"/>
    <hyperlink ref="B25" r:id="rId2" display="http://www.staystrong.qualtrics.com/12-monthSurvey"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9"/>
  <sheetViews>
    <sheetView topLeftCell="A73" workbookViewId="0">
      <selection activeCell="A11" sqref="A11"/>
    </sheetView>
  </sheetViews>
  <sheetFormatPr defaultColWidth="12.42578125" defaultRowHeight="15.75" x14ac:dyDescent="0.25"/>
  <cols>
    <col min="1" max="1" width="29.140625" style="12" customWidth="1"/>
    <col min="2" max="2" width="49.5703125" style="26" customWidth="1"/>
    <col min="3" max="3" width="11.5703125" style="24" customWidth="1"/>
    <col min="4" max="4" width="22.42578125" style="23" customWidth="1"/>
    <col min="5" max="5" width="31.85546875" style="10" customWidth="1"/>
    <col min="6" max="6" width="12.42578125" style="24" customWidth="1"/>
    <col min="7" max="7" width="14.85546875" style="24" customWidth="1"/>
    <col min="8" max="8" width="10.7109375" style="24" customWidth="1"/>
    <col min="9" max="9" width="32" style="25" customWidth="1"/>
    <col min="10" max="16384" width="12.42578125" style="12"/>
  </cols>
  <sheetData>
    <row r="1" spans="1:9" s="5" customFormat="1" ht="31.5" x14ac:dyDescent="0.25">
      <c r="A1" s="1" t="s">
        <v>0</v>
      </c>
      <c r="B1" s="2" t="s">
        <v>1</v>
      </c>
      <c r="C1" s="1" t="s">
        <v>2</v>
      </c>
      <c r="D1" s="3" t="s">
        <v>3</v>
      </c>
      <c r="E1" s="4" t="s">
        <v>4</v>
      </c>
      <c r="F1" s="1" t="s">
        <v>5</v>
      </c>
      <c r="G1" s="1" t="s">
        <v>6</v>
      </c>
      <c r="H1" s="1" t="s">
        <v>7</v>
      </c>
      <c r="I1" s="1" t="s">
        <v>8</v>
      </c>
    </row>
    <row r="2" spans="1:9" ht="47.25" x14ac:dyDescent="0.25">
      <c r="A2" s="6" t="s">
        <v>9</v>
      </c>
      <c r="B2" s="7" t="s">
        <v>10</v>
      </c>
      <c r="C2" s="8">
        <f t="shared" ref="C2:C65" si="0">LEN(B2)</f>
        <v>124</v>
      </c>
      <c r="D2" s="9" t="s">
        <v>11</v>
      </c>
      <c r="E2" s="10">
        <v>42930</v>
      </c>
      <c r="F2" s="6" t="s">
        <v>12</v>
      </c>
      <c r="G2" s="6" t="s">
        <v>13</v>
      </c>
      <c r="H2" s="8">
        <f t="shared" ref="H2:H65" si="1">LEN(G2)</f>
        <v>28</v>
      </c>
      <c r="I2" s="11" t="s">
        <v>14</v>
      </c>
    </row>
    <row r="3" spans="1:9" ht="75" x14ac:dyDescent="0.25">
      <c r="A3" s="6" t="s">
        <v>15</v>
      </c>
      <c r="B3" s="7" t="s">
        <v>16</v>
      </c>
      <c r="C3" s="8">
        <f t="shared" si="0"/>
        <v>193</v>
      </c>
      <c r="D3" s="9" t="s">
        <v>17</v>
      </c>
      <c r="E3" s="10">
        <f>E2+3</f>
        <v>42933</v>
      </c>
      <c r="F3" s="6" t="s">
        <v>18</v>
      </c>
      <c r="G3" s="6" t="s">
        <v>19</v>
      </c>
      <c r="H3" s="8">
        <f t="shared" si="1"/>
        <v>52</v>
      </c>
      <c r="I3" s="11" t="s">
        <v>20</v>
      </c>
    </row>
    <row r="4" spans="1:9" ht="60" x14ac:dyDescent="0.25">
      <c r="A4" s="6" t="s">
        <v>9</v>
      </c>
      <c r="B4" s="7" t="s">
        <v>21</v>
      </c>
      <c r="C4" s="8">
        <f t="shared" si="0"/>
        <v>130</v>
      </c>
      <c r="D4" s="9" t="s">
        <v>11</v>
      </c>
      <c r="E4" s="10">
        <f>E3+2</f>
        <v>42935</v>
      </c>
      <c r="F4" s="6" t="s">
        <v>22</v>
      </c>
      <c r="G4" s="6" t="s">
        <v>23</v>
      </c>
      <c r="H4" s="8">
        <f t="shared" si="1"/>
        <v>47</v>
      </c>
      <c r="I4" s="11" t="s">
        <v>24</v>
      </c>
    </row>
    <row r="5" spans="1:9" ht="78.75" x14ac:dyDescent="0.25">
      <c r="A5" s="6" t="s">
        <v>25</v>
      </c>
      <c r="B5" s="13" t="s">
        <v>26</v>
      </c>
      <c r="C5" s="8">
        <f t="shared" si="0"/>
        <v>196</v>
      </c>
      <c r="D5" s="9" t="s">
        <v>11</v>
      </c>
      <c r="E5" s="10">
        <f>E4+5</f>
        <v>42940</v>
      </c>
      <c r="F5" s="6" t="s">
        <v>27</v>
      </c>
      <c r="G5" s="6" t="s">
        <v>28</v>
      </c>
      <c r="H5" s="8">
        <f t="shared" si="1"/>
        <v>30</v>
      </c>
      <c r="I5" s="11" t="s">
        <v>29</v>
      </c>
    </row>
    <row r="6" spans="1:9" ht="78.75" x14ac:dyDescent="0.25">
      <c r="A6" s="6" t="s">
        <v>30</v>
      </c>
      <c r="B6" s="7" t="s">
        <v>31</v>
      </c>
      <c r="C6" s="8">
        <f>LEN(B6)</f>
        <v>196</v>
      </c>
      <c r="D6" s="9" t="s">
        <v>32</v>
      </c>
      <c r="E6" s="10">
        <f>E5+2</f>
        <v>42942</v>
      </c>
      <c r="F6" s="6" t="s">
        <v>33</v>
      </c>
      <c r="G6" s="6" t="s">
        <v>34</v>
      </c>
      <c r="H6" s="8">
        <f t="shared" si="1"/>
        <v>42</v>
      </c>
      <c r="I6" s="11" t="s">
        <v>35</v>
      </c>
    </row>
    <row r="7" spans="1:9" ht="63" x14ac:dyDescent="0.25">
      <c r="A7" s="6" t="s">
        <v>36</v>
      </c>
      <c r="B7" s="7" t="s">
        <v>37</v>
      </c>
      <c r="C7" s="8">
        <f>LEN(B7)</f>
        <v>192</v>
      </c>
      <c r="D7" s="9" t="s">
        <v>11</v>
      </c>
      <c r="E7" s="10">
        <f>E6+2</f>
        <v>42944</v>
      </c>
      <c r="F7" s="6" t="s">
        <v>38</v>
      </c>
      <c r="G7" s="6" t="s">
        <v>39</v>
      </c>
      <c r="H7" s="8">
        <f t="shared" si="1"/>
        <v>42</v>
      </c>
      <c r="I7" s="11" t="s">
        <v>14</v>
      </c>
    </row>
    <row r="8" spans="1:9" ht="75" x14ac:dyDescent="0.25">
      <c r="A8" s="6" t="s">
        <v>40</v>
      </c>
      <c r="B8" s="7" t="s">
        <v>41</v>
      </c>
      <c r="C8" s="8">
        <f t="shared" si="0"/>
        <v>186</v>
      </c>
      <c r="D8" s="9" t="s">
        <v>11</v>
      </c>
      <c r="E8" s="10">
        <f>E7+3</f>
        <v>42947</v>
      </c>
      <c r="F8" s="6" t="s">
        <v>42</v>
      </c>
      <c r="G8" s="6" t="s">
        <v>43</v>
      </c>
      <c r="H8" s="8">
        <f t="shared" si="1"/>
        <v>50</v>
      </c>
      <c r="I8" s="11" t="s">
        <v>44</v>
      </c>
    </row>
    <row r="9" spans="1:9" ht="63" x14ac:dyDescent="0.25">
      <c r="A9" s="6" t="s">
        <v>45</v>
      </c>
      <c r="B9" s="7" t="s">
        <v>46</v>
      </c>
      <c r="C9" s="8">
        <f t="shared" si="0"/>
        <v>177</v>
      </c>
      <c r="D9" s="9" t="s">
        <v>17</v>
      </c>
      <c r="E9" s="10">
        <f>E8+2</f>
        <v>42949</v>
      </c>
      <c r="F9" s="6" t="s">
        <v>47</v>
      </c>
      <c r="G9" s="6" t="s">
        <v>48</v>
      </c>
      <c r="H9" s="8">
        <f t="shared" si="1"/>
        <v>41</v>
      </c>
      <c r="I9" s="11" t="s">
        <v>49</v>
      </c>
    </row>
    <row r="10" spans="1:9" ht="75" x14ac:dyDescent="0.25">
      <c r="A10" s="6" t="s">
        <v>40</v>
      </c>
      <c r="B10" s="7" t="s">
        <v>50</v>
      </c>
      <c r="C10" s="8">
        <f t="shared" si="0"/>
        <v>155</v>
      </c>
      <c r="D10" s="9" t="s">
        <v>32</v>
      </c>
      <c r="E10" s="10">
        <f>E9+5</f>
        <v>42954</v>
      </c>
      <c r="F10" s="6" t="s">
        <v>51</v>
      </c>
      <c r="G10" s="6" t="s">
        <v>52</v>
      </c>
      <c r="H10" s="8">
        <f t="shared" si="1"/>
        <v>57</v>
      </c>
      <c r="I10" s="11" t="s">
        <v>53</v>
      </c>
    </row>
    <row r="11" spans="1:9" ht="60" x14ac:dyDescent="0.25">
      <c r="A11" s="6" t="s">
        <v>54</v>
      </c>
      <c r="B11" s="7" t="s">
        <v>55</v>
      </c>
      <c r="C11" s="8">
        <f t="shared" si="0"/>
        <v>75</v>
      </c>
      <c r="D11" s="9" t="s">
        <v>17</v>
      </c>
      <c r="E11" s="10">
        <f>E10+2</f>
        <v>42956</v>
      </c>
      <c r="F11" s="6" t="s">
        <v>56</v>
      </c>
      <c r="G11" s="6" t="s">
        <v>57</v>
      </c>
      <c r="H11" s="8">
        <f t="shared" si="1"/>
        <v>55</v>
      </c>
      <c r="I11" s="11" t="s">
        <v>58</v>
      </c>
    </row>
    <row r="12" spans="1:9" ht="75" x14ac:dyDescent="0.25">
      <c r="A12" s="6" t="s">
        <v>40</v>
      </c>
      <c r="B12" s="7" t="s">
        <v>59</v>
      </c>
      <c r="C12" s="8">
        <f t="shared" si="0"/>
        <v>175</v>
      </c>
      <c r="D12" s="9" t="s">
        <v>11</v>
      </c>
      <c r="E12" s="10">
        <f>E11+2</f>
        <v>42958</v>
      </c>
      <c r="F12" s="6" t="s">
        <v>60</v>
      </c>
      <c r="G12" s="6" t="s">
        <v>61</v>
      </c>
      <c r="H12" s="8">
        <f t="shared" si="1"/>
        <v>55</v>
      </c>
      <c r="I12" s="11" t="s">
        <v>62</v>
      </c>
    </row>
    <row r="13" spans="1:9" ht="78.75" x14ac:dyDescent="0.25">
      <c r="A13" s="6" t="s">
        <v>36</v>
      </c>
      <c r="B13" s="7" t="s">
        <v>63</v>
      </c>
      <c r="C13" s="8">
        <f t="shared" si="0"/>
        <v>206</v>
      </c>
      <c r="D13" s="9" t="s">
        <v>11</v>
      </c>
      <c r="E13" s="10">
        <f>E12+3</f>
        <v>42961</v>
      </c>
      <c r="F13" s="6" t="s">
        <v>64</v>
      </c>
      <c r="G13" s="6" t="s">
        <v>65</v>
      </c>
      <c r="H13" s="8">
        <f t="shared" si="1"/>
        <v>41</v>
      </c>
      <c r="I13" s="11" t="s">
        <v>66</v>
      </c>
    </row>
    <row r="14" spans="1:9" ht="60" x14ac:dyDescent="0.25">
      <c r="A14" s="6" t="s">
        <v>15</v>
      </c>
      <c r="B14" s="14" t="s">
        <v>67</v>
      </c>
      <c r="C14" s="8">
        <f t="shared" si="0"/>
        <v>168</v>
      </c>
      <c r="D14" s="9" t="s">
        <v>17</v>
      </c>
      <c r="E14" s="10">
        <f>E13+2</f>
        <v>42963</v>
      </c>
      <c r="F14" s="6" t="s">
        <v>68</v>
      </c>
      <c r="G14" s="6" t="s">
        <v>69</v>
      </c>
      <c r="H14" s="8">
        <f t="shared" si="1"/>
        <v>30</v>
      </c>
      <c r="I14" s="11" t="s">
        <v>70</v>
      </c>
    </row>
    <row r="15" spans="1:9" ht="78.75" x14ac:dyDescent="0.25">
      <c r="A15" s="6" t="s">
        <v>9</v>
      </c>
      <c r="B15" s="7" t="s">
        <v>71</v>
      </c>
      <c r="C15" s="8">
        <f t="shared" si="0"/>
        <v>197</v>
      </c>
      <c r="D15" s="9" t="s">
        <v>32</v>
      </c>
      <c r="E15" s="10">
        <f>E14+3</f>
        <v>42966</v>
      </c>
      <c r="F15" s="6" t="s">
        <v>72</v>
      </c>
      <c r="G15" s="6" t="s">
        <v>73</v>
      </c>
      <c r="H15" s="8">
        <f t="shared" si="1"/>
        <v>59</v>
      </c>
      <c r="I15" s="11" t="s">
        <v>74</v>
      </c>
    </row>
    <row r="16" spans="1:9" ht="63" x14ac:dyDescent="0.25">
      <c r="A16" s="6" t="s">
        <v>25</v>
      </c>
      <c r="B16" s="7" t="s">
        <v>75</v>
      </c>
      <c r="C16" s="8">
        <f t="shared" si="0"/>
        <v>193</v>
      </c>
      <c r="D16" s="9" t="s">
        <v>17</v>
      </c>
      <c r="E16" s="10">
        <f>E15+2</f>
        <v>42968</v>
      </c>
      <c r="F16" s="6" t="s">
        <v>76</v>
      </c>
      <c r="G16" s="6" t="s">
        <v>77</v>
      </c>
      <c r="H16" s="8">
        <f t="shared" si="1"/>
        <v>20</v>
      </c>
      <c r="I16" s="11" t="s">
        <v>78</v>
      </c>
    </row>
    <row r="17" spans="1:9" ht="63" x14ac:dyDescent="0.25">
      <c r="A17" s="6" t="s">
        <v>45</v>
      </c>
      <c r="B17" s="7" t="s">
        <v>79</v>
      </c>
      <c r="C17" s="8">
        <f t="shared" si="0"/>
        <v>200</v>
      </c>
      <c r="D17" s="9" t="s">
        <v>17</v>
      </c>
      <c r="E17" s="10">
        <f>E16+2</f>
        <v>42970</v>
      </c>
      <c r="F17" s="6" t="s">
        <v>80</v>
      </c>
      <c r="G17" s="6" t="s">
        <v>81</v>
      </c>
      <c r="H17" s="8">
        <f t="shared" si="1"/>
        <v>29</v>
      </c>
      <c r="I17" s="11" t="s">
        <v>82</v>
      </c>
    </row>
    <row r="18" spans="1:9" ht="63" x14ac:dyDescent="0.25">
      <c r="A18" s="6" t="s">
        <v>83</v>
      </c>
      <c r="B18" s="7" t="s">
        <v>84</v>
      </c>
      <c r="C18" s="8">
        <f t="shared" si="0"/>
        <v>175</v>
      </c>
      <c r="D18" s="9" t="s">
        <v>11</v>
      </c>
      <c r="E18" s="10">
        <f>E17+2</f>
        <v>42972</v>
      </c>
      <c r="F18" s="6" t="s">
        <v>85</v>
      </c>
      <c r="G18" s="6" t="s">
        <v>86</v>
      </c>
      <c r="H18" s="8">
        <f t="shared" si="1"/>
        <v>44</v>
      </c>
      <c r="I18" s="11" t="s">
        <v>87</v>
      </c>
    </row>
    <row r="19" spans="1:9" ht="75" x14ac:dyDescent="0.25">
      <c r="A19" s="6" t="s">
        <v>9</v>
      </c>
      <c r="B19" s="7" t="s">
        <v>88</v>
      </c>
      <c r="C19" s="8">
        <f t="shared" si="0"/>
        <v>191</v>
      </c>
      <c r="D19" s="9" t="s">
        <v>32</v>
      </c>
      <c r="E19" s="10">
        <f>E18+3</f>
        <v>42975</v>
      </c>
      <c r="F19" s="6" t="s">
        <v>89</v>
      </c>
      <c r="G19" s="6" t="s">
        <v>90</v>
      </c>
      <c r="H19" s="8">
        <f t="shared" si="1"/>
        <v>55</v>
      </c>
      <c r="I19" s="11" t="s">
        <v>91</v>
      </c>
    </row>
    <row r="20" spans="1:9" ht="47.25" x14ac:dyDescent="0.25">
      <c r="A20" s="6" t="s">
        <v>83</v>
      </c>
      <c r="B20" s="7" t="s">
        <v>92</v>
      </c>
      <c r="C20" s="8">
        <f t="shared" si="0"/>
        <v>141</v>
      </c>
      <c r="D20" s="9" t="s">
        <v>32</v>
      </c>
      <c r="E20" s="10">
        <f>E19+2</f>
        <v>42977</v>
      </c>
      <c r="F20" s="6" t="s">
        <v>93</v>
      </c>
      <c r="G20" s="6" t="s">
        <v>94</v>
      </c>
      <c r="H20" s="8">
        <f t="shared" si="1"/>
        <v>38</v>
      </c>
      <c r="I20" s="11" t="s">
        <v>78</v>
      </c>
    </row>
    <row r="21" spans="1:9" ht="60" x14ac:dyDescent="0.25">
      <c r="A21" s="6" t="s">
        <v>54</v>
      </c>
      <c r="B21" s="7" t="s">
        <v>95</v>
      </c>
      <c r="C21" s="8">
        <f t="shared" si="0"/>
        <v>62</v>
      </c>
      <c r="D21" s="9" t="s">
        <v>11</v>
      </c>
      <c r="E21" s="10">
        <f>E20+5</f>
        <v>42982</v>
      </c>
      <c r="F21" s="6" t="s">
        <v>96</v>
      </c>
      <c r="G21" s="6" t="s">
        <v>97</v>
      </c>
      <c r="H21" s="8">
        <f t="shared" si="1"/>
        <v>49</v>
      </c>
      <c r="I21" s="15" t="s">
        <v>98</v>
      </c>
    </row>
    <row r="22" spans="1:9" ht="75" x14ac:dyDescent="0.25">
      <c r="A22" s="6" t="s">
        <v>30</v>
      </c>
      <c r="B22" s="7" t="s">
        <v>99</v>
      </c>
      <c r="C22" s="8">
        <f t="shared" si="0"/>
        <v>161</v>
      </c>
      <c r="D22" s="9" t="s">
        <v>17</v>
      </c>
      <c r="E22" s="10">
        <f>E21+2</f>
        <v>42984</v>
      </c>
      <c r="F22" s="6" t="s">
        <v>100</v>
      </c>
      <c r="G22" s="6" t="s">
        <v>101</v>
      </c>
      <c r="H22" s="8">
        <f t="shared" si="1"/>
        <v>51</v>
      </c>
      <c r="I22" s="11" t="s">
        <v>35</v>
      </c>
    </row>
    <row r="23" spans="1:9" ht="60" x14ac:dyDescent="0.25">
      <c r="A23" s="6" t="s">
        <v>36</v>
      </c>
      <c r="B23" s="7" t="s">
        <v>102</v>
      </c>
      <c r="C23" s="8">
        <f t="shared" si="0"/>
        <v>145</v>
      </c>
      <c r="D23" s="9" t="s">
        <v>11</v>
      </c>
      <c r="E23" s="10">
        <f>E22+2</f>
        <v>42986</v>
      </c>
      <c r="F23" s="6" t="s">
        <v>103</v>
      </c>
      <c r="G23" s="6" t="s">
        <v>104</v>
      </c>
      <c r="H23" s="8">
        <f t="shared" si="1"/>
        <v>42</v>
      </c>
      <c r="I23" s="11" t="s">
        <v>14</v>
      </c>
    </row>
    <row r="24" spans="1:9" ht="75" x14ac:dyDescent="0.25">
      <c r="A24" s="6" t="s">
        <v>40</v>
      </c>
      <c r="B24" s="7" t="s">
        <v>105</v>
      </c>
      <c r="C24" s="8">
        <f t="shared" si="0"/>
        <v>146</v>
      </c>
      <c r="D24" s="9" t="s">
        <v>32</v>
      </c>
      <c r="E24" s="10">
        <f>E23+3</f>
        <v>42989</v>
      </c>
      <c r="F24" s="6" t="s">
        <v>106</v>
      </c>
      <c r="G24" s="6" t="s">
        <v>107</v>
      </c>
      <c r="H24" s="8">
        <f t="shared" si="1"/>
        <v>59</v>
      </c>
      <c r="I24" s="11" t="s">
        <v>87</v>
      </c>
    </row>
    <row r="25" spans="1:9" ht="78.75" x14ac:dyDescent="0.25">
      <c r="A25" s="6" t="s">
        <v>83</v>
      </c>
      <c r="B25" s="7" t="s">
        <v>108</v>
      </c>
      <c r="C25" s="8">
        <f t="shared" si="0"/>
        <v>200</v>
      </c>
      <c r="D25" s="9" t="s">
        <v>11</v>
      </c>
      <c r="E25" s="10">
        <f>E24+2</f>
        <v>42991</v>
      </c>
      <c r="F25" s="6" t="s">
        <v>109</v>
      </c>
      <c r="G25" s="16" t="s">
        <v>110</v>
      </c>
      <c r="H25" s="8">
        <f t="shared" si="1"/>
        <v>55</v>
      </c>
      <c r="I25" s="11" t="s">
        <v>111</v>
      </c>
    </row>
    <row r="26" spans="1:9" ht="90" x14ac:dyDescent="0.25">
      <c r="A26" s="6" t="s">
        <v>9</v>
      </c>
      <c r="B26" s="7" t="s">
        <v>112</v>
      </c>
      <c r="C26" s="8">
        <f t="shared" si="0"/>
        <v>163</v>
      </c>
      <c r="D26" s="9" t="s">
        <v>17</v>
      </c>
      <c r="E26" s="10">
        <f>E25+5</f>
        <v>42996</v>
      </c>
      <c r="F26" s="6" t="s">
        <v>113</v>
      </c>
      <c r="G26" s="6" t="s">
        <v>114</v>
      </c>
      <c r="H26" s="8">
        <f t="shared" si="1"/>
        <v>61</v>
      </c>
      <c r="I26" s="11" t="s">
        <v>115</v>
      </c>
    </row>
    <row r="27" spans="1:9" ht="75" x14ac:dyDescent="0.25">
      <c r="A27" s="6" t="s">
        <v>25</v>
      </c>
      <c r="B27" s="17" t="s">
        <v>116</v>
      </c>
      <c r="C27" s="8">
        <f t="shared" si="0"/>
        <v>218</v>
      </c>
      <c r="D27" s="9" t="s">
        <v>17</v>
      </c>
      <c r="E27" s="10">
        <f>E26+2</f>
        <v>42998</v>
      </c>
      <c r="F27" s="6" t="s">
        <v>117</v>
      </c>
      <c r="G27" s="6" t="s">
        <v>118</v>
      </c>
      <c r="H27" s="8">
        <f t="shared" si="1"/>
        <v>32</v>
      </c>
      <c r="I27" s="11" t="s">
        <v>20</v>
      </c>
    </row>
    <row r="28" spans="1:9" ht="78.75" x14ac:dyDescent="0.25">
      <c r="A28" s="6" t="s">
        <v>15</v>
      </c>
      <c r="B28" s="18" t="s">
        <v>119</v>
      </c>
      <c r="C28" s="8">
        <f t="shared" si="0"/>
        <v>196</v>
      </c>
      <c r="D28" s="9" t="s">
        <v>32</v>
      </c>
      <c r="E28" s="10">
        <f>E27+2</f>
        <v>43000</v>
      </c>
      <c r="F28" s="6" t="s">
        <v>120</v>
      </c>
      <c r="G28" s="6" t="s">
        <v>121</v>
      </c>
      <c r="H28" s="8">
        <f t="shared" si="1"/>
        <v>53</v>
      </c>
      <c r="I28" s="11" t="s">
        <v>70</v>
      </c>
    </row>
    <row r="29" spans="1:9" ht="63" x14ac:dyDescent="0.25">
      <c r="A29" s="6" t="s">
        <v>9</v>
      </c>
      <c r="B29" s="7" t="s">
        <v>122</v>
      </c>
      <c r="C29" s="8">
        <f t="shared" si="0"/>
        <v>192</v>
      </c>
      <c r="D29" s="9" t="s">
        <v>11</v>
      </c>
      <c r="E29" s="10">
        <f>E28+3</f>
        <v>43003</v>
      </c>
      <c r="F29" s="6" t="s">
        <v>123</v>
      </c>
      <c r="G29" s="6" t="s">
        <v>124</v>
      </c>
      <c r="H29" s="8">
        <f t="shared" si="1"/>
        <v>35</v>
      </c>
      <c r="I29" s="11" t="s">
        <v>125</v>
      </c>
    </row>
    <row r="30" spans="1:9" ht="47.25" x14ac:dyDescent="0.25">
      <c r="A30" s="6" t="s">
        <v>54</v>
      </c>
      <c r="B30" s="18" t="s">
        <v>126</v>
      </c>
      <c r="C30" s="8">
        <f t="shared" si="0"/>
        <v>109</v>
      </c>
      <c r="D30" s="9" t="s">
        <v>32</v>
      </c>
      <c r="E30" s="10">
        <f>E29+2</f>
        <v>43005</v>
      </c>
      <c r="F30" s="6" t="s">
        <v>127</v>
      </c>
      <c r="G30" s="6" t="s">
        <v>128</v>
      </c>
      <c r="H30" s="8">
        <f t="shared" si="1"/>
        <v>44</v>
      </c>
      <c r="I30" s="11" t="s">
        <v>129</v>
      </c>
    </row>
    <row r="31" spans="1:9" ht="47.25" x14ac:dyDescent="0.25">
      <c r="A31" s="6" t="s">
        <v>40</v>
      </c>
      <c r="B31" s="7" t="s">
        <v>130</v>
      </c>
      <c r="C31" s="8">
        <f t="shared" si="0"/>
        <v>141</v>
      </c>
      <c r="D31" s="9" t="s">
        <v>17</v>
      </c>
      <c r="E31" s="10">
        <f>E30+5</f>
        <v>43010</v>
      </c>
      <c r="F31" s="6" t="s">
        <v>131</v>
      </c>
      <c r="G31" s="6" t="s">
        <v>132</v>
      </c>
      <c r="H31" s="8">
        <f t="shared" si="1"/>
        <v>30</v>
      </c>
      <c r="I31" s="11" t="s">
        <v>53</v>
      </c>
    </row>
    <row r="32" spans="1:9" ht="78.75" x14ac:dyDescent="0.25">
      <c r="A32" s="6" t="s">
        <v>36</v>
      </c>
      <c r="B32" s="13" t="s">
        <v>133</v>
      </c>
      <c r="C32" s="8">
        <f t="shared" si="0"/>
        <v>197</v>
      </c>
      <c r="D32" s="9" t="s">
        <v>17</v>
      </c>
      <c r="E32" s="10">
        <f>E31+2</f>
        <v>43012</v>
      </c>
      <c r="F32" s="6" t="s">
        <v>134</v>
      </c>
      <c r="G32" s="6" t="s">
        <v>135</v>
      </c>
      <c r="H32" s="8">
        <f t="shared" si="1"/>
        <v>40</v>
      </c>
      <c r="I32" s="11" t="s">
        <v>136</v>
      </c>
    </row>
    <row r="33" spans="1:9" ht="63" x14ac:dyDescent="0.25">
      <c r="A33" s="6" t="s">
        <v>25</v>
      </c>
      <c r="B33" s="18" t="s">
        <v>137</v>
      </c>
      <c r="C33" s="8">
        <f t="shared" si="0"/>
        <v>142</v>
      </c>
      <c r="D33" s="9" t="s">
        <v>11</v>
      </c>
      <c r="E33" s="10">
        <f>E32+2</f>
        <v>43014</v>
      </c>
      <c r="F33" s="6" t="s">
        <v>138</v>
      </c>
      <c r="G33" s="6" t="s">
        <v>139</v>
      </c>
      <c r="H33" s="8">
        <f t="shared" si="1"/>
        <v>52</v>
      </c>
      <c r="I33" s="11" t="s">
        <v>29</v>
      </c>
    </row>
    <row r="34" spans="1:9" ht="75" x14ac:dyDescent="0.25">
      <c r="A34" s="6" t="s">
        <v>36</v>
      </c>
      <c r="B34" s="7" t="s">
        <v>140</v>
      </c>
      <c r="C34" s="8">
        <f t="shared" si="0"/>
        <v>185</v>
      </c>
      <c r="D34" s="9" t="s">
        <v>32</v>
      </c>
      <c r="E34" s="10">
        <f>E33+3</f>
        <v>43017</v>
      </c>
      <c r="F34" s="6" t="s">
        <v>141</v>
      </c>
      <c r="G34" s="6" t="s">
        <v>142</v>
      </c>
      <c r="H34" s="8">
        <f t="shared" si="1"/>
        <v>57</v>
      </c>
      <c r="I34" s="11" t="s">
        <v>143</v>
      </c>
    </row>
    <row r="35" spans="1:9" ht="47.25" x14ac:dyDescent="0.25">
      <c r="A35" s="6" t="s">
        <v>15</v>
      </c>
      <c r="B35" s="14" t="s">
        <v>144</v>
      </c>
      <c r="C35" s="8">
        <f t="shared" si="0"/>
        <v>145</v>
      </c>
      <c r="D35" s="9" t="s">
        <v>11</v>
      </c>
      <c r="E35" s="10">
        <f>E34+2</f>
        <v>43019</v>
      </c>
      <c r="F35" s="6" t="s">
        <v>145</v>
      </c>
      <c r="G35" s="6" t="s">
        <v>146</v>
      </c>
      <c r="H35" s="8">
        <f t="shared" si="1"/>
        <v>21</v>
      </c>
      <c r="I35" s="11" t="s">
        <v>44</v>
      </c>
    </row>
    <row r="36" spans="1:9" ht="75" x14ac:dyDescent="0.25">
      <c r="A36" s="6" t="s">
        <v>9</v>
      </c>
      <c r="B36" s="19" t="s">
        <v>147</v>
      </c>
      <c r="C36" s="8">
        <f t="shared" si="0"/>
        <v>167</v>
      </c>
      <c r="D36" s="9" t="s">
        <v>11</v>
      </c>
      <c r="E36" s="10">
        <f>E35+5</f>
        <v>43024</v>
      </c>
      <c r="F36" s="6" t="s">
        <v>148</v>
      </c>
      <c r="G36" s="6" t="s">
        <v>149</v>
      </c>
      <c r="H36" s="8">
        <f t="shared" si="1"/>
        <v>50</v>
      </c>
      <c r="I36" s="11" t="s">
        <v>129</v>
      </c>
    </row>
    <row r="37" spans="1:9" ht="63" x14ac:dyDescent="0.25">
      <c r="A37" s="6" t="s">
        <v>36</v>
      </c>
      <c r="B37" s="13" t="s">
        <v>150</v>
      </c>
      <c r="C37" s="8">
        <f t="shared" si="0"/>
        <v>192</v>
      </c>
      <c r="D37" s="9" t="s">
        <v>17</v>
      </c>
      <c r="E37" s="10">
        <f>E36+2</f>
        <v>43026</v>
      </c>
      <c r="F37" s="6" t="s">
        <v>151</v>
      </c>
      <c r="G37" s="6" t="s">
        <v>152</v>
      </c>
      <c r="H37" s="8">
        <f t="shared" si="1"/>
        <v>22</v>
      </c>
      <c r="I37" s="11" t="s">
        <v>143</v>
      </c>
    </row>
    <row r="38" spans="1:9" ht="60" x14ac:dyDescent="0.25">
      <c r="A38" s="6" t="s">
        <v>15</v>
      </c>
      <c r="B38" s="17" t="s">
        <v>153</v>
      </c>
      <c r="C38" s="8">
        <f t="shared" si="0"/>
        <v>191</v>
      </c>
      <c r="D38" s="9" t="s">
        <v>11</v>
      </c>
      <c r="E38" s="10">
        <f>E37+2</f>
        <v>43028</v>
      </c>
      <c r="F38" s="6" t="s">
        <v>154</v>
      </c>
      <c r="G38" s="6" t="s">
        <v>155</v>
      </c>
      <c r="H38" s="8">
        <f t="shared" si="1"/>
        <v>42</v>
      </c>
      <c r="I38" s="11" t="s">
        <v>62</v>
      </c>
    </row>
    <row r="39" spans="1:9" ht="63" x14ac:dyDescent="0.25">
      <c r="A39" s="6" t="s">
        <v>54</v>
      </c>
      <c r="B39" s="7" t="s">
        <v>156</v>
      </c>
      <c r="C39" s="8">
        <f t="shared" si="0"/>
        <v>153</v>
      </c>
      <c r="D39" s="9" t="s">
        <v>32</v>
      </c>
      <c r="E39" s="10">
        <f>E38+3</f>
        <v>43031</v>
      </c>
      <c r="F39" s="6" t="s">
        <v>157</v>
      </c>
      <c r="G39" s="6" t="s">
        <v>158</v>
      </c>
      <c r="H39" s="8">
        <f t="shared" si="1"/>
        <v>27</v>
      </c>
      <c r="I39" s="11" t="s">
        <v>159</v>
      </c>
    </row>
    <row r="40" spans="1:9" ht="63" x14ac:dyDescent="0.25">
      <c r="A40" s="6" t="s">
        <v>9</v>
      </c>
      <c r="B40" s="7" t="s">
        <v>160</v>
      </c>
      <c r="C40" s="8">
        <f t="shared" si="0"/>
        <v>176</v>
      </c>
      <c r="D40" s="9" t="s">
        <v>11</v>
      </c>
      <c r="E40" s="10">
        <f>E39+2</f>
        <v>43033</v>
      </c>
      <c r="F40" s="6" t="s">
        <v>161</v>
      </c>
      <c r="G40" s="6" t="s">
        <v>162</v>
      </c>
      <c r="H40" s="8">
        <f t="shared" si="1"/>
        <v>34</v>
      </c>
      <c r="I40" s="11" t="s">
        <v>163</v>
      </c>
    </row>
    <row r="41" spans="1:9" ht="60" x14ac:dyDescent="0.25">
      <c r="A41" s="6" t="s">
        <v>15</v>
      </c>
      <c r="B41" s="14" t="s">
        <v>164</v>
      </c>
      <c r="C41" s="8">
        <f t="shared" si="0"/>
        <v>181</v>
      </c>
      <c r="D41" s="9" t="s">
        <v>11</v>
      </c>
      <c r="E41" s="10">
        <f>E40+5</f>
        <v>43038</v>
      </c>
      <c r="F41" s="6" t="s">
        <v>165</v>
      </c>
      <c r="G41" s="6" t="s">
        <v>166</v>
      </c>
      <c r="H41" s="8">
        <f t="shared" si="1"/>
        <v>23</v>
      </c>
      <c r="I41" s="11" t="s">
        <v>44</v>
      </c>
    </row>
    <row r="42" spans="1:9" ht="60" x14ac:dyDescent="0.25">
      <c r="A42" s="6" t="s">
        <v>9</v>
      </c>
      <c r="B42" s="13" t="s">
        <v>167</v>
      </c>
      <c r="C42" s="8">
        <f t="shared" si="0"/>
        <v>89</v>
      </c>
      <c r="D42" s="9" t="s">
        <v>32</v>
      </c>
      <c r="E42" s="10">
        <f>E41+2</f>
        <v>43040</v>
      </c>
      <c r="F42" s="6" t="s">
        <v>168</v>
      </c>
      <c r="G42" s="6" t="s">
        <v>169</v>
      </c>
      <c r="H42" s="8">
        <f t="shared" si="1"/>
        <v>43</v>
      </c>
      <c r="I42" s="11" t="s">
        <v>170</v>
      </c>
    </row>
    <row r="43" spans="1:9" ht="63" x14ac:dyDescent="0.25">
      <c r="A43" s="6" t="s">
        <v>15</v>
      </c>
      <c r="B43" s="7" t="s">
        <v>171</v>
      </c>
      <c r="C43" s="8">
        <f t="shared" si="0"/>
        <v>181</v>
      </c>
      <c r="D43" s="9" t="s">
        <v>17</v>
      </c>
      <c r="E43" s="10">
        <f>E42+2</f>
        <v>43042</v>
      </c>
      <c r="F43" s="6" t="s">
        <v>172</v>
      </c>
      <c r="G43" s="6" t="s">
        <v>173</v>
      </c>
      <c r="H43" s="8">
        <f t="shared" si="1"/>
        <v>36</v>
      </c>
      <c r="I43" s="11" t="s">
        <v>174</v>
      </c>
    </row>
    <row r="44" spans="1:9" ht="60" x14ac:dyDescent="0.25">
      <c r="A44" s="6" t="s">
        <v>25</v>
      </c>
      <c r="B44" s="14" t="s">
        <v>175</v>
      </c>
      <c r="C44" s="8">
        <f t="shared" si="0"/>
        <v>187</v>
      </c>
      <c r="D44" s="9" t="s">
        <v>17</v>
      </c>
      <c r="E44" s="10">
        <f>E43+3</f>
        <v>43045</v>
      </c>
      <c r="F44" s="6" t="s">
        <v>176</v>
      </c>
      <c r="G44" s="6" t="s">
        <v>177</v>
      </c>
      <c r="H44" s="8">
        <f t="shared" si="1"/>
        <v>40</v>
      </c>
      <c r="I44" s="11" t="s">
        <v>24</v>
      </c>
    </row>
    <row r="45" spans="1:9" ht="78.75" x14ac:dyDescent="0.25">
      <c r="A45" s="6" t="s">
        <v>36</v>
      </c>
      <c r="B45" s="7" t="s">
        <v>178</v>
      </c>
      <c r="C45" s="8">
        <f t="shared" si="0"/>
        <v>198</v>
      </c>
      <c r="D45" s="9" t="s">
        <v>17</v>
      </c>
      <c r="E45" s="10">
        <f>E44+2</f>
        <v>43047</v>
      </c>
      <c r="F45" s="6" t="s">
        <v>179</v>
      </c>
      <c r="G45" s="16" t="s">
        <v>180</v>
      </c>
      <c r="H45" s="8">
        <f t="shared" si="1"/>
        <v>34</v>
      </c>
      <c r="I45" s="11" t="s">
        <v>14</v>
      </c>
    </row>
    <row r="46" spans="1:9" ht="90" x14ac:dyDescent="0.25">
      <c r="A46" s="6" t="s">
        <v>30</v>
      </c>
      <c r="B46" s="7" t="s">
        <v>181</v>
      </c>
      <c r="C46" s="8">
        <f t="shared" si="0"/>
        <v>131</v>
      </c>
      <c r="D46" s="9" t="s">
        <v>17</v>
      </c>
      <c r="E46" s="10">
        <f>E45+5</f>
        <v>43052</v>
      </c>
      <c r="F46" s="6" t="s">
        <v>182</v>
      </c>
      <c r="G46" s="6" t="s">
        <v>183</v>
      </c>
      <c r="H46" s="8">
        <f t="shared" si="1"/>
        <v>63</v>
      </c>
      <c r="I46" s="11" t="s">
        <v>35</v>
      </c>
    </row>
    <row r="47" spans="1:9" ht="47.25" x14ac:dyDescent="0.25">
      <c r="A47" s="6" t="s">
        <v>36</v>
      </c>
      <c r="B47" s="7" t="s">
        <v>184</v>
      </c>
      <c r="C47" s="8">
        <f t="shared" si="0"/>
        <v>149</v>
      </c>
      <c r="D47" s="9" t="s">
        <v>11</v>
      </c>
      <c r="E47" s="10">
        <f>E46+2</f>
        <v>43054</v>
      </c>
      <c r="F47" s="6" t="s">
        <v>185</v>
      </c>
      <c r="G47" s="6" t="s">
        <v>186</v>
      </c>
      <c r="H47" s="8">
        <f t="shared" si="1"/>
        <v>37</v>
      </c>
      <c r="I47" s="11" t="s">
        <v>136</v>
      </c>
    </row>
    <row r="48" spans="1:9" ht="63" x14ac:dyDescent="0.25">
      <c r="A48" s="6" t="s">
        <v>40</v>
      </c>
      <c r="B48" s="7" t="s">
        <v>187</v>
      </c>
      <c r="C48" s="8">
        <f t="shared" si="0"/>
        <v>163</v>
      </c>
      <c r="D48" s="9" t="s">
        <v>11</v>
      </c>
      <c r="E48" s="10">
        <f>E47+2</f>
        <v>43056</v>
      </c>
      <c r="F48" s="6" t="s">
        <v>188</v>
      </c>
      <c r="G48" s="6" t="s">
        <v>189</v>
      </c>
      <c r="H48" s="8">
        <f t="shared" si="1"/>
        <v>42</v>
      </c>
      <c r="I48" s="11" t="s">
        <v>20</v>
      </c>
    </row>
    <row r="49" spans="1:9" ht="78.75" x14ac:dyDescent="0.25">
      <c r="A49" s="6" t="s">
        <v>54</v>
      </c>
      <c r="B49" s="7" t="s">
        <v>190</v>
      </c>
      <c r="C49" s="8">
        <f t="shared" si="0"/>
        <v>198</v>
      </c>
      <c r="D49" s="9" t="s">
        <v>32</v>
      </c>
      <c r="E49" s="10">
        <f>E48+3</f>
        <v>43059</v>
      </c>
      <c r="F49" s="6" t="s">
        <v>191</v>
      </c>
      <c r="G49" s="6" t="s">
        <v>192</v>
      </c>
      <c r="H49" s="8">
        <f t="shared" si="1"/>
        <v>41</v>
      </c>
      <c r="I49" s="11" t="s">
        <v>193</v>
      </c>
    </row>
    <row r="50" spans="1:9" ht="78.75" x14ac:dyDescent="0.25">
      <c r="A50" s="6" t="s">
        <v>194</v>
      </c>
      <c r="B50" s="13" t="s">
        <v>195</v>
      </c>
      <c r="C50" s="8">
        <f t="shared" si="0"/>
        <v>194</v>
      </c>
      <c r="D50" s="9" t="s">
        <v>17</v>
      </c>
      <c r="E50" s="10">
        <f>E49+2</f>
        <v>43061</v>
      </c>
      <c r="F50" s="6" t="s">
        <v>196</v>
      </c>
      <c r="G50" s="6" t="s">
        <v>197</v>
      </c>
      <c r="H50" s="8">
        <f t="shared" si="1"/>
        <v>34</v>
      </c>
      <c r="I50" s="11" t="s">
        <v>29</v>
      </c>
    </row>
    <row r="51" spans="1:9" ht="47.25" x14ac:dyDescent="0.25">
      <c r="A51" s="6" t="s">
        <v>83</v>
      </c>
      <c r="B51" s="7" t="s">
        <v>198</v>
      </c>
      <c r="C51" s="8">
        <f t="shared" si="0"/>
        <v>143</v>
      </c>
      <c r="D51" s="9" t="s">
        <v>17</v>
      </c>
      <c r="E51" s="10">
        <f>E50+5</f>
        <v>43066</v>
      </c>
      <c r="F51" s="6" t="s">
        <v>199</v>
      </c>
      <c r="G51" s="6" t="s">
        <v>200</v>
      </c>
      <c r="H51" s="8">
        <f t="shared" si="1"/>
        <v>41</v>
      </c>
      <c r="I51" s="11" t="s">
        <v>201</v>
      </c>
    </row>
    <row r="52" spans="1:9" ht="126" x14ac:dyDescent="0.25">
      <c r="A52" s="6" t="s">
        <v>9</v>
      </c>
      <c r="B52" s="7" t="s">
        <v>202</v>
      </c>
      <c r="C52" s="8">
        <f t="shared" si="0"/>
        <v>200</v>
      </c>
      <c r="D52" s="9" t="s">
        <v>203</v>
      </c>
      <c r="E52" s="10">
        <f>E51+2</f>
        <v>43068</v>
      </c>
      <c r="F52" s="6" t="s">
        <v>204</v>
      </c>
      <c r="G52" s="6" t="s">
        <v>205</v>
      </c>
      <c r="H52" s="8">
        <f t="shared" si="1"/>
        <v>24</v>
      </c>
      <c r="I52" s="11" t="s">
        <v>206</v>
      </c>
    </row>
    <row r="53" spans="1:9" ht="63" x14ac:dyDescent="0.25">
      <c r="A53" s="6" t="s">
        <v>83</v>
      </c>
      <c r="B53" s="7" t="s">
        <v>207</v>
      </c>
      <c r="C53" s="8">
        <f t="shared" si="0"/>
        <v>188</v>
      </c>
      <c r="D53" s="9" t="s">
        <v>32</v>
      </c>
      <c r="E53" s="10">
        <f>E52+2</f>
        <v>43070</v>
      </c>
      <c r="F53" s="6" t="s">
        <v>208</v>
      </c>
      <c r="G53" s="6" t="s">
        <v>209</v>
      </c>
      <c r="H53" s="8">
        <f t="shared" si="1"/>
        <v>48</v>
      </c>
      <c r="I53" s="11" t="s">
        <v>53</v>
      </c>
    </row>
    <row r="54" spans="1:9" ht="75" x14ac:dyDescent="0.25">
      <c r="A54" s="6" t="s">
        <v>9</v>
      </c>
      <c r="B54" s="7" t="s">
        <v>210</v>
      </c>
      <c r="C54" s="8">
        <f t="shared" si="0"/>
        <v>183</v>
      </c>
      <c r="D54" s="9" t="s">
        <v>11</v>
      </c>
      <c r="E54" s="10">
        <f>E53+3</f>
        <v>43073</v>
      </c>
      <c r="F54" s="6" t="s">
        <v>211</v>
      </c>
      <c r="G54" s="6" t="s">
        <v>212</v>
      </c>
      <c r="H54" s="8">
        <f t="shared" si="1"/>
        <v>57</v>
      </c>
      <c r="I54" s="11" t="s">
        <v>213</v>
      </c>
    </row>
    <row r="55" spans="1:9" ht="63" x14ac:dyDescent="0.25">
      <c r="A55" s="6" t="s">
        <v>83</v>
      </c>
      <c r="B55" s="7" t="s">
        <v>214</v>
      </c>
      <c r="C55" s="8">
        <f t="shared" si="0"/>
        <v>182</v>
      </c>
      <c r="D55" s="9" t="s">
        <v>32</v>
      </c>
      <c r="E55" s="10">
        <f>E54+2</f>
        <v>43075</v>
      </c>
      <c r="F55" s="6" t="s">
        <v>215</v>
      </c>
      <c r="G55" s="6" t="s">
        <v>216</v>
      </c>
      <c r="H55" s="8">
        <f t="shared" si="1"/>
        <v>44</v>
      </c>
      <c r="I55" s="11" t="s">
        <v>78</v>
      </c>
    </row>
    <row r="56" spans="1:9" ht="47.25" x14ac:dyDescent="0.25">
      <c r="A56" s="6" t="s">
        <v>30</v>
      </c>
      <c r="B56" s="7" t="s">
        <v>217</v>
      </c>
      <c r="C56" s="8">
        <f t="shared" si="0"/>
        <v>143</v>
      </c>
      <c r="D56" s="9" t="s">
        <v>17</v>
      </c>
      <c r="E56" s="10">
        <f>E55+5</f>
        <v>43080</v>
      </c>
      <c r="F56" s="6" t="s">
        <v>218</v>
      </c>
      <c r="G56" s="6" t="s">
        <v>219</v>
      </c>
      <c r="H56" s="8">
        <f t="shared" si="1"/>
        <v>49</v>
      </c>
      <c r="I56" s="11" t="s">
        <v>220</v>
      </c>
    </row>
    <row r="57" spans="1:9" ht="75" x14ac:dyDescent="0.25">
      <c r="A57" s="6" t="s">
        <v>36</v>
      </c>
      <c r="B57" s="7" t="s">
        <v>221</v>
      </c>
      <c r="C57" s="8">
        <f t="shared" si="0"/>
        <v>192</v>
      </c>
      <c r="D57" s="9" t="s">
        <v>17</v>
      </c>
      <c r="E57" s="10">
        <f>E56+2</f>
        <v>43082</v>
      </c>
      <c r="F57" s="6" t="s">
        <v>222</v>
      </c>
      <c r="G57" s="6" t="s">
        <v>223</v>
      </c>
      <c r="H57" s="8">
        <f t="shared" si="1"/>
        <v>52</v>
      </c>
      <c r="I57" s="11" t="s">
        <v>143</v>
      </c>
    </row>
    <row r="58" spans="1:9" ht="78.75" x14ac:dyDescent="0.25">
      <c r="A58" s="6" t="s">
        <v>83</v>
      </c>
      <c r="B58" s="7" t="s">
        <v>224</v>
      </c>
      <c r="C58" s="8">
        <f t="shared" si="0"/>
        <v>198</v>
      </c>
      <c r="D58" s="9" t="s">
        <v>32</v>
      </c>
      <c r="E58" s="10">
        <f>E57+2</f>
        <v>43084</v>
      </c>
      <c r="F58" s="6" t="s">
        <v>225</v>
      </c>
      <c r="G58" s="16" t="s">
        <v>226</v>
      </c>
      <c r="H58" s="8">
        <f t="shared" si="1"/>
        <v>59</v>
      </c>
      <c r="I58" s="11" t="s">
        <v>78</v>
      </c>
    </row>
    <row r="59" spans="1:9" ht="75" x14ac:dyDescent="0.25">
      <c r="A59" s="6" t="s">
        <v>54</v>
      </c>
      <c r="B59" s="7" t="s">
        <v>227</v>
      </c>
      <c r="C59" s="8">
        <f t="shared" si="0"/>
        <v>76</v>
      </c>
      <c r="D59" s="9" t="s">
        <v>11</v>
      </c>
      <c r="E59" s="10">
        <f>E58+3</f>
        <v>43087</v>
      </c>
      <c r="F59" s="6" t="s">
        <v>228</v>
      </c>
      <c r="G59" s="6" t="s">
        <v>229</v>
      </c>
      <c r="H59" s="8">
        <f t="shared" si="1"/>
        <v>57</v>
      </c>
      <c r="I59" s="11" t="s">
        <v>129</v>
      </c>
    </row>
    <row r="60" spans="1:9" ht="75" x14ac:dyDescent="0.25">
      <c r="A60" s="6" t="s">
        <v>83</v>
      </c>
      <c r="B60" s="7" t="s">
        <v>230</v>
      </c>
      <c r="C60" s="8">
        <f t="shared" si="0"/>
        <v>195</v>
      </c>
      <c r="D60" s="9" t="s">
        <v>32</v>
      </c>
      <c r="E60" s="10">
        <f>E59+2</f>
        <v>43089</v>
      </c>
      <c r="F60" s="6" t="s">
        <v>231</v>
      </c>
      <c r="G60" s="6" t="s">
        <v>232</v>
      </c>
      <c r="H60" s="8">
        <f t="shared" si="1"/>
        <v>61</v>
      </c>
      <c r="I60" s="11" t="s">
        <v>53</v>
      </c>
    </row>
    <row r="61" spans="1:9" ht="78.75" x14ac:dyDescent="0.25">
      <c r="A61" s="6" t="s">
        <v>9</v>
      </c>
      <c r="B61" s="7" t="s">
        <v>233</v>
      </c>
      <c r="C61" s="8">
        <f t="shared" si="0"/>
        <v>200</v>
      </c>
      <c r="D61" s="9" t="s">
        <v>11</v>
      </c>
      <c r="E61" s="10">
        <f>E60+5</f>
        <v>43094</v>
      </c>
      <c r="F61" s="6" t="s">
        <v>234</v>
      </c>
      <c r="G61" s="6" t="s">
        <v>235</v>
      </c>
      <c r="H61" s="8">
        <f t="shared" si="1"/>
        <v>49</v>
      </c>
      <c r="I61" s="11" t="s">
        <v>159</v>
      </c>
    </row>
    <row r="62" spans="1:9" ht="63" x14ac:dyDescent="0.25">
      <c r="A62" s="6" t="s">
        <v>45</v>
      </c>
      <c r="B62" s="7" t="s">
        <v>236</v>
      </c>
      <c r="C62" s="8">
        <f t="shared" si="0"/>
        <v>184</v>
      </c>
      <c r="D62" s="9" t="s">
        <v>17</v>
      </c>
      <c r="E62" s="10">
        <f>E61+5</f>
        <v>43099</v>
      </c>
      <c r="F62" s="6" t="s">
        <v>237</v>
      </c>
      <c r="G62" s="6" t="s">
        <v>238</v>
      </c>
      <c r="H62" s="8">
        <f t="shared" si="1"/>
        <v>29</v>
      </c>
      <c r="I62" s="11" t="s">
        <v>49</v>
      </c>
    </row>
    <row r="63" spans="1:9" ht="63" x14ac:dyDescent="0.25">
      <c r="A63" s="6" t="s">
        <v>9</v>
      </c>
      <c r="B63" s="7" t="s">
        <v>239</v>
      </c>
      <c r="C63" s="8">
        <f t="shared" si="0"/>
        <v>170</v>
      </c>
      <c r="D63" s="9" t="s">
        <v>32</v>
      </c>
      <c r="E63" s="10">
        <f>E62+2</f>
        <v>43101</v>
      </c>
      <c r="F63" s="6" t="s">
        <v>240</v>
      </c>
      <c r="G63" s="6" t="s">
        <v>241</v>
      </c>
      <c r="H63" s="8">
        <f t="shared" si="1"/>
        <v>35</v>
      </c>
      <c r="I63" s="11" t="s">
        <v>242</v>
      </c>
    </row>
    <row r="64" spans="1:9" ht="63" x14ac:dyDescent="0.25">
      <c r="A64" s="6" t="s">
        <v>15</v>
      </c>
      <c r="B64" s="7" t="s">
        <v>243</v>
      </c>
      <c r="C64" s="8">
        <f t="shared" si="0"/>
        <v>196</v>
      </c>
      <c r="D64" s="9" t="s">
        <v>11</v>
      </c>
      <c r="E64" s="10">
        <f>E63+2</f>
        <v>43103</v>
      </c>
      <c r="F64" s="6" t="s">
        <v>244</v>
      </c>
      <c r="G64" s="6" t="s">
        <v>245</v>
      </c>
      <c r="H64" s="8">
        <f t="shared" si="1"/>
        <v>34</v>
      </c>
      <c r="I64" s="11" t="s">
        <v>24</v>
      </c>
    </row>
    <row r="65" spans="1:9" ht="60" x14ac:dyDescent="0.25">
      <c r="A65" s="6" t="s">
        <v>40</v>
      </c>
      <c r="B65" s="7" t="s">
        <v>246</v>
      </c>
      <c r="C65" s="8">
        <f t="shared" si="0"/>
        <v>117</v>
      </c>
      <c r="D65" s="9" t="s">
        <v>32</v>
      </c>
      <c r="E65" s="10">
        <f>E64+5</f>
        <v>43108</v>
      </c>
      <c r="F65" s="6" t="s">
        <v>247</v>
      </c>
      <c r="G65" s="6" t="s">
        <v>248</v>
      </c>
      <c r="H65" s="8">
        <f t="shared" si="1"/>
        <v>41</v>
      </c>
      <c r="I65" s="11" t="s">
        <v>87</v>
      </c>
    </row>
    <row r="66" spans="1:9" ht="63" x14ac:dyDescent="0.25">
      <c r="A66" s="6" t="s">
        <v>36</v>
      </c>
      <c r="B66" s="7" t="s">
        <v>249</v>
      </c>
      <c r="C66" s="8">
        <f t="shared" ref="C66:C129" si="2">LEN(B66)</f>
        <v>149</v>
      </c>
      <c r="D66" s="9" t="s">
        <v>17</v>
      </c>
      <c r="E66" s="10">
        <f>E65+2</f>
        <v>43110</v>
      </c>
      <c r="F66" s="6" t="s">
        <v>250</v>
      </c>
      <c r="G66" s="6" t="s">
        <v>251</v>
      </c>
      <c r="H66" s="8">
        <f t="shared" ref="H66:H129" si="3">LEN(G66)</f>
        <v>42</v>
      </c>
      <c r="I66" s="11" t="s">
        <v>206</v>
      </c>
    </row>
    <row r="67" spans="1:9" ht="47.25" x14ac:dyDescent="0.25">
      <c r="A67" s="6" t="s">
        <v>9</v>
      </c>
      <c r="B67" s="7" t="s">
        <v>252</v>
      </c>
      <c r="C67" s="8">
        <f t="shared" si="2"/>
        <v>129</v>
      </c>
      <c r="D67" s="9" t="s">
        <v>17</v>
      </c>
      <c r="E67" s="10">
        <f>E66+2</f>
        <v>43112</v>
      </c>
      <c r="F67" s="6" t="s">
        <v>253</v>
      </c>
      <c r="G67" s="6" t="s">
        <v>254</v>
      </c>
      <c r="H67" s="8">
        <f t="shared" si="3"/>
        <v>39</v>
      </c>
      <c r="I67" s="11" t="s">
        <v>255</v>
      </c>
    </row>
    <row r="68" spans="1:9" ht="63" x14ac:dyDescent="0.25">
      <c r="A68" s="6" t="s">
        <v>15</v>
      </c>
      <c r="B68" s="13" t="s">
        <v>256</v>
      </c>
      <c r="C68" s="8">
        <f t="shared" si="2"/>
        <v>196</v>
      </c>
      <c r="D68" s="9" t="s">
        <v>11</v>
      </c>
      <c r="E68" s="10">
        <f>E67+3</f>
        <v>43115</v>
      </c>
      <c r="F68" s="6" t="s">
        <v>257</v>
      </c>
      <c r="G68" s="6" t="s">
        <v>258</v>
      </c>
      <c r="H68" s="8">
        <f t="shared" si="3"/>
        <v>35</v>
      </c>
      <c r="I68" s="11" t="s">
        <v>62</v>
      </c>
    </row>
    <row r="69" spans="1:9" ht="47.25" x14ac:dyDescent="0.25">
      <c r="A69" s="6" t="s">
        <v>54</v>
      </c>
      <c r="B69" s="7" t="s">
        <v>259</v>
      </c>
      <c r="C69" s="8">
        <f t="shared" si="2"/>
        <v>48</v>
      </c>
      <c r="D69" s="9" t="s">
        <v>32</v>
      </c>
      <c r="E69" s="10">
        <f>E68+2</f>
        <v>43117</v>
      </c>
      <c r="F69" s="6" t="s">
        <v>260</v>
      </c>
      <c r="G69" s="6" t="s">
        <v>261</v>
      </c>
      <c r="H69" s="8">
        <f t="shared" si="3"/>
        <v>38</v>
      </c>
      <c r="I69" s="11" t="s">
        <v>78</v>
      </c>
    </row>
    <row r="70" spans="1:9" ht="63" x14ac:dyDescent="0.25">
      <c r="A70" s="6" t="s">
        <v>83</v>
      </c>
      <c r="B70" s="7" t="s">
        <v>262</v>
      </c>
      <c r="C70" s="8">
        <f t="shared" si="2"/>
        <v>159</v>
      </c>
      <c r="D70" s="9" t="s">
        <v>11</v>
      </c>
      <c r="E70" s="10">
        <f>E69+5</f>
        <v>43122</v>
      </c>
      <c r="F70" s="6" t="s">
        <v>263</v>
      </c>
      <c r="G70" s="6" t="s">
        <v>264</v>
      </c>
      <c r="H70" s="8">
        <f t="shared" si="3"/>
        <v>25</v>
      </c>
      <c r="I70" s="11" t="s">
        <v>265</v>
      </c>
    </row>
    <row r="71" spans="1:9" ht="78.75" x14ac:dyDescent="0.25">
      <c r="A71" s="6" t="s">
        <v>9</v>
      </c>
      <c r="B71" s="7" t="s">
        <v>266</v>
      </c>
      <c r="C71" s="8">
        <f t="shared" si="2"/>
        <v>197</v>
      </c>
      <c r="D71" s="9" t="s">
        <v>17</v>
      </c>
      <c r="E71" s="10">
        <f>E70+2</f>
        <v>43124</v>
      </c>
      <c r="F71" s="6" t="s">
        <v>267</v>
      </c>
      <c r="G71" s="6" t="s">
        <v>268</v>
      </c>
      <c r="H71" s="8">
        <f t="shared" si="3"/>
        <v>61</v>
      </c>
      <c r="I71" s="11" t="s">
        <v>269</v>
      </c>
    </row>
    <row r="72" spans="1:9" ht="63" x14ac:dyDescent="0.25">
      <c r="A72" s="6" t="s">
        <v>40</v>
      </c>
      <c r="B72" s="7" t="s">
        <v>270</v>
      </c>
      <c r="C72" s="8">
        <f t="shared" si="2"/>
        <v>166</v>
      </c>
      <c r="D72" s="9" t="s">
        <v>17</v>
      </c>
      <c r="E72" s="10">
        <f>E71+2</f>
        <v>43126</v>
      </c>
      <c r="F72" s="6" t="s">
        <v>271</v>
      </c>
      <c r="G72" s="6" t="s">
        <v>272</v>
      </c>
      <c r="H72" s="8">
        <f t="shared" si="3"/>
        <v>37</v>
      </c>
      <c r="I72" s="11" t="s">
        <v>201</v>
      </c>
    </row>
    <row r="73" spans="1:9" ht="60" x14ac:dyDescent="0.25">
      <c r="A73" s="6" t="s">
        <v>36</v>
      </c>
      <c r="B73" s="7" t="s">
        <v>273</v>
      </c>
      <c r="C73" s="8">
        <f t="shared" si="2"/>
        <v>133</v>
      </c>
      <c r="D73" s="9" t="s">
        <v>32</v>
      </c>
      <c r="E73" s="10">
        <f>E72+3</f>
        <v>43129</v>
      </c>
      <c r="F73" s="6" t="s">
        <v>274</v>
      </c>
      <c r="G73" s="6" t="s">
        <v>275</v>
      </c>
      <c r="H73" s="8">
        <f t="shared" si="3"/>
        <v>56</v>
      </c>
      <c r="I73" s="11" t="s">
        <v>136</v>
      </c>
    </row>
    <row r="74" spans="1:9" ht="63" x14ac:dyDescent="0.25">
      <c r="A74" s="6" t="s">
        <v>9</v>
      </c>
      <c r="B74" s="7" t="s">
        <v>276</v>
      </c>
      <c r="C74" s="8">
        <f t="shared" si="2"/>
        <v>184</v>
      </c>
      <c r="D74" s="9" t="s">
        <v>17</v>
      </c>
      <c r="E74" s="10">
        <f>E73+5</f>
        <v>43134</v>
      </c>
      <c r="F74" s="6" t="s">
        <v>277</v>
      </c>
      <c r="G74" s="6" t="s">
        <v>278</v>
      </c>
      <c r="H74" s="8">
        <f t="shared" si="3"/>
        <v>36</v>
      </c>
      <c r="I74" s="11" t="s">
        <v>265</v>
      </c>
    </row>
    <row r="75" spans="1:9" ht="47.25" x14ac:dyDescent="0.25">
      <c r="A75" s="6" t="s">
        <v>15</v>
      </c>
      <c r="B75" s="14" t="s">
        <v>279</v>
      </c>
      <c r="C75" s="8">
        <f t="shared" si="2"/>
        <v>122</v>
      </c>
      <c r="D75" s="9" t="s">
        <v>11</v>
      </c>
      <c r="E75" s="10">
        <f>E74+2</f>
        <v>43136</v>
      </c>
      <c r="F75" s="6" t="s">
        <v>280</v>
      </c>
      <c r="G75" s="6" t="s">
        <v>281</v>
      </c>
      <c r="H75" s="8">
        <f t="shared" si="3"/>
        <v>33</v>
      </c>
      <c r="I75" s="11" t="s">
        <v>44</v>
      </c>
    </row>
    <row r="76" spans="1:9" ht="75" x14ac:dyDescent="0.25">
      <c r="A76" s="6" t="s">
        <v>30</v>
      </c>
      <c r="B76" s="7" t="s">
        <v>282</v>
      </c>
      <c r="C76" s="8">
        <f t="shared" si="2"/>
        <v>183</v>
      </c>
      <c r="D76" s="9" t="s">
        <v>32</v>
      </c>
      <c r="E76" s="10">
        <f>E75+2</f>
        <v>43138</v>
      </c>
      <c r="F76" s="6" t="s">
        <v>283</v>
      </c>
      <c r="G76" s="6" t="s">
        <v>284</v>
      </c>
      <c r="H76" s="8">
        <f t="shared" si="3"/>
        <v>58</v>
      </c>
      <c r="I76" s="11" t="s">
        <v>35</v>
      </c>
    </row>
    <row r="77" spans="1:9" ht="60" x14ac:dyDescent="0.25">
      <c r="A77" s="6" t="s">
        <v>40</v>
      </c>
      <c r="B77" s="7" t="s">
        <v>285</v>
      </c>
      <c r="C77" s="8">
        <f t="shared" si="2"/>
        <v>144</v>
      </c>
      <c r="D77" s="9" t="s">
        <v>17</v>
      </c>
      <c r="E77" s="10">
        <f>E76+2</f>
        <v>43140</v>
      </c>
      <c r="F77" s="6" t="s">
        <v>286</v>
      </c>
      <c r="G77" s="6" t="s">
        <v>287</v>
      </c>
      <c r="H77" s="8">
        <f t="shared" si="3"/>
        <v>45</v>
      </c>
      <c r="I77" s="11" t="s">
        <v>269</v>
      </c>
    </row>
    <row r="78" spans="1:9" ht="75" x14ac:dyDescent="0.25">
      <c r="A78" s="6" t="s">
        <v>83</v>
      </c>
      <c r="B78" s="7" t="s">
        <v>288</v>
      </c>
      <c r="C78" s="8">
        <f t="shared" si="2"/>
        <v>165</v>
      </c>
      <c r="D78" s="9" t="s">
        <v>32</v>
      </c>
      <c r="E78" s="10">
        <f>E77+3</f>
        <v>43143</v>
      </c>
      <c r="F78" s="6" t="s">
        <v>289</v>
      </c>
      <c r="G78" s="6" t="s">
        <v>290</v>
      </c>
      <c r="H78" s="8">
        <f t="shared" si="3"/>
        <v>53</v>
      </c>
      <c r="I78" s="11" t="s">
        <v>78</v>
      </c>
    </row>
    <row r="79" spans="1:9" ht="90" x14ac:dyDescent="0.25">
      <c r="A79" s="6" t="s">
        <v>54</v>
      </c>
      <c r="B79" s="7" t="s">
        <v>291</v>
      </c>
      <c r="C79" s="8">
        <f t="shared" si="2"/>
        <v>122</v>
      </c>
      <c r="D79" s="9" t="s">
        <v>17</v>
      </c>
      <c r="E79" s="10">
        <f>E78+2</f>
        <v>43145</v>
      </c>
      <c r="F79" s="6" t="s">
        <v>292</v>
      </c>
      <c r="G79" s="6" t="s">
        <v>293</v>
      </c>
      <c r="H79" s="8">
        <f t="shared" si="3"/>
        <v>58</v>
      </c>
      <c r="I79" s="11" t="s">
        <v>294</v>
      </c>
    </row>
    <row r="80" spans="1:9" ht="47.25" x14ac:dyDescent="0.25">
      <c r="A80" s="6" t="s">
        <v>9</v>
      </c>
      <c r="B80" s="7" t="s">
        <v>295</v>
      </c>
      <c r="C80" s="8">
        <f t="shared" si="2"/>
        <v>107</v>
      </c>
      <c r="D80" s="9" t="s">
        <v>11</v>
      </c>
      <c r="E80" s="10">
        <f>E79+5</f>
        <v>43150</v>
      </c>
      <c r="F80" s="6" t="s">
        <v>296</v>
      </c>
      <c r="G80" s="6" t="s">
        <v>297</v>
      </c>
      <c r="H80" s="8">
        <f t="shared" si="3"/>
        <v>30</v>
      </c>
      <c r="I80" s="11" t="s">
        <v>242</v>
      </c>
    </row>
    <row r="81" spans="1:9" ht="63" x14ac:dyDescent="0.25">
      <c r="A81" s="6" t="s">
        <v>40</v>
      </c>
      <c r="B81" s="7" t="s">
        <v>298</v>
      </c>
      <c r="C81" s="8">
        <f t="shared" si="2"/>
        <v>185</v>
      </c>
      <c r="D81" s="9" t="s">
        <v>32</v>
      </c>
      <c r="E81" s="10">
        <f>E80+2</f>
        <v>43152</v>
      </c>
      <c r="F81" s="6" t="s">
        <v>299</v>
      </c>
      <c r="G81" s="6" t="s">
        <v>300</v>
      </c>
      <c r="H81" s="8">
        <f t="shared" si="3"/>
        <v>32</v>
      </c>
      <c r="I81" s="11" t="s">
        <v>269</v>
      </c>
    </row>
    <row r="82" spans="1:9" ht="126" x14ac:dyDescent="0.25">
      <c r="A82" s="6" t="s">
        <v>15</v>
      </c>
      <c r="B82" s="7" t="s">
        <v>301</v>
      </c>
      <c r="C82" s="8">
        <f t="shared" si="2"/>
        <v>198</v>
      </c>
      <c r="D82" s="9" t="s">
        <v>302</v>
      </c>
      <c r="E82" s="10">
        <f>E81+2</f>
        <v>43154</v>
      </c>
      <c r="F82" s="6" t="s">
        <v>303</v>
      </c>
      <c r="G82" s="6" t="s">
        <v>304</v>
      </c>
      <c r="H82" s="8">
        <f t="shared" si="3"/>
        <v>54</v>
      </c>
      <c r="I82" s="11" t="s">
        <v>20</v>
      </c>
    </row>
    <row r="83" spans="1:9" ht="63" x14ac:dyDescent="0.25">
      <c r="A83" s="6" t="s">
        <v>305</v>
      </c>
      <c r="B83" s="7" t="s">
        <v>306</v>
      </c>
      <c r="C83" s="8">
        <f t="shared" si="2"/>
        <v>191</v>
      </c>
      <c r="D83" s="9" t="s">
        <v>11</v>
      </c>
      <c r="E83" s="10">
        <f>E82+3</f>
        <v>43157</v>
      </c>
      <c r="F83" s="6" t="s">
        <v>307</v>
      </c>
      <c r="G83" s="6" t="s">
        <v>308</v>
      </c>
      <c r="H83" s="8">
        <f t="shared" si="3"/>
        <v>26</v>
      </c>
      <c r="I83" s="11" t="s">
        <v>309</v>
      </c>
    </row>
    <row r="84" spans="1:9" ht="75" x14ac:dyDescent="0.25">
      <c r="A84" s="6" t="s">
        <v>30</v>
      </c>
      <c r="B84" s="7" t="s">
        <v>310</v>
      </c>
      <c r="C84" s="8">
        <f t="shared" si="2"/>
        <v>171</v>
      </c>
      <c r="D84" s="9" t="s">
        <v>11</v>
      </c>
      <c r="E84" s="10">
        <f>E83+2</f>
        <v>43159</v>
      </c>
      <c r="F84" s="6" t="s">
        <v>311</v>
      </c>
      <c r="G84" s="6" t="s">
        <v>312</v>
      </c>
      <c r="H84" s="8">
        <f t="shared" si="3"/>
        <v>60</v>
      </c>
      <c r="I84" s="11" t="s">
        <v>35</v>
      </c>
    </row>
    <row r="85" spans="1:9" ht="60" x14ac:dyDescent="0.25">
      <c r="A85" s="6" t="s">
        <v>36</v>
      </c>
      <c r="B85" s="7" t="s">
        <v>313</v>
      </c>
      <c r="C85" s="8">
        <f t="shared" si="2"/>
        <v>128</v>
      </c>
      <c r="D85" s="9" t="s">
        <v>32</v>
      </c>
      <c r="E85" s="10">
        <f>E84+5</f>
        <v>43164</v>
      </c>
      <c r="F85" s="6" t="s">
        <v>314</v>
      </c>
      <c r="G85" s="6" t="s">
        <v>315</v>
      </c>
      <c r="H85" s="8">
        <f t="shared" si="3"/>
        <v>45</v>
      </c>
      <c r="I85" s="11" t="s">
        <v>136</v>
      </c>
    </row>
    <row r="86" spans="1:9" ht="75" x14ac:dyDescent="0.25">
      <c r="A86" s="6" t="s">
        <v>9</v>
      </c>
      <c r="B86" s="7" t="s">
        <v>316</v>
      </c>
      <c r="C86" s="8">
        <f t="shared" si="2"/>
        <v>150</v>
      </c>
      <c r="D86" s="9" t="s">
        <v>11</v>
      </c>
      <c r="E86" s="10">
        <f>E85+2</f>
        <v>43166</v>
      </c>
      <c r="F86" s="6" t="s">
        <v>317</v>
      </c>
      <c r="G86" s="6" t="s">
        <v>318</v>
      </c>
      <c r="H86" s="8">
        <f t="shared" si="3"/>
        <v>63</v>
      </c>
      <c r="I86" s="11" t="s">
        <v>111</v>
      </c>
    </row>
    <row r="87" spans="1:9" ht="75" x14ac:dyDescent="0.25">
      <c r="A87" s="6" t="s">
        <v>25</v>
      </c>
      <c r="B87" s="7" t="s">
        <v>319</v>
      </c>
      <c r="C87" s="8">
        <f t="shared" si="2"/>
        <v>163</v>
      </c>
      <c r="D87" s="9" t="s">
        <v>17</v>
      </c>
      <c r="E87" s="10">
        <f>E86+2</f>
        <v>43168</v>
      </c>
      <c r="F87" s="6" t="s">
        <v>320</v>
      </c>
      <c r="G87" s="6" t="s">
        <v>321</v>
      </c>
      <c r="H87" s="8">
        <f t="shared" si="3"/>
        <v>64</v>
      </c>
      <c r="I87" s="11" t="s">
        <v>309</v>
      </c>
    </row>
    <row r="88" spans="1:9" ht="60" x14ac:dyDescent="0.25">
      <c r="A88" s="6" t="s">
        <v>40</v>
      </c>
      <c r="B88" s="7" t="s">
        <v>322</v>
      </c>
      <c r="C88" s="8">
        <f t="shared" si="2"/>
        <v>116</v>
      </c>
      <c r="D88" s="9" t="s">
        <v>32</v>
      </c>
      <c r="E88" s="10">
        <f>E87+3</f>
        <v>43171</v>
      </c>
      <c r="F88" s="6" t="s">
        <v>323</v>
      </c>
      <c r="G88" s="6" t="s">
        <v>324</v>
      </c>
      <c r="H88" s="8">
        <f t="shared" si="3"/>
        <v>42</v>
      </c>
      <c r="I88" s="11" t="s">
        <v>136</v>
      </c>
    </row>
    <row r="89" spans="1:9" ht="75" x14ac:dyDescent="0.25">
      <c r="A89" s="6" t="s">
        <v>54</v>
      </c>
      <c r="B89" s="7" t="s">
        <v>325</v>
      </c>
      <c r="C89" s="8">
        <f t="shared" si="2"/>
        <v>161</v>
      </c>
      <c r="D89" s="9" t="s">
        <v>17</v>
      </c>
      <c r="E89" s="10">
        <f>E88+2</f>
        <v>43173</v>
      </c>
      <c r="F89" s="6" t="s">
        <v>326</v>
      </c>
      <c r="G89" s="6" t="s">
        <v>327</v>
      </c>
      <c r="H89" s="8">
        <f t="shared" si="3"/>
        <v>63</v>
      </c>
      <c r="I89" s="11" t="s">
        <v>328</v>
      </c>
    </row>
    <row r="90" spans="1:9" ht="60" x14ac:dyDescent="0.25">
      <c r="A90" s="6" t="s">
        <v>45</v>
      </c>
      <c r="B90" s="7" t="s">
        <v>329</v>
      </c>
      <c r="C90" s="8">
        <f t="shared" si="2"/>
        <v>135</v>
      </c>
      <c r="D90" s="9" t="s">
        <v>17</v>
      </c>
      <c r="E90" s="10">
        <f>E89+5</f>
        <v>43178</v>
      </c>
      <c r="F90" s="6" t="s">
        <v>330</v>
      </c>
      <c r="G90" s="6" t="s">
        <v>331</v>
      </c>
      <c r="H90" s="8">
        <f t="shared" si="3"/>
        <v>49</v>
      </c>
      <c r="I90" s="11" t="s">
        <v>49</v>
      </c>
    </row>
    <row r="91" spans="1:9" ht="75" x14ac:dyDescent="0.25">
      <c r="A91" s="6" t="s">
        <v>30</v>
      </c>
      <c r="B91" s="7" t="s">
        <v>332</v>
      </c>
      <c r="C91" s="8">
        <f t="shared" si="2"/>
        <v>122</v>
      </c>
      <c r="D91" s="9" t="s">
        <v>11</v>
      </c>
      <c r="E91" s="10">
        <f>E90+2</f>
        <v>43180</v>
      </c>
      <c r="F91" s="6" t="s">
        <v>333</v>
      </c>
      <c r="G91" s="6" t="s">
        <v>334</v>
      </c>
      <c r="H91" s="8">
        <f t="shared" si="3"/>
        <v>49</v>
      </c>
      <c r="I91" s="11" t="s">
        <v>220</v>
      </c>
    </row>
    <row r="92" spans="1:9" ht="63" x14ac:dyDescent="0.25">
      <c r="A92" s="6" t="s">
        <v>40</v>
      </c>
      <c r="B92" s="7" t="s">
        <v>335</v>
      </c>
      <c r="C92" s="8">
        <f t="shared" si="2"/>
        <v>194</v>
      </c>
      <c r="D92" s="9" t="s">
        <v>32</v>
      </c>
      <c r="E92" s="10">
        <f>E91+2</f>
        <v>43182</v>
      </c>
      <c r="F92" s="6" t="s">
        <v>336</v>
      </c>
      <c r="G92" s="6" t="s">
        <v>337</v>
      </c>
      <c r="H92" s="8">
        <f t="shared" si="3"/>
        <v>57</v>
      </c>
      <c r="I92" s="11" t="s">
        <v>338</v>
      </c>
    </row>
    <row r="93" spans="1:9" ht="60" x14ac:dyDescent="0.25">
      <c r="A93" s="6" t="s">
        <v>9</v>
      </c>
      <c r="B93" s="14" t="s">
        <v>339</v>
      </c>
      <c r="C93" s="8">
        <f t="shared" si="2"/>
        <v>208</v>
      </c>
      <c r="D93" s="9" t="s">
        <v>11</v>
      </c>
      <c r="E93" s="10">
        <f>E92+3</f>
        <v>43185</v>
      </c>
      <c r="F93" s="6" t="s">
        <v>340</v>
      </c>
      <c r="G93" s="6" t="s">
        <v>341</v>
      </c>
      <c r="H93" s="8">
        <f t="shared" si="3"/>
        <v>54</v>
      </c>
      <c r="I93" s="11" t="s">
        <v>159</v>
      </c>
    </row>
    <row r="94" spans="1:9" ht="60" x14ac:dyDescent="0.25">
      <c r="A94" s="6" t="s">
        <v>25</v>
      </c>
      <c r="B94" s="7" t="s">
        <v>342</v>
      </c>
      <c r="C94" s="8">
        <f t="shared" si="2"/>
        <v>115</v>
      </c>
      <c r="D94" s="9" t="s">
        <v>17</v>
      </c>
      <c r="E94" s="10">
        <f>E93+5</f>
        <v>43190</v>
      </c>
      <c r="F94" s="6" t="s">
        <v>343</v>
      </c>
      <c r="G94" s="6" t="s">
        <v>344</v>
      </c>
      <c r="H94" s="8">
        <f t="shared" si="3"/>
        <v>55</v>
      </c>
      <c r="I94" s="11" t="s">
        <v>62</v>
      </c>
    </row>
    <row r="95" spans="1:9" ht="126" x14ac:dyDescent="0.25">
      <c r="A95" s="6" t="s">
        <v>15</v>
      </c>
      <c r="B95" s="7" t="s">
        <v>345</v>
      </c>
      <c r="C95" s="8">
        <f t="shared" si="2"/>
        <v>158</v>
      </c>
      <c r="D95" s="9" t="s">
        <v>302</v>
      </c>
      <c r="E95" s="10">
        <f>E94+2</f>
        <v>43192</v>
      </c>
      <c r="F95" s="6" t="s">
        <v>346</v>
      </c>
      <c r="G95" s="6" t="s">
        <v>347</v>
      </c>
      <c r="H95" s="8">
        <f t="shared" si="3"/>
        <v>56</v>
      </c>
      <c r="I95" s="11" t="s">
        <v>24</v>
      </c>
    </row>
    <row r="96" spans="1:9" ht="75" x14ac:dyDescent="0.25">
      <c r="A96" s="6" t="s">
        <v>9</v>
      </c>
      <c r="B96" s="7" t="s">
        <v>348</v>
      </c>
      <c r="C96" s="8">
        <f t="shared" si="2"/>
        <v>155</v>
      </c>
      <c r="D96" s="9" t="s">
        <v>32</v>
      </c>
      <c r="E96" s="10">
        <f>E95+2</f>
        <v>43194</v>
      </c>
      <c r="F96" s="6" t="s">
        <v>349</v>
      </c>
      <c r="G96" s="6" t="s">
        <v>350</v>
      </c>
      <c r="H96" s="8">
        <f t="shared" si="3"/>
        <v>62</v>
      </c>
      <c r="I96" s="11" t="s">
        <v>206</v>
      </c>
    </row>
    <row r="97" spans="1:9" ht="63" x14ac:dyDescent="0.25">
      <c r="A97" s="6" t="s">
        <v>15</v>
      </c>
      <c r="B97" s="7" t="s">
        <v>351</v>
      </c>
      <c r="C97" s="8">
        <f t="shared" si="2"/>
        <v>199</v>
      </c>
      <c r="D97" s="9" t="s">
        <v>17</v>
      </c>
      <c r="E97" s="10">
        <f>E96+2</f>
        <v>43196</v>
      </c>
      <c r="F97" s="6" t="s">
        <v>352</v>
      </c>
      <c r="G97" s="6" t="s">
        <v>353</v>
      </c>
      <c r="H97" s="8">
        <f t="shared" si="3"/>
        <v>42</v>
      </c>
      <c r="I97" s="11" t="s">
        <v>62</v>
      </c>
    </row>
    <row r="98" spans="1:9" ht="60" x14ac:dyDescent="0.25">
      <c r="A98" s="6" t="s">
        <v>36</v>
      </c>
      <c r="B98" s="7" t="s">
        <v>354</v>
      </c>
      <c r="C98" s="8">
        <f t="shared" si="2"/>
        <v>143</v>
      </c>
      <c r="D98" s="9" t="s">
        <v>11</v>
      </c>
      <c r="E98" s="10">
        <f>E97+3</f>
        <v>43199</v>
      </c>
      <c r="F98" s="6" t="s">
        <v>355</v>
      </c>
      <c r="G98" s="6" t="s">
        <v>356</v>
      </c>
      <c r="H98" s="8">
        <f t="shared" si="3"/>
        <v>53</v>
      </c>
      <c r="I98" s="11" t="s">
        <v>136</v>
      </c>
    </row>
    <row r="99" spans="1:9" ht="60" x14ac:dyDescent="0.25">
      <c r="A99" s="6" t="s">
        <v>54</v>
      </c>
      <c r="B99" s="7" t="s">
        <v>357</v>
      </c>
      <c r="C99" s="8">
        <f t="shared" si="2"/>
        <v>111</v>
      </c>
      <c r="D99" s="9" t="s">
        <v>32</v>
      </c>
      <c r="E99" s="10">
        <f>E98+2</f>
        <v>43201</v>
      </c>
      <c r="F99" s="6" t="s">
        <v>358</v>
      </c>
      <c r="G99" s="6" t="s">
        <v>359</v>
      </c>
      <c r="H99" s="8">
        <f t="shared" si="3"/>
        <v>46</v>
      </c>
      <c r="I99" s="11" t="s">
        <v>360</v>
      </c>
    </row>
    <row r="100" spans="1:9" ht="63" x14ac:dyDescent="0.25">
      <c r="A100" s="6" t="s">
        <v>83</v>
      </c>
      <c r="B100" s="7" t="s">
        <v>361</v>
      </c>
      <c r="C100" s="8">
        <f t="shared" si="2"/>
        <v>197</v>
      </c>
      <c r="D100" s="9" t="s">
        <v>17</v>
      </c>
      <c r="E100" s="10">
        <f>E99+5</f>
        <v>43206</v>
      </c>
      <c r="F100" s="6" t="s">
        <v>362</v>
      </c>
      <c r="G100" s="6" t="s">
        <v>363</v>
      </c>
      <c r="H100" s="8">
        <f t="shared" si="3"/>
        <v>25</v>
      </c>
      <c r="I100" s="11" t="s">
        <v>269</v>
      </c>
    </row>
    <row r="101" spans="1:9" ht="60" x14ac:dyDescent="0.25">
      <c r="A101" s="6" t="s">
        <v>9</v>
      </c>
      <c r="B101" s="14" t="s">
        <v>364</v>
      </c>
      <c r="C101" s="8">
        <f t="shared" si="2"/>
        <v>184</v>
      </c>
      <c r="D101" s="9" t="s">
        <v>17</v>
      </c>
      <c r="E101" s="10">
        <f>E100+2</f>
        <v>43208</v>
      </c>
      <c r="F101" s="6" t="s">
        <v>365</v>
      </c>
      <c r="G101" s="6" t="s">
        <v>366</v>
      </c>
      <c r="H101" s="8">
        <f t="shared" si="3"/>
        <v>25</v>
      </c>
      <c r="I101" s="11" t="s">
        <v>206</v>
      </c>
    </row>
    <row r="102" spans="1:9" ht="75" x14ac:dyDescent="0.25">
      <c r="A102" s="6" t="s">
        <v>15</v>
      </c>
      <c r="B102" s="14" t="s">
        <v>367</v>
      </c>
      <c r="C102" s="8">
        <f t="shared" si="2"/>
        <v>204</v>
      </c>
      <c r="D102" s="9" t="s">
        <v>11</v>
      </c>
      <c r="E102" s="10">
        <f>E101+2</f>
        <v>43210</v>
      </c>
      <c r="F102" s="6" t="s">
        <v>368</v>
      </c>
      <c r="G102" s="6" t="s">
        <v>369</v>
      </c>
      <c r="H102" s="8">
        <f t="shared" si="3"/>
        <v>24</v>
      </c>
      <c r="I102" s="11" t="s">
        <v>20</v>
      </c>
    </row>
    <row r="103" spans="1:9" ht="63" x14ac:dyDescent="0.25">
      <c r="A103" s="6" t="s">
        <v>9</v>
      </c>
      <c r="B103" s="7" t="s">
        <v>370</v>
      </c>
      <c r="C103" s="8">
        <f t="shared" si="2"/>
        <v>187</v>
      </c>
      <c r="D103" s="9" t="s">
        <v>11</v>
      </c>
      <c r="E103" s="10">
        <f>E102+3</f>
        <v>43213</v>
      </c>
      <c r="F103" s="6" t="s">
        <v>371</v>
      </c>
      <c r="G103" s="6" t="s">
        <v>372</v>
      </c>
      <c r="H103" s="8">
        <f t="shared" si="3"/>
        <v>38</v>
      </c>
      <c r="I103" s="11" t="s">
        <v>163</v>
      </c>
    </row>
    <row r="104" spans="1:9" ht="75" x14ac:dyDescent="0.25">
      <c r="A104" s="6" t="s">
        <v>25</v>
      </c>
      <c r="B104" s="7" t="s">
        <v>373</v>
      </c>
      <c r="C104" s="8">
        <f t="shared" si="2"/>
        <v>96</v>
      </c>
      <c r="D104" s="9" t="s">
        <v>32</v>
      </c>
      <c r="E104" s="10">
        <f>E103+2</f>
        <v>43215</v>
      </c>
      <c r="F104" s="6" t="s">
        <v>374</v>
      </c>
      <c r="G104" s="6" t="s">
        <v>375</v>
      </c>
      <c r="H104" s="8">
        <f t="shared" si="3"/>
        <v>54</v>
      </c>
      <c r="I104" s="11" t="s">
        <v>44</v>
      </c>
    </row>
    <row r="105" spans="1:9" ht="60" x14ac:dyDescent="0.25">
      <c r="A105" s="6" t="s">
        <v>30</v>
      </c>
      <c r="B105" s="7" t="s">
        <v>376</v>
      </c>
      <c r="C105" s="8">
        <f t="shared" si="2"/>
        <v>119</v>
      </c>
      <c r="D105" s="9" t="s">
        <v>11</v>
      </c>
      <c r="E105" s="10">
        <f>E104+3</f>
        <v>43218</v>
      </c>
      <c r="F105" s="6" t="s">
        <v>377</v>
      </c>
      <c r="G105" s="6" t="s">
        <v>378</v>
      </c>
      <c r="H105" s="8">
        <f t="shared" si="3"/>
        <v>50</v>
      </c>
      <c r="I105" s="11" t="s">
        <v>220</v>
      </c>
    </row>
    <row r="106" spans="1:9" ht="63" x14ac:dyDescent="0.25">
      <c r="A106" s="6" t="s">
        <v>36</v>
      </c>
      <c r="B106" s="7" t="s">
        <v>379</v>
      </c>
      <c r="C106" s="8">
        <f t="shared" si="2"/>
        <v>176</v>
      </c>
      <c r="D106" s="9" t="s">
        <v>17</v>
      </c>
      <c r="E106" s="10">
        <f>E105+2</f>
        <v>43220</v>
      </c>
      <c r="F106" s="6" t="s">
        <v>380</v>
      </c>
      <c r="G106" s="6" t="s">
        <v>381</v>
      </c>
      <c r="H106" s="8">
        <f t="shared" si="3"/>
        <v>37</v>
      </c>
      <c r="I106" s="11" t="s">
        <v>49</v>
      </c>
    </row>
    <row r="107" spans="1:9" ht="63" x14ac:dyDescent="0.25">
      <c r="A107" s="6" t="s">
        <v>40</v>
      </c>
      <c r="B107" s="20" t="s">
        <v>382</v>
      </c>
      <c r="C107" s="8">
        <f t="shared" si="2"/>
        <v>196</v>
      </c>
      <c r="D107" s="9" t="s">
        <v>11</v>
      </c>
      <c r="E107" s="10">
        <f>E106+2</f>
        <v>43222</v>
      </c>
      <c r="F107" s="6" t="s">
        <v>383</v>
      </c>
      <c r="G107" s="6" t="s">
        <v>384</v>
      </c>
      <c r="H107" s="8">
        <f t="shared" si="3"/>
        <v>40</v>
      </c>
      <c r="I107" s="11" t="s">
        <v>269</v>
      </c>
    </row>
    <row r="108" spans="1:9" ht="75" x14ac:dyDescent="0.25">
      <c r="A108" s="6" t="s">
        <v>36</v>
      </c>
      <c r="B108" s="13" t="s">
        <v>385</v>
      </c>
      <c r="C108" s="8">
        <f t="shared" si="2"/>
        <v>193</v>
      </c>
      <c r="D108" s="9" t="s">
        <v>32</v>
      </c>
      <c r="E108" s="10">
        <f>E107+2</f>
        <v>43224</v>
      </c>
      <c r="F108" s="6" t="s">
        <v>386</v>
      </c>
      <c r="G108" s="6" t="s">
        <v>387</v>
      </c>
      <c r="H108" s="8">
        <f t="shared" si="3"/>
        <v>50</v>
      </c>
      <c r="I108" s="11" t="s">
        <v>129</v>
      </c>
    </row>
    <row r="109" spans="1:9" ht="60" x14ac:dyDescent="0.25">
      <c r="A109" s="6" t="s">
        <v>54</v>
      </c>
      <c r="B109" s="7" t="s">
        <v>388</v>
      </c>
      <c r="C109" s="8">
        <f t="shared" si="2"/>
        <v>66</v>
      </c>
      <c r="D109" s="9" t="s">
        <v>17</v>
      </c>
      <c r="E109" s="10">
        <f>E108+3</f>
        <v>43227</v>
      </c>
      <c r="F109" s="6" t="s">
        <v>389</v>
      </c>
      <c r="G109" s="6" t="s">
        <v>390</v>
      </c>
      <c r="H109" s="8">
        <f t="shared" si="3"/>
        <v>54</v>
      </c>
      <c r="I109" s="11" t="s">
        <v>98</v>
      </c>
    </row>
    <row r="110" spans="1:9" ht="90" x14ac:dyDescent="0.25">
      <c r="A110" s="6" t="s">
        <v>40</v>
      </c>
      <c r="B110" s="13" t="s">
        <v>391</v>
      </c>
      <c r="C110" s="8">
        <f t="shared" si="2"/>
        <v>171</v>
      </c>
      <c r="D110" s="9" t="s">
        <v>11</v>
      </c>
      <c r="E110" s="10">
        <f>E109+2</f>
        <v>43229</v>
      </c>
      <c r="F110" s="6" t="s">
        <v>392</v>
      </c>
      <c r="G110" s="6" t="s">
        <v>393</v>
      </c>
      <c r="H110" s="8">
        <f t="shared" si="3"/>
        <v>63</v>
      </c>
      <c r="I110" s="11" t="s">
        <v>220</v>
      </c>
    </row>
    <row r="111" spans="1:9" ht="63" x14ac:dyDescent="0.25">
      <c r="A111" s="6" t="s">
        <v>83</v>
      </c>
      <c r="B111" s="7" t="s">
        <v>394</v>
      </c>
      <c r="C111" s="8">
        <f t="shared" si="2"/>
        <v>169</v>
      </c>
      <c r="D111" s="9" t="s">
        <v>32</v>
      </c>
      <c r="E111" s="10">
        <f>E110+3</f>
        <v>43232</v>
      </c>
      <c r="F111" s="6" t="s">
        <v>395</v>
      </c>
      <c r="G111" s="6" t="s">
        <v>396</v>
      </c>
      <c r="H111" s="8">
        <f t="shared" si="3"/>
        <v>48</v>
      </c>
      <c r="I111" s="11" t="s">
        <v>159</v>
      </c>
    </row>
    <row r="112" spans="1:9" ht="63" x14ac:dyDescent="0.25">
      <c r="A112" s="6" t="s">
        <v>40</v>
      </c>
      <c r="B112" s="7" t="s">
        <v>397</v>
      </c>
      <c r="C112" s="8">
        <f t="shared" si="2"/>
        <v>167</v>
      </c>
      <c r="D112" s="9" t="s">
        <v>11</v>
      </c>
      <c r="E112" s="10">
        <f>E111+2</f>
        <v>43234</v>
      </c>
      <c r="F112" s="6" t="s">
        <v>398</v>
      </c>
      <c r="G112" s="6" t="s">
        <v>399</v>
      </c>
      <c r="H112" s="8">
        <f t="shared" si="3"/>
        <v>39</v>
      </c>
      <c r="I112" s="11" t="s">
        <v>163</v>
      </c>
    </row>
    <row r="113" spans="1:9" ht="60" x14ac:dyDescent="0.25">
      <c r="A113" s="6" t="s">
        <v>15</v>
      </c>
      <c r="B113" s="14" t="s">
        <v>400</v>
      </c>
      <c r="C113" s="8">
        <f t="shared" si="2"/>
        <v>198</v>
      </c>
      <c r="D113" s="9" t="s">
        <v>17</v>
      </c>
      <c r="E113" s="10">
        <f>E112+2</f>
        <v>43236</v>
      </c>
      <c r="F113" s="6" t="s">
        <v>401</v>
      </c>
      <c r="G113" s="6" t="s">
        <v>402</v>
      </c>
      <c r="H113" s="8">
        <f t="shared" si="3"/>
        <v>52</v>
      </c>
      <c r="I113" s="11" t="s">
        <v>62</v>
      </c>
    </row>
    <row r="114" spans="1:9" ht="63" x14ac:dyDescent="0.25">
      <c r="A114" s="6" t="s">
        <v>40</v>
      </c>
      <c r="B114" s="7" t="s">
        <v>403</v>
      </c>
      <c r="C114" s="8">
        <f t="shared" si="2"/>
        <v>161</v>
      </c>
      <c r="D114" s="9" t="s">
        <v>17</v>
      </c>
      <c r="E114" s="10">
        <f>E113+2</f>
        <v>43238</v>
      </c>
      <c r="F114" s="6" t="s">
        <v>404</v>
      </c>
      <c r="G114" s="6" t="s">
        <v>405</v>
      </c>
      <c r="H114" s="8">
        <f t="shared" si="3"/>
        <v>51</v>
      </c>
      <c r="I114" s="11" t="s">
        <v>406</v>
      </c>
    </row>
    <row r="115" spans="1:9" ht="126" x14ac:dyDescent="0.25">
      <c r="A115" s="6" t="s">
        <v>15</v>
      </c>
      <c r="B115" s="7" t="s">
        <v>407</v>
      </c>
      <c r="C115" s="8">
        <f t="shared" si="2"/>
        <v>189</v>
      </c>
      <c r="D115" s="9" t="s">
        <v>302</v>
      </c>
      <c r="E115" s="10">
        <f>E114+3</f>
        <v>43241</v>
      </c>
      <c r="F115" s="6" t="s">
        <v>408</v>
      </c>
      <c r="G115" s="6" t="s">
        <v>409</v>
      </c>
      <c r="H115" s="8">
        <f t="shared" si="3"/>
        <v>28</v>
      </c>
      <c r="I115" s="11" t="s">
        <v>44</v>
      </c>
    </row>
    <row r="116" spans="1:9" ht="63" x14ac:dyDescent="0.25">
      <c r="A116" s="6" t="s">
        <v>9</v>
      </c>
      <c r="B116" s="7" t="s">
        <v>410</v>
      </c>
      <c r="C116" s="8">
        <f t="shared" si="2"/>
        <v>156</v>
      </c>
      <c r="D116" s="9" t="s">
        <v>32</v>
      </c>
      <c r="E116" s="10">
        <f>E115+2</f>
        <v>43243</v>
      </c>
      <c r="F116" s="6" t="s">
        <v>411</v>
      </c>
      <c r="G116" s="6" t="s">
        <v>412</v>
      </c>
      <c r="H116" s="8">
        <f t="shared" si="3"/>
        <v>49</v>
      </c>
      <c r="I116" s="11" t="s">
        <v>265</v>
      </c>
    </row>
    <row r="117" spans="1:9" ht="75" x14ac:dyDescent="0.25">
      <c r="A117" s="6" t="s">
        <v>25</v>
      </c>
      <c r="B117" s="7" t="s">
        <v>413</v>
      </c>
      <c r="C117" s="8">
        <f t="shared" si="2"/>
        <v>145</v>
      </c>
      <c r="D117" s="9" t="s">
        <v>11</v>
      </c>
      <c r="E117" s="10">
        <f>E116+5</f>
        <v>43248</v>
      </c>
      <c r="F117" s="6" t="s">
        <v>414</v>
      </c>
      <c r="G117" s="6" t="s">
        <v>415</v>
      </c>
      <c r="H117" s="8">
        <f t="shared" si="3"/>
        <v>59</v>
      </c>
      <c r="I117" s="11" t="s">
        <v>87</v>
      </c>
    </row>
    <row r="118" spans="1:9" ht="75" x14ac:dyDescent="0.25">
      <c r="A118" s="6" t="s">
        <v>83</v>
      </c>
      <c r="B118" s="7" t="s">
        <v>416</v>
      </c>
      <c r="C118" s="8">
        <f t="shared" si="2"/>
        <v>183</v>
      </c>
      <c r="D118" s="9" t="s">
        <v>32</v>
      </c>
      <c r="E118" s="10">
        <f>E117+2</f>
        <v>43250</v>
      </c>
      <c r="F118" s="6" t="s">
        <v>417</v>
      </c>
      <c r="G118" s="6" t="s">
        <v>418</v>
      </c>
      <c r="H118" s="8">
        <f t="shared" si="3"/>
        <v>59</v>
      </c>
      <c r="I118" s="11" t="s">
        <v>87</v>
      </c>
    </row>
    <row r="119" spans="1:9" ht="60" x14ac:dyDescent="0.25">
      <c r="A119" s="6" t="s">
        <v>54</v>
      </c>
      <c r="B119" s="7" t="s">
        <v>419</v>
      </c>
      <c r="C119" s="8">
        <f t="shared" si="2"/>
        <v>123</v>
      </c>
      <c r="D119" s="9" t="s">
        <v>17</v>
      </c>
      <c r="E119" s="10">
        <f>E118+2</f>
        <v>43252</v>
      </c>
      <c r="F119" s="6" t="s">
        <v>420</v>
      </c>
      <c r="G119" s="6" t="s">
        <v>421</v>
      </c>
      <c r="H119" s="8">
        <f t="shared" si="3"/>
        <v>49</v>
      </c>
      <c r="I119" s="11" t="s">
        <v>115</v>
      </c>
    </row>
    <row r="120" spans="1:9" ht="78.75" x14ac:dyDescent="0.25">
      <c r="A120" s="6" t="s">
        <v>9</v>
      </c>
      <c r="B120" s="7" t="s">
        <v>422</v>
      </c>
      <c r="C120" s="8">
        <f t="shared" si="2"/>
        <v>196</v>
      </c>
      <c r="D120" s="9" t="s">
        <v>11</v>
      </c>
      <c r="E120" s="10">
        <f>E119+3</f>
        <v>43255</v>
      </c>
      <c r="F120" s="6" t="s">
        <v>423</v>
      </c>
      <c r="G120" s="6" t="s">
        <v>424</v>
      </c>
      <c r="H120" s="8">
        <f t="shared" si="3"/>
        <v>41</v>
      </c>
      <c r="I120" s="11" t="s">
        <v>163</v>
      </c>
    </row>
    <row r="121" spans="1:9" ht="60" x14ac:dyDescent="0.25">
      <c r="A121" s="6" t="s">
        <v>15</v>
      </c>
      <c r="B121" s="14" t="s">
        <v>425</v>
      </c>
      <c r="C121" s="8">
        <f t="shared" si="2"/>
        <v>189</v>
      </c>
      <c r="D121" s="9" t="s">
        <v>17</v>
      </c>
      <c r="E121" s="10">
        <f>E120+2</f>
        <v>43257</v>
      </c>
      <c r="F121" s="6" t="s">
        <v>426</v>
      </c>
      <c r="G121" s="6" t="s">
        <v>427</v>
      </c>
      <c r="H121" s="8">
        <f t="shared" si="3"/>
        <v>37</v>
      </c>
      <c r="I121" s="11" t="s">
        <v>62</v>
      </c>
    </row>
    <row r="122" spans="1:9" ht="75" x14ac:dyDescent="0.25">
      <c r="A122" s="6" t="s">
        <v>9</v>
      </c>
      <c r="B122" s="7" t="s">
        <v>428</v>
      </c>
      <c r="C122" s="8">
        <f t="shared" si="2"/>
        <v>194</v>
      </c>
      <c r="D122" s="9" t="s">
        <v>32</v>
      </c>
      <c r="E122" s="10">
        <f>E121+5</f>
        <v>43262</v>
      </c>
      <c r="F122" s="6" t="s">
        <v>429</v>
      </c>
      <c r="G122" s="6" t="s">
        <v>430</v>
      </c>
      <c r="H122" s="8">
        <f t="shared" si="3"/>
        <v>64</v>
      </c>
      <c r="I122" s="11" t="s">
        <v>206</v>
      </c>
    </row>
    <row r="123" spans="1:9" ht="60" x14ac:dyDescent="0.25">
      <c r="A123" s="6" t="s">
        <v>30</v>
      </c>
      <c r="B123" s="7" t="s">
        <v>431</v>
      </c>
      <c r="C123" s="8">
        <f t="shared" si="2"/>
        <v>94</v>
      </c>
      <c r="D123" s="9" t="s">
        <v>17</v>
      </c>
      <c r="E123" s="10">
        <f>E122+2</f>
        <v>43264</v>
      </c>
      <c r="F123" s="6" t="s">
        <v>432</v>
      </c>
      <c r="G123" s="6" t="s">
        <v>433</v>
      </c>
      <c r="H123" s="8">
        <f t="shared" si="3"/>
        <v>43</v>
      </c>
      <c r="I123" s="11" t="s">
        <v>220</v>
      </c>
    </row>
    <row r="124" spans="1:9" ht="75" x14ac:dyDescent="0.25">
      <c r="A124" s="6" t="s">
        <v>45</v>
      </c>
      <c r="B124" s="7" t="s">
        <v>434</v>
      </c>
      <c r="C124" s="8">
        <f t="shared" si="2"/>
        <v>160</v>
      </c>
      <c r="D124" s="9" t="s">
        <v>17</v>
      </c>
      <c r="E124" s="10">
        <f>E123+2</f>
        <v>43266</v>
      </c>
      <c r="F124" s="6" t="s">
        <v>435</v>
      </c>
      <c r="G124" s="6" t="s">
        <v>436</v>
      </c>
      <c r="H124" s="8">
        <f t="shared" si="3"/>
        <v>64</v>
      </c>
      <c r="I124" s="11" t="s">
        <v>49</v>
      </c>
    </row>
    <row r="125" spans="1:9" ht="75" x14ac:dyDescent="0.25">
      <c r="A125" s="6" t="s">
        <v>9</v>
      </c>
      <c r="B125" s="20" t="s">
        <v>437</v>
      </c>
      <c r="C125" s="8">
        <f t="shared" si="2"/>
        <v>110</v>
      </c>
      <c r="D125" s="9" t="s">
        <v>11</v>
      </c>
      <c r="E125" s="10">
        <f>E124+3</f>
        <v>43269</v>
      </c>
      <c r="F125" s="6" t="s">
        <v>438</v>
      </c>
      <c r="G125" s="6" t="s">
        <v>439</v>
      </c>
      <c r="H125" s="8">
        <f t="shared" si="3"/>
        <v>55</v>
      </c>
      <c r="I125" s="11" t="s">
        <v>242</v>
      </c>
    </row>
    <row r="126" spans="1:9" ht="63" x14ac:dyDescent="0.25">
      <c r="A126" s="6" t="s">
        <v>30</v>
      </c>
      <c r="B126" s="7" t="s">
        <v>440</v>
      </c>
      <c r="C126" s="8">
        <f t="shared" si="2"/>
        <v>196</v>
      </c>
      <c r="D126" s="9" t="s">
        <v>32</v>
      </c>
      <c r="E126" s="10">
        <f>E125+2</f>
        <v>43271</v>
      </c>
      <c r="F126" s="6" t="s">
        <v>441</v>
      </c>
      <c r="G126" s="6" t="s">
        <v>442</v>
      </c>
      <c r="H126" s="8">
        <f t="shared" si="3"/>
        <v>32</v>
      </c>
      <c r="I126" s="11" t="s">
        <v>35</v>
      </c>
    </row>
    <row r="127" spans="1:9" ht="60" x14ac:dyDescent="0.25">
      <c r="A127" s="6" t="s">
        <v>45</v>
      </c>
      <c r="B127" s="7" t="s">
        <v>443</v>
      </c>
      <c r="C127" s="8">
        <f t="shared" si="2"/>
        <v>133</v>
      </c>
      <c r="D127" s="9" t="s">
        <v>11</v>
      </c>
      <c r="E127" s="10">
        <f>E126+5</f>
        <v>43276</v>
      </c>
      <c r="F127" s="6" t="s">
        <v>444</v>
      </c>
      <c r="G127" s="6" t="s">
        <v>445</v>
      </c>
      <c r="H127" s="8">
        <f t="shared" si="3"/>
        <v>45</v>
      </c>
      <c r="I127" s="11" t="s">
        <v>49</v>
      </c>
    </row>
    <row r="128" spans="1:9" ht="63" x14ac:dyDescent="0.25">
      <c r="A128" s="6" t="s">
        <v>9</v>
      </c>
      <c r="B128" s="7" t="s">
        <v>446</v>
      </c>
      <c r="C128" s="8">
        <f t="shared" si="2"/>
        <v>183</v>
      </c>
      <c r="D128" s="9" t="s">
        <v>17</v>
      </c>
      <c r="E128" s="10">
        <f>E127+2</f>
        <v>43278</v>
      </c>
      <c r="F128" s="6" t="s">
        <v>447</v>
      </c>
      <c r="G128" s="6" t="s">
        <v>448</v>
      </c>
      <c r="H128" s="8">
        <f t="shared" si="3"/>
        <v>50</v>
      </c>
      <c r="I128" s="11" t="s">
        <v>206</v>
      </c>
    </row>
    <row r="129" spans="1:9" ht="47.25" x14ac:dyDescent="0.25">
      <c r="A129" s="6" t="s">
        <v>54</v>
      </c>
      <c r="B129" s="7" t="s">
        <v>449</v>
      </c>
      <c r="C129" s="8">
        <f t="shared" si="2"/>
        <v>88</v>
      </c>
      <c r="D129" s="9" t="s">
        <v>17</v>
      </c>
      <c r="E129" s="10">
        <f>E128+2</f>
        <v>43280</v>
      </c>
      <c r="F129" s="6" t="s">
        <v>450</v>
      </c>
      <c r="G129" s="6" t="s">
        <v>451</v>
      </c>
      <c r="H129" s="8">
        <f t="shared" si="3"/>
        <v>41</v>
      </c>
      <c r="I129" s="11" t="s">
        <v>98</v>
      </c>
    </row>
    <row r="130" spans="1:9" ht="63" x14ac:dyDescent="0.25">
      <c r="A130" s="6" t="s">
        <v>45</v>
      </c>
      <c r="B130" s="7" t="s">
        <v>452</v>
      </c>
      <c r="C130" s="8">
        <f>LEN(B130)</f>
        <v>172</v>
      </c>
      <c r="D130" s="9" t="s">
        <v>32</v>
      </c>
      <c r="E130" s="10">
        <f>E129+3</f>
        <v>43283</v>
      </c>
      <c r="F130" s="6" t="s">
        <v>453</v>
      </c>
      <c r="G130" s="6" t="s">
        <v>454</v>
      </c>
      <c r="H130" s="8">
        <f>LEN(G130)</f>
        <v>52</v>
      </c>
      <c r="I130" s="11" t="s">
        <v>49</v>
      </c>
    </row>
    <row r="131" spans="1:9" ht="78.75" x14ac:dyDescent="0.25">
      <c r="A131" s="6" t="s">
        <v>54</v>
      </c>
      <c r="B131" s="7" t="s">
        <v>455</v>
      </c>
      <c r="C131" s="8">
        <f>LEN(B131)</f>
        <v>221</v>
      </c>
      <c r="D131" s="9" t="s">
        <v>11</v>
      </c>
      <c r="E131" s="10">
        <f>E130+2</f>
        <v>43285</v>
      </c>
      <c r="F131" s="6" t="s">
        <v>456</v>
      </c>
      <c r="G131" s="6" t="s">
        <v>457</v>
      </c>
      <c r="H131" s="8">
        <f>LEN(G131)</f>
        <v>54</v>
      </c>
      <c r="I131" s="11" t="s">
        <v>98</v>
      </c>
    </row>
    <row r="132" spans="1:9" ht="60" x14ac:dyDescent="0.25">
      <c r="A132" s="6" t="s">
        <v>83</v>
      </c>
      <c r="B132" s="7" t="s">
        <v>458</v>
      </c>
      <c r="C132" s="8">
        <f>LEN(B132)</f>
        <v>139</v>
      </c>
      <c r="D132" s="9" t="s">
        <v>32</v>
      </c>
      <c r="E132" s="10">
        <f>E131+5</f>
        <v>43290</v>
      </c>
      <c r="F132" s="6" t="s">
        <v>459</v>
      </c>
      <c r="G132" s="6" t="s">
        <v>460</v>
      </c>
      <c r="H132" s="8">
        <f>LEN(G132)</f>
        <v>47</v>
      </c>
      <c r="I132" s="11" t="s">
        <v>53</v>
      </c>
    </row>
    <row r="133" spans="1:9" ht="75" x14ac:dyDescent="0.25">
      <c r="A133" s="6" t="s">
        <v>54</v>
      </c>
      <c r="B133" s="7" t="s">
        <v>461</v>
      </c>
      <c r="C133" s="8">
        <f>LEN(B133)</f>
        <v>174</v>
      </c>
      <c r="D133" s="9" t="s">
        <v>17</v>
      </c>
      <c r="E133" s="10">
        <f>E132+2</f>
        <v>43292</v>
      </c>
      <c r="F133" s="6" t="s">
        <v>462</v>
      </c>
      <c r="G133" s="6" t="s">
        <v>463</v>
      </c>
      <c r="H133" s="8">
        <f>LEN(G133)</f>
        <v>58</v>
      </c>
      <c r="I133" s="11" t="s">
        <v>20</v>
      </c>
    </row>
    <row r="139" spans="1:9" x14ac:dyDescent="0.25">
      <c r="B139" s="21"/>
      <c r="C139" s="22"/>
    </row>
  </sheetData>
  <autoFilter ref="A1:I133" xr:uid="{00000000-0009-0000-0000-00000200000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7"/>
  <sheetViews>
    <sheetView topLeftCell="B1" zoomScale="115" zoomScaleNormal="115" zoomScalePageLayoutView="80" workbookViewId="0">
      <pane ySplit="1" topLeftCell="A29" activePane="bottomLeft" state="frozen"/>
      <selection pane="bottomLeft" activeCell="J6" sqref="J6"/>
    </sheetView>
  </sheetViews>
  <sheetFormatPr defaultColWidth="12.42578125" defaultRowHeight="15.75" x14ac:dyDescent="0.25"/>
  <cols>
    <col min="1" max="1" width="35.42578125" style="34" customWidth="1"/>
    <col min="2" max="2" width="49.5703125" style="34" customWidth="1"/>
    <col min="3" max="3" width="12.42578125" style="34"/>
    <col min="4" max="4" width="25" style="34" customWidth="1"/>
    <col min="5" max="5" width="12.42578125" style="34" customWidth="1"/>
    <col min="6" max="6" width="19.5703125" style="34" customWidth="1"/>
    <col min="7" max="7" width="16.5703125" style="34" customWidth="1"/>
    <col min="8" max="8" width="8.140625" style="34" customWidth="1"/>
    <col min="9" max="9" width="12.42578125" style="34"/>
    <col min="10" max="10" width="24.42578125" style="35" customWidth="1"/>
    <col min="11" max="16384" width="12.42578125" style="36"/>
  </cols>
  <sheetData>
    <row r="1" spans="1:10" s="29" customFormat="1" ht="47.25" x14ac:dyDescent="0.25">
      <c r="A1" s="27" t="s">
        <v>464</v>
      </c>
      <c r="B1" s="27" t="s">
        <v>1</v>
      </c>
      <c r="C1" s="27" t="s">
        <v>7</v>
      </c>
      <c r="D1" s="27" t="s">
        <v>6</v>
      </c>
      <c r="E1" s="27" t="s">
        <v>7</v>
      </c>
      <c r="F1" s="28" t="s">
        <v>3</v>
      </c>
      <c r="G1" s="28" t="s">
        <v>465</v>
      </c>
      <c r="H1" s="27" t="s">
        <v>5</v>
      </c>
      <c r="I1" s="29" t="s">
        <v>466</v>
      </c>
      <c r="J1" s="30" t="s">
        <v>8</v>
      </c>
    </row>
    <row r="2" spans="1:10" ht="48" thickBot="1" x14ac:dyDescent="0.3">
      <c r="A2" s="31" t="s">
        <v>467</v>
      </c>
      <c r="B2" s="32" t="s">
        <v>468</v>
      </c>
      <c r="C2" s="31">
        <f t="shared" ref="C2:C65" si="0">LEN(B2)</f>
        <v>139</v>
      </c>
      <c r="D2" s="33" t="s">
        <v>469</v>
      </c>
      <c r="E2" s="31">
        <f>LEN(D2)</f>
        <v>49</v>
      </c>
      <c r="F2" s="31" t="s">
        <v>470</v>
      </c>
      <c r="G2" s="31" t="s">
        <v>471</v>
      </c>
      <c r="H2" s="31">
        <v>1</v>
      </c>
      <c r="I2" s="34" t="s">
        <v>472</v>
      </c>
      <c r="J2" s="35" t="s">
        <v>473</v>
      </c>
    </row>
    <row r="3" spans="1:10" ht="48" thickBot="1" x14ac:dyDescent="0.3">
      <c r="A3" s="31" t="s">
        <v>467</v>
      </c>
      <c r="B3" s="33" t="s">
        <v>474</v>
      </c>
      <c r="C3" s="31">
        <f t="shared" si="0"/>
        <v>144</v>
      </c>
      <c r="D3" s="33" t="s">
        <v>475</v>
      </c>
      <c r="E3" s="31">
        <f t="shared" ref="E3:E66" si="1">LEN(D3)</f>
        <v>49</v>
      </c>
      <c r="F3" s="31" t="s">
        <v>476</v>
      </c>
      <c r="G3" s="31" t="s">
        <v>477</v>
      </c>
      <c r="H3" s="31">
        <v>2</v>
      </c>
      <c r="I3" s="34" t="s">
        <v>472</v>
      </c>
      <c r="J3" s="35" t="s">
        <v>338</v>
      </c>
    </row>
    <row r="4" spans="1:10" ht="48" thickBot="1" x14ac:dyDescent="0.3">
      <c r="A4" s="31" t="s">
        <v>467</v>
      </c>
      <c r="B4" s="33" t="s">
        <v>478</v>
      </c>
      <c r="C4" s="31">
        <f t="shared" si="0"/>
        <v>137</v>
      </c>
      <c r="D4" s="33" t="s">
        <v>479</v>
      </c>
      <c r="E4" s="31">
        <f t="shared" si="1"/>
        <v>56</v>
      </c>
      <c r="F4" s="31" t="s">
        <v>480</v>
      </c>
      <c r="G4" s="31" t="s">
        <v>477</v>
      </c>
      <c r="H4" s="31">
        <v>3</v>
      </c>
      <c r="I4" s="34" t="s">
        <v>472</v>
      </c>
      <c r="J4" s="35" t="s">
        <v>98</v>
      </c>
    </row>
    <row r="5" spans="1:10" ht="63.75" thickBot="1" x14ac:dyDescent="0.3">
      <c r="A5" s="31" t="s">
        <v>467</v>
      </c>
      <c r="B5" s="33" t="s">
        <v>481</v>
      </c>
      <c r="C5" s="31">
        <f t="shared" si="0"/>
        <v>153</v>
      </c>
      <c r="D5" s="33" t="s">
        <v>482</v>
      </c>
      <c r="E5" s="31">
        <f t="shared" si="1"/>
        <v>61</v>
      </c>
      <c r="F5" s="31" t="s">
        <v>476</v>
      </c>
      <c r="G5" s="31" t="s">
        <v>477</v>
      </c>
      <c r="H5" s="31">
        <v>4</v>
      </c>
      <c r="I5" s="34" t="s">
        <v>472</v>
      </c>
      <c r="J5" s="35" t="s">
        <v>483</v>
      </c>
    </row>
    <row r="6" spans="1:10" ht="63.75" thickBot="1" x14ac:dyDescent="0.3">
      <c r="A6" s="31" t="s">
        <v>467</v>
      </c>
      <c r="B6" s="33" t="s">
        <v>484</v>
      </c>
      <c r="C6" s="31">
        <f t="shared" si="0"/>
        <v>183</v>
      </c>
      <c r="D6" s="33" t="s">
        <v>485</v>
      </c>
      <c r="E6" s="31">
        <f t="shared" si="1"/>
        <v>59</v>
      </c>
      <c r="F6" s="31" t="s">
        <v>476</v>
      </c>
      <c r="G6" s="31" t="s">
        <v>477</v>
      </c>
      <c r="H6" s="31">
        <v>5</v>
      </c>
      <c r="I6" s="34" t="s">
        <v>472</v>
      </c>
      <c r="J6" s="35" t="s">
        <v>163</v>
      </c>
    </row>
    <row r="7" spans="1:10" ht="48" thickBot="1" x14ac:dyDescent="0.3">
      <c r="A7" s="31" t="s">
        <v>467</v>
      </c>
      <c r="B7" s="33" t="s">
        <v>486</v>
      </c>
      <c r="C7" s="31">
        <f t="shared" si="0"/>
        <v>124</v>
      </c>
      <c r="D7" s="33" t="s">
        <v>487</v>
      </c>
      <c r="E7" s="31">
        <f t="shared" si="1"/>
        <v>36</v>
      </c>
      <c r="F7" s="31" t="s">
        <v>476</v>
      </c>
      <c r="G7" s="31" t="s">
        <v>477</v>
      </c>
      <c r="H7" s="31">
        <v>6</v>
      </c>
      <c r="I7" s="34" t="s">
        <v>472</v>
      </c>
      <c r="J7" s="35" t="s">
        <v>170</v>
      </c>
    </row>
    <row r="8" spans="1:10" ht="63.75" thickBot="1" x14ac:dyDescent="0.3">
      <c r="A8" s="37" t="s">
        <v>488</v>
      </c>
      <c r="B8" s="38" t="s">
        <v>489</v>
      </c>
      <c r="C8" s="37">
        <f t="shared" si="0"/>
        <v>177</v>
      </c>
      <c r="D8" s="38" t="s">
        <v>490</v>
      </c>
      <c r="E8" s="39">
        <f t="shared" si="1"/>
        <v>59</v>
      </c>
      <c r="F8" s="37" t="s">
        <v>476</v>
      </c>
      <c r="G8" s="37" t="s">
        <v>477</v>
      </c>
      <c r="H8" s="37">
        <v>1</v>
      </c>
      <c r="I8" s="34" t="s">
        <v>472</v>
      </c>
      <c r="J8" s="35" t="s">
        <v>491</v>
      </c>
    </row>
    <row r="9" spans="1:10" ht="63.75" thickBot="1" x14ac:dyDescent="0.3">
      <c r="A9" s="37" t="s">
        <v>488</v>
      </c>
      <c r="B9" s="32" t="s">
        <v>492</v>
      </c>
      <c r="C9" s="37">
        <f t="shared" si="0"/>
        <v>169</v>
      </c>
      <c r="D9" s="38" t="s">
        <v>493</v>
      </c>
      <c r="E9" s="39">
        <f t="shared" si="1"/>
        <v>61</v>
      </c>
      <c r="F9" s="37" t="s">
        <v>476</v>
      </c>
      <c r="G9" s="37" t="s">
        <v>477</v>
      </c>
      <c r="H9" s="37">
        <v>2</v>
      </c>
      <c r="I9" s="34" t="s">
        <v>472</v>
      </c>
      <c r="J9" s="35" t="s">
        <v>74</v>
      </c>
    </row>
    <row r="10" spans="1:10" ht="63.75" thickBot="1" x14ac:dyDescent="0.3">
      <c r="A10" s="37" t="s">
        <v>488</v>
      </c>
      <c r="B10" s="38" t="s">
        <v>494</v>
      </c>
      <c r="C10" s="37">
        <f t="shared" si="0"/>
        <v>162</v>
      </c>
      <c r="D10" s="38" t="s">
        <v>495</v>
      </c>
      <c r="E10" s="39">
        <f t="shared" si="1"/>
        <v>55</v>
      </c>
      <c r="F10" s="37" t="s">
        <v>496</v>
      </c>
      <c r="G10" s="37" t="s">
        <v>471</v>
      </c>
      <c r="H10" s="37">
        <v>3</v>
      </c>
      <c r="I10" s="34" t="s">
        <v>497</v>
      </c>
      <c r="J10" s="35" t="s">
        <v>338</v>
      </c>
    </row>
    <row r="11" spans="1:10" ht="63.75" thickBot="1" x14ac:dyDescent="0.3">
      <c r="A11" s="37" t="s">
        <v>488</v>
      </c>
      <c r="B11" s="32" t="s">
        <v>498</v>
      </c>
      <c r="C11" s="37">
        <f t="shared" si="0"/>
        <v>163</v>
      </c>
      <c r="D11" s="38" t="s">
        <v>499</v>
      </c>
      <c r="E11" s="39">
        <f t="shared" si="1"/>
        <v>56</v>
      </c>
      <c r="F11" s="37" t="s">
        <v>476</v>
      </c>
      <c r="G11" s="37" t="s">
        <v>477</v>
      </c>
      <c r="H11" s="37">
        <v>4</v>
      </c>
      <c r="I11" s="34" t="s">
        <v>472</v>
      </c>
      <c r="J11" s="35" t="s">
        <v>74</v>
      </c>
    </row>
    <row r="12" spans="1:10" ht="63.75" thickBot="1" x14ac:dyDescent="0.3">
      <c r="A12" s="37" t="s">
        <v>488</v>
      </c>
      <c r="B12" s="32" t="s">
        <v>500</v>
      </c>
      <c r="C12" s="37">
        <f t="shared" si="0"/>
        <v>156</v>
      </c>
      <c r="D12" s="38" t="s">
        <v>501</v>
      </c>
      <c r="E12" s="39">
        <f t="shared" si="1"/>
        <v>45</v>
      </c>
      <c r="F12" s="37" t="s">
        <v>476</v>
      </c>
      <c r="G12" s="37" t="s">
        <v>477</v>
      </c>
      <c r="H12" s="37">
        <v>5</v>
      </c>
      <c r="I12" s="34" t="s">
        <v>472</v>
      </c>
      <c r="J12" s="35" t="s">
        <v>74</v>
      </c>
    </row>
    <row r="13" spans="1:10" ht="48" thickBot="1" x14ac:dyDescent="0.3">
      <c r="A13" s="37" t="s">
        <v>488</v>
      </c>
      <c r="B13" s="38" t="s">
        <v>502</v>
      </c>
      <c r="C13" s="37">
        <f t="shared" si="0"/>
        <v>134</v>
      </c>
      <c r="D13" s="38" t="s">
        <v>503</v>
      </c>
      <c r="E13" s="39">
        <f t="shared" si="1"/>
        <v>43</v>
      </c>
      <c r="F13" s="37" t="s">
        <v>476</v>
      </c>
      <c r="G13" s="37" t="s">
        <v>477</v>
      </c>
      <c r="H13" s="37">
        <v>6</v>
      </c>
      <c r="I13" s="34" t="s">
        <v>472</v>
      </c>
      <c r="J13" s="35" t="s">
        <v>491</v>
      </c>
    </row>
    <row r="14" spans="1:10" ht="63.75" thickBot="1" x14ac:dyDescent="0.3">
      <c r="A14" s="40" t="s">
        <v>504</v>
      </c>
      <c r="B14" s="41" t="s">
        <v>505</v>
      </c>
      <c r="C14" s="40">
        <f t="shared" si="0"/>
        <v>170</v>
      </c>
      <c r="D14" s="41" t="s">
        <v>506</v>
      </c>
      <c r="E14" s="40">
        <f t="shared" si="1"/>
        <v>39</v>
      </c>
      <c r="F14" s="40" t="s">
        <v>476</v>
      </c>
      <c r="G14" s="40" t="s">
        <v>477</v>
      </c>
      <c r="H14" s="40">
        <v>1</v>
      </c>
      <c r="I14" s="34" t="s">
        <v>472</v>
      </c>
      <c r="J14" s="35" t="s">
        <v>163</v>
      </c>
    </row>
    <row r="15" spans="1:10" ht="63.75" thickBot="1" x14ac:dyDescent="0.3">
      <c r="A15" s="40" t="s">
        <v>504</v>
      </c>
      <c r="B15" s="41" t="s">
        <v>507</v>
      </c>
      <c r="C15" s="40">
        <f t="shared" si="0"/>
        <v>180</v>
      </c>
      <c r="D15" s="41" t="s">
        <v>508</v>
      </c>
      <c r="E15" s="40">
        <f t="shared" si="1"/>
        <v>48</v>
      </c>
      <c r="F15" s="40" t="s">
        <v>476</v>
      </c>
      <c r="G15" s="40" t="s">
        <v>477</v>
      </c>
      <c r="H15" s="40">
        <v>2</v>
      </c>
      <c r="I15" s="34" t="s">
        <v>472</v>
      </c>
      <c r="J15" s="35" t="s">
        <v>163</v>
      </c>
    </row>
    <row r="16" spans="1:10" ht="63.75" thickBot="1" x14ac:dyDescent="0.3">
      <c r="A16" s="40" t="s">
        <v>504</v>
      </c>
      <c r="B16" s="32" t="s">
        <v>509</v>
      </c>
      <c r="C16" s="40">
        <f t="shared" si="0"/>
        <v>157</v>
      </c>
      <c r="D16" s="41" t="s">
        <v>510</v>
      </c>
      <c r="E16" s="40">
        <f t="shared" si="1"/>
        <v>49</v>
      </c>
      <c r="F16" s="40" t="s">
        <v>476</v>
      </c>
      <c r="G16" s="40" t="s">
        <v>477</v>
      </c>
      <c r="H16" s="40">
        <v>3</v>
      </c>
      <c r="I16" s="34" t="s">
        <v>472</v>
      </c>
      <c r="J16" s="35" t="s">
        <v>125</v>
      </c>
    </row>
    <row r="17" spans="1:10" ht="63.75" thickBot="1" x14ac:dyDescent="0.3">
      <c r="A17" s="40" t="s">
        <v>504</v>
      </c>
      <c r="B17" s="41" t="s">
        <v>511</v>
      </c>
      <c r="C17" s="40">
        <f t="shared" si="0"/>
        <v>170</v>
      </c>
      <c r="D17" s="41" t="s">
        <v>512</v>
      </c>
      <c r="E17" s="40">
        <f t="shared" si="1"/>
        <v>67</v>
      </c>
      <c r="F17" s="40" t="s">
        <v>476</v>
      </c>
      <c r="G17" s="40" t="s">
        <v>477</v>
      </c>
      <c r="H17" s="40">
        <v>4</v>
      </c>
      <c r="I17" s="34" t="s">
        <v>472</v>
      </c>
      <c r="J17" s="35" t="s">
        <v>473</v>
      </c>
    </row>
    <row r="18" spans="1:10" ht="63.75" thickBot="1" x14ac:dyDescent="0.3">
      <c r="A18" s="40" t="s">
        <v>504</v>
      </c>
      <c r="B18" s="41" t="s">
        <v>513</v>
      </c>
      <c r="C18" s="40">
        <f t="shared" si="0"/>
        <v>157</v>
      </c>
      <c r="D18" s="41" t="s">
        <v>514</v>
      </c>
      <c r="E18" s="40">
        <f t="shared" si="1"/>
        <v>36</v>
      </c>
      <c r="F18" s="40" t="s">
        <v>476</v>
      </c>
      <c r="G18" s="40" t="s">
        <v>477</v>
      </c>
      <c r="H18" s="40">
        <v>5</v>
      </c>
      <c r="I18" s="34" t="s">
        <v>472</v>
      </c>
      <c r="J18" s="35" t="s">
        <v>24</v>
      </c>
    </row>
    <row r="19" spans="1:10" ht="63.75" thickBot="1" x14ac:dyDescent="0.3">
      <c r="A19" s="40" t="s">
        <v>504</v>
      </c>
      <c r="B19" s="41" t="s">
        <v>515</v>
      </c>
      <c r="C19" s="40">
        <f t="shared" si="0"/>
        <v>162</v>
      </c>
      <c r="D19" s="41" t="s">
        <v>516</v>
      </c>
      <c r="E19" s="40">
        <f t="shared" si="1"/>
        <v>47</v>
      </c>
      <c r="F19" s="40" t="s">
        <v>476</v>
      </c>
      <c r="G19" s="40" t="s">
        <v>477</v>
      </c>
      <c r="H19" s="40">
        <v>6</v>
      </c>
      <c r="I19" s="34" t="s">
        <v>472</v>
      </c>
      <c r="J19" s="35" t="s">
        <v>44</v>
      </c>
    </row>
    <row r="20" spans="1:10" ht="63.75" thickBot="1" x14ac:dyDescent="0.3">
      <c r="A20" s="42" t="s">
        <v>517</v>
      </c>
      <c r="B20" s="43" t="s">
        <v>518</v>
      </c>
      <c r="C20" s="42">
        <f t="shared" si="0"/>
        <v>155</v>
      </c>
      <c r="D20" s="43" t="s">
        <v>519</v>
      </c>
      <c r="E20" s="31">
        <f t="shared" si="1"/>
        <v>54</v>
      </c>
      <c r="F20" s="42" t="s">
        <v>476</v>
      </c>
      <c r="G20" s="42" t="s">
        <v>477</v>
      </c>
      <c r="H20" s="42">
        <v>1</v>
      </c>
      <c r="I20" s="34" t="s">
        <v>472</v>
      </c>
      <c r="J20" s="35" t="s">
        <v>294</v>
      </c>
    </row>
    <row r="21" spans="1:10" ht="63.75" thickBot="1" x14ac:dyDescent="0.3">
      <c r="A21" s="42" t="s">
        <v>517</v>
      </c>
      <c r="B21" s="43" t="s">
        <v>520</v>
      </c>
      <c r="C21" s="42">
        <f t="shared" si="0"/>
        <v>186</v>
      </c>
      <c r="D21" s="43" t="s">
        <v>521</v>
      </c>
      <c r="E21" s="31">
        <f t="shared" si="1"/>
        <v>44</v>
      </c>
      <c r="F21" s="42" t="s">
        <v>476</v>
      </c>
      <c r="G21" s="42" t="s">
        <v>477</v>
      </c>
      <c r="H21" s="42">
        <v>2</v>
      </c>
      <c r="I21" s="34" t="s">
        <v>472</v>
      </c>
      <c r="J21" s="35" t="s">
        <v>265</v>
      </c>
    </row>
    <row r="22" spans="1:10" ht="48" thickBot="1" x14ac:dyDescent="0.3">
      <c r="A22" s="42" t="s">
        <v>517</v>
      </c>
      <c r="B22" s="43" t="s">
        <v>522</v>
      </c>
      <c r="C22" s="42">
        <f t="shared" si="0"/>
        <v>135</v>
      </c>
      <c r="D22" s="32" t="s">
        <v>523</v>
      </c>
      <c r="E22" s="31">
        <f t="shared" si="1"/>
        <v>50</v>
      </c>
      <c r="F22" s="42" t="s">
        <v>476</v>
      </c>
      <c r="G22" s="42" t="s">
        <v>477</v>
      </c>
      <c r="H22" s="42">
        <v>2</v>
      </c>
      <c r="I22" s="34" t="s">
        <v>472</v>
      </c>
      <c r="J22" s="35" t="s">
        <v>265</v>
      </c>
    </row>
    <row r="23" spans="1:10" ht="63.75" thickBot="1" x14ac:dyDescent="0.3">
      <c r="A23" s="42" t="s">
        <v>517</v>
      </c>
      <c r="B23" s="32" t="s">
        <v>524</v>
      </c>
      <c r="C23" s="42">
        <f t="shared" si="0"/>
        <v>149</v>
      </c>
      <c r="D23" s="43" t="s">
        <v>525</v>
      </c>
      <c r="E23" s="31">
        <f t="shared" si="1"/>
        <v>45</v>
      </c>
      <c r="F23" s="42" t="s">
        <v>476</v>
      </c>
      <c r="G23" s="42" t="s">
        <v>477</v>
      </c>
      <c r="H23" s="42">
        <v>4</v>
      </c>
      <c r="I23" s="34" t="s">
        <v>472</v>
      </c>
      <c r="J23" s="35" t="s">
        <v>406</v>
      </c>
    </row>
    <row r="24" spans="1:10" ht="63.75" thickBot="1" x14ac:dyDescent="0.3">
      <c r="A24" s="42" t="s">
        <v>517</v>
      </c>
      <c r="B24" s="32" t="s">
        <v>526</v>
      </c>
      <c r="C24" s="42">
        <f t="shared" si="0"/>
        <v>162</v>
      </c>
      <c r="D24" s="32" t="s">
        <v>527</v>
      </c>
      <c r="E24" s="31">
        <f t="shared" si="1"/>
        <v>61</v>
      </c>
      <c r="F24" s="42" t="s">
        <v>476</v>
      </c>
      <c r="G24" s="42" t="s">
        <v>477</v>
      </c>
      <c r="H24" s="42">
        <v>5</v>
      </c>
      <c r="I24" s="34" t="s">
        <v>472</v>
      </c>
      <c r="J24" s="35" t="s">
        <v>473</v>
      </c>
    </row>
    <row r="25" spans="1:10" ht="63.75" thickBot="1" x14ac:dyDescent="0.3">
      <c r="A25" s="42" t="s">
        <v>517</v>
      </c>
      <c r="B25" s="43" t="s">
        <v>528</v>
      </c>
      <c r="C25" s="42">
        <f t="shared" si="0"/>
        <v>183</v>
      </c>
      <c r="D25" s="43" t="s">
        <v>529</v>
      </c>
      <c r="E25" s="31">
        <f t="shared" si="1"/>
        <v>54</v>
      </c>
      <c r="F25" s="42" t="s">
        <v>476</v>
      </c>
      <c r="G25" s="42" t="s">
        <v>477</v>
      </c>
      <c r="H25" s="42">
        <v>6</v>
      </c>
      <c r="I25" s="34" t="s">
        <v>472</v>
      </c>
      <c r="J25" s="35" t="s">
        <v>78</v>
      </c>
    </row>
    <row r="26" spans="1:10" ht="48" thickBot="1" x14ac:dyDescent="0.3">
      <c r="A26" s="44" t="s">
        <v>530</v>
      </c>
      <c r="B26" s="45" t="s">
        <v>531</v>
      </c>
      <c r="C26" s="44">
        <f t="shared" si="0"/>
        <v>133</v>
      </c>
      <c r="D26" s="45" t="s">
        <v>532</v>
      </c>
      <c r="E26" s="31">
        <f t="shared" si="1"/>
        <v>46</v>
      </c>
      <c r="F26" s="44" t="s">
        <v>476</v>
      </c>
      <c r="G26" s="44" t="s">
        <v>477</v>
      </c>
      <c r="H26" s="44">
        <v>1</v>
      </c>
      <c r="I26" s="34" t="s">
        <v>472</v>
      </c>
      <c r="J26" s="35" t="s">
        <v>143</v>
      </c>
    </row>
    <row r="27" spans="1:10" ht="63.75" thickBot="1" x14ac:dyDescent="0.3">
      <c r="A27" s="44" t="s">
        <v>530</v>
      </c>
      <c r="B27" s="45" t="s">
        <v>533</v>
      </c>
      <c r="C27" s="44">
        <f t="shared" si="0"/>
        <v>171</v>
      </c>
      <c r="D27" s="45" t="s">
        <v>534</v>
      </c>
      <c r="E27" s="31">
        <f t="shared" si="1"/>
        <v>52</v>
      </c>
      <c r="F27" s="44" t="s">
        <v>476</v>
      </c>
      <c r="G27" s="44" t="s">
        <v>477</v>
      </c>
      <c r="H27" s="44">
        <v>2</v>
      </c>
      <c r="I27" s="34" t="s">
        <v>472</v>
      </c>
      <c r="J27" s="35" t="s">
        <v>242</v>
      </c>
    </row>
    <row r="28" spans="1:10" ht="63.75" thickBot="1" x14ac:dyDescent="0.3">
      <c r="A28" s="44" t="s">
        <v>530</v>
      </c>
      <c r="B28" s="45" t="s">
        <v>535</v>
      </c>
      <c r="C28" s="44">
        <f t="shared" si="0"/>
        <v>177</v>
      </c>
      <c r="D28" s="45" t="s">
        <v>536</v>
      </c>
      <c r="E28" s="31">
        <f t="shared" si="1"/>
        <v>56</v>
      </c>
      <c r="F28" s="44" t="s">
        <v>476</v>
      </c>
      <c r="G28" s="44" t="s">
        <v>477</v>
      </c>
      <c r="H28" s="44">
        <v>3</v>
      </c>
      <c r="I28" s="34" t="s">
        <v>472</v>
      </c>
      <c r="J28" s="35" t="s">
        <v>537</v>
      </c>
    </row>
    <row r="29" spans="1:10" ht="63.75" thickBot="1" x14ac:dyDescent="0.3">
      <c r="A29" s="44" t="s">
        <v>530</v>
      </c>
      <c r="B29" s="45" t="s">
        <v>538</v>
      </c>
      <c r="C29" s="44">
        <f t="shared" si="0"/>
        <v>165</v>
      </c>
      <c r="D29" s="45" t="s">
        <v>539</v>
      </c>
      <c r="E29" s="31">
        <f t="shared" si="1"/>
        <v>42</v>
      </c>
      <c r="F29" s="44" t="s">
        <v>476</v>
      </c>
      <c r="G29" s="44" t="s">
        <v>477</v>
      </c>
      <c r="H29" s="44">
        <v>4</v>
      </c>
      <c r="I29" s="34" t="s">
        <v>472</v>
      </c>
      <c r="J29" s="35" t="s">
        <v>537</v>
      </c>
    </row>
    <row r="30" spans="1:10" ht="79.5" thickBot="1" x14ac:dyDescent="0.3">
      <c r="A30" s="44" t="s">
        <v>530</v>
      </c>
      <c r="B30" s="45" t="s">
        <v>540</v>
      </c>
      <c r="C30" s="44">
        <f t="shared" si="0"/>
        <v>192</v>
      </c>
      <c r="D30" s="45" t="s">
        <v>541</v>
      </c>
      <c r="E30" s="31">
        <f t="shared" si="1"/>
        <v>27</v>
      </c>
      <c r="F30" s="44" t="s">
        <v>476</v>
      </c>
      <c r="G30" s="44" t="s">
        <v>477</v>
      </c>
      <c r="H30" s="44">
        <v>5</v>
      </c>
      <c r="I30" s="34" t="s">
        <v>472</v>
      </c>
      <c r="J30" s="35" t="s">
        <v>49</v>
      </c>
    </row>
    <row r="31" spans="1:10" ht="63.75" thickBot="1" x14ac:dyDescent="0.3">
      <c r="A31" s="44" t="s">
        <v>530</v>
      </c>
      <c r="B31" s="45" t="s">
        <v>542</v>
      </c>
      <c r="C31" s="44">
        <f t="shared" si="0"/>
        <v>186</v>
      </c>
      <c r="D31" s="45" t="s">
        <v>543</v>
      </c>
      <c r="E31" s="31">
        <f t="shared" si="1"/>
        <v>41</v>
      </c>
      <c r="F31" s="44" t="s">
        <v>476</v>
      </c>
      <c r="G31" s="44" t="s">
        <v>477</v>
      </c>
      <c r="H31" s="44">
        <v>6</v>
      </c>
      <c r="I31" s="34" t="s">
        <v>472</v>
      </c>
      <c r="J31" s="35" t="s">
        <v>136</v>
      </c>
    </row>
    <row r="32" spans="1:10" ht="79.5" thickBot="1" x14ac:dyDescent="0.3">
      <c r="A32" s="46" t="s">
        <v>544</v>
      </c>
      <c r="B32" s="47" t="s">
        <v>545</v>
      </c>
      <c r="C32" s="46">
        <f t="shared" si="0"/>
        <v>200</v>
      </c>
      <c r="D32" s="48" t="s">
        <v>546</v>
      </c>
      <c r="E32" s="31">
        <f t="shared" si="1"/>
        <v>53</v>
      </c>
      <c r="F32" s="46" t="s">
        <v>476</v>
      </c>
      <c r="G32" s="46" t="s">
        <v>477</v>
      </c>
      <c r="H32" s="46">
        <v>1</v>
      </c>
      <c r="I32" s="34" t="s">
        <v>472</v>
      </c>
      <c r="J32" s="35" t="s">
        <v>74</v>
      </c>
    </row>
    <row r="33" spans="1:10" ht="48" thickBot="1" x14ac:dyDescent="0.3">
      <c r="A33" s="46" t="s">
        <v>544</v>
      </c>
      <c r="B33" s="47" t="s">
        <v>547</v>
      </c>
      <c r="C33" s="46">
        <f t="shared" si="0"/>
        <v>146</v>
      </c>
      <c r="D33" s="47" t="s">
        <v>548</v>
      </c>
      <c r="E33" s="31">
        <f t="shared" si="1"/>
        <v>62</v>
      </c>
      <c r="F33" s="46" t="s">
        <v>476</v>
      </c>
      <c r="G33" s="46" t="s">
        <v>477</v>
      </c>
      <c r="H33" s="46">
        <v>2</v>
      </c>
      <c r="I33" s="34" t="s">
        <v>472</v>
      </c>
      <c r="J33" s="35" t="s">
        <v>549</v>
      </c>
    </row>
    <row r="34" spans="1:10" ht="48" thickBot="1" x14ac:dyDescent="0.3">
      <c r="A34" s="46" t="s">
        <v>544</v>
      </c>
      <c r="B34" s="47" t="s">
        <v>550</v>
      </c>
      <c r="C34" s="46">
        <f t="shared" si="0"/>
        <v>143</v>
      </c>
      <c r="D34" s="47" t="s">
        <v>551</v>
      </c>
      <c r="E34" s="31">
        <f t="shared" si="1"/>
        <v>55</v>
      </c>
      <c r="F34" s="46" t="s">
        <v>476</v>
      </c>
      <c r="G34" s="46" t="s">
        <v>477</v>
      </c>
      <c r="H34" s="46">
        <v>3</v>
      </c>
      <c r="I34" s="34" t="s">
        <v>472</v>
      </c>
      <c r="J34" s="35" t="s">
        <v>294</v>
      </c>
    </row>
    <row r="35" spans="1:10" ht="79.5" thickBot="1" x14ac:dyDescent="0.3">
      <c r="A35" s="46" t="s">
        <v>544</v>
      </c>
      <c r="B35" s="47" t="s">
        <v>552</v>
      </c>
      <c r="C35" s="46">
        <f t="shared" si="0"/>
        <v>199</v>
      </c>
      <c r="D35" s="47" t="s">
        <v>553</v>
      </c>
      <c r="E35" s="31">
        <f t="shared" si="1"/>
        <v>47</v>
      </c>
      <c r="F35" s="46" t="s">
        <v>476</v>
      </c>
      <c r="G35" s="46" t="s">
        <v>477</v>
      </c>
      <c r="H35" s="46">
        <v>4</v>
      </c>
      <c r="I35" s="34" t="s">
        <v>472</v>
      </c>
      <c r="J35" s="35" t="s">
        <v>554</v>
      </c>
    </row>
    <row r="36" spans="1:10" ht="48" thickBot="1" x14ac:dyDescent="0.3">
      <c r="A36" s="46" t="s">
        <v>544</v>
      </c>
      <c r="B36" s="47" t="s">
        <v>555</v>
      </c>
      <c r="C36" s="46">
        <f t="shared" si="0"/>
        <v>122</v>
      </c>
      <c r="D36" s="47" t="s">
        <v>556</v>
      </c>
      <c r="E36" s="31">
        <f t="shared" si="1"/>
        <v>41</v>
      </c>
      <c r="F36" s="46" t="s">
        <v>476</v>
      </c>
      <c r="G36" s="46" t="s">
        <v>477</v>
      </c>
      <c r="H36" s="46">
        <v>5</v>
      </c>
      <c r="I36" s="34" t="s">
        <v>472</v>
      </c>
      <c r="J36" s="35" t="s">
        <v>554</v>
      </c>
    </row>
    <row r="37" spans="1:10" ht="79.5" thickBot="1" x14ac:dyDescent="0.3">
      <c r="A37" s="46" t="s">
        <v>544</v>
      </c>
      <c r="B37" s="47" t="s">
        <v>557</v>
      </c>
      <c r="C37" s="46">
        <f t="shared" si="0"/>
        <v>193</v>
      </c>
      <c r="D37" s="47" t="s">
        <v>558</v>
      </c>
      <c r="E37" s="31">
        <f t="shared" si="1"/>
        <v>44</v>
      </c>
      <c r="F37" s="46" t="s">
        <v>476</v>
      </c>
      <c r="G37" s="46" t="s">
        <v>477</v>
      </c>
      <c r="H37" s="46">
        <v>6</v>
      </c>
      <c r="I37" s="34" t="s">
        <v>472</v>
      </c>
      <c r="J37" s="35" t="s">
        <v>491</v>
      </c>
    </row>
    <row r="38" spans="1:10" ht="63.75" thickBot="1" x14ac:dyDescent="0.3">
      <c r="A38" s="49" t="s">
        <v>559</v>
      </c>
      <c r="B38" s="50" t="s">
        <v>560</v>
      </c>
      <c r="C38" s="49">
        <f t="shared" si="0"/>
        <v>185</v>
      </c>
      <c r="D38" s="50" t="s">
        <v>561</v>
      </c>
      <c r="E38" s="31">
        <f t="shared" si="1"/>
        <v>43</v>
      </c>
      <c r="F38" s="49" t="s">
        <v>476</v>
      </c>
      <c r="G38" s="49" t="s">
        <v>477</v>
      </c>
      <c r="H38" s="49">
        <v>1</v>
      </c>
      <c r="I38" s="34" t="s">
        <v>497</v>
      </c>
      <c r="J38" s="35" t="s">
        <v>562</v>
      </c>
    </row>
    <row r="39" spans="1:10" ht="48" thickBot="1" x14ac:dyDescent="0.3">
      <c r="A39" s="49" t="s">
        <v>559</v>
      </c>
      <c r="B39" s="50" t="s">
        <v>563</v>
      </c>
      <c r="C39" s="49">
        <f t="shared" si="0"/>
        <v>125</v>
      </c>
      <c r="D39" s="50" t="s">
        <v>564</v>
      </c>
      <c r="E39" s="31">
        <f t="shared" si="1"/>
        <v>58</v>
      </c>
      <c r="F39" s="49" t="s">
        <v>476</v>
      </c>
      <c r="G39" s="49" t="s">
        <v>477</v>
      </c>
      <c r="H39" s="49">
        <v>2</v>
      </c>
      <c r="I39" s="34" t="s">
        <v>497</v>
      </c>
      <c r="J39" s="35" t="s">
        <v>562</v>
      </c>
    </row>
    <row r="40" spans="1:10" ht="63.75" thickBot="1" x14ac:dyDescent="0.3">
      <c r="A40" s="49" t="s">
        <v>559</v>
      </c>
      <c r="B40" s="50" t="s">
        <v>565</v>
      </c>
      <c r="C40" s="49">
        <f t="shared" si="0"/>
        <v>172</v>
      </c>
      <c r="D40" s="50" t="s">
        <v>566</v>
      </c>
      <c r="E40" s="31">
        <f t="shared" si="1"/>
        <v>46</v>
      </c>
      <c r="F40" s="49" t="s">
        <v>476</v>
      </c>
      <c r="G40" s="49" t="s">
        <v>477</v>
      </c>
      <c r="H40" s="49">
        <v>3</v>
      </c>
      <c r="I40" s="34" t="s">
        <v>497</v>
      </c>
      <c r="J40" s="35" t="s">
        <v>338</v>
      </c>
    </row>
    <row r="41" spans="1:10" ht="63.75" thickBot="1" x14ac:dyDescent="0.3">
      <c r="A41" s="49" t="s">
        <v>559</v>
      </c>
      <c r="B41" s="50" t="s">
        <v>567</v>
      </c>
      <c r="C41" s="49">
        <f t="shared" si="0"/>
        <v>160</v>
      </c>
      <c r="D41" s="50" t="s">
        <v>568</v>
      </c>
      <c r="E41" s="31">
        <f t="shared" si="1"/>
        <v>47</v>
      </c>
      <c r="F41" s="49" t="s">
        <v>476</v>
      </c>
      <c r="G41" s="49" t="s">
        <v>477</v>
      </c>
      <c r="H41" s="49">
        <v>4</v>
      </c>
      <c r="I41" s="34" t="s">
        <v>497</v>
      </c>
      <c r="J41" s="35" t="s">
        <v>569</v>
      </c>
    </row>
    <row r="42" spans="1:10" ht="48" thickBot="1" x14ac:dyDescent="0.3">
      <c r="A42" s="49" t="s">
        <v>559</v>
      </c>
      <c r="B42" s="50" t="s">
        <v>570</v>
      </c>
      <c r="C42" s="49">
        <f t="shared" si="0"/>
        <v>148</v>
      </c>
      <c r="D42" s="50" t="s">
        <v>571</v>
      </c>
      <c r="E42" s="31">
        <f t="shared" si="1"/>
        <v>56</v>
      </c>
      <c r="F42" s="49" t="s">
        <v>476</v>
      </c>
      <c r="G42" s="49" t="s">
        <v>477</v>
      </c>
      <c r="H42" s="49">
        <v>5</v>
      </c>
      <c r="I42" s="34" t="s">
        <v>497</v>
      </c>
      <c r="J42" s="35" t="s">
        <v>562</v>
      </c>
    </row>
    <row r="43" spans="1:10" ht="79.5" thickBot="1" x14ac:dyDescent="0.3">
      <c r="A43" s="49" t="s">
        <v>559</v>
      </c>
      <c r="B43" s="32" t="s">
        <v>572</v>
      </c>
      <c r="C43" s="49">
        <f t="shared" si="0"/>
        <v>197</v>
      </c>
      <c r="D43" s="50" t="s">
        <v>573</v>
      </c>
      <c r="E43" s="31">
        <f t="shared" si="1"/>
        <v>51</v>
      </c>
      <c r="F43" s="49" t="s">
        <v>476</v>
      </c>
      <c r="G43" s="49" t="s">
        <v>477</v>
      </c>
      <c r="H43" s="49">
        <v>6</v>
      </c>
      <c r="I43" s="34" t="s">
        <v>497</v>
      </c>
      <c r="J43" s="35" t="s">
        <v>574</v>
      </c>
    </row>
    <row r="44" spans="1:10" ht="63.75" thickBot="1" x14ac:dyDescent="0.3">
      <c r="A44" s="51" t="s">
        <v>575</v>
      </c>
      <c r="B44" s="52" t="s">
        <v>576</v>
      </c>
      <c r="C44" s="51">
        <f t="shared" si="0"/>
        <v>178</v>
      </c>
      <c r="D44" s="52" t="s">
        <v>577</v>
      </c>
      <c r="E44" s="31">
        <f t="shared" si="1"/>
        <v>55</v>
      </c>
      <c r="F44" s="51" t="s">
        <v>476</v>
      </c>
      <c r="G44" s="51" t="s">
        <v>477</v>
      </c>
      <c r="H44" s="51">
        <v>1</v>
      </c>
      <c r="I44" s="53" t="s">
        <v>472</v>
      </c>
      <c r="J44" s="35" t="s">
        <v>578</v>
      </c>
    </row>
    <row r="45" spans="1:10" ht="63.75" thickBot="1" x14ac:dyDescent="0.3">
      <c r="A45" s="51" t="s">
        <v>575</v>
      </c>
      <c r="B45" s="52" t="s">
        <v>579</v>
      </c>
      <c r="C45" s="51">
        <f t="shared" si="0"/>
        <v>197</v>
      </c>
      <c r="D45" s="52" t="s">
        <v>580</v>
      </c>
      <c r="E45" s="31">
        <f t="shared" si="1"/>
        <v>55</v>
      </c>
      <c r="F45" s="51" t="s">
        <v>476</v>
      </c>
      <c r="G45" s="51" t="s">
        <v>477</v>
      </c>
      <c r="H45" s="51">
        <v>2</v>
      </c>
      <c r="I45" s="53" t="s">
        <v>472</v>
      </c>
      <c r="J45" s="35" t="s">
        <v>491</v>
      </c>
    </row>
    <row r="46" spans="1:10" ht="63.75" thickBot="1" x14ac:dyDescent="0.3">
      <c r="A46" s="51" t="s">
        <v>575</v>
      </c>
      <c r="B46" s="52" t="s">
        <v>581</v>
      </c>
      <c r="C46" s="51">
        <f t="shared" si="0"/>
        <v>161</v>
      </c>
      <c r="D46" s="52" t="s">
        <v>582</v>
      </c>
      <c r="E46" s="31">
        <f t="shared" si="1"/>
        <v>47</v>
      </c>
      <c r="F46" s="51" t="s">
        <v>476</v>
      </c>
      <c r="G46" s="51" t="s">
        <v>477</v>
      </c>
      <c r="H46" s="51">
        <v>3</v>
      </c>
      <c r="I46" s="53" t="s">
        <v>472</v>
      </c>
      <c r="J46" s="35" t="s">
        <v>554</v>
      </c>
    </row>
    <row r="47" spans="1:10" ht="63.75" thickBot="1" x14ac:dyDescent="0.3">
      <c r="A47" s="51" t="s">
        <v>575</v>
      </c>
      <c r="B47" s="52" t="s">
        <v>583</v>
      </c>
      <c r="C47" s="51">
        <f t="shared" si="0"/>
        <v>174</v>
      </c>
      <c r="D47" s="52" t="s">
        <v>584</v>
      </c>
      <c r="E47" s="31">
        <f t="shared" si="1"/>
        <v>62</v>
      </c>
      <c r="F47" s="51" t="s">
        <v>476</v>
      </c>
      <c r="G47" s="51" t="s">
        <v>477</v>
      </c>
      <c r="H47" s="51">
        <v>4</v>
      </c>
      <c r="I47" s="53" t="s">
        <v>472</v>
      </c>
      <c r="J47" s="35" t="s">
        <v>578</v>
      </c>
    </row>
    <row r="48" spans="1:10" ht="48" thickBot="1" x14ac:dyDescent="0.3">
      <c r="A48" s="51" t="s">
        <v>575</v>
      </c>
      <c r="B48" s="52" t="s">
        <v>585</v>
      </c>
      <c r="C48" s="51">
        <f t="shared" si="0"/>
        <v>131</v>
      </c>
      <c r="D48" s="52" t="s">
        <v>586</v>
      </c>
      <c r="E48" s="31">
        <f t="shared" si="1"/>
        <v>43</v>
      </c>
      <c r="F48" s="51" t="s">
        <v>476</v>
      </c>
      <c r="G48" s="51" t="s">
        <v>477</v>
      </c>
      <c r="H48" s="51">
        <v>5</v>
      </c>
      <c r="I48" s="53" t="s">
        <v>472</v>
      </c>
      <c r="J48" s="35" t="s">
        <v>554</v>
      </c>
    </row>
    <row r="49" spans="1:10" ht="63.75" thickBot="1" x14ac:dyDescent="0.3">
      <c r="A49" s="51" t="s">
        <v>575</v>
      </c>
      <c r="B49" s="52" t="s">
        <v>587</v>
      </c>
      <c r="C49" s="51">
        <f t="shared" si="0"/>
        <v>190</v>
      </c>
      <c r="D49" s="52" t="s">
        <v>588</v>
      </c>
      <c r="E49" s="31">
        <f t="shared" si="1"/>
        <v>39</v>
      </c>
      <c r="F49" s="51" t="s">
        <v>476</v>
      </c>
      <c r="G49" s="51" t="s">
        <v>477</v>
      </c>
      <c r="H49" s="51">
        <v>6</v>
      </c>
      <c r="I49" s="53" t="s">
        <v>472</v>
      </c>
      <c r="J49" s="35" t="s">
        <v>554</v>
      </c>
    </row>
    <row r="50" spans="1:10" ht="63.75" thickBot="1" x14ac:dyDescent="0.3">
      <c r="A50" s="54" t="s">
        <v>589</v>
      </c>
      <c r="B50" s="55" t="s">
        <v>590</v>
      </c>
      <c r="C50" s="54">
        <f t="shared" si="0"/>
        <v>157</v>
      </c>
      <c r="D50" s="55" t="s">
        <v>591</v>
      </c>
      <c r="E50" s="31">
        <f t="shared" si="1"/>
        <v>52</v>
      </c>
      <c r="F50" s="54" t="s">
        <v>476</v>
      </c>
      <c r="G50" s="54" t="s">
        <v>477</v>
      </c>
      <c r="H50" s="54">
        <v>1</v>
      </c>
      <c r="I50" s="34" t="s">
        <v>497</v>
      </c>
      <c r="J50" s="35" t="s">
        <v>554</v>
      </c>
    </row>
    <row r="51" spans="1:10" ht="63.75" thickBot="1" x14ac:dyDescent="0.3">
      <c r="A51" s="54" t="s">
        <v>589</v>
      </c>
      <c r="B51" s="55" t="s">
        <v>592</v>
      </c>
      <c r="C51" s="54">
        <f t="shared" si="0"/>
        <v>157</v>
      </c>
      <c r="D51" s="55" t="s">
        <v>593</v>
      </c>
      <c r="E51" s="31">
        <f t="shared" si="1"/>
        <v>54</v>
      </c>
      <c r="F51" s="54" t="s">
        <v>476</v>
      </c>
      <c r="G51" s="54" t="s">
        <v>477</v>
      </c>
      <c r="H51" s="54">
        <v>2</v>
      </c>
      <c r="I51" s="34" t="s">
        <v>497</v>
      </c>
      <c r="J51" s="35" t="s">
        <v>265</v>
      </c>
    </row>
    <row r="52" spans="1:10" ht="63.75" thickBot="1" x14ac:dyDescent="0.3">
      <c r="A52" s="54" t="s">
        <v>589</v>
      </c>
      <c r="B52" s="55" t="s">
        <v>594</v>
      </c>
      <c r="C52" s="54">
        <f t="shared" si="0"/>
        <v>171</v>
      </c>
      <c r="D52" s="55" t="s">
        <v>595</v>
      </c>
      <c r="E52" s="31">
        <f t="shared" si="1"/>
        <v>36</v>
      </c>
      <c r="F52" s="54" t="s">
        <v>476</v>
      </c>
      <c r="G52" s="54" t="s">
        <v>477</v>
      </c>
      <c r="H52" s="54">
        <v>3</v>
      </c>
      <c r="I52" s="34" t="s">
        <v>497</v>
      </c>
      <c r="J52" s="35" t="s">
        <v>98</v>
      </c>
    </row>
    <row r="53" spans="1:10" ht="63.75" thickBot="1" x14ac:dyDescent="0.3">
      <c r="A53" s="54" t="s">
        <v>589</v>
      </c>
      <c r="B53" s="55" t="s">
        <v>596</v>
      </c>
      <c r="C53" s="54">
        <f t="shared" si="0"/>
        <v>150</v>
      </c>
      <c r="D53" s="55" t="s">
        <v>597</v>
      </c>
      <c r="E53" s="31">
        <f t="shared" si="1"/>
        <v>53</v>
      </c>
      <c r="F53" s="54" t="s">
        <v>476</v>
      </c>
      <c r="G53" s="54" t="s">
        <v>477</v>
      </c>
      <c r="H53" s="54">
        <v>4</v>
      </c>
      <c r="I53" s="34" t="s">
        <v>497</v>
      </c>
      <c r="J53" s="35" t="s">
        <v>491</v>
      </c>
    </row>
    <row r="54" spans="1:10" ht="63.75" thickBot="1" x14ac:dyDescent="0.3">
      <c r="A54" s="54" t="s">
        <v>589</v>
      </c>
      <c r="B54" s="32" t="s">
        <v>598</v>
      </c>
      <c r="C54" s="54">
        <f t="shared" si="0"/>
        <v>161</v>
      </c>
      <c r="D54" s="55" t="s">
        <v>599</v>
      </c>
      <c r="E54" s="31">
        <f t="shared" si="1"/>
        <v>62</v>
      </c>
      <c r="F54" s="54" t="s">
        <v>476</v>
      </c>
      <c r="G54" s="54" t="s">
        <v>477</v>
      </c>
      <c r="H54" s="54">
        <v>5</v>
      </c>
      <c r="I54" s="34" t="s">
        <v>497</v>
      </c>
      <c r="J54" s="35" t="s">
        <v>294</v>
      </c>
    </row>
    <row r="55" spans="1:10" ht="63.75" thickBot="1" x14ac:dyDescent="0.3">
      <c r="A55" s="54" t="s">
        <v>589</v>
      </c>
      <c r="B55" s="55" t="s">
        <v>600</v>
      </c>
      <c r="C55" s="54">
        <f t="shared" si="0"/>
        <v>196</v>
      </c>
      <c r="D55" s="55" t="s">
        <v>601</v>
      </c>
      <c r="E55" s="31">
        <f t="shared" si="1"/>
        <v>50</v>
      </c>
      <c r="F55" s="54" t="s">
        <v>476</v>
      </c>
      <c r="G55" s="54" t="s">
        <v>477</v>
      </c>
      <c r="H55" s="54">
        <v>6</v>
      </c>
      <c r="I55" s="34" t="s">
        <v>472</v>
      </c>
      <c r="J55" s="35" t="s">
        <v>213</v>
      </c>
    </row>
    <row r="56" spans="1:10" ht="48" thickBot="1" x14ac:dyDescent="0.3">
      <c r="A56" s="56" t="s">
        <v>602</v>
      </c>
      <c r="B56" s="57" t="s">
        <v>603</v>
      </c>
      <c r="C56" s="56">
        <f t="shared" si="0"/>
        <v>143</v>
      </c>
      <c r="D56" s="57" t="s">
        <v>604</v>
      </c>
      <c r="E56" s="31">
        <f t="shared" si="1"/>
        <v>53</v>
      </c>
      <c r="F56" s="56" t="s">
        <v>476</v>
      </c>
      <c r="G56" s="56" t="s">
        <v>477</v>
      </c>
      <c r="H56" s="56">
        <v>1</v>
      </c>
      <c r="I56" s="53" t="s">
        <v>472</v>
      </c>
      <c r="J56" s="58" t="s">
        <v>53</v>
      </c>
    </row>
    <row r="57" spans="1:10" ht="63.75" thickBot="1" x14ac:dyDescent="0.3">
      <c r="A57" s="56" t="s">
        <v>602</v>
      </c>
      <c r="B57" s="57" t="s">
        <v>605</v>
      </c>
      <c r="C57" s="56">
        <f t="shared" si="0"/>
        <v>159</v>
      </c>
      <c r="D57" s="57" t="s">
        <v>606</v>
      </c>
      <c r="E57" s="31">
        <f t="shared" si="1"/>
        <v>49</v>
      </c>
      <c r="F57" s="56" t="s">
        <v>476</v>
      </c>
      <c r="G57" s="56" t="s">
        <v>477</v>
      </c>
      <c r="H57" s="56">
        <v>2</v>
      </c>
      <c r="I57" s="53" t="s">
        <v>472</v>
      </c>
      <c r="J57" s="59" t="s">
        <v>74</v>
      </c>
    </row>
    <row r="58" spans="1:10" ht="48" thickBot="1" x14ac:dyDescent="0.3">
      <c r="A58" s="56" t="s">
        <v>602</v>
      </c>
      <c r="B58" s="57" t="s">
        <v>607</v>
      </c>
      <c r="C58" s="56">
        <f t="shared" si="0"/>
        <v>122</v>
      </c>
      <c r="D58" s="57" t="s">
        <v>608</v>
      </c>
      <c r="E58" s="31">
        <f t="shared" si="1"/>
        <v>44</v>
      </c>
      <c r="F58" s="56" t="s">
        <v>476</v>
      </c>
      <c r="G58" s="56" t="s">
        <v>477</v>
      </c>
      <c r="H58" s="56">
        <v>3</v>
      </c>
      <c r="I58" s="53" t="s">
        <v>472</v>
      </c>
      <c r="J58" s="59" t="s">
        <v>87</v>
      </c>
    </row>
    <row r="59" spans="1:10" ht="63.75" thickBot="1" x14ac:dyDescent="0.3">
      <c r="A59" s="56" t="s">
        <v>602</v>
      </c>
      <c r="B59" s="57" t="s">
        <v>609</v>
      </c>
      <c r="C59" s="56">
        <f t="shared" si="0"/>
        <v>168</v>
      </c>
      <c r="D59" s="57" t="s">
        <v>610</v>
      </c>
      <c r="E59" s="31">
        <f t="shared" si="1"/>
        <v>56</v>
      </c>
      <c r="F59" s="56" t="s">
        <v>476</v>
      </c>
      <c r="G59" s="56" t="s">
        <v>477</v>
      </c>
      <c r="H59" s="56">
        <v>4</v>
      </c>
      <c r="I59" s="53" t="s">
        <v>472</v>
      </c>
      <c r="J59" s="58" t="s">
        <v>473</v>
      </c>
    </row>
    <row r="60" spans="1:10" ht="63.75" thickBot="1" x14ac:dyDescent="0.3">
      <c r="A60" s="56" t="s">
        <v>602</v>
      </c>
      <c r="B60" s="57" t="s">
        <v>611</v>
      </c>
      <c r="C60" s="56">
        <f t="shared" si="0"/>
        <v>182</v>
      </c>
      <c r="D60" s="57" t="s">
        <v>612</v>
      </c>
      <c r="E60" s="31">
        <f t="shared" si="1"/>
        <v>56</v>
      </c>
      <c r="F60" s="56" t="s">
        <v>476</v>
      </c>
      <c r="G60" s="56" t="s">
        <v>477</v>
      </c>
      <c r="H60" s="56">
        <v>5</v>
      </c>
      <c r="I60" s="53" t="s">
        <v>472</v>
      </c>
      <c r="J60" s="58" t="s">
        <v>111</v>
      </c>
    </row>
    <row r="61" spans="1:10" ht="63.75" thickBot="1" x14ac:dyDescent="0.3">
      <c r="A61" s="56" t="s">
        <v>602</v>
      </c>
      <c r="B61" s="57" t="s">
        <v>613</v>
      </c>
      <c r="C61" s="56">
        <f t="shared" si="0"/>
        <v>146</v>
      </c>
      <c r="D61" s="57" t="s">
        <v>614</v>
      </c>
      <c r="E61" s="31">
        <f t="shared" si="1"/>
        <v>35</v>
      </c>
      <c r="F61" s="56" t="s">
        <v>476</v>
      </c>
      <c r="G61" s="56" t="s">
        <v>477</v>
      </c>
      <c r="H61" s="56">
        <v>6</v>
      </c>
      <c r="I61" s="53" t="s">
        <v>472</v>
      </c>
      <c r="J61" s="59" t="s">
        <v>136</v>
      </c>
    </row>
    <row r="62" spans="1:10" ht="63.75" thickBot="1" x14ac:dyDescent="0.3">
      <c r="A62" s="60" t="s">
        <v>615</v>
      </c>
      <c r="B62" s="61" t="s">
        <v>616</v>
      </c>
      <c r="C62" s="60">
        <f t="shared" si="0"/>
        <v>196</v>
      </c>
      <c r="D62" s="61" t="s">
        <v>617</v>
      </c>
      <c r="E62" s="31">
        <f t="shared" si="1"/>
        <v>57</v>
      </c>
      <c r="F62" s="60" t="s">
        <v>476</v>
      </c>
      <c r="G62" s="60" t="s">
        <v>477</v>
      </c>
      <c r="H62" s="60">
        <v>1</v>
      </c>
      <c r="I62" s="34" t="s">
        <v>497</v>
      </c>
      <c r="J62" s="35" t="s">
        <v>143</v>
      </c>
    </row>
    <row r="63" spans="1:10" ht="63.75" thickBot="1" x14ac:dyDescent="0.3">
      <c r="A63" s="60" t="s">
        <v>615</v>
      </c>
      <c r="B63" s="61" t="s">
        <v>618</v>
      </c>
      <c r="C63" s="60">
        <f t="shared" si="0"/>
        <v>151</v>
      </c>
      <c r="D63" s="61" t="s">
        <v>619</v>
      </c>
      <c r="E63" s="31">
        <f t="shared" si="1"/>
        <v>62</v>
      </c>
      <c r="F63" s="60" t="s">
        <v>476</v>
      </c>
      <c r="G63" s="60" t="s">
        <v>477</v>
      </c>
      <c r="H63" s="60">
        <v>2</v>
      </c>
      <c r="I63" s="34" t="s">
        <v>497</v>
      </c>
      <c r="J63" s="35" t="s">
        <v>143</v>
      </c>
    </row>
    <row r="64" spans="1:10" ht="48" thickBot="1" x14ac:dyDescent="0.3">
      <c r="A64" s="60" t="s">
        <v>615</v>
      </c>
      <c r="B64" s="61" t="s">
        <v>620</v>
      </c>
      <c r="C64" s="60">
        <f t="shared" si="0"/>
        <v>155</v>
      </c>
      <c r="D64" s="61" t="s">
        <v>621</v>
      </c>
      <c r="E64" s="31">
        <f t="shared" si="1"/>
        <v>58</v>
      </c>
      <c r="F64" s="60" t="s">
        <v>476</v>
      </c>
      <c r="G64" s="60" t="s">
        <v>477</v>
      </c>
      <c r="H64" s="60">
        <v>3</v>
      </c>
      <c r="I64" s="34" t="s">
        <v>497</v>
      </c>
      <c r="J64" s="35" t="s">
        <v>143</v>
      </c>
    </row>
    <row r="65" spans="1:10" ht="63.75" thickBot="1" x14ac:dyDescent="0.3">
      <c r="A65" s="60" t="s">
        <v>615</v>
      </c>
      <c r="B65" s="61" t="s">
        <v>622</v>
      </c>
      <c r="C65" s="60">
        <f t="shared" si="0"/>
        <v>171</v>
      </c>
      <c r="D65" s="61" t="s">
        <v>623</v>
      </c>
      <c r="E65" s="31">
        <f t="shared" si="1"/>
        <v>41</v>
      </c>
      <c r="F65" s="60" t="s">
        <v>476</v>
      </c>
      <c r="G65" s="60" t="s">
        <v>477</v>
      </c>
      <c r="H65" s="60">
        <v>4</v>
      </c>
      <c r="I65" s="34" t="s">
        <v>497</v>
      </c>
      <c r="J65" s="35" t="s">
        <v>624</v>
      </c>
    </row>
    <row r="66" spans="1:10" ht="63.75" thickBot="1" x14ac:dyDescent="0.3">
      <c r="A66" s="60" t="s">
        <v>615</v>
      </c>
      <c r="B66" s="32" t="s">
        <v>625</v>
      </c>
      <c r="C66" s="60">
        <f t="shared" ref="C66:C67" si="2">LEN(B66)</f>
        <v>154</v>
      </c>
      <c r="D66" s="61" t="s">
        <v>626</v>
      </c>
      <c r="E66" s="31">
        <f t="shared" si="1"/>
        <v>37</v>
      </c>
      <c r="F66" s="60" t="s">
        <v>476</v>
      </c>
      <c r="G66" s="60" t="s">
        <v>477</v>
      </c>
      <c r="H66" s="60">
        <v>5</v>
      </c>
      <c r="I66" s="34" t="s">
        <v>497</v>
      </c>
      <c r="J66" s="35" t="s">
        <v>537</v>
      </c>
    </row>
    <row r="67" spans="1:10" ht="79.5" thickBot="1" x14ac:dyDescent="0.3">
      <c r="A67" s="60" t="s">
        <v>615</v>
      </c>
      <c r="B67" s="61" t="s">
        <v>627</v>
      </c>
      <c r="C67" s="60">
        <f t="shared" si="2"/>
        <v>203</v>
      </c>
      <c r="D67" s="61" t="s">
        <v>628</v>
      </c>
      <c r="E67" s="31">
        <f t="shared" ref="E67" si="3">LEN(D67)</f>
        <v>33</v>
      </c>
      <c r="F67" s="60" t="s">
        <v>476</v>
      </c>
      <c r="G67" s="60" t="s">
        <v>477</v>
      </c>
      <c r="H67" s="60">
        <v>6</v>
      </c>
      <c r="I67" s="34" t="s">
        <v>497</v>
      </c>
      <c r="J67" s="35" t="s">
        <v>163</v>
      </c>
    </row>
  </sheetData>
  <pageMargins left="0.75" right="0.75" top="1" bottom="1" header="0.5" footer="0.5"/>
  <pageSetup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workbookViewId="0">
      <selection activeCell="B20" sqref="B20"/>
    </sheetView>
  </sheetViews>
  <sheetFormatPr defaultColWidth="12.5703125" defaultRowHeight="15.75" x14ac:dyDescent="0.25"/>
  <cols>
    <col min="1" max="1" width="26.140625" style="70" customWidth="1"/>
    <col min="2" max="2" width="14.42578125" style="70" customWidth="1"/>
    <col min="3" max="3" width="12.5703125" style="75"/>
    <col min="4" max="4" width="12.5703125" style="70"/>
    <col min="5" max="5" width="35.28515625" style="70" customWidth="1"/>
    <col min="6" max="16384" width="12.5703125" style="70"/>
  </cols>
  <sheetData>
    <row r="1" spans="1:6" s="71" customFormat="1" x14ac:dyDescent="0.25">
      <c r="A1" s="71" t="s">
        <v>659</v>
      </c>
      <c r="B1" s="71" t="s">
        <v>660</v>
      </c>
      <c r="C1" s="72" t="s">
        <v>661</v>
      </c>
      <c r="E1" s="71" t="s">
        <v>662</v>
      </c>
      <c r="F1" s="71" t="s">
        <v>663</v>
      </c>
    </row>
    <row r="2" spans="1:6" x14ac:dyDescent="0.25">
      <c r="A2" s="73" t="s">
        <v>9</v>
      </c>
      <c r="B2" s="74">
        <f>COUNTIF(Tips!A:A, "Exercise")</f>
        <v>27</v>
      </c>
      <c r="C2" s="75">
        <f>B2/156</f>
        <v>0.17307692307692307</v>
      </c>
      <c r="E2" s="70" t="s">
        <v>467</v>
      </c>
      <c r="F2" s="70">
        <v>6</v>
      </c>
    </row>
    <row r="3" spans="1:6" x14ac:dyDescent="0.25">
      <c r="A3" s="73" t="s">
        <v>15</v>
      </c>
      <c r="B3" s="74">
        <f>COUNTIF(Tips!A:A, "Healthy eating")</f>
        <v>17</v>
      </c>
      <c r="C3" s="75">
        <f t="shared" ref="C3:C11" si="0">B3/156</f>
        <v>0.10897435897435898</v>
      </c>
      <c r="E3" s="70" t="s">
        <v>488</v>
      </c>
      <c r="F3" s="70">
        <v>6</v>
      </c>
    </row>
    <row r="4" spans="1:6" x14ac:dyDescent="0.25">
      <c r="A4" s="73" t="s">
        <v>664</v>
      </c>
      <c r="B4" s="74">
        <f>COUNTIF(Tips!A:A, "Weight loss / management")</f>
        <v>9</v>
      </c>
      <c r="C4" s="75">
        <f t="shared" si="0"/>
        <v>5.7692307692307696E-2</v>
      </c>
      <c r="E4" s="70" t="s">
        <v>504</v>
      </c>
      <c r="F4" s="70">
        <v>6</v>
      </c>
    </row>
    <row r="5" spans="1:6" x14ac:dyDescent="0.25">
      <c r="A5" s="73" t="s">
        <v>30</v>
      </c>
      <c r="B5" s="74">
        <f>COUNTIF(Tips!A:A, "HR monitoring")</f>
        <v>10</v>
      </c>
      <c r="C5" s="75">
        <f t="shared" si="0"/>
        <v>6.4102564102564097E-2</v>
      </c>
      <c r="E5" s="70" t="s">
        <v>517</v>
      </c>
      <c r="F5" s="70">
        <v>6</v>
      </c>
    </row>
    <row r="6" spans="1:6" x14ac:dyDescent="0.25">
      <c r="A6" s="73" t="s">
        <v>36</v>
      </c>
      <c r="B6" s="74">
        <f>COUNTIF(Tips!A:A, "Chronic pain")</f>
        <v>15</v>
      </c>
      <c r="C6" s="75">
        <f t="shared" si="0"/>
        <v>9.6153846153846159E-2</v>
      </c>
      <c r="E6" s="70" t="s">
        <v>530</v>
      </c>
      <c r="F6" s="70">
        <v>6</v>
      </c>
    </row>
    <row r="7" spans="1:6" x14ac:dyDescent="0.25">
      <c r="A7" s="73" t="s">
        <v>45</v>
      </c>
      <c r="B7" s="74">
        <f>COUNTIF(Tips!A:A, "Athletic gear")</f>
        <v>7</v>
      </c>
      <c r="C7" s="75">
        <f t="shared" si="0"/>
        <v>4.4871794871794872E-2</v>
      </c>
      <c r="E7" s="70" t="s">
        <v>544</v>
      </c>
      <c r="F7" s="70">
        <v>6</v>
      </c>
    </row>
    <row r="8" spans="1:6" x14ac:dyDescent="0.25">
      <c r="A8" s="76" t="s">
        <v>40</v>
      </c>
      <c r="B8" s="74">
        <f>COUNTIF(Tips!A:A, "Behavior change")</f>
        <v>16</v>
      </c>
      <c r="C8" s="77">
        <v>9.6000000000000002E-2</v>
      </c>
      <c r="E8" s="70" t="s">
        <v>559</v>
      </c>
      <c r="F8" s="70">
        <v>6</v>
      </c>
    </row>
    <row r="9" spans="1:6" x14ac:dyDescent="0.25">
      <c r="A9" s="73" t="s">
        <v>83</v>
      </c>
      <c r="B9" s="74">
        <f>COUNTIF(Tips!A:A, "Maintenance")</f>
        <v>14</v>
      </c>
      <c r="C9" s="75">
        <f>B9/156</f>
        <v>8.9743589743589744E-2</v>
      </c>
      <c r="E9" s="70" t="s">
        <v>575</v>
      </c>
      <c r="F9" s="70">
        <v>6</v>
      </c>
    </row>
    <row r="10" spans="1:6" x14ac:dyDescent="0.25">
      <c r="A10" s="73" t="s">
        <v>665</v>
      </c>
      <c r="B10" s="74">
        <f>COUNTIF(Tips!A:A, "Inspirational quotes")</f>
        <v>15</v>
      </c>
      <c r="C10" s="75">
        <f t="shared" si="0"/>
        <v>9.6153846153846159E-2</v>
      </c>
      <c r="E10" s="70" t="s">
        <v>589</v>
      </c>
      <c r="F10" s="70">
        <v>6</v>
      </c>
    </row>
    <row r="11" spans="1:6" ht="78.75" x14ac:dyDescent="0.25">
      <c r="A11" s="73" t="s">
        <v>666</v>
      </c>
      <c r="B11" s="74">
        <v>24</v>
      </c>
      <c r="C11" s="75">
        <f t="shared" si="0"/>
        <v>0.15384615384615385</v>
      </c>
      <c r="E11" s="70" t="s">
        <v>602</v>
      </c>
      <c r="F11" s="70">
        <v>6</v>
      </c>
    </row>
    <row r="12" spans="1:6" x14ac:dyDescent="0.25">
      <c r="B12" s="78"/>
      <c r="E12" s="70" t="s">
        <v>615</v>
      </c>
      <c r="F12" s="70">
        <v>6</v>
      </c>
    </row>
    <row r="14" spans="1:6" s="71" customFormat="1" x14ac:dyDescent="0.25">
      <c r="A14" s="79" t="s">
        <v>667</v>
      </c>
      <c r="B14" s="71">
        <f>SUM(B2:B11)</f>
        <v>154</v>
      </c>
      <c r="C14" s="72"/>
      <c r="E14" s="71" t="s">
        <v>667</v>
      </c>
      <c r="F14" s="71">
        <f>SUM(F2:F12)</f>
        <v>66</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
  <sheetViews>
    <sheetView tabSelected="1" workbookViewId="0">
      <selection activeCell="A27" sqref="A27:E27"/>
    </sheetView>
  </sheetViews>
  <sheetFormatPr defaultRowHeight="15" x14ac:dyDescent="0.25"/>
  <cols>
    <col min="1" max="1" width="44" customWidth="1"/>
    <col min="2" max="2" width="34.5703125" customWidth="1"/>
    <col min="3" max="3" width="31.85546875" style="110" customWidth="1"/>
    <col min="4" max="4" width="39.42578125" style="83" hidden="1" customWidth="1"/>
    <col min="5" max="5" width="45.42578125" style="83" customWidth="1"/>
  </cols>
  <sheetData>
    <row r="1" spans="1:5" ht="15.75" thickBot="1" x14ac:dyDescent="0.3">
      <c r="A1" s="80" t="s">
        <v>668</v>
      </c>
      <c r="B1" s="81" t="s">
        <v>669</v>
      </c>
      <c r="C1" s="82" t="s">
        <v>670</v>
      </c>
      <c r="E1" s="81" t="s">
        <v>671</v>
      </c>
    </row>
    <row r="2" spans="1:5" ht="15.75" thickBot="1" x14ac:dyDescent="0.3">
      <c r="A2" s="112" t="s">
        <v>712</v>
      </c>
      <c r="B2" s="113"/>
      <c r="C2" s="114"/>
      <c r="E2" s="115"/>
    </row>
    <row r="3" spans="1:5" ht="15.75" thickBot="1" x14ac:dyDescent="0.3">
      <c r="A3" s="84" t="s">
        <v>672</v>
      </c>
      <c r="B3" s="85" t="s">
        <v>673</v>
      </c>
      <c r="C3" s="86">
        <v>42919</v>
      </c>
      <c r="E3" s="87"/>
    </row>
    <row r="4" spans="1:5" ht="15.75" thickBot="1" x14ac:dyDescent="0.3">
      <c r="A4" s="84" t="s">
        <v>674</v>
      </c>
      <c r="B4" s="85"/>
      <c r="C4" s="86">
        <v>42920</v>
      </c>
      <c r="E4" s="87"/>
    </row>
    <row r="5" spans="1:5" ht="45.75" thickBot="1" x14ac:dyDescent="0.3">
      <c r="A5" s="84" t="s">
        <v>675</v>
      </c>
      <c r="B5" s="88">
        <v>0.99652777777777779</v>
      </c>
      <c r="C5" s="86">
        <f>C4+7</f>
        <v>42927</v>
      </c>
      <c r="E5" s="87" t="s">
        <v>676</v>
      </c>
    </row>
    <row r="6" spans="1:5" ht="75.75" thickBot="1" x14ac:dyDescent="0.3">
      <c r="A6" s="89" t="s">
        <v>677</v>
      </c>
      <c r="B6" s="90" t="s">
        <v>678</v>
      </c>
      <c r="C6" s="91">
        <v>42928</v>
      </c>
      <c r="E6" s="87" t="s">
        <v>679</v>
      </c>
    </row>
    <row r="7" spans="1:5" ht="15.75" thickBot="1" x14ac:dyDescent="0.3">
      <c r="A7" s="89" t="s">
        <v>680</v>
      </c>
      <c r="B7" s="90" t="s">
        <v>678</v>
      </c>
      <c r="C7" s="91">
        <f>C6</f>
        <v>42928</v>
      </c>
      <c r="E7" s="87"/>
    </row>
    <row r="8" spans="1:5" ht="75.75" thickBot="1" x14ac:dyDescent="0.3">
      <c r="A8" s="92" t="s">
        <v>681</v>
      </c>
      <c r="B8" s="93" t="s">
        <v>682</v>
      </c>
      <c r="C8" s="94" t="s">
        <v>682</v>
      </c>
      <c r="E8" s="87" t="s">
        <v>683</v>
      </c>
    </row>
    <row r="9" spans="1:5" ht="45" x14ac:dyDescent="0.25">
      <c r="A9" s="95" t="s">
        <v>684</v>
      </c>
      <c r="B9" s="96">
        <v>0.39583333333333331</v>
      </c>
      <c r="C9" s="97" t="s">
        <v>685</v>
      </c>
      <c r="E9" s="87" t="s">
        <v>686</v>
      </c>
    </row>
    <row r="10" spans="1:5" ht="30.75" thickBot="1" x14ac:dyDescent="0.3">
      <c r="A10" s="98" t="s">
        <v>687</v>
      </c>
      <c r="B10" s="99">
        <v>0.75</v>
      </c>
      <c r="C10" s="100">
        <f>C6+7</f>
        <v>42935</v>
      </c>
      <c r="E10" s="87" t="s">
        <v>688</v>
      </c>
    </row>
    <row r="11" spans="1:5" ht="30.75" thickBot="1" x14ac:dyDescent="0.3">
      <c r="A11" s="98" t="s">
        <v>689</v>
      </c>
      <c r="B11" s="99">
        <v>0.75</v>
      </c>
      <c r="C11" s="100">
        <f>C6+7</f>
        <v>42935</v>
      </c>
      <c r="E11" s="87" t="s">
        <v>688</v>
      </c>
    </row>
    <row r="12" spans="1:5" ht="30.75" thickBot="1" x14ac:dyDescent="0.3">
      <c r="A12" s="101" t="s">
        <v>690</v>
      </c>
      <c r="B12" s="102">
        <v>0.375</v>
      </c>
      <c r="C12" s="94" t="s">
        <v>691</v>
      </c>
      <c r="E12" s="87" t="s">
        <v>692</v>
      </c>
    </row>
    <row r="13" spans="1:5" ht="30.75" thickBot="1" x14ac:dyDescent="0.3">
      <c r="A13" s="98" t="s">
        <v>693</v>
      </c>
      <c r="B13" s="99">
        <v>0.75</v>
      </c>
      <c r="C13" s="100">
        <f>C10+7</f>
        <v>42942</v>
      </c>
      <c r="E13" s="87" t="s">
        <v>688</v>
      </c>
    </row>
    <row r="14" spans="1:5" ht="30.75" thickBot="1" x14ac:dyDescent="0.3">
      <c r="A14" s="98" t="s">
        <v>694</v>
      </c>
      <c r="B14" s="99">
        <v>0.75</v>
      </c>
      <c r="C14" s="100">
        <f>C11+7</f>
        <v>42942</v>
      </c>
      <c r="E14" s="87" t="s">
        <v>688</v>
      </c>
    </row>
    <row r="15" spans="1:5" ht="15.75" thickBot="1" x14ac:dyDescent="0.3">
      <c r="A15" s="98" t="s">
        <v>695</v>
      </c>
      <c r="B15" s="99">
        <v>0.75</v>
      </c>
      <c r="C15" s="100">
        <f>DATE(YEAR(C6), MONTH(C6) + $D$15, DAY(C6))</f>
        <v>43020</v>
      </c>
      <c r="D15" s="103">
        <v>3</v>
      </c>
      <c r="E15" s="87"/>
    </row>
    <row r="16" spans="1:5" ht="15.75" thickBot="1" x14ac:dyDescent="0.3">
      <c r="A16" s="98" t="s">
        <v>696</v>
      </c>
      <c r="B16" s="99">
        <v>0.41666666666666669</v>
      </c>
      <c r="C16" s="100">
        <f>C17</f>
        <v>43112</v>
      </c>
      <c r="D16" s="103">
        <v>6</v>
      </c>
      <c r="E16" s="87"/>
    </row>
    <row r="17" spans="1:5" ht="15.75" thickBot="1" x14ac:dyDescent="0.3">
      <c r="A17" s="98" t="s">
        <v>697</v>
      </c>
      <c r="B17" s="99">
        <v>0.75</v>
      </c>
      <c r="C17" s="100">
        <f>DATE(YEAR(C6), MONTH(C6) + $D$17, DAY(C6))</f>
        <v>43112</v>
      </c>
      <c r="D17" s="103">
        <v>6</v>
      </c>
      <c r="E17" s="87"/>
    </row>
    <row r="18" spans="1:5" ht="15.75" thickBot="1" x14ac:dyDescent="0.3">
      <c r="A18" s="98" t="s">
        <v>698</v>
      </c>
      <c r="B18" s="99">
        <v>0.75</v>
      </c>
      <c r="C18" s="100">
        <f>C17</f>
        <v>43112</v>
      </c>
      <c r="D18" s="103">
        <v>6</v>
      </c>
      <c r="E18" s="87"/>
    </row>
    <row r="19" spans="1:5" ht="15.75" thickBot="1" x14ac:dyDescent="0.3">
      <c r="A19" s="98" t="s">
        <v>699</v>
      </c>
      <c r="B19" s="99">
        <v>0.375</v>
      </c>
      <c r="C19" s="100">
        <f>C16+14</f>
        <v>43126</v>
      </c>
      <c r="E19" s="87"/>
    </row>
    <row r="20" spans="1:5" ht="15.75" thickBot="1" x14ac:dyDescent="0.3">
      <c r="A20" s="98" t="s">
        <v>700</v>
      </c>
      <c r="B20" s="99">
        <v>0.75</v>
      </c>
      <c r="C20" s="100">
        <f>DATE(YEAR(C6), MONTH(C6) + $D$20, DAY(C6))</f>
        <v>43202</v>
      </c>
      <c r="D20" s="103">
        <v>9</v>
      </c>
      <c r="E20" s="87"/>
    </row>
    <row r="21" spans="1:5" ht="15.75" thickBot="1" x14ac:dyDescent="0.3">
      <c r="A21" s="98" t="s">
        <v>701</v>
      </c>
      <c r="B21" s="99">
        <v>0.41666666666666669</v>
      </c>
      <c r="C21" s="100">
        <f>C22</f>
        <v>43293</v>
      </c>
      <c r="E21" s="87"/>
    </row>
    <row r="22" spans="1:5" ht="15.75" thickBot="1" x14ac:dyDescent="0.3">
      <c r="A22" s="98" t="s">
        <v>702</v>
      </c>
      <c r="B22" s="99">
        <v>0.75</v>
      </c>
      <c r="C22" s="100">
        <f>DATE(YEAR(C6), MONTH(C6) + $D$22, DAY(C6))</f>
        <v>43293</v>
      </c>
      <c r="D22" s="103">
        <v>12</v>
      </c>
      <c r="E22" s="87"/>
    </row>
    <row r="23" spans="1:5" ht="15.75" thickBot="1" x14ac:dyDescent="0.3">
      <c r="A23" s="98" t="s">
        <v>703</v>
      </c>
      <c r="B23" s="99">
        <v>0.75</v>
      </c>
      <c r="C23" s="100">
        <f>C27-30</f>
        <v>43300</v>
      </c>
      <c r="E23" s="87"/>
    </row>
    <row r="24" spans="1:5" ht="15.75" thickBot="1" x14ac:dyDescent="0.3">
      <c r="A24" s="98" t="s">
        <v>704</v>
      </c>
      <c r="B24" s="99">
        <v>0.375</v>
      </c>
      <c r="C24" s="100">
        <f>C21+14</f>
        <v>43307</v>
      </c>
      <c r="E24" s="87"/>
    </row>
    <row r="25" spans="1:5" ht="15.75" thickBot="1" x14ac:dyDescent="0.3">
      <c r="A25" s="98" t="s">
        <v>705</v>
      </c>
      <c r="B25" s="99">
        <v>0.75</v>
      </c>
      <c r="C25" s="100">
        <f>C27-7</f>
        <v>43323</v>
      </c>
      <c r="E25" s="87"/>
    </row>
    <row r="26" spans="1:5" ht="15.75" thickBot="1" x14ac:dyDescent="0.3">
      <c r="A26" s="98" t="s">
        <v>706</v>
      </c>
      <c r="B26" s="99">
        <v>0.375</v>
      </c>
      <c r="C26" s="100">
        <f>C24+14</f>
        <v>43321</v>
      </c>
      <c r="E26" s="87"/>
    </row>
    <row r="27" spans="1:5" s="106" customFormat="1" ht="45.75" thickBot="1" x14ac:dyDescent="0.3">
      <c r="A27" s="98" t="s">
        <v>707</v>
      </c>
      <c r="B27" s="99">
        <v>0.75</v>
      </c>
      <c r="C27" s="100">
        <v>43330</v>
      </c>
      <c r="D27" s="104"/>
      <c r="E27" s="105" t="s">
        <v>708</v>
      </c>
    </row>
    <row r="28" spans="1:5" x14ac:dyDescent="0.25">
      <c r="A28" s="107"/>
      <c r="B28" s="108"/>
      <c r="C28" s="10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Explanations of changes </vt:lpstr>
      <vt:lpstr>AdministrativeProtocol</vt:lpstr>
      <vt:lpstr>Tips</vt:lpstr>
      <vt:lpstr>Barrier Messages</vt:lpstr>
      <vt:lpstr>Message Total Type</vt:lpstr>
      <vt:lpstr>AllMessages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Felicia A. McCant</dc:creator>
  <cp:lastModifiedBy>Laura Damschroder</cp:lastModifiedBy>
  <dcterms:created xsi:type="dcterms:W3CDTF">2017-08-10T16:37:32Z</dcterms:created>
  <dcterms:modified xsi:type="dcterms:W3CDTF">2020-03-27T17:47:18Z</dcterms:modified>
</cp:coreProperties>
</file>