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" windowWidth="6660" windowHeight="4248" activeTab="1"/>
  </bookViews>
  <sheets>
    <sheet name="Current" sheetId="1" r:id="rId1"/>
    <sheet name="calculate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E3" i="2"/>
  <c r="E13" i="2"/>
  <c r="D13" i="2"/>
  <c r="G13" i="2" s="1"/>
  <c r="E12" i="2"/>
  <c r="G12" i="2" s="1"/>
  <c r="D12" i="2"/>
  <c r="E11" i="2"/>
  <c r="D11" i="2"/>
  <c r="G11" i="2" s="1"/>
  <c r="E10" i="2"/>
  <c r="G10" i="2" s="1"/>
  <c r="D10" i="2"/>
  <c r="F9" i="1"/>
  <c r="F13" i="1"/>
  <c r="F12" i="1"/>
  <c r="F11" i="1"/>
  <c r="F10" i="1"/>
  <c r="E13" i="1"/>
  <c r="H13" i="1" s="1"/>
  <c r="E12" i="1"/>
  <c r="H12" i="1" s="1"/>
  <c r="E11" i="1"/>
  <c r="H11" i="1" s="1"/>
  <c r="E10" i="1"/>
  <c r="H10" i="1" s="1"/>
  <c r="E7" i="2" l="1"/>
  <c r="E6" i="2"/>
  <c r="E5" i="2"/>
  <c r="E4" i="2"/>
  <c r="E2" i="2"/>
  <c r="E9" i="2"/>
  <c r="D9" i="2"/>
  <c r="E9" i="1"/>
  <c r="H9" i="1"/>
  <c r="D7" i="2"/>
  <c r="D6" i="2"/>
  <c r="G6" i="2" s="1"/>
  <c r="G5" i="2"/>
  <c r="D5" i="2"/>
  <c r="D4" i="2"/>
  <c r="G4" i="2" s="1"/>
  <c r="D3" i="2"/>
  <c r="D2" i="2"/>
  <c r="E2" i="1"/>
  <c r="F7" i="1"/>
  <c r="E7" i="1"/>
  <c r="H7" i="1" s="1"/>
  <c r="F6" i="1"/>
  <c r="E6" i="1"/>
  <c r="H6" i="1" s="1"/>
  <c r="E5" i="1"/>
  <c r="F5" i="1"/>
  <c r="E4" i="1"/>
  <c r="F4" i="1"/>
  <c r="H4" i="1" s="1"/>
  <c r="E3" i="1"/>
  <c r="H3" i="1"/>
  <c r="H2" i="1"/>
  <c r="G2" i="2" l="1"/>
  <c r="G7" i="2"/>
  <c r="G3" i="2"/>
  <c r="G9" i="2"/>
  <c r="H5" i="1"/>
</calcChain>
</file>

<file path=xl/sharedStrings.xml><?xml version="1.0" encoding="utf-8"?>
<sst xmlns="http://schemas.openxmlformats.org/spreadsheetml/2006/main" count="36" uniqueCount="19">
  <si>
    <t>Variable expenses</t>
  </si>
  <si>
    <t>Fixed expenses</t>
  </si>
  <si>
    <t>Contribution margin (per sample)</t>
  </si>
  <si>
    <t>Full</t>
  </si>
  <si>
    <t>lipid</t>
  </si>
  <si>
    <t>machine fixed</t>
  </si>
  <si>
    <t>maint. Fixed cost</t>
  </si>
  <si>
    <t>Break even point (samples)</t>
  </si>
  <si>
    <t>liver</t>
  </si>
  <si>
    <t>Price (current)</t>
  </si>
  <si>
    <t>rodent</t>
  </si>
  <si>
    <t>cardiac</t>
  </si>
  <si>
    <t>kidney</t>
  </si>
  <si>
    <t>Price (calculated)</t>
  </si>
  <si>
    <t>GGT</t>
  </si>
  <si>
    <t>ALB</t>
  </si>
  <si>
    <t>ALT</t>
  </si>
  <si>
    <t>AST</t>
  </si>
  <si>
    <t>ALKP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</si>
</sst>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F4" sqref="F4"/>
    </sheetView>
  </sheetViews>
  <sheetFormatPr defaultRowHeight="14.4" x14ac:dyDescent="0.3"/>
  <cols>
    <col min="3" max="3" width="15" bestFit="1" customWidth="1"/>
    <col min="4" max="4" width="17.44140625" bestFit="1" customWidth="1"/>
    <col min="5" max="5" width="28.109375" bestFit="1" customWidth="1"/>
    <col min="6" max="6" width="13.21875" bestFit="1" customWidth="1"/>
    <col min="8" max="8" width="23.109375" bestFit="1" customWidth="1"/>
    <col min="10" max="10" width="14.88671875" bestFit="1" customWidth="1"/>
  </cols>
  <sheetData>
    <row r="1" spans="1:11" x14ac:dyDescent="0.3">
      <c r="C1" s="2" t="s">
        <v>9</v>
      </c>
      <c r="D1" s="2" t="s">
        <v>0</v>
      </c>
      <c r="E1" s="2" t="s">
        <v>2</v>
      </c>
      <c r="F1" s="2" t="s">
        <v>1</v>
      </c>
      <c r="H1" t="s">
        <v>7</v>
      </c>
      <c r="J1" t="s">
        <v>5</v>
      </c>
      <c r="K1">
        <v>16.25</v>
      </c>
    </row>
    <row r="2" spans="1:11" x14ac:dyDescent="0.3">
      <c r="B2" t="s">
        <v>3</v>
      </c>
      <c r="C2" s="2">
        <v>42.53</v>
      </c>
      <c r="D2" s="2">
        <v>18.3</v>
      </c>
      <c r="E2" s="2">
        <f t="shared" ref="E2:E7" si="0">C2-D2</f>
        <v>24.23</v>
      </c>
      <c r="F2" s="2">
        <v>83.46</v>
      </c>
      <c r="H2" s="1">
        <f t="shared" ref="H2:H7" si="1">F2/E2</f>
        <v>3.4444903012794055</v>
      </c>
      <c r="J2" t="s">
        <v>6</v>
      </c>
      <c r="K2">
        <v>38.46</v>
      </c>
    </row>
    <row r="3" spans="1:11" x14ac:dyDescent="0.3">
      <c r="B3" t="s">
        <v>4</v>
      </c>
      <c r="C3" s="2">
        <v>30.98</v>
      </c>
      <c r="D3" s="2">
        <v>15.66</v>
      </c>
      <c r="E3" s="2">
        <f t="shared" si="0"/>
        <v>15.32</v>
      </c>
      <c r="F3" s="2">
        <f>SUM(15.42,K2,K1)</f>
        <v>70.13</v>
      </c>
      <c r="H3" s="1">
        <f t="shared" si="1"/>
        <v>4.5776762402088771</v>
      </c>
    </row>
    <row r="4" spans="1:11" x14ac:dyDescent="0.3">
      <c r="B4" t="s">
        <v>8</v>
      </c>
      <c r="C4" s="2">
        <v>27.3</v>
      </c>
      <c r="D4" s="2">
        <v>3.67</v>
      </c>
      <c r="E4" s="2">
        <f t="shared" si="0"/>
        <v>23.630000000000003</v>
      </c>
      <c r="F4" s="2">
        <f>SUM(3.48,K1,K2)</f>
        <v>58.19</v>
      </c>
      <c r="H4" s="1">
        <f t="shared" si="1"/>
        <v>2.4625476089716458</v>
      </c>
    </row>
    <row r="5" spans="1:11" x14ac:dyDescent="0.3">
      <c r="B5" t="s">
        <v>10</v>
      </c>
      <c r="C5" s="2">
        <v>26.78</v>
      </c>
      <c r="D5" s="2">
        <v>5.69</v>
      </c>
      <c r="E5" s="2">
        <f t="shared" si="0"/>
        <v>21.09</v>
      </c>
      <c r="F5" s="2">
        <f>SUM(3.92,K1,K2)</f>
        <v>58.63</v>
      </c>
      <c r="H5" s="1">
        <f t="shared" si="1"/>
        <v>2.7799905168326222</v>
      </c>
    </row>
    <row r="6" spans="1:11" x14ac:dyDescent="0.3">
      <c r="B6" t="s">
        <v>11</v>
      </c>
      <c r="C6" s="2">
        <v>34.65</v>
      </c>
      <c r="D6" s="2">
        <v>18.7</v>
      </c>
      <c r="E6" s="2">
        <f t="shared" si="0"/>
        <v>15.95</v>
      </c>
      <c r="F6" s="2">
        <f>SUM(13.12,K1,K2,)</f>
        <v>67.83</v>
      </c>
      <c r="H6" s="1">
        <f t="shared" si="1"/>
        <v>4.2526645768025082</v>
      </c>
    </row>
    <row r="7" spans="1:11" x14ac:dyDescent="0.3">
      <c r="B7" t="s">
        <v>12</v>
      </c>
      <c r="C7" s="2">
        <v>21</v>
      </c>
      <c r="D7" s="2">
        <v>2.82</v>
      </c>
      <c r="E7" s="2">
        <f t="shared" si="0"/>
        <v>18.18</v>
      </c>
      <c r="F7" s="2">
        <f>SUM(3.24,K1,K2)</f>
        <v>57.95</v>
      </c>
      <c r="H7" s="1">
        <f t="shared" si="1"/>
        <v>3.1875687568756876</v>
      </c>
    </row>
    <row r="8" spans="1:11" x14ac:dyDescent="0.3">
      <c r="C8" s="2"/>
      <c r="D8" s="2"/>
      <c r="E8" s="2"/>
      <c r="F8" s="2"/>
      <c r="H8" s="1"/>
    </row>
    <row r="9" spans="1:11" x14ac:dyDescent="0.3">
      <c r="B9" t="s">
        <v>14</v>
      </c>
      <c r="C9" s="2">
        <v>6.5</v>
      </c>
      <c r="D9" s="2">
        <v>1.84</v>
      </c>
      <c r="E9" s="2">
        <f>C9-D9</f>
        <v>4.66</v>
      </c>
      <c r="F9" s="2">
        <f>SUM(2.85,K1,K2)</f>
        <v>57.56</v>
      </c>
      <c r="H9" s="1">
        <f>F9/E9</f>
        <v>12.351931330472103</v>
      </c>
    </row>
    <row r="10" spans="1:11" x14ac:dyDescent="0.3">
      <c r="B10" t="s">
        <v>15</v>
      </c>
      <c r="C10" s="2">
        <v>6.5</v>
      </c>
      <c r="D10" s="2">
        <v>2.17</v>
      </c>
      <c r="E10" s="2">
        <f>C10-D10</f>
        <v>4.33</v>
      </c>
      <c r="F10" s="2">
        <f>SUM(2.85,K1,K2)</f>
        <v>57.56</v>
      </c>
      <c r="H10" s="1">
        <f t="shared" ref="H10:H13" si="2">F10/E10</f>
        <v>13.293302540415704</v>
      </c>
    </row>
    <row r="11" spans="1:11" x14ac:dyDescent="0.3">
      <c r="B11" t="s">
        <v>16</v>
      </c>
      <c r="C11" s="2">
        <v>6.5</v>
      </c>
      <c r="D11" s="2">
        <v>2.08</v>
      </c>
      <c r="E11" s="2">
        <f>C11-D11</f>
        <v>4.42</v>
      </c>
      <c r="F11" s="2">
        <f>SUM(2.85,K1,K2)</f>
        <v>57.56</v>
      </c>
      <c r="H11" s="1">
        <f t="shared" si="2"/>
        <v>13.02262443438914</v>
      </c>
    </row>
    <row r="12" spans="1:11" x14ac:dyDescent="0.3">
      <c r="B12" t="s">
        <v>17</v>
      </c>
      <c r="C12" s="2">
        <v>6.5</v>
      </c>
      <c r="D12" s="2">
        <v>2.09</v>
      </c>
      <c r="E12" s="2">
        <f>C12-D12</f>
        <v>4.41</v>
      </c>
      <c r="F12" s="2">
        <f>SUM(2.85,K1,K2)</f>
        <v>57.56</v>
      </c>
      <c r="H12" s="1">
        <f t="shared" si="2"/>
        <v>13.052154195011338</v>
      </c>
    </row>
    <row r="13" spans="1:11" x14ac:dyDescent="0.3">
      <c r="B13" t="s">
        <v>18</v>
      </c>
      <c r="C13" s="2">
        <v>6.5</v>
      </c>
      <c r="D13">
        <v>2.08</v>
      </c>
      <c r="E13" s="2">
        <f>C13-D13</f>
        <v>4.42</v>
      </c>
      <c r="F13" s="2">
        <f>SUM(2.85,K1,K2)</f>
        <v>57.56</v>
      </c>
      <c r="H13" s="1">
        <f t="shared" si="2"/>
        <v>13.02262443438914</v>
      </c>
    </row>
    <row r="14" spans="1:11" x14ac:dyDescent="0.3">
      <c r="A14" s="2"/>
      <c r="B14" s="2"/>
      <c r="C14" s="2"/>
      <c r="D14" s="2"/>
      <c r="E14" s="2"/>
      <c r="F14" s="2"/>
    </row>
    <row r="15" spans="1:11" x14ac:dyDescent="0.3">
      <c r="A15" s="2"/>
      <c r="B15" s="2"/>
      <c r="C15" s="2"/>
      <c r="D15" s="2"/>
      <c r="E15" s="2"/>
      <c r="F15" s="2"/>
    </row>
    <row r="16" spans="1:11" x14ac:dyDescent="0.3">
      <c r="A16" s="2"/>
      <c r="B16" s="2"/>
      <c r="C16" s="2"/>
      <c r="D16" s="2"/>
      <c r="E16" s="2"/>
      <c r="F16" s="2"/>
    </row>
    <row r="17" spans="1:6" x14ac:dyDescent="0.3">
      <c r="A17" s="2"/>
      <c r="B17" s="2"/>
      <c r="C17" s="2"/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2"/>
      <c r="B19" s="2"/>
      <c r="C19" s="2"/>
      <c r="D19" s="2"/>
      <c r="E19" s="2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85" zoomScaleNormal="85" workbookViewId="0">
      <selection activeCell="E4" sqref="E4"/>
    </sheetView>
  </sheetViews>
  <sheetFormatPr defaultRowHeight="14.4" x14ac:dyDescent="0.3"/>
  <cols>
    <col min="2" max="2" width="15" bestFit="1" customWidth="1"/>
    <col min="3" max="3" width="16.5546875" bestFit="1" customWidth="1"/>
    <col min="4" max="4" width="29.5546875" bestFit="1" customWidth="1"/>
    <col min="5" max="5" width="14" bestFit="1" customWidth="1"/>
    <col min="7" max="7" width="24.44140625" bestFit="1" customWidth="1"/>
    <col min="9" max="9" width="15.44140625" bestFit="1" customWidth="1"/>
  </cols>
  <sheetData>
    <row r="1" spans="1:10" x14ac:dyDescent="0.3">
      <c r="B1" t="s">
        <v>13</v>
      </c>
      <c r="C1" t="s">
        <v>0</v>
      </c>
      <c r="D1" t="s">
        <v>2</v>
      </c>
      <c r="E1" t="s">
        <v>1</v>
      </c>
      <c r="G1" s="1" t="s">
        <v>7</v>
      </c>
      <c r="I1" t="s">
        <v>5</v>
      </c>
      <c r="J1">
        <v>16.25</v>
      </c>
    </row>
    <row r="2" spans="1:10" x14ac:dyDescent="0.3">
      <c r="A2" t="s">
        <v>3</v>
      </c>
      <c r="B2" s="2">
        <v>39.18</v>
      </c>
      <c r="C2" s="2">
        <v>17.96</v>
      </c>
      <c r="D2" s="2">
        <f t="shared" ref="D2:D7" si="0">B2-C2</f>
        <v>21.22</v>
      </c>
      <c r="E2" s="2">
        <f>SUM(29.09,J1,J2,)</f>
        <v>83.800000000000011</v>
      </c>
      <c r="G2" s="1">
        <f t="shared" ref="G2:G7" si="1">E2/D2</f>
        <v>3.9491046182846379</v>
      </c>
      <c r="I2" t="s">
        <v>6</v>
      </c>
      <c r="J2">
        <v>38.46</v>
      </c>
    </row>
    <row r="3" spans="1:10" x14ac:dyDescent="0.3">
      <c r="A3" t="s">
        <v>4</v>
      </c>
      <c r="B3" s="2">
        <v>20.79</v>
      </c>
      <c r="C3" s="2">
        <v>15.66</v>
      </c>
      <c r="D3" s="2">
        <f t="shared" si="0"/>
        <v>5.129999999999999</v>
      </c>
      <c r="E3" s="2">
        <f>SUM(15.42,J2,J1)</f>
        <v>70.13</v>
      </c>
      <c r="G3" s="1">
        <f t="shared" si="1"/>
        <v>13.670565302144251</v>
      </c>
    </row>
    <row r="4" spans="1:10" x14ac:dyDescent="0.3">
      <c r="A4" t="s">
        <v>8</v>
      </c>
      <c r="B4" s="2">
        <v>17.04</v>
      </c>
      <c r="C4" s="2">
        <v>3.33</v>
      </c>
      <c r="D4" s="2">
        <f t="shared" si="0"/>
        <v>13.709999999999999</v>
      </c>
      <c r="E4" s="2">
        <f>SUM(3.82,J1,J2)</f>
        <v>58.53</v>
      </c>
      <c r="G4" s="1">
        <f t="shared" si="1"/>
        <v>4.2691466083150988</v>
      </c>
    </row>
    <row r="5" spans="1:10" x14ac:dyDescent="0.3">
      <c r="A5" t="s">
        <v>10</v>
      </c>
      <c r="B5" s="2">
        <v>17.54</v>
      </c>
      <c r="C5" s="2">
        <v>5.35</v>
      </c>
      <c r="D5" s="2">
        <f t="shared" si="0"/>
        <v>12.19</v>
      </c>
      <c r="E5" s="2">
        <f>SUM(4.26,J1,J2)</f>
        <v>58.97</v>
      </c>
      <c r="G5" s="1">
        <f t="shared" si="1"/>
        <v>4.8375717801476625</v>
      </c>
    </row>
    <row r="6" spans="1:10" x14ac:dyDescent="0.3">
      <c r="A6" t="s">
        <v>11</v>
      </c>
      <c r="B6" s="2">
        <v>26.78</v>
      </c>
      <c r="C6" s="2">
        <v>18.36</v>
      </c>
      <c r="D6" s="2">
        <f t="shared" si="0"/>
        <v>8.4200000000000017</v>
      </c>
      <c r="E6" s="2">
        <f>SUM(13.46,J1,J2,)</f>
        <v>68.17</v>
      </c>
      <c r="G6" s="1">
        <f t="shared" si="1"/>
        <v>8.0961995249406158</v>
      </c>
    </row>
    <row r="7" spans="1:10" x14ac:dyDescent="0.3">
      <c r="A7" t="s">
        <v>12</v>
      </c>
      <c r="B7" s="2">
        <v>16.84</v>
      </c>
      <c r="C7" s="2">
        <v>2.48</v>
      </c>
      <c r="D7" s="2">
        <f t="shared" si="0"/>
        <v>14.36</v>
      </c>
      <c r="E7" s="2">
        <f>SUM(3.58,J1,J2)</f>
        <v>58.29</v>
      </c>
      <c r="G7" s="1">
        <f t="shared" si="1"/>
        <v>4.0591922005571028</v>
      </c>
    </row>
    <row r="8" spans="1:10" x14ac:dyDescent="0.3">
      <c r="B8" s="2"/>
      <c r="C8" s="2"/>
      <c r="D8" s="2"/>
      <c r="E8" s="2"/>
      <c r="G8" s="1"/>
    </row>
    <row r="9" spans="1:10" x14ac:dyDescent="0.3">
      <c r="A9" t="s">
        <v>14</v>
      </c>
      <c r="B9" s="2">
        <v>8.65</v>
      </c>
      <c r="C9" s="2">
        <v>2.19</v>
      </c>
      <c r="D9" s="2">
        <f>B9-C9</f>
        <v>6.4600000000000009</v>
      </c>
      <c r="E9" s="2">
        <f>SUM(2.85,J1,J2)</f>
        <v>57.56</v>
      </c>
      <c r="G9" s="1">
        <f>E9/D9</f>
        <v>8.9102167182662537</v>
      </c>
    </row>
    <row r="10" spans="1:10" x14ac:dyDescent="0.3">
      <c r="A10" t="s">
        <v>15</v>
      </c>
      <c r="B10" s="2">
        <v>8.68</v>
      </c>
      <c r="C10" s="2">
        <v>2.17</v>
      </c>
      <c r="D10" s="2">
        <f>B10-C10</f>
        <v>6.51</v>
      </c>
      <c r="E10" s="2">
        <f>SUM(2.85,J1,J2)</f>
        <v>57.56</v>
      </c>
      <c r="G10" s="1">
        <f t="shared" ref="G10:G13" si="2">E10/D10</f>
        <v>8.8417818740399383</v>
      </c>
    </row>
    <row r="11" spans="1:10" x14ac:dyDescent="0.3">
      <c r="A11" t="s">
        <v>16</v>
      </c>
      <c r="B11" s="2">
        <v>8.67</v>
      </c>
      <c r="C11" s="2">
        <v>2.08</v>
      </c>
      <c r="D11" s="2">
        <f>B11-C11</f>
        <v>6.59</v>
      </c>
      <c r="E11" s="2">
        <f>SUM(2.85,J1,J2)</f>
        <v>57.56</v>
      </c>
      <c r="G11" s="1">
        <f t="shared" si="2"/>
        <v>8.7344461305007588</v>
      </c>
    </row>
    <row r="12" spans="1:10" x14ac:dyDescent="0.3">
      <c r="A12" t="s">
        <v>17</v>
      </c>
      <c r="B12" s="2">
        <v>8.68</v>
      </c>
      <c r="C12" s="2">
        <v>2.09</v>
      </c>
      <c r="D12" s="2">
        <f>B12-C12</f>
        <v>6.59</v>
      </c>
      <c r="E12" s="2">
        <f>SUM(2.85,J1,J2)</f>
        <v>57.56</v>
      </c>
      <c r="G12" s="1">
        <f t="shared" si="2"/>
        <v>8.7344461305007588</v>
      </c>
    </row>
    <row r="13" spans="1:10" x14ac:dyDescent="0.3">
      <c r="A13" t="s">
        <v>18</v>
      </c>
      <c r="B13" s="2">
        <v>8.68</v>
      </c>
      <c r="C13">
        <v>2.08</v>
      </c>
      <c r="D13" s="2">
        <f>B13-C13</f>
        <v>6.6</v>
      </c>
      <c r="E13" s="2">
        <f>SUM(2.85,J1,J2)</f>
        <v>57.56</v>
      </c>
      <c r="G13" s="1">
        <f t="shared" si="2"/>
        <v>8.7212121212121225</v>
      </c>
    </row>
    <row r="14" spans="1:10" x14ac:dyDescent="0.3">
      <c r="A14" s="2"/>
      <c r="B14" s="2"/>
      <c r="C14" s="2"/>
      <c r="D14" s="2"/>
      <c r="E1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calculated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Love, Janice Marie</dc:creator>
  <cp:lastModifiedBy>Love, Janice Marie</cp:lastModifiedBy>
  <dcterms:created xsi:type="dcterms:W3CDTF">2014-11-03T19:58:56Z</dcterms:created>
  <dcterms:modified xsi:type="dcterms:W3CDTF">2014-11-17T20:44:32Z</dcterms:modified>
</cp:coreProperties>
</file>