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amw\Downloads\"/>
    </mc:Choice>
  </mc:AlternateContent>
  <xr:revisionPtr revIDLastSave="0" documentId="8_{7703AD6D-C297-45FA-82DD-43693A28D203}" xr6:coauthVersionLast="47" xr6:coauthVersionMax="47" xr10:uidLastSave="{00000000-0000-0000-0000-000000000000}"/>
  <bookViews>
    <workbookView xWindow="-108" yWindow="-108" windowWidth="23256" windowHeight="12456" activeTab="1" xr2:uid="{807BFC2F-8D90-4542-B2A1-05D05C126F7C}"/>
  </bookViews>
  <sheets>
    <sheet name="product top 5 by percent 1star" sheetId="1" r:id="rId1"/>
    <sheet name="product top 5 by percent 5star" sheetId="4" r:id="rId2"/>
    <sheet name="product top 5 reviews 5 star" sheetId="3" r:id="rId3"/>
    <sheet name="product top 5 reviews 1 star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4" l="1"/>
  <c r="H2" i="4" s="1"/>
  <c r="L2" i="4"/>
  <c r="G3" i="4"/>
  <c r="I3" i="4" s="1"/>
  <c r="H3" i="4"/>
  <c r="G4" i="4"/>
  <c r="K4" i="4" s="1"/>
  <c r="G5" i="4"/>
  <c r="H5" i="4"/>
  <c r="I5" i="4"/>
  <c r="J5" i="4"/>
  <c r="K5" i="4"/>
  <c r="L5" i="4"/>
  <c r="G6" i="4"/>
  <c r="H6" i="4" s="1"/>
  <c r="J6" i="4"/>
  <c r="K6" i="4"/>
  <c r="L6" i="4"/>
  <c r="G7" i="4"/>
  <c r="I7" i="4" s="1"/>
  <c r="H7" i="4"/>
  <c r="G8" i="4"/>
  <c r="K8" i="4" s="1"/>
  <c r="G9" i="4"/>
  <c r="K9" i="4" s="1"/>
  <c r="J9" i="4"/>
  <c r="G10" i="4"/>
  <c r="H10" i="4" s="1"/>
  <c r="J10" i="4"/>
  <c r="L10" i="4"/>
  <c r="G11" i="4"/>
  <c r="I11" i="4" s="1"/>
  <c r="G12" i="4"/>
  <c r="K12" i="4" s="1"/>
  <c r="H12" i="4"/>
  <c r="I12" i="4"/>
  <c r="J12" i="4"/>
  <c r="G13" i="4"/>
  <c r="K13" i="4" s="1"/>
  <c r="H13" i="4"/>
  <c r="I13" i="4"/>
  <c r="J13" i="4"/>
  <c r="L13" i="4"/>
  <c r="G14" i="4"/>
  <c r="H14" i="4" s="1"/>
  <c r="I14" i="4"/>
  <c r="K14" i="4"/>
  <c r="L14" i="4"/>
  <c r="G15" i="4"/>
  <c r="I15" i="4" s="1"/>
  <c r="G16" i="4"/>
  <c r="K16" i="4" s="1"/>
  <c r="I16" i="4"/>
  <c r="G17" i="4"/>
  <c r="I17" i="4" s="1"/>
  <c r="H17" i="4"/>
  <c r="G18" i="4"/>
  <c r="H18" i="4" s="1"/>
  <c r="K18" i="4"/>
  <c r="G19" i="4"/>
  <c r="I19" i="4" s="1"/>
  <c r="H19" i="4"/>
  <c r="G20" i="4"/>
  <c r="K20" i="4" s="1"/>
  <c r="H20" i="4"/>
  <c r="J20" i="4"/>
  <c r="G21" i="4"/>
  <c r="H21" i="4" s="1"/>
  <c r="G22" i="4"/>
  <c r="H22" i="4" s="1"/>
  <c r="I22" i="4"/>
  <c r="J22" i="4"/>
  <c r="K22" i="4"/>
  <c r="L22" i="4"/>
  <c r="G23" i="4"/>
  <c r="I23" i="4" s="1"/>
  <c r="G24" i="4"/>
  <c r="K24" i="4" s="1"/>
  <c r="J24" i="4"/>
  <c r="G25" i="4"/>
  <c r="H25" i="4" s="1"/>
  <c r="I25" i="4"/>
  <c r="J25" i="4"/>
  <c r="K25" i="4"/>
  <c r="L25" i="4"/>
  <c r="G26" i="4"/>
  <c r="H26" i="4" s="1"/>
  <c r="I26" i="4"/>
  <c r="G27" i="4"/>
  <c r="I27" i="4" s="1"/>
  <c r="H27" i="4"/>
  <c r="G28" i="4"/>
  <c r="K28" i="4" s="1"/>
  <c r="H28" i="4"/>
  <c r="I28" i="4"/>
  <c r="J28" i="4"/>
  <c r="G29" i="4"/>
  <c r="H29" i="4"/>
  <c r="I29" i="4"/>
  <c r="J29" i="4"/>
  <c r="K29" i="4"/>
  <c r="L29" i="4"/>
  <c r="G30" i="4"/>
  <c r="H30" i="4" s="1"/>
  <c r="G31" i="4"/>
  <c r="I31" i="4" s="1"/>
  <c r="H31" i="4"/>
  <c r="G32" i="4"/>
  <c r="K32" i="4" s="1"/>
  <c r="G33" i="4"/>
  <c r="L33" i="4" s="1"/>
  <c r="H33" i="4"/>
  <c r="I33" i="4"/>
  <c r="J33" i="4"/>
  <c r="K33" i="4"/>
  <c r="G34" i="4"/>
  <c r="H34" i="4"/>
  <c r="I34" i="4"/>
  <c r="J34" i="4"/>
  <c r="K34" i="4"/>
  <c r="L34" i="4"/>
  <c r="G35" i="4"/>
  <c r="I35" i="4" s="1"/>
  <c r="G36" i="4"/>
  <c r="K36" i="4" s="1"/>
  <c r="H36" i="4"/>
  <c r="I36" i="4"/>
  <c r="J36" i="4"/>
  <c r="G37" i="4"/>
  <c r="J37" i="4" s="1"/>
  <c r="H37" i="4"/>
  <c r="I37" i="4"/>
  <c r="L37" i="4"/>
  <c r="G38" i="4"/>
  <c r="L38" i="4" s="1"/>
  <c r="H38" i="4"/>
  <c r="I38" i="4"/>
  <c r="J38" i="4"/>
  <c r="K38" i="4"/>
  <c r="G39" i="4"/>
  <c r="I39" i="4" s="1"/>
  <c r="H39" i="4"/>
  <c r="G40" i="4"/>
  <c r="K40" i="4" s="1"/>
  <c r="H40" i="4"/>
  <c r="I40" i="4"/>
  <c r="J40" i="4"/>
  <c r="G41" i="4"/>
  <c r="H41" i="4" s="1"/>
  <c r="G42" i="4"/>
  <c r="J42" i="4" s="1"/>
  <c r="H42" i="4"/>
  <c r="I42" i="4"/>
  <c r="K42" i="4"/>
  <c r="L42" i="4"/>
  <c r="G43" i="4"/>
  <c r="I43" i="4" s="1"/>
  <c r="H43" i="4"/>
  <c r="G44" i="4"/>
  <c r="K44" i="4" s="1"/>
  <c r="H44" i="4"/>
  <c r="I44" i="4"/>
  <c r="G45" i="4"/>
  <c r="I45" i="4" s="1"/>
  <c r="H45" i="4"/>
  <c r="J45" i="4"/>
  <c r="K45" i="4"/>
  <c r="L45" i="4"/>
  <c r="G46" i="4"/>
  <c r="H46" i="4" s="1"/>
  <c r="G47" i="4"/>
  <c r="I47" i="4" s="1"/>
  <c r="H47" i="4"/>
  <c r="G48" i="4"/>
  <c r="K48" i="4" s="1"/>
  <c r="H48" i="4"/>
  <c r="I48" i="4"/>
  <c r="G49" i="4"/>
  <c r="H49" i="4"/>
  <c r="I49" i="4"/>
  <c r="J49" i="4"/>
  <c r="K49" i="4"/>
  <c r="L49" i="4"/>
  <c r="G50" i="4"/>
  <c r="H50" i="4" s="1"/>
  <c r="G51" i="4"/>
  <c r="I51" i="4" s="1"/>
  <c r="H51" i="4"/>
  <c r="G52" i="4"/>
  <c r="K52" i="4" s="1"/>
  <c r="H52" i="4"/>
  <c r="I52" i="4"/>
  <c r="G53" i="4"/>
  <c r="H53" i="4"/>
  <c r="I53" i="4"/>
  <c r="J53" i="4"/>
  <c r="K53" i="4"/>
  <c r="L53" i="4"/>
  <c r="G54" i="4"/>
  <c r="H54" i="4" s="1"/>
  <c r="G55" i="4"/>
  <c r="I55" i="4" s="1"/>
  <c r="H55" i="4"/>
  <c r="G56" i="4"/>
  <c r="K56" i="4" s="1"/>
  <c r="H56" i="4"/>
  <c r="I56" i="4"/>
  <c r="G57" i="4"/>
  <c r="H57" i="4"/>
  <c r="I57" i="4"/>
  <c r="J57" i="4"/>
  <c r="K57" i="4"/>
  <c r="L57" i="4"/>
  <c r="G58" i="4"/>
  <c r="H58" i="4" s="1"/>
  <c r="G59" i="4"/>
  <c r="I59" i="4" s="1"/>
  <c r="H59" i="4"/>
  <c r="G60" i="4"/>
  <c r="K60" i="4" s="1"/>
  <c r="H60" i="4"/>
  <c r="I60" i="4"/>
  <c r="G61" i="4"/>
  <c r="H61" i="4"/>
  <c r="I61" i="4"/>
  <c r="J61" i="4"/>
  <c r="K61" i="4"/>
  <c r="L61" i="4"/>
  <c r="G62" i="4"/>
  <c r="H62" i="4" s="1"/>
  <c r="G63" i="4"/>
  <c r="I63" i="4" s="1"/>
  <c r="G64" i="4"/>
  <c r="K64" i="4" s="1"/>
  <c r="J64" i="4"/>
  <c r="G65" i="4"/>
  <c r="H65" i="4" s="1"/>
  <c r="I65" i="4"/>
  <c r="K65" i="4"/>
  <c r="G66" i="4"/>
  <c r="H66" i="4" s="1"/>
  <c r="K66" i="4"/>
  <c r="G67" i="4"/>
  <c r="I67" i="4" s="1"/>
  <c r="H67" i="4"/>
  <c r="G68" i="4"/>
  <c r="K68" i="4" s="1"/>
  <c r="H68" i="4"/>
  <c r="J68" i="4"/>
  <c r="G69" i="4"/>
  <c r="H69" i="4" s="1"/>
  <c r="G70" i="4"/>
  <c r="H70" i="4" s="1"/>
  <c r="K70" i="4"/>
  <c r="L70" i="4"/>
  <c r="G71" i="4"/>
  <c r="I71" i="4" s="1"/>
  <c r="G72" i="4"/>
  <c r="K72" i="4" s="1"/>
  <c r="I72" i="4"/>
  <c r="G73" i="4"/>
  <c r="I73" i="4" s="1"/>
  <c r="H73" i="4"/>
  <c r="G74" i="4"/>
  <c r="H74" i="4" s="1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2" i="1"/>
  <c r="H2" i="1" s="1"/>
  <c r="L2" i="1"/>
  <c r="G3" i="1"/>
  <c r="I3" i="1" s="1"/>
  <c r="G4" i="1"/>
  <c r="K4" i="1" s="1"/>
  <c r="G5" i="1"/>
  <c r="H5" i="1" s="1"/>
  <c r="J5" i="1"/>
  <c r="K5" i="1"/>
  <c r="G6" i="1"/>
  <c r="J6" i="1" s="1"/>
  <c r="K6" i="1"/>
  <c r="G7" i="1"/>
  <c r="I7" i="1" s="1"/>
  <c r="G8" i="1"/>
  <c r="K8" i="1" s="1"/>
  <c r="I8" i="1"/>
  <c r="G9" i="1"/>
  <c r="H9" i="1" s="1"/>
  <c r="I9" i="1"/>
  <c r="K9" i="1"/>
  <c r="L9" i="1"/>
  <c r="G10" i="1"/>
  <c r="J10" i="1" s="1"/>
  <c r="H10" i="1"/>
  <c r="L10" i="1"/>
  <c r="G11" i="1"/>
  <c r="I11" i="1" s="1"/>
  <c r="H11" i="1"/>
  <c r="G12" i="1"/>
  <c r="K12" i="1" s="1"/>
  <c r="G13" i="1"/>
  <c r="H13" i="1" s="1"/>
  <c r="J13" i="1"/>
  <c r="K13" i="1"/>
  <c r="L13" i="1"/>
  <c r="G14" i="1"/>
  <c r="J14" i="1" s="1"/>
  <c r="G15" i="1"/>
  <c r="I15" i="1" s="1"/>
  <c r="G16" i="1"/>
  <c r="K16" i="1" s="1"/>
  <c r="G17" i="1"/>
  <c r="H17" i="1" s="1"/>
  <c r="L17" i="1"/>
  <c r="G18" i="1"/>
  <c r="J18" i="1" s="1"/>
  <c r="H18" i="1"/>
  <c r="I18" i="1"/>
  <c r="L18" i="1"/>
  <c r="G19" i="1"/>
  <c r="I19" i="1" s="1"/>
  <c r="G20" i="1"/>
  <c r="K20" i="1" s="1"/>
  <c r="J20" i="1"/>
  <c r="G21" i="1"/>
  <c r="H21" i="1" s="1"/>
  <c r="G22" i="1"/>
  <c r="J22" i="1" s="1"/>
  <c r="H22" i="1"/>
  <c r="I22" i="1"/>
  <c r="K22" i="1"/>
  <c r="L22" i="1"/>
  <c r="G23" i="1"/>
  <c r="I23" i="1" s="1"/>
  <c r="H23" i="1"/>
  <c r="G24" i="1"/>
  <c r="K24" i="1" s="1"/>
  <c r="J24" i="1"/>
  <c r="G25" i="1"/>
  <c r="H25" i="1" s="1"/>
  <c r="K25" i="1"/>
  <c r="L25" i="1"/>
  <c r="G26" i="1"/>
  <c r="J26" i="1" s="1"/>
  <c r="H26" i="1"/>
  <c r="I26" i="1"/>
  <c r="L26" i="1"/>
  <c r="G27" i="1"/>
  <c r="I27" i="1" s="1"/>
  <c r="H27" i="1"/>
  <c r="G28" i="1"/>
  <c r="K28" i="1" s="1"/>
  <c r="G29" i="1"/>
  <c r="H29" i="1" s="1"/>
  <c r="G30" i="1"/>
  <c r="J30" i="1" s="1"/>
  <c r="H30" i="1"/>
  <c r="I30" i="1"/>
  <c r="G31" i="1"/>
  <c r="I31" i="1" s="1"/>
  <c r="G32" i="1"/>
  <c r="K32" i="1" s="1"/>
  <c r="I32" i="1"/>
  <c r="J32" i="1"/>
  <c r="G33" i="1"/>
  <c r="H33" i="1" s="1"/>
  <c r="G34" i="1"/>
  <c r="J34" i="1" s="1"/>
  <c r="K34" i="1"/>
  <c r="L34" i="1"/>
  <c r="G35" i="1"/>
  <c r="I35" i="1" s="1"/>
  <c r="G36" i="1"/>
  <c r="K36" i="1" s="1"/>
  <c r="I36" i="1"/>
  <c r="G37" i="1"/>
  <c r="H37" i="1" s="1"/>
  <c r="K37" i="1"/>
  <c r="L37" i="1"/>
  <c r="G38" i="1"/>
  <c r="J38" i="1" s="1"/>
  <c r="G39" i="1"/>
  <c r="I39" i="1" s="1"/>
  <c r="H39" i="1"/>
  <c r="G40" i="1"/>
  <c r="K40" i="1" s="1"/>
  <c r="G41" i="1"/>
  <c r="H41" i="1" s="1"/>
  <c r="K41" i="1"/>
  <c r="G42" i="1"/>
  <c r="J42" i="1" s="1"/>
  <c r="I42" i="1"/>
  <c r="G43" i="1"/>
  <c r="I43" i="1" s="1"/>
  <c r="G44" i="1"/>
  <c r="K44" i="1" s="1"/>
  <c r="I44" i="1"/>
  <c r="J44" i="1"/>
  <c r="G45" i="1"/>
  <c r="H45" i="1" s="1"/>
  <c r="G46" i="1"/>
  <c r="J46" i="1" s="1"/>
  <c r="K46" i="1"/>
  <c r="G47" i="1"/>
  <c r="I47" i="1" s="1"/>
  <c r="H47" i="1"/>
  <c r="G48" i="1"/>
  <c r="K48" i="1" s="1"/>
  <c r="J48" i="1"/>
  <c r="G49" i="1"/>
  <c r="H49" i="1" s="1"/>
  <c r="L49" i="1"/>
  <c r="G50" i="1"/>
  <c r="J50" i="1" s="1"/>
  <c r="H50" i="1"/>
  <c r="I50" i="1"/>
  <c r="G51" i="1"/>
  <c r="I51" i="1" s="1"/>
  <c r="G52" i="1"/>
  <c r="K52" i="1" s="1"/>
  <c r="I52" i="1"/>
  <c r="J52" i="1"/>
  <c r="G53" i="1"/>
  <c r="H53" i="1" s="1"/>
  <c r="G54" i="1"/>
  <c r="J54" i="1" s="1"/>
  <c r="G55" i="1"/>
  <c r="I55" i="1" s="1"/>
  <c r="H55" i="1"/>
  <c r="G56" i="1"/>
  <c r="K56" i="1" s="1"/>
  <c r="J56" i="1"/>
  <c r="G57" i="1"/>
  <c r="H57" i="1" s="1"/>
  <c r="L57" i="1"/>
  <c r="G58" i="1"/>
  <c r="J58" i="1" s="1"/>
  <c r="H58" i="1"/>
  <c r="I58" i="1"/>
  <c r="G59" i="1"/>
  <c r="I59" i="1" s="1"/>
  <c r="G60" i="1"/>
  <c r="K60" i="1" s="1"/>
  <c r="I60" i="1"/>
  <c r="J60" i="1"/>
  <c r="G61" i="1"/>
  <c r="H61" i="1" s="1"/>
  <c r="G62" i="1"/>
  <c r="J62" i="1" s="1"/>
  <c r="G63" i="1"/>
  <c r="I63" i="1" s="1"/>
  <c r="H63" i="1"/>
  <c r="G64" i="1"/>
  <c r="K64" i="1" s="1"/>
  <c r="J64" i="1"/>
  <c r="G65" i="1"/>
  <c r="H65" i="1" s="1"/>
  <c r="L65" i="1"/>
  <c r="G66" i="1"/>
  <c r="J66" i="1" s="1"/>
  <c r="H66" i="1"/>
  <c r="G67" i="1"/>
  <c r="I67" i="1" s="1"/>
  <c r="G68" i="1"/>
  <c r="K68" i="1" s="1"/>
  <c r="I68" i="1"/>
  <c r="J68" i="1"/>
  <c r="G69" i="1"/>
  <c r="H69" i="1" s="1"/>
  <c r="G70" i="1"/>
  <c r="J70" i="1" s="1"/>
  <c r="G71" i="1"/>
  <c r="I71" i="1" s="1"/>
  <c r="H71" i="1"/>
  <c r="G72" i="1"/>
  <c r="L72" i="1" s="1"/>
  <c r="J72" i="1"/>
  <c r="G73" i="1"/>
  <c r="H73" i="1" s="1"/>
  <c r="K73" i="1"/>
  <c r="L73" i="1"/>
  <c r="G74" i="1"/>
  <c r="H74" i="1" s="1"/>
  <c r="I64" i="4" l="1"/>
  <c r="I24" i="4"/>
  <c r="J18" i="4"/>
  <c r="I9" i="4"/>
  <c r="L74" i="4"/>
  <c r="K74" i="4"/>
  <c r="J72" i="4"/>
  <c r="I68" i="4"/>
  <c r="L65" i="4"/>
  <c r="H64" i="4"/>
  <c r="H24" i="4"/>
  <c r="I20" i="4"/>
  <c r="I18" i="4"/>
  <c r="J16" i="4"/>
  <c r="J14" i="4"/>
  <c r="K10" i="4"/>
  <c r="H9" i="4"/>
  <c r="L73" i="4"/>
  <c r="H72" i="4"/>
  <c r="K69" i="4"/>
  <c r="J65" i="4"/>
  <c r="H63" i="4"/>
  <c r="K41" i="4"/>
  <c r="K30" i="4"/>
  <c r="H23" i="4"/>
  <c r="K21" i="4"/>
  <c r="L17" i="4"/>
  <c r="H16" i="4"/>
  <c r="I10" i="4"/>
  <c r="J8" i="4"/>
  <c r="K2" i="4"/>
  <c r="L41" i="4"/>
  <c r="K73" i="4"/>
  <c r="J69" i="4"/>
  <c r="L58" i="4"/>
  <c r="L54" i="4"/>
  <c r="L50" i="4"/>
  <c r="L46" i="4"/>
  <c r="J41" i="4"/>
  <c r="J32" i="4"/>
  <c r="J30" i="4"/>
  <c r="L26" i="4"/>
  <c r="J21" i="4"/>
  <c r="K17" i="4"/>
  <c r="I8" i="4"/>
  <c r="I6" i="4"/>
  <c r="J4" i="4"/>
  <c r="J2" i="4"/>
  <c r="L69" i="4"/>
  <c r="J73" i="4"/>
  <c r="H71" i="4"/>
  <c r="I69" i="4"/>
  <c r="L62" i="4"/>
  <c r="K58" i="4"/>
  <c r="K54" i="4"/>
  <c r="K50" i="4"/>
  <c r="K46" i="4"/>
  <c r="I41" i="4"/>
  <c r="K37" i="4"/>
  <c r="I32" i="4"/>
  <c r="I30" i="4"/>
  <c r="K26" i="4"/>
  <c r="I21" i="4"/>
  <c r="J17" i="4"/>
  <c r="H15" i="4"/>
  <c r="L9" i="4"/>
  <c r="H8" i="4"/>
  <c r="I4" i="4"/>
  <c r="I2" i="4"/>
  <c r="L30" i="4"/>
  <c r="L21" i="4"/>
  <c r="L66" i="4"/>
  <c r="K62" i="4"/>
  <c r="J60" i="4"/>
  <c r="J58" i="4"/>
  <c r="J56" i="4"/>
  <c r="J54" i="4"/>
  <c r="J52" i="4"/>
  <c r="J50" i="4"/>
  <c r="J48" i="4"/>
  <c r="J46" i="4"/>
  <c r="J44" i="4"/>
  <c r="H35" i="4"/>
  <c r="H32" i="4"/>
  <c r="J26" i="4"/>
  <c r="L18" i="4"/>
  <c r="H11" i="4"/>
  <c r="H4" i="4"/>
  <c r="J74" i="4"/>
  <c r="L71" i="4"/>
  <c r="J70" i="4"/>
  <c r="L67" i="4"/>
  <c r="J66" i="4"/>
  <c r="L63" i="4"/>
  <c r="J62" i="4"/>
  <c r="L59" i="4"/>
  <c r="L55" i="4"/>
  <c r="L51" i="4"/>
  <c r="L47" i="4"/>
  <c r="L43" i="4"/>
  <c r="L39" i="4"/>
  <c r="L35" i="4"/>
  <c r="L31" i="4"/>
  <c r="L27" i="4"/>
  <c r="L23" i="4"/>
  <c r="L19" i="4"/>
  <c r="L15" i="4"/>
  <c r="L11" i="4"/>
  <c r="L7" i="4"/>
  <c r="L3" i="4"/>
  <c r="I74" i="4"/>
  <c r="K71" i="4"/>
  <c r="I70" i="4"/>
  <c r="K67" i="4"/>
  <c r="I66" i="4"/>
  <c r="K63" i="4"/>
  <c r="I62" i="4"/>
  <c r="K59" i="4"/>
  <c r="I58" i="4"/>
  <c r="K55" i="4"/>
  <c r="I54" i="4"/>
  <c r="K51" i="4"/>
  <c r="I50" i="4"/>
  <c r="K47" i="4"/>
  <c r="I46" i="4"/>
  <c r="K43" i="4"/>
  <c r="K39" i="4"/>
  <c r="K35" i="4"/>
  <c r="K31" i="4"/>
  <c r="K27" i="4"/>
  <c r="K23" i="4"/>
  <c r="K19" i="4"/>
  <c r="K15" i="4"/>
  <c r="K11" i="4"/>
  <c r="K7" i="4"/>
  <c r="K3" i="4"/>
  <c r="L72" i="4"/>
  <c r="J71" i="4"/>
  <c r="L68" i="4"/>
  <c r="J67" i="4"/>
  <c r="L64" i="4"/>
  <c r="J63" i="4"/>
  <c r="L60" i="4"/>
  <c r="J59" i="4"/>
  <c r="L56" i="4"/>
  <c r="J55" i="4"/>
  <c r="L52" i="4"/>
  <c r="J51" i="4"/>
  <c r="L48" i="4"/>
  <c r="J47" i="4"/>
  <c r="L44" i="4"/>
  <c r="J43" i="4"/>
  <c r="L40" i="4"/>
  <c r="J39" i="4"/>
  <c r="L36" i="4"/>
  <c r="J35" i="4"/>
  <c r="L32" i="4"/>
  <c r="J31" i="4"/>
  <c r="L28" i="4"/>
  <c r="J27" i="4"/>
  <c r="L24" i="4"/>
  <c r="J23" i="4"/>
  <c r="L20" i="4"/>
  <c r="J19" i="4"/>
  <c r="L16" i="4"/>
  <c r="J15" i="4"/>
  <c r="L12" i="4"/>
  <c r="J11" i="4"/>
  <c r="L8" i="4"/>
  <c r="J7" i="4"/>
  <c r="L4" i="4"/>
  <c r="J3" i="4"/>
  <c r="I70" i="1"/>
  <c r="K65" i="1"/>
  <c r="I62" i="1"/>
  <c r="K57" i="1"/>
  <c r="I54" i="1"/>
  <c r="K49" i="1"/>
  <c r="I46" i="1"/>
  <c r="L41" i="1"/>
  <c r="L38" i="1"/>
  <c r="J36" i="1"/>
  <c r="H34" i="1"/>
  <c r="H31" i="1"/>
  <c r="K29" i="1"/>
  <c r="K26" i="1"/>
  <c r="I24" i="1"/>
  <c r="H19" i="1"/>
  <c r="K17" i="1"/>
  <c r="L14" i="1"/>
  <c r="I13" i="1"/>
  <c r="K10" i="1"/>
  <c r="I6" i="1"/>
  <c r="J4" i="1"/>
  <c r="K72" i="1"/>
  <c r="H70" i="1"/>
  <c r="H67" i="1"/>
  <c r="H62" i="1"/>
  <c r="H59" i="1"/>
  <c r="H54" i="1"/>
  <c r="H51" i="1"/>
  <c r="H46" i="1"/>
  <c r="H43" i="1"/>
  <c r="K38" i="1"/>
  <c r="L21" i="1"/>
  <c r="I17" i="1"/>
  <c r="K14" i="1"/>
  <c r="I10" i="1"/>
  <c r="J8" i="1"/>
  <c r="H6" i="1"/>
  <c r="I4" i="1"/>
  <c r="I38" i="1"/>
  <c r="L33" i="1"/>
  <c r="L30" i="1"/>
  <c r="J28" i="1"/>
  <c r="K21" i="1"/>
  <c r="I14" i="1"/>
  <c r="J12" i="1"/>
  <c r="I72" i="1"/>
  <c r="L69" i="1"/>
  <c r="K66" i="1"/>
  <c r="I64" i="1"/>
  <c r="L61" i="1"/>
  <c r="K58" i="1"/>
  <c r="I56" i="1"/>
  <c r="L53" i="1"/>
  <c r="K50" i="1"/>
  <c r="I48" i="1"/>
  <c r="L45" i="1"/>
  <c r="L42" i="1"/>
  <c r="J40" i="1"/>
  <c r="H38" i="1"/>
  <c r="H35" i="1"/>
  <c r="K33" i="1"/>
  <c r="K30" i="1"/>
  <c r="I28" i="1"/>
  <c r="I21" i="1"/>
  <c r="K18" i="1"/>
  <c r="J16" i="1"/>
  <c r="H14" i="1"/>
  <c r="I12" i="1"/>
  <c r="L5" i="1"/>
  <c r="H3" i="1"/>
  <c r="I74" i="1"/>
  <c r="K69" i="1"/>
  <c r="I66" i="1"/>
  <c r="K61" i="1"/>
  <c r="K53" i="1"/>
  <c r="K45" i="1"/>
  <c r="K42" i="1"/>
  <c r="I40" i="1"/>
  <c r="I16" i="1"/>
  <c r="H7" i="1"/>
  <c r="H42" i="1"/>
  <c r="I20" i="1"/>
  <c r="H15" i="1"/>
  <c r="J9" i="1"/>
  <c r="L6" i="1"/>
  <c r="I5" i="1"/>
  <c r="K2" i="1"/>
  <c r="K70" i="1"/>
  <c r="K62" i="1"/>
  <c r="K54" i="1"/>
  <c r="I34" i="1"/>
  <c r="L29" i="1"/>
  <c r="L74" i="1"/>
  <c r="J73" i="1"/>
  <c r="H72" i="1"/>
  <c r="L70" i="1"/>
  <c r="J69" i="1"/>
  <c r="H68" i="1"/>
  <c r="L66" i="1"/>
  <c r="J65" i="1"/>
  <c r="H64" i="1"/>
  <c r="L62" i="1"/>
  <c r="J61" i="1"/>
  <c r="H60" i="1"/>
  <c r="L58" i="1"/>
  <c r="J57" i="1"/>
  <c r="H56" i="1"/>
  <c r="L54" i="1"/>
  <c r="J53" i="1"/>
  <c r="H52" i="1"/>
  <c r="L50" i="1"/>
  <c r="J49" i="1"/>
  <c r="H48" i="1"/>
  <c r="L46" i="1"/>
  <c r="J45" i="1"/>
  <c r="H44" i="1"/>
  <c r="J41" i="1"/>
  <c r="H40" i="1"/>
  <c r="J37" i="1"/>
  <c r="H36" i="1"/>
  <c r="J33" i="1"/>
  <c r="H32" i="1"/>
  <c r="J29" i="1"/>
  <c r="H28" i="1"/>
  <c r="J25" i="1"/>
  <c r="H24" i="1"/>
  <c r="J21" i="1"/>
  <c r="H20" i="1"/>
  <c r="J17" i="1"/>
  <c r="H16" i="1"/>
  <c r="H12" i="1"/>
  <c r="H8" i="1"/>
  <c r="H4" i="1"/>
  <c r="K74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J74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3" i="1"/>
  <c r="J2" i="1"/>
  <c r="K71" i="1"/>
  <c r="K67" i="1"/>
  <c r="K63" i="1"/>
  <c r="K59" i="1"/>
  <c r="K55" i="1"/>
  <c r="K51" i="1"/>
  <c r="K47" i="1"/>
  <c r="K43" i="1"/>
  <c r="K39" i="1"/>
  <c r="K35" i="1"/>
  <c r="K31" i="1"/>
  <c r="K27" i="1"/>
  <c r="K23" i="1"/>
  <c r="K19" i="1"/>
  <c r="K15" i="1"/>
  <c r="K11" i="1"/>
  <c r="K7" i="1"/>
  <c r="K3" i="1"/>
  <c r="I2" i="1"/>
  <c r="J71" i="1"/>
  <c r="L68" i="1"/>
  <c r="J67" i="1"/>
  <c r="L64" i="1"/>
  <c r="J63" i="1"/>
  <c r="L60" i="1"/>
  <c r="J59" i="1"/>
  <c r="L56" i="1"/>
  <c r="J55" i="1"/>
  <c r="L52" i="1"/>
  <c r="J51" i="1"/>
  <c r="L48" i="1"/>
  <c r="J47" i="1"/>
  <c r="L44" i="1"/>
  <c r="J43" i="1"/>
  <c r="L40" i="1"/>
  <c r="J39" i="1"/>
  <c r="L36" i="1"/>
  <c r="J35" i="1"/>
  <c r="L32" i="1"/>
  <c r="J31" i="1"/>
  <c r="L28" i="1"/>
  <c r="J27" i="1"/>
  <c r="L24" i="1"/>
  <c r="J23" i="1"/>
  <c r="L20" i="1"/>
  <c r="J19" i="1"/>
  <c r="L16" i="1"/>
  <c r="J15" i="1"/>
  <c r="L12" i="1"/>
  <c r="J11" i="1"/>
  <c r="L8" i="1"/>
  <c r="J7" i="1"/>
  <c r="L4" i="1"/>
  <c r="J3" i="1"/>
</calcChain>
</file>

<file path=xl/sharedStrings.xml><?xml version="1.0" encoding="utf-8"?>
<sst xmlns="http://schemas.openxmlformats.org/spreadsheetml/2006/main" count="330" uniqueCount="85">
  <si>
    <t>seguros e servicos</t>
  </si>
  <si>
    <t>security and services</t>
  </si>
  <si>
    <t>pc gamer</t>
  </si>
  <si>
    <t>fashion male clothing</t>
  </si>
  <si>
    <t>diapers and hygiene</t>
  </si>
  <si>
    <t>fashio female clothing</t>
  </si>
  <si>
    <t>fashion underwear beach</t>
  </si>
  <si>
    <t>furniture mattress and upholstery</t>
  </si>
  <si>
    <t>christmas supplies</t>
  </si>
  <si>
    <t>signaling and security</t>
  </si>
  <si>
    <t>construction tools safety</t>
  </si>
  <si>
    <t>computers</t>
  </si>
  <si>
    <t>agro industry and commerce</t>
  </si>
  <si>
    <t>home comfort 2</t>
  </si>
  <si>
    <t>costruction tools garden</t>
  </si>
  <si>
    <t>art</t>
  </si>
  <si>
    <t>tablets printing image</t>
  </si>
  <si>
    <t>food drink</t>
  </si>
  <si>
    <t>construction tools lights</t>
  </si>
  <si>
    <t>luggage accessories</t>
  </si>
  <si>
    <t>books general interest</t>
  </si>
  <si>
    <t>books technical</t>
  </si>
  <si>
    <t>stationery</t>
  </si>
  <si>
    <t>fashion shoes</t>
  </si>
  <si>
    <t>industry commerce and business</t>
  </si>
  <si>
    <t>pet shop</t>
  </si>
  <si>
    <t>fashion bags accessories</t>
  </si>
  <si>
    <t>home appliances 2</t>
  </si>
  <si>
    <t>cool stuff</t>
  </si>
  <si>
    <t>food</t>
  </si>
  <si>
    <t>musical instruments</t>
  </si>
  <si>
    <t>housewares</t>
  </si>
  <si>
    <t>home construction</t>
  </si>
  <si>
    <t>garden tools</t>
  </si>
  <si>
    <t>toys</t>
  </si>
  <si>
    <t>health beauty</t>
  </si>
  <si>
    <t>party supplies</t>
  </si>
  <si>
    <t>furniture living room</t>
  </si>
  <si>
    <t>home appliances</t>
  </si>
  <si>
    <t>perfumery</t>
  </si>
  <si>
    <t>sports leisure</t>
  </si>
  <si>
    <t>drinks</t>
  </si>
  <si>
    <t>small appliances</t>
  </si>
  <si>
    <t>electronics</t>
  </si>
  <si>
    <t>dvds blu ray</t>
  </si>
  <si>
    <t>market place</t>
  </si>
  <si>
    <t>auto</t>
  </si>
  <si>
    <t>kitchen dining laundry garden furniture</t>
  </si>
  <si>
    <t>consoles games</t>
  </si>
  <si>
    <t>telephony</t>
  </si>
  <si>
    <t>watches gifts</t>
  </si>
  <si>
    <t>construction tools construction</t>
  </si>
  <si>
    <t>furniture bedroom</t>
  </si>
  <si>
    <t>baby</t>
  </si>
  <si>
    <t>bed bath table</t>
  </si>
  <si>
    <t>arts and craftmanship</t>
  </si>
  <si>
    <t>furniture decor</t>
  </si>
  <si>
    <t>computers accessories</t>
  </si>
  <si>
    <t>air conditioning</t>
  </si>
  <si>
    <t>home confort</t>
  </si>
  <si>
    <t>music</t>
  </si>
  <si>
    <t>small appliances home oven and coffee</t>
  </si>
  <si>
    <t>fixed telephony</t>
  </si>
  <si>
    <t>flowers</t>
  </si>
  <si>
    <t>fashion sport</t>
  </si>
  <si>
    <t>costruction tools tools</t>
  </si>
  <si>
    <t>cine photo</t>
  </si>
  <si>
    <t>audio</t>
  </si>
  <si>
    <t>office furniture</t>
  </si>
  <si>
    <t>books imported</t>
  </si>
  <si>
    <t>cds dvds musicals</t>
  </si>
  <si>
    <t>la cuisine</t>
  </si>
  <si>
    <t>fashion childrens clothes</t>
  </si>
  <si>
    <t>Percentage of Product that is 5 Star Rated</t>
  </si>
  <si>
    <t>Percentage of Product that is 4 Star Rated</t>
  </si>
  <si>
    <t>Percentage of Product that is 3 Star Rated</t>
  </si>
  <si>
    <t>Percentage of Product that is 2 Star Rated</t>
  </si>
  <si>
    <t>Percentage of Product that is 1 Star Rated</t>
  </si>
  <si>
    <t>Grand Total</t>
  </si>
  <si>
    <t>5</t>
  </si>
  <si>
    <t>4</t>
  </si>
  <si>
    <t>3</t>
  </si>
  <si>
    <t>2</t>
  </si>
  <si>
    <t>1</t>
  </si>
  <si>
    <t>Product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</si>
</sst>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38"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Products for 1 Stars (min. 200 reviews)</a:t>
            </a:r>
          </a:p>
        </c:rich>
      </c:tx>
      <c:layout>
        <c:manualLayout>
          <c:xMode val="edge"/>
          <c:yMode val="edge"/>
          <c:x val="0.18542551785343378"/>
          <c:y val="2.5706940874035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top 5 by percent 1star'!$H$1</c:f>
              <c:strCache>
                <c:ptCount val="1"/>
                <c:pt idx="0">
                  <c:v>Percentage of Product that is 1 Star Rated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top 5 by percent 1star'!$A$2:$A$16</c:f>
              <c:strCache>
                <c:ptCount val="5"/>
                <c:pt idx="0">
                  <c:v>office furniture</c:v>
                </c:pt>
                <c:pt idx="1">
                  <c:v>audio</c:v>
                </c:pt>
                <c:pt idx="2">
                  <c:v>fixed telephony</c:v>
                </c:pt>
                <c:pt idx="3">
                  <c:v>home confort</c:v>
                </c:pt>
                <c:pt idx="4">
                  <c:v>air conditioning</c:v>
                </c:pt>
              </c:strCache>
            </c:strRef>
          </c:cat>
          <c:val>
            <c:numRef>
              <c:f>'product top 5 by percent 1star'!$H$2:$H$16</c:f>
              <c:numCache>
                <c:formatCode>0.0%</c:formatCode>
                <c:ptCount val="5"/>
                <c:pt idx="0">
                  <c:v>0.17848605577689244</c:v>
                </c:pt>
                <c:pt idx="1">
                  <c:v>0.16618075801749271</c:v>
                </c:pt>
                <c:pt idx="2">
                  <c:v>0.1542056074766355</c:v>
                </c:pt>
                <c:pt idx="3">
                  <c:v>0.13941018766756033</c:v>
                </c:pt>
                <c:pt idx="4">
                  <c:v>0.13306451612903225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3-48E2-89F6-17111985920C}"/>
            </c:ext>
          </c:extLst>
        </c:ser>
        <c:ser>
          <c:idx val="1"/>
          <c:order val="1"/>
          <c:tx>
            <c:strRef>
              <c:f>'product top 5 by percent 1star'!$I$1</c:f>
              <c:strCache>
                <c:ptCount val="1"/>
                <c:pt idx="0">
                  <c:v>Percentage of Product that is 2 Star Rated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top 5 by percent 1star'!$A$2:$A$16</c:f>
              <c:strCache>
                <c:ptCount val="5"/>
                <c:pt idx="0">
                  <c:v>office furniture</c:v>
                </c:pt>
                <c:pt idx="1">
                  <c:v>audio</c:v>
                </c:pt>
                <c:pt idx="2">
                  <c:v>fixed telephony</c:v>
                </c:pt>
                <c:pt idx="3">
                  <c:v>home confort</c:v>
                </c:pt>
                <c:pt idx="4">
                  <c:v>air conditioning</c:v>
                </c:pt>
              </c:strCache>
            </c:strRef>
          </c:cat>
          <c:val>
            <c:numRef>
              <c:f>'product top 5 by percent 1star'!$I$2:$I$16</c:f>
              <c:numCache>
                <c:formatCode>0.0%</c:formatCode>
                <c:ptCount val="5"/>
                <c:pt idx="0">
                  <c:v>4.7011952191235058E-2</c:v>
                </c:pt>
                <c:pt idx="1">
                  <c:v>4.9562682215743441E-2</c:v>
                </c:pt>
                <c:pt idx="2">
                  <c:v>3.2710280373831772E-2</c:v>
                </c:pt>
                <c:pt idx="3">
                  <c:v>4.2895442359249331E-2</c:v>
                </c:pt>
                <c:pt idx="4">
                  <c:v>2.8225806451612902E-2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33-48E2-89F6-17111985920C}"/>
            </c:ext>
          </c:extLst>
        </c:ser>
        <c:ser>
          <c:idx val="2"/>
          <c:order val="2"/>
          <c:tx>
            <c:strRef>
              <c:f>'product top 5 by percent 1star'!$J$1</c:f>
              <c:strCache>
                <c:ptCount val="1"/>
                <c:pt idx="0">
                  <c:v>Percentage of Product that is 3 Star Rated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 top 5 by percent 1star'!$A$2:$A$16</c:f>
              <c:strCache>
                <c:ptCount val="5"/>
                <c:pt idx="0">
                  <c:v>office furniture</c:v>
                </c:pt>
                <c:pt idx="1">
                  <c:v>audio</c:v>
                </c:pt>
                <c:pt idx="2">
                  <c:v>fixed telephony</c:v>
                </c:pt>
                <c:pt idx="3">
                  <c:v>home confort</c:v>
                </c:pt>
                <c:pt idx="4">
                  <c:v>air conditioning</c:v>
                </c:pt>
              </c:strCache>
            </c:strRef>
          </c:cat>
          <c:val>
            <c:numRef>
              <c:f>'product top 5 by percent 1star'!$J$2:$J$16</c:f>
              <c:numCache>
                <c:formatCode>0.0%</c:formatCode>
                <c:ptCount val="5"/>
                <c:pt idx="0">
                  <c:v>0.14342629482071714</c:v>
                </c:pt>
                <c:pt idx="1">
                  <c:v>9.6209912536443148E-2</c:v>
                </c:pt>
                <c:pt idx="2">
                  <c:v>8.4112149532710276E-2</c:v>
                </c:pt>
                <c:pt idx="3">
                  <c:v>0.13672922252010725</c:v>
                </c:pt>
                <c:pt idx="4">
                  <c:v>7.6612903225806453E-2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33-48E2-89F6-17111985920C}"/>
            </c:ext>
          </c:extLst>
        </c:ser>
        <c:ser>
          <c:idx val="3"/>
          <c:order val="3"/>
          <c:tx>
            <c:strRef>
              <c:f>'product top 5 by percent 1star'!$K$1</c:f>
              <c:strCache>
                <c:ptCount val="1"/>
                <c:pt idx="0">
                  <c:v>Percentage of Product that is 4 Star Rated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'product top 5 by percent 1star'!$A$2:$A$16</c:f>
              <c:strCache>
                <c:ptCount val="5"/>
                <c:pt idx="0">
                  <c:v>office furniture</c:v>
                </c:pt>
                <c:pt idx="1">
                  <c:v>audio</c:v>
                </c:pt>
                <c:pt idx="2">
                  <c:v>fixed telephony</c:v>
                </c:pt>
                <c:pt idx="3">
                  <c:v>home confort</c:v>
                </c:pt>
                <c:pt idx="4">
                  <c:v>air conditioning</c:v>
                </c:pt>
              </c:strCache>
            </c:strRef>
          </c:cat>
          <c:val>
            <c:numRef>
              <c:f>'product top 5 by percent 1star'!$K$2:$K$16</c:f>
              <c:numCache>
                <c:formatCode>0.0%</c:formatCode>
                <c:ptCount val="5"/>
                <c:pt idx="0">
                  <c:v>0.23346613545816733</c:v>
                </c:pt>
                <c:pt idx="1">
                  <c:v>0.15451895043731778</c:v>
                </c:pt>
                <c:pt idx="2">
                  <c:v>0.21495327102803738</c:v>
                </c:pt>
                <c:pt idx="3">
                  <c:v>0.14745308310991956</c:v>
                </c:pt>
                <c:pt idx="4">
                  <c:v>0.18951612903225806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33-48E2-89F6-17111985920C}"/>
            </c:ext>
          </c:extLst>
        </c:ser>
        <c:ser>
          <c:idx val="4"/>
          <c:order val="4"/>
          <c:tx>
            <c:strRef>
              <c:f>'product top 5 by percent 1star'!$L$1</c:f>
              <c:strCache>
                <c:ptCount val="1"/>
                <c:pt idx="0">
                  <c:v>Percentage of Product that is 5 Star Rated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'product top 5 by percent 1star'!$A$2:$A$16</c:f>
              <c:strCache>
                <c:ptCount val="5"/>
                <c:pt idx="0">
                  <c:v>office furniture</c:v>
                </c:pt>
                <c:pt idx="1">
                  <c:v>audio</c:v>
                </c:pt>
                <c:pt idx="2">
                  <c:v>fixed telephony</c:v>
                </c:pt>
                <c:pt idx="3">
                  <c:v>home confort</c:v>
                </c:pt>
                <c:pt idx="4">
                  <c:v>air conditioning</c:v>
                </c:pt>
              </c:strCache>
            </c:strRef>
          </c:cat>
          <c:val>
            <c:numRef>
              <c:f>'product top 5 by percent 1star'!$L$2:$L$16</c:f>
              <c:numCache>
                <c:formatCode>0.0%</c:formatCode>
                <c:ptCount val="5"/>
                <c:pt idx="0">
                  <c:v>0.39760956175298806</c:v>
                </c:pt>
                <c:pt idx="1">
                  <c:v>0.53352769679300294</c:v>
                </c:pt>
                <c:pt idx="2">
                  <c:v>0.51401869158878499</c:v>
                </c:pt>
                <c:pt idx="3">
                  <c:v>0.53351206434316356</c:v>
                </c:pt>
                <c:pt idx="4">
                  <c:v>0.57258064516129037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33-48E2-89F6-171119859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8574240"/>
        <c:axId val="848569248"/>
      </c:barChart>
      <c:catAx>
        <c:axId val="84857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69248"/>
        <c:crosses val="autoZero"/>
        <c:auto val="1"/>
        <c:lblAlgn val="ctr"/>
        <c:lblOffset val="100"/>
        <c:noMultiLvlLbl val="0"/>
      </c:catAx>
      <c:valAx>
        <c:axId val="84856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7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Products for 5 Stars (min. 200 reviews)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top 5 by percent 5star'!$H$1</c:f>
              <c:strCache>
                <c:ptCount val="1"/>
                <c:pt idx="0">
                  <c:v>Percentage of Product that is 1 Star Rated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top 5 by percent 5star'!$A$2:$A$16</c:f>
              <c:strCache>
                <c:ptCount val="5"/>
                <c:pt idx="0">
                  <c:v>books general interest</c:v>
                </c:pt>
                <c:pt idx="1">
                  <c:v>books technical</c:v>
                </c:pt>
                <c:pt idx="2">
                  <c:v>luggage accessories</c:v>
                </c:pt>
                <c:pt idx="3">
                  <c:v>food</c:v>
                </c:pt>
                <c:pt idx="4">
                  <c:v>food drink</c:v>
                </c:pt>
              </c:strCache>
            </c:strRef>
          </c:cat>
          <c:val>
            <c:numRef>
              <c:f>'product top 5 by percent 5star'!$H$2:$H$16</c:f>
              <c:numCache>
                <c:formatCode>0.0%</c:formatCode>
                <c:ptCount val="5"/>
                <c:pt idx="0">
                  <c:v>6.9306930693069313E-2</c:v>
                </c:pt>
                <c:pt idx="1">
                  <c:v>7.421875E-2</c:v>
                </c:pt>
                <c:pt idx="2">
                  <c:v>6.6732090284592732E-2</c:v>
                </c:pt>
                <c:pt idx="3">
                  <c:v>9.3394077448747156E-2</c:v>
                </c:pt>
                <c:pt idx="4">
                  <c:v>4.4843049327354258E-2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D-4173-A13A-654E612C0F66}"/>
            </c:ext>
          </c:extLst>
        </c:ser>
        <c:ser>
          <c:idx val="1"/>
          <c:order val="1"/>
          <c:tx>
            <c:strRef>
              <c:f>'product top 5 by percent 5star'!$I$1</c:f>
              <c:strCache>
                <c:ptCount val="1"/>
                <c:pt idx="0">
                  <c:v>Percentage of Product that is 2 Star Rated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top 5 by percent 5star'!$A$2:$A$16</c:f>
              <c:strCache>
                <c:ptCount val="5"/>
                <c:pt idx="0">
                  <c:v>books general interest</c:v>
                </c:pt>
                <c:pt idx="1">
                  <c:v>books technical</c:v>
                </c:pt>
                <c:pt idx="2">
                  <c:v>luggage accessories</c:v>
                </c:pt>
                <c:pt idx="3">
                  <c:v>food</c:v>
                </c:pt>
                <c:pt idx="4">
                  <c:v>food drink</c:v>
                </c:pt>
              </c:strCache>
            </c:strRef>
          </c:cat>
          <c:val>
            <c:numRef>
              <c:f>'product top 5 by percent 5star'!$I$2:$I$16</c:f>
              <c:numCache>
                <c:formatCode>0.0%</c:formatCode>
                <c:ptCount val="5"/>
                <c:pt idx="0">
                  <c:v>1.1881188118811881E-2</c:v>
                </c:pt>
                <c:pt idx="1">
                  <c:v>2.734375E-2</c:v>
                </c:pt>
                <c:pt idx="2">
                  <c:v>2.2571148184494603E-2</c:v>
                </c:pt>
                <c:pt idx="3">
                  <c:v>2.2779043280182234E-2</c:v>
                </c:pt>
                <c:pt idx="4">
                  <c:v>1.3452914798206279E-2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0D-4173-A13A-654E612C0F66}"/>
            </c:ext>
          </c:extLst>
        </c:ser>
        <c:ser>
          <c:idx val="2"/>
          <c:order val="2"/>
          <c:tx>
            <c:strRef>
              <c:f>'product top 5 by percent 5star'!$J$1</c:f>
              <c:strCache>
                <c:ptCount val="1"/>
                <c:pt idx="0">
                  <c:v>Percentage of Product that is 3 Star Rated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 top 5 by percent 5star'!$A$2:$A$16</c:f>
              <c:strCache>
                <c:ptCount val="5"/>
                <c:pt idx="0">
                  <c:v>books general interest</c:v>
                </c:pt>
                <c:pt idx="1">
                  <c:v>books technical</c:v>
                </c:pt>
                <c:pt idx="2">
                  <c:v>luggage accessories</c:v>
                </c:pt>
                <c:pt idx="3">
                  <c:v>food</c:v>
                </c:pt>
                <c:pt idx="4">
                  <c:v>food drink</c:v>
                </c:pt>
              </c:strCache>
            </c:strRef>
          </c:cat>
          <c:val>
            <c:numRef>
              <c:f>'product top 5 by percent 5star'!$J$2:$J$16</c:f>
              <c:numCache>
                <c:formatCode>0.0%</c:formatCode>
                <c:ptCount val="5"/>
                <c:pt idx="0">
                  <c:v>3.3663366336633666E-2</c:v>
                </c:pt>
                <c:pt idx="1">
                  <c:v>3.515625E-2</c:v>
                </c:pt>
                <c:pt idx="2">
                  <c:v>6.8694798822374878E-2</c:v>
                </c:pt>
                <c:pt idx="3">
                  <c:v>4.7835990888382689E-2</c:v>
                </c:pt>
                <c:pt idx="4">
                  <c:v>0.1031390134529148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0D-4173-A13A-654E612C0F66}"/>
            </c:ext>
          </c:extLst>
        </c:ser>
        <c:ser>
          <c:idx val="3"/>
          <c:order val="3"/>
          <c:tx>
            <c:strRef>
              <c:f>'product top 5 by percent 5star'!$K$1</c:f>
              <c:strCache>
                <c:ptCount val="1"/>
                <c:pt idx="0">
                  <c:v>Percentage of Product that is 4 Star Rated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'product top 5 by percent 5star'!$A$2:$A$16</c:f>
              <c:strCache>
                <c:ptCount val="5"/>
                <c:pt idx="0">
                  <c:v>books general interest</c:v>
                </c:pt>
                <c:pt idx="1">
                  <c:v>books technical</c:v>
                </c:pt>
                <c:pt idx="2">
                  <c:v>luggage accessories</c:v>
                </c:pt>
                <c:pt idx="3">
                  <c:v>food</c:v>
                </c:pt>
                <c:pt idx="4">
                  <c:v>food drink</c:v>
                </c:pt>
              </c:strCache>
            </c:strRef>
          </c:cat>
          <c:val>
            <c:numRef>
              <c:f>'product top 5 by percent 5star'!$K$2:$K$16</c:f>
              <c:numCache>
                <c:formatCode>0.0%</c:formatCode>
                <c:ptCount val="5"/>
                <c:pt idx="0">
                  <c:v>0.15247524752475247</c:v>
                </c:pt>
                <c:pt idx="1">
                  <c:v>0.15234375</c:v>
                </c:pt>
                <c:pt idx="2">
                  <c:v>0.18842001962708538</c:v>
                </c:pt>
                <c:pt idx="3">
                  <c:v>0.18906605922551253</c:v>
                </c:pt>
                <c:pt idx="4">
                  <c:v>0.19282511210762332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0D-4173-A13A-654E612C0F66}"/>
            </c:ext>
          </c:extLst>
        </c:ser>
        <c:ser>
          <c:idx val="4"/>
          <c:order val="4"/>
          <c:tx>
            <c:strRef>
              <c:f>'product top 5 by percent 5star'!$L$1</c:f>
              <c:strCache>
                <c:ptCount val="1"/>
                <c:pt idx="0">
                  <c:v>Percentage of Product that is 5 Star Rated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'product top 5 by percent 5star'!$A$2:$A$16</c:f>
              <c:strCache>
                <c:ptCount val="5"/>
                <c:pt idx="0">
                  <c:v>books general interest</c:v>
                </c:pt>
                <c:pt idx="1">
                  <c:v>books technical</c:v>
                </c:pt>
                <c:pt idx="2">
                  <c:v>luggage accessories</c:v>
                </c:pt>
                <c:pt idx="3">
                  <c:v>food</c:v>
                </c:pt>
                <c:pt idx="4">
                  <c:v>food drink</c:v>
                </c:pt>
              </c:strCache>
            </c:strRef>
          </c:cat>
          <c:val>
            <c:numRef>
              <c:f>'product top 5 by percent 5star'!$L$2:$L$16</c:f>
              <c:numCache>
                <c:formatCode>0.0%</c:formatCode>
                <c:ptCount val="5"/>
                <c:pt idx="0">
                  <c:v>0.73267326732673266</c:v>
                </c:pt>
                <c:pt idx="1">
                  <c:v>0.7109375</c:v>
                </c:pt>
                <c:pt idx="2">
                  <c:v>0.65358194308145245</c:v>
                </c:pt>
                <c:pt idx="3">
                  <c:v>0.64692482915717542</c:v>
                </c:pt>
                <c:pt idx="4">
                  <c:v>0.64573991031390132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0D-4173-A13A-654E612C0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8574240"/>
        <c:axId val="848569248"/>
      </c:barChart>
      <c:catAx>
        <c:axId val="84857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69248"/>
        <c:crosses val="autoZero"/>
        <c:auto val="1"/>
        <c:lblAlgn val="ctr"/>
        <c:lblOffset val="100"/>
        <c:noMultiLvlLbl val="0"/>
      </c:catAx>
      <c:valAx>
        <c:axId val="84856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7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Products (5 Star Rating)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top 5 reviews 5 star'!$B$1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top 5 reviews 5 star'!$A$2:$A$6</c:f>
              <c:strCache>
                <c:ptCount val="5"/>
                <c:pt idx="0">
                  <c:v>health beauty</c:v>
                </c:pt>
                <c:pt idx="1">
                  <c:v>bed bath table</c:v>
                </c:pt>
                <c:pt idx="2">
                  <c:v>sports leisure</c:v>
                </c:pt>
                <c:pt idx="3">
                  <c:v>computers accessories</c:v>
                </c:pt>
                <c:pt idx="4">
                  <c:v>furniture decor</c:v>
                </c:pt>
              </c:strCache>
            </c:strRef>
          </c:cat>
          <c:val>
            <c:numRef>
              <c:f>'product top 5 reviews 5 star'!$B$2:$B$6</c:f>
              <c:numCache>
                <c:formatCode>General</c:formatCode>
                <c:ptCount val="5"/>
                <c:pt idx="0">
                  <c:v>885</c:v>
                </c:pt>
                <c:pt idx="1">
                  <c:v>1147</c:v>
                </c:pt>
                <c:pt idx="2">
                  <c:v>794</c:v>
                </c:pt>
                <c:pt idx="3">
                  <c:v>835</c:v>
                </c:pt>
                <c:pt idx="4">
                  <c:v>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A-4A7D-AAAF-021C5830CE87}"/>
            </c:ext>
          </c:extLst>
        </c:ser>
        <c:ser>
          <c:idx val="1"/>
          <c:order val="1"/>
          <c:tx>
            <c:strRef>
              <c:f>'product top 5 reviews 5 star'!$C$1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top 5 reviews 5 star'!$A$2:$A$6</c:f>
              <c:strCache>
                <c:ptCount val="5"/>
                <c:pt idx="0">
                  <c:v>health beauty</c:v>
                </c:pt>
                <c:pt idx="1">
                  <c:v>bed bath table</c:v>
                </c:pt>
                <c:pt idx="2">
                  <c:v>sports leisure</c:v>
                </c:pt>
                <c:pt idx="3">
                  <c:v>computers accessories</c:v>
                </c:pt>
                <c:pt idx="4">
                  <c:v>furniture decor</c:v>
                </c:pt>
              </c:strCache>
            </c:strRef>
          </c:cat>
          <c:val>
            <c:numRef>
              <c:f>'product top 5 reviews 5 star'!$C$2:$C$6</c:f>
              <c:numCache>
                <c:formatCode>General</c:formatCode>
                <c:ptCount val="5"/>
                <c:pt idx="0">
                  <c:v>210</c:v>
                </c:pt>
                <c:pt idx="1">
                  <c:v>371</c:v>
                </c:pt>
                <c:pt idx="2">
                  <c:v>190</c:v>
                </c:pt>
                <c:pt idx="3">
                  <c:v>223</c:v>
                </c:pt>
                <c:pt idx="4">
                  <c:v>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0A-4A7D-AAAF-021C5830CE87}"/>
            </c:ext>
          </c:extLst>
        </c:ser>
        <c:ser>
          <c:idx val="2"/>
          <c:order val="2"/>
          <c:tx>
            <c:strRef>
              <c:f>'product top 5 reviews 5 star'!$D$1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 top 5 reviews 5 star'!$A$2:$A$6</c:f>
              <c:strCache>
                <c:ptCount val="5"/>
                <c:pt idx="0">
                  <c:v>health beauty</c:v>
                </c:pt>
                <c:pt idx="1">
                  <c:v>bed bath table</c:v>
                </c:pt>
                <c:pt idx="2">
                  <c:v>sports leisure</c:v>
                </c:pt>
                <c:pt idx="3">
                  <c:v>computers accessories</c:v>
                </c:pt>
                <c:pt idx="4">
                  <c:v>furniture decor</c:v>
                </c:pt>
              </c:strCache>
            </c:strRef>
          </c:cat>
          <c:val>
            <c:numRef>
              <c:f>'product top 5 reviews 5 star'!$D$2:$D$6</c:f>
              <c:numCache>
                <c:formatCode>General</c:formatCode>
                <c:ptCount val="5"/>
                <c:pt idx="0">
                  <c:v>679</c:v>
                </c:pt>
                <c:pt idx="1">
                  <c:v>914</c:v>
                </c:pt>
                <c:pt idx="2">
                  <c:v>550</c:v>
                </c:pt>
                <c:pt idx="3">
                  <c:v>540</c:v>
                </c:pt>
                <c:pt idx="4">
                  <c:v>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0A-4A7D-AAAF-021C5830CE87}"/>
            </c:ext>
          </c:extLst>
        </c:ser>
        <c:ser>
          <c:idx val="3"/>
          <c:order val="3"/>
          <c:tx>
            <c:strRef>
              <c:f>'product top 5 reviews 5 star'!$E$1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'product top 5 reviews 5 star'!$A$2:$A$6</c:f>
              <c:strCache>
                <c:ptCount val="5"/>
                <c:pt idx="0">
                  <c:v>health beauty</c:v>
                </c:pt>
                <c:pt idx="1">
                  <c:v>bed bath table</c:v>
                </c:pt>
                <c:pt idx="2">
                  <c:v>sports leisure</c:v>
                </c:pt>
                <c:pt idx="3">
                  <c:v>computers accessories</c:v>
                </c:pt>
                <c:pt idx="4">
                  <c:v>furniture decor</c:v>
                </c:pt>
              </c:strCache>
            </c:strRef>
          </c:cat>
          <c:val>
            <c:numRef>
              <c:f>'product top 5 reviews 5 star'!$E$2:$E$6</c:f>
              <c:numCache>
                <c:formatCode>General</c:formatCode>
                <c:ptCount val="5"/>
                <c:pt idx="0">
                  <c:v>1580</c:v>
                </c:pt>
                <c:pt idx="1">
                  <c:v>1842</c:v>
                </c:pt>
                <c:pt idx="2">
                  <c:v>1470</c:v>
                </c:pt>
                <c:pt idx="3">
                  <c:v>1336</c:v>
                </c:pt>
                <c:pt idx="4">
                  <c:v>1175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0A-4A7D-AAAF-021C5830CE87}"/>
            </c:ext>
          </c:extLst>
        </c:ser>
        <c:ser>
          <c:idx val="4"/>
          <c:order val="4"/>
          <c:tx>
            <c:strRef>
              <c:f>'product top 5 reviews 5 star'!$F$1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'product top 5 reviews 5 star'!$A$2:$A$6</c:f>
              <c:strCache>
                <c:ptCount val="5"/>
                <c:pt idx="0">
                  <c:v>health beauty</c:v>
                </c:pt>
                <c:pt idx="1">
                  <c:v>bed bath table</c:v>
                </c:pt>
                <c:pt idx="2">
                  <c:v>sports leisure</c:v>
                </c:pt>
                <c:pt idx="3">
                  <c:v>computers accessories</c:v>
                </c:pt>
                <c:pt idx="4">
                  <c:v>furniture decor</c:v>
                </c:pt>
              </c:strCache>
            </c:strRef>
          </c:cat>
          <c:val>
            <c:numRef>
              <c:f>'product top 5 reviews 5 star'!$F$2:$F$6</c:f>
              <c:numCache>
                <c:formatCode>General</c:formatCode>
                <c:ptCount val="5"/>
                <c:pt idx="0">
                  <c:v>5377</c:v>
                </c:pt>
                <c:pt idx="1">
                  <c:v>4933</c:v>
                </c:pt>
                <c:pt idx="2">
                  <c:v>4626</c:v>
                </c:pt>
                <c:pt idx="3">
                  <c:v>3686</c:v>
                </c:pt>
                <c:pt idx="4">
                  <c:v>3553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0A-4A7D-AAAF-021C5830CE87}"/>
            </c:ext>
          </c:extLst>
        </c:ser>
        <c:ser>
          <c:idx val="5"/>
          <c:order val="5"/>
          <c:tx>
            <c:strRef>
              <c:f>'product top 5 reviews 5 star'!$G$1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'product top 5 reviews 5 star'!$A$2:$A$6</c:f>
              <c:strCache>
                <c:ptCount val="5"/>
                <c:pt idx="0">
                  <c:v>health beauty</c:v>
                </c:pt>
                <c:pt idx="1">
                  <c:v>bed bath table</c:v>
                </c:pt>
                <c:pt idx="2">
                  <c:v>sports leisure</c:v>
                </c:pt>
                <c:pt idx="3">
                  <c:v>computers accessories</c:v>
                </c:pt>
                <c:pt idx="4">
                  <c:v>furniture decor</c:v>
                </c:pt>
              </c:strCache>
            </c:strRef>
          </c:cat>
          <c:val>
            <c:numRef>
              <c:f>'product top 5 reviews 5 star'!$G$2:$G$6</c:f>
              <c:numCache>
                <c:formatCode>General</c:formatCode>
                <c:ptCount val="5"/>
                <c:pt idx="0">
                  <c:v>8731</c:v>
                </c:pt>
                <c:pt idx="1">
                  <c:v>9207</c:v>
                </c:pt>
                <c:pt idx="2">
                  <c:v>7630</c:v>
                </c:pt>
                <c:pt idx="3">
                  <c:v>6620</c:v>
                </c:pt>
                <c:pt idx="4">
                  <c:v>6305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0A-4A7D-AAAF-021C5830C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8574240"/>
        <c:axId val="848569248"/>
      </c:barChart>
      <c:catAx>
        <c:axId val="84857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69248"/>
        <c:crosses val="autoZero"/>
        <c:auto val="1"/>
        <c:lblAlgn val="ctr"/>
        <c:lblOffset val="100"/>
        <c:noMultiLvlLbl val="0"/>
      </c:catAx>
      <c:valAx>
        <c:axId val="84856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7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Products (1 Star Rating)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top 5 reviews 1 star'!$B$1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top 5 reviews 1 star'!$A$2:$A$6</c:f>
              <c:strCache>
                <c:ptCount val="5"/>
                <c:pt idx="0">
                  <c:v>bed bath table</c:v>
                </c:pt>
                <c:pt idx="1">
                  <c:v>health beauty</c:v>
                </c:pt>
                <c:pt idx="2">
                  <c:v>computers accessories</c:v>
                </c:pt>
                <c:pt idx="3">
                  <c:v>sports leisure</c:v>
                </c:pt>
                <c:pt idx="4">
                  <c:v>furniture decor</c:v>
                </c:pt>
              </c:strCache>
            </c:strRef>
          </c:cat>
          <c:val>
            <c:numRef>
              <c:f>'product top 5 reviews 1 star'!$B$2:$B$6</c:f>
              <c:numCache>
                <c:formatCode>General</c:formatCode>
                <c:ptCount val="5"/>
                <c:pt idx="0">
                  <c:v>1147</c:v>
                </c:pt>
                <c:pt idx="1">
                  <c:v>885</c:v>
                </c:pt>
                <c:pt idx="2">
                  <c:v>835</c:v>
                </c:pt>
                <c:pt idx="3">
                  <c:v>794</c:v>
                </c:pt>
                <c:pt idx="4">
                  <c:v>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3-43F0-956F-96AA0721A2E3}"/>
            </c:ext>
          </c:extLst>
        </c:ser>
        <c:ser>
          <c:idx val="1"/>
          <c:order val="1"/>
          <c:tx>
            <c:strRef>
              <c:f>'product top 5 reviews 1 star'!$C$1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top 5 reviews 1 star'!$A$2:$A$6</c:f>
              <c:strCache>
                <c:ptCount val="5"/>
                <c:pt idx="0">
                  <c:v>bed bath table</c:v>
                </c:pt>
                <c:pt idx="1">
                  <c:v>health beauty</c:v>
                </c:pt>
                <c:pt idx="2">
                  <c:v>computers accessories</c:v>
                </c:pt>
                <c:pt idx="3">
                  <c:v>sports leisure</c:v>
                </c:pt>
                <c:pt idx="4">
                  <c:v>furniture decor</c:v>
                </c:pt>
              </c:strCache>
            </c:strRef>
          </c:cat>
          <c:val>
            <c:numRef>
              <c:f>'product top 5 reviews 1 star'!$C$2:$C$6</c:f>
              <c:numCache>
                <c:formatCode>General</c:formatCode>
                <c:ptCount val="5"/>
                <c:pt idx="0">
                  <c:v>371</c:v>
                </c:pt>
                <c:pt idx="1">
                  <c:v>210</c:v>
                </c:pt>
                <c:pt idx="2">
                  <c:v>223</c:v>
                </c:pt>
                <c:pt idx="3">
                  <c:v>190</c:v>
                </c:pt>
                <c:pt idx="4">
                  <c:v>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73-43F0-956F-96AA0721A2E3}"/>
            </c:ext>
          </c:extLst>
        </c:ser>
        <c:ser>
          <c:idx val="2"/>
          <c:order val="2"/>
          <c:tx>
            <c:strRef>
              <c:f>'product top 5 reviews 1 star'!$D$1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 top 5 reviews 1 star'!$A$2:$A$6</c:f>
              <c:strCache>
                <c:ptCount val="5"/>
                <c:pt idx="0">
                  <c:v>bed bath table</c:v>
                </c:pt>
                <c:pt idx="1">
                  <c:v>health beauty</c:v>
                </c:pt>
                <c:pt idx="2">
                  <c:v>computers accessories</c:v>
                </c:pt>
                <c:pt idx="3">
                  <c:v>sports leisure</c:v>
                </c:pt>
                <c:pt idx="4">
                  <c:v>furniture decor</c:v>
                </c:pt>
              </c:strCache>
            </c:strRef>
          </c:cat>
          <c:val>
            <c:numRef>
              <c:f>'product top 5 reviews 1 star'!$D$2:$D$6</c:f>
              <c:numCache>
                <c:formatCode>General</c:formatCode>
                <c:ptCount val="5"/>
                <c:pt idx="0">
                  <c:v>914</c:v>
                </c:pt>
                <c:pt idx="1">
                  <c:v>679</c:v>
                </c:pt>
                <c:pt idx="2">
                  <c:v>540</c:v>
                </c:pt>
                <c:pt idx="3">
                  <c:v>550</c:v>
                </c:pt>
                <c:pt idx="4">
                  <c:v>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73-43F0-956F-96AA0721A2E3}"/>
            </c:ext>
          </c:extLst>
        </c:ser>
        <c:ser>
          <c:idx val="3"/>
          <c:order val="3"/>
          <c:tx>
            <c:strRef>
              <c:f>'product top 5 reviews 1 star'!$E$1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'product top 5 reviews 1 star'!$A$2:$A$6</c:f>
              <c:strCache>
                <c:ptCount val="5"/>
                <c:pt idx="0">
                  <c:v>bed bath table</c:v>
                </c:pt>
                <c:pt idx="1">
                  <c:v>health beauty</c:v>
                </c:pt>
                <c:pt idx="2">
                  <c:v>computers accessories</c:v>
                </c:pt>
                <c:pt idx="3">
                  <c:v>sports leisure</c:v>
                </c:pt>
                <c:pt idx="4">
                  <c:v>furniture decor</c:v>
                </c:pt>
              </c:strCache>
            </c:strRef>
          </c:cat>
          <c:val>
            <c:numRef>
              <c:f>'product top 5 reviews 1 star'!$E$2:$E$6</c:f>
              <c:numCache>
                <c:formatCode>General</c:formatCode>
                <c:ptCount val="5"/>
                <c:pt idx="0">
                  <c:v>1842</c:v>
                </c:pt>
                <c:pt idx="1">
                  <c:v>1580</c:v>
                </c:pt>
                <c:pt idx="2">
                  <c:v>1336</c:v>
                </c:pt>
                <c:pt idx="3">
                  <c:v>1470</c:v>
                </c:pt>
                <c:pt idx="4">
                  <c:v>1175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73-43F0-956F-96AA0721A2E3}"/>
            </c:ext>
          </c:extLst>
        </c:ser>
        <c:ser>
          <c:idx val="4"/>
          <c:order val="4"/>
          <c:tx>
            <c:strRef>
              <c:f>'product top 5 reviews 1 star'!$F$1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'product top 5 reviews 1 star'!$A$2:$A$6</c:f>
              <c:strCache>
                <c:ptCount val="5"/>
                <c:pt idx="0">
                  <c:v>bed bath table</c:v>
                </c:pt>
                <c:pt idx="1">
                  <c:v>health beauty</c:v>
                </c:pt>
                <c:pt idx="2">
                  <c:v>computers accessories</c:v>
                </c:pt>
                <c:pt idx="3">
                  <c:v>sports leisure</c:v>
                </c:pt>
                <c:pt idx="4">
                  <c:v>furniture decor</c:v>
                </c:pt>
              </c:strCache>
            </c:strRef>
          </c:cat>
          <c:val>
            <c:numRef>
              <c:f>'product top 5 reviews 1 star'!$F$2:$F$6</c:f>
              <c:numCache>
                <c:formatCode>General</c:formatCode>
                <c:ptCount val="5"/>
                <c:pt idx="0">
                  <c:v>4933</c:v>
                </c:pt>
                <c:pt idx="1">
                  <c:v>5377</c:v>
                </c:pt>
                <c:pt idx="2">
                  <c:v>3686</c:v>
                </c:pt>
                <c:pt idx="3">
                  <c:v>4626</c:v>
                </c:pt>
                <c:pt idx="4">
                  <c:v>3553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73-43F0-956F-96AA0721A2E3}"/>
            </c:ext>
          </c:extLst>
        </c:ser>
        <c:ser>
          <c:idx val="5"/>
          <c:order val="5"/>
          <c:tx>
            <c:strRef>
              <c:f>'product top 5 reviews 1 star'!$G$1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'product top 5 reviews 1 star'!$A$2:$A$6</c:f>
              <c:strCache>
                <c:ptCount val="5"/>
                <c:pt idx="0">
                  <c:v>bed bath table</c:v>
                </c:pt>
                <c:pt idx="1">
                  <c:v>health beauty</c:v>
                </c:pt>
                <c:pt idx="2">
                  <c:v>computers accessories</c:v>
                </c:pt>
                <c:pt idx="3">
                  <c:v>sports leisure</c:v>
                </c:pt>
                <c:pt idx="4">
                  <c:v>furniture decor</c:v>
                </c:pt>
              </c:strCache>
            </c:strRef>
          </c:cat>
          <c:val>
            <c:numRef>
              <c:f>'product top 5 reviews 1 star'!$G$2:$G$6</c:f>
              <c:numCache>
                <c:formatCode>General</c:formatCode>
                <c:ptCount val="5"/>
                <c:pt idx="0">
                  <c:v>9207</c:v>
                </c:pt>
                <c:pt idx="1">
                  <c:v>8731</c:v>
                </c:pt>
                <c:pt idx="2">
                  <c:v>6620</c:v>
                </c:pt>
                <c:pt idx="3">
                  <c:v>7630</c:v>
                </c:pt>
                <c:pt idx="4">
                  <c:v>6305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73-43F0-956F-96AA0721A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8574240"/>
        <c:axId val="848569248"/>
      </c:barChart>
      <c:catAx>
        <c:axId val="84857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69248"/>
        <c:crosses val="autoZero"/>
        <c:auto val="1"/>
        <c:lblAlgn val="ctr"/>
        <c:lblOffset val="100"/>
        <c:noMultiLvlLbl val="0"/>
      </c:catAx>
      <c:valAx>
        <c:axId val="84856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7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167640</xdr:colOff>
      <xdr:row>1</xdr:row>
      <xdr:rowOff>0</xdr:rowOff>
    </xdr:from>
    <xdr:to>
      <xdr:col>22</xdr:col>
      <xdr:colOff>586740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1DB229-87C3-4B4A-9C93-1731753A1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167640</xdr:colOff>
      <xdr:row>1</xdr:row>
      <xdr:rowOff>0</xdr:rowOff>
    </xdr:from>
    <xdr:to>
      <xdr:col>22</xdr:col>
      <xdr:colOff>586740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68B0CC-1D16-413A-AF7D-27C715CAF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3</xdr:row>
      <xdr:rowOff>99060</xdr:rowOff>
    </xdr:from>
    <xdr:to>
      <xdr:col>15</xdr:col>
      <xdr:colOff>571500</xdr:colOff>
      <xdr:row>18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0E2EEA-F798-4040-AD7D-1B839AC3A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3</xdr:row>
      <xdr:rowOff>99060</xdr:rowOff>
    </xdr:from>
    <xdr:to>
      <xdr:col>15</xdr:col>
      <xdr:colOff>571500</xdr:colOff>
      <xdr:row>18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0E1897-8605-477C-A0E8-0AFE942B5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9453E3-6F49-4A6B-BDD3-9F26924A23AD}" name="Table24" displayName="Table24" ref="A1:L74" totalsRowShown="0">
  <autoFilter ref="A1:L74" xr:uid="{00000000-0009-0000-0100-000003000000}">
    <filterColumn colId="6">
      <customFilters>
        <customFilter operator="greaterThanOrEqual" val="200"/>
      </customFilters>
    </filterColumn>
  </autoFilter>
  <sortState xmlns:xlrd2="http://schemas.microsoft.com/office/spreadsheetml/2017/richdata2" ref="A6:L57">
    <sortCondition descending="1" ref="H1:H74"/>
  </sortState>
  <tableColumns count="12">
    <tableColumn id="1" xr3:uid="{00000000-0010-0000-0200-000001000000}" name="Product Name" dataDxfId="37"/>
    <tableColumn id="2" xr3:uid="{00000000-0010-0000-0200-000002000000}" name="1" dataDxfId="36"/>
    <tableColumn id="3" xr3:uid="{00000000-0010-0000-0200-000003000000}" name="2" dataDxfId="35"/>
    <tableColumn id="4" xr3:uid="{00000000-0010-0000-0200-000004000000}" name="3" dataDxfId="34"/>
    <tableColumn id="5" xr3:uid="{00000000-0010-0000-0200-000005000000}" name="4" dataDxfId="33"/>
    <tableColumn id="6" xr3:uid="{00000000-0010-0000-0200-000006000000}" name="5" dataDxfId="32"/>
    <tableColumn id="7" xr3:uid="{00000000-0010-0000-0200-000007000000}" name="Grand Total" dataDxfId="31">
      <calculatedColumnFormula>SUM(Table24[[#This Row],[1]:[5]])</calculatedColumnFormula>
    </tableColumn>
    <tableColumn id="8" xr3:uid="{00000000-0010-0000-0200-000008000000}" name="Percentage of Product that is 1 Star Rated" dataDxfId="30" dataCellStyle="Percent">
      <calculatedColumnFormula>Table24[[#This Row],[1]]/Table24[[#This Row],[Grand Total]]</calculatedColumnFormula>
    </tableColumn>
    <tableColumn id="9" xr3:uid="{00000000-0010-0000-0200-000009000000}" name="Percentage of Product that is 2 Star Rated" dataDxfId="29" dataCellStyle="Percent">
      <calculatedColumnFormula>Table24[[#This Row],[2]]/Table24[[#This Row],[Grand Total]]</calculatedColumnFormula>
    </tableColumn>
    <tableColumn id="10" xr3:uid="{00000000-0010-0000-0200-00000A000000}" name="Percentage of Product that is 3 Star Rated" dataDxfId="28" dataCellStyle="Percent">
      <calculatedColumnFormula>Table24[[#This Row],[3]]/Table24[[#This Row],[Grand Total]]</calculatedColumnFormula>
    </tableColumn>
    <tableColumn id="11" xr3:uid="{00000000-0010-0000-0200-00000B000000}" name="Percentage of Product that is 4 Star Rated" dataDxfId="27" dataCellStyle="Percent">
      <calculatedColumnFormula>Table24[[#This Row],[4]]/Table24[[#This Row],[Grand Total]]</calculatedColumnFormula>
    </tableColumn>
    <tableColumn id="12" xr3:uid="{00000000-0010-0000-0200-00000C000000}" name="Percentage of Product that is 5 Star Rated" dataDxfId="26" dataCellStyle="Percent">
      <calculatedColumnFormula>Table24[[#This Row],[5]]/Table24[[#This Row],[Grand Total]]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58C898-1C04-498D-807B-FCB51703FDD7}" name="Table245" displayName="Table245" ref="A1:L74" totalsRowShown="0">
  <autoFilter ref="A1:L74" xr:uid="{00000000-0009-0000-0100-000004000000}">
    <filterColumn colId="6">
      <customFilters>
        <customFilter operator="greaterThanOrEqual" val="200"/>
      </customFilters>
    </filterColumn>
  </autoFilter>
  <sortState xmlns:xlrd2="http://schemas.microsoft.com/office/spreadsheetml/2017/richdata2" ref="A6:L57">
    <sortCondition descending="1" ref="L1:L74"/>
  </sortState>
  <tableColumns count="12">
    <tableColumn id="1" xr3:uid="{00000000-0010-0000-0100-000001000000}" name="Product Name" dataDxfId="11"/>
    <tableColumn id="2" xr3:uid="{00000000-0010-0000-0100-000002000000}" name="1" dataDxfId="10"/>
    <tableColumn id="3" xr3:uid="{00000000-0010-0000-0100-000003000000}" name="2" dataDxfId="9"/>
    <tableColumn id="4" xr3:uid="{00000000-0010-0000-0100-000004000000}" name="3" dataDxfId="8"/>
    <tableColumn id="5" xr3:uid="{00000000-0010-0000-0100-000005000000}" name="4" dataDxfId="7"/>
    <tableColumn id="6" xr3:uid="{00000000-0010-0000-0100-000006000000}" name="5" dataDxfId="6"/>
    <tableColumn id="7" xr3:uid="{00000000-0010-0000-0100-000007000000}" name="Grand Total" dataDxfId="5">
      <calculatedColumnFormula>SUM(Table245[[#This Row],[1]:[5]])</calculatedColumnFormula>
    </tableColumn>
    <tableColumn id="8" xr3:uid="{00000000-0010-0000-0100-000008000000}" name="Percentage of Product that is 1 Star Rated" dataDxfId="4" dataCellStyle="Percent">
      <calculatedColumnFormula>Table245[[#This Row],[1]]/Table245[[#This Row],[Grand Total]]</calculatedColumnFormula>
    </tableColumn>
    <tableColumn id="9" xr3:uid="{00000000-0010-0000-0100-000009000000}" name="Percentage of Product that is 2 Star Rated" dataDxfId="3" dataCellStyle="Percent">
      <calculatedColumnFormula>Table245[[#This Row],[2]]/Table245[[#This Row],[Grand Total]]</calculatedColumnFormula>
    </tableColumn>
    <tableColumn id="10" xr3:uid="{00000000-0010-0000-0100-00000A000000}" name="Percentage of Product that is 3 Star Rated" dataDxfId="2" dataCellStyle="Percent">
      <calculatedColumnFormula>Table245[[#This Row],[3]]/Table245[[#This Row],[Grand Total]]</calculatedColumnFormula>
    </tableColumn>
    <tableColumn id="11" xr3:uid="{00000000-0010-0000-0100-00000B000000}" name="Percentage of Product that is 4 Star Rated" dataDxfId="1" dataCellStyle="Percent">
      <calculatedColumnFormula>Table245[[#This Row],[4]]/Table245[[#This Row],[Grand Total]]</calculatedColumnFormula>
    </tableColumn>
    <tableColumn id="12" xr3:uid="{00000000-0010-0000-0100-00000C000000}" name="Percentage of Product that is 5 Star Rated" dataDxfId="0" dataCellStyle="Percent">
      <calculatedColumnFormula>Table245[[#This Row],[5]]/Table245[[#This Row],[Grand Total]]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3B0F94-E596-46F8-BF4F-1317B3599574}" name="Table2" displayName="Table2" ref="A1:G74" totalsRowShown="0">
  <autoFilter ref="A1:G74" xr:uid="{00000000-0009-0000-0100-000002000000}"/>
  <sortState xmlns:xlrd2="http://schemas.microsoft.com/office/spreadsheetml/2017/richdata2" ref="A2:G74">
    <sortCondition descending="1" ref="F1:F74"/>
  </sortState>
  <tableColumns count="7">
    <tableColumn id="1" xr3:uid="{00000000-0010-0000-0300-000001000000}" name="Product Name" dataDxfId="18"/>
    <tableColumn id="2" xr3:uid="{00000000-0010-0000-0300-000002000000}" name="1" dataDxfId="17"/>
    <tableColumn id="3" xr3:uid="{00000000-0010-0000-0300-000003000000}" name="2" dataDxfId="16"/>
    <tableColumn id="4" xr3:uid="{00000000-0010-0000-0300-000004000000}" name="3" dataDxfId="15"/>
    <tableColumn id="5" xr3:uid="{00000000-0010-0000-0300-000005000000}" name="4" dataDxfId="14"/>
    <tableColumn id="6" xr3:uid="{00000000-0010-0000-0300-000006000000}" name="5" dataDxfId="13"/>
    <tableColumn id="7" xr3:uid="{00000000-0010-0000-0300-000007000000}" name="Grand Total" dataDxfId="12">
      <calculatedColumnFormula>SUM(Table2[[#This Row],[1]:[5]])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28BFC3-CAD3-45BC-9991-39B03A7437C4}" name="Table26" displayName="Table26" ref="A1:G74" totalsRowShown="0">
  <autoFilter ref="A1:G74" xr:uid="{00000000-0009-0000-0100-000005000000}"/>
  <sortState xmlns:xlrd2="http://schemas.microsoft.com/office/spreadsheetml/2017/richdata2" ref="A2:G74">
    <sortCondition descending="1" ref="B1:B74"/>
  </sortState>
  <tableColumns count="7">
    <tableColumn id="1" xr3:uid="{00000000-0010-0000-0400-000001000000}" name="Product Name" dataDxfId="25"/>
    <tableColumn id="2" xr3:uid="{00000000-0010-0000-0400-000002000000}" name="1" dataDxfId="24"/>
    <tableColumn id="3" xr3:uid="{00000000-0010-0000-0400-000003000000}" name="2" dataDxfId="23"/>
    <tableColumn id="4" xr3:uid="{00000000-0010-0000-0400-000004000000}" name="3" dataDxfId="22"/>
    <tableColumn id="5" xr3:uid="{00000000-0010-0000-0400-000005000000}" name="4" dataDxfId="21"/>
    <tableColumn id="6" xr3:uid="{00000000-0010-0000-0400-000006000000}" name="5" dataDxfId="20"/>
    <tableColumn id="7" xr3:uid="{00000000-0010-0000-0400-000007000000}" name="Grand Total" dataDxfId="19">
      <calculatedColumnFormula>SUM(Table26[[#This Row],[1]:[5]])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1AF5B-391D-40FB-8904-AFE98178EE5D}">
  <dimension ref="A1:L74"/>
  <sheetViews>
    <sheetView topLeftCell="D1" workbookViewId="0">
      <selection activeCell="U36" sqref="U36"/>
    </sheetView>
  </sheetViews>
  <sheetFormatPr defaultRowHeight="14.4" x14ac:dyDescent="0.3"/>
  <cols>
    <col min="1" max="1" width="43.21875" bestFit="1" customWidth="1"/>
    <col min="7" max="7" width="12.6640625" customWidth="1"/>
    <col min="8" max="12" width="8.88671875" style="1"/>
  </cols>
  <sheetData>
    <row r="1" spans="1:12" x14ac:dyDescent="0.3">
      <c r="A1" t="s">
        <v>84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s="1" t="s">
        <v>77</v>
      </c>
      <c r="I1" s="1" t="s">
        <v>76</v>
      </c>
      <c r="J1" s="1" t="s">
        <v>75</v>
      </c>
      <c r="K1" s="1" t="s">
        <v>74</v>
      </c>
      <c r="L1" s="1" t="s">
        <v>73</v>
      </c>
    </row>
    <row r="2" spans="1:12" hidden="1" x14ac:dyDescent="0.3">
      <c r="A2" s="2" t="s">
        <v>72</v>
      </c>
      <c r="B2">
        <v>1</v>
      </c>
      <c r="F2">
        <v>7</v>
      </c>
      <c r="G2">
        <f>SUM(Table24[[#This Row],[1]:[5]])</f>
        <v>8</v>
      </c>
      <c r="H2" s="1">
        <f>Table24[[#This Row],[1]]/Table24[[#This Row],[Grand Total]]</f>
        <v>0.125</v>
      </c>
      <c r="I2" s="1">
        <f>Table24[[#This Row],[2]]/Table24[[#This Row],[Grand Total]]</f>
        <v>0</v>
      </c>
      <c r="J2" s="1">
        <f>Table24[[#This Row],[3]]/Table24[[#This Row],[Grand Total]]</f>
        <v>0</v>
      </c>
      <c r="K2" s="1">
        <f>Table24[[#This Row],[4]]/Table24[[#This Row],[Grand Total]]</f>
        <v>0</v>
      </c>
      <c r="L2" s="1">
        <f>Table24[[#This Row],[5]]/Table24[[#This Row],[Grand Total]]</f>
        <v>0.875</v>
      </c>
    </row>
    <row r="3" spans="1:12" hidden="1" x14ac:dyDescent="0.3">
      <c r="A3" s="2" t="s">
        <v>71</v>
      </c>
      <c r="B3">
        <v>1</v>
      </c>
      <c r="E3">
        <v>1</v>
      </c>
      <c r="F3">
        <v>9</v>
      </c>
      <c r="G3">
        <f>SUM(Table24[[#This Row],[1]:[5]])</f>
        <v>11</v>
      </c>
      <c r="H3" s="1">
        <f>Table24[[#This Row],[1]]/Table24[[#This Row],[Grand Total]]</f>
        <v>9.0909090909090912E-2</v>
      </c>
      <c r="I3" s="1">
        <f>Table24[[#This Row],[2]]/Table24[[#This Row],[Grand Total]]</f>
        <v>0</v>
      </c>
      <c r="J3" s="1">
        <f>Table24[[#This Row],[3]]/Table24[[#This Row],[Grand Total]]</f>
        <v>0</v>
      </c>
      <c r="K3" s="1">
        <f>Table24[[#This Row],[4]]/Table24[[#This Row],[Grand Total]]</f>
        <v>9.0909090909090912E-2</v>
      </c>
      <c r="L3" s="1">
        <f>Table24[[#This Row],[5]]/Table24[[#This Row],[Grand Total]]</f>
        <v>0.81818181818181823</v>
      </c>
    </row>
    <row r="4" spans="1:12" hidden="1" x14ac:dyDescent="0.3">
      <c r="A4" s="2" t="s">
        <v>70</v>
      </c>
      <c r="D4">
        <v>1</v>
      </c>
      <c r="E4">
        <v>2</v>
      </c>
      <c r="F4">
        <v>9</v>
      </c>
      <c r="G4">
        <f>SUM(Table24[[#This Row],[1]:[5]])</f>
        <v>12</v>
      </c>
      <c r="H4" s="1">
        <f>Table24[[#This Row],[1]]/Table24[[#This Row],[Grand Total]]</f>
        <v>0</v>
      </c>
      <c r="I4" s="1">
        <f>Table24[[#This Row],[2]]/Table24[[#This Row],[Grand Total]]</f>
        <v>0</v>
      </c>
      <c r="J4" s="1">
        <f>Table24[[#This Row],[3]]/Table24[[#This Row],[Grand Total]]</f>
        <v>8.3333333333333329E-2</v>
      </c>
      <c r="K4" s="1">
        <f>Table24[[#This Row],[4]]/Table24[[#This Row],[Grand Total]]</f>
        <v>0.16666666666666666</v>
      </c>
      <c r="L4" s="1">
        <f>Table24[[#This Row],[5]]/Table24[[#This Row],[Grand Total]]</f>
        <v>0.75</v>
      </c>
    </row>
    <row r="5" spans="1:12" hidden="1" x14ac:dyDescent="0.3">
      <c r="A5" s="2" t="s">
        <v>69</v>
      </c>
      <c r="B5">
        <v>5</v>
      </c>
      <c r="C5">
        <v>1</v>
      </c>
      <c r="D5">
        <v>2</v>
      </c>
      <c r="E5">
        <v>5</v>
      </c>
      <c r="F5">
        <v>39</v>
      </c>
      <c r="G5">
        <f>SUM(Table24[[#This Row],[1]:[5]])</f>
        <v>52</v>
      </c>
      <c r="H5" s="1">
        <f>Table24[[#This Row],[1]]/Table24[[#This Row],[Grand Total]]</f>
        <v>9.6153846153846159E-2</v>
      </c>
      <c r="I5" s="1">
        <f>Table24[[#This Row],[2]]/Table24[[#This Row],[Grand Total]]</f>
        <v>1.9230769230769232E-2</v>
      </c>
      <c r="J5" s="1">
        <f>Table24[[#This Row],[3]]/Table24[[#This Row],[Grand Total]]</f>
        <v>3.8461538461538464E-2</v>
      </c>
      <c r="K5" s="1">
        <f>Table24[[#This Row],[4]]/Table24[[#This Row],[Grand Total]]</f>
        <v>9.6153846153846159E-2</v>
      </c>
      <c r="L5" s="1">
        <f>Table24[[#This Row],[5]]/Table24[[#This Row],[Grand Total]]</f>
        <v>0.75</v>
      </c>
    </row>
    <row r="6" spans="1:12" x14ac:dyDescent="0.3">
      <c r="A6" s="2" t="s">
        <v>68</v>
      </c>
      <c r="B6">
        <v>224</v>
      </c>
      <c r="C6">
        <v>59</v>
      </c>
      <c r="D6">
        <v>180</v>
      </c>
      <c r="E6">
        <v>293</v>
      </c>
      <c r="F6">
        <v>499</v>
      </c>
      <c r="G6">
        <f>SUM(Table24[[#This Row],[1]:[5]])</f>
        <v>1255</v>
      </c>
      <c r="H6" s="1">
        <f>Table24[[#This Row],[1]]/Table24[[#This Row],[Grand Total]]</f>
        <v>0.17848605577689244</v>
      </c>
      <c r="I6" s="1">
        <f>Table24[[#This Row],[2]]/Table24[[#This Row],[Grand Total]]</f>
        <v>4.7011952191235058E-2</v>
      </c>
      <c r="J6" s="1">
        <f>Table24[[#This Row],[3]]/Table24[[#This Row],[Grand Total]]</f>
        <v>0.14342629482071714</v>
      </c>
      <c r="K6" s="1">
        <f>Table24[[#This Row],[4]]/Table24[[#This Row],[Grand Total]]</f>
        <v>0.23346613545816733</v>
      </c>
      <c r="L6" s="1">
        <f>Table24[[#This Row],[5]]/Table24[[#This Row],[Grand Total]]</f>
        <v>0.39760956175298806</v>
      </c>
    </row>
    <row r="7" spans="1:12" x14ac:dyDescent="0.3">
      <c r="A7" s="2" t="s">
        <v>67</v>
      </c>
      <c r="B7">
        <v>57</v>
      </c>
      <c r="C7">
        <v>17</v>
      </c>
      <c r="D7">
        <v>33</v>
      </c>
      <c r="E7">
        <v>53</v>
      </c>
      <c r="F7">
        <v>183</v>
      </c>
      <c r="G7">
        <f>SUM(Table24[[#This Row],[1]:[5]])</f>
        <v>343</v>
      </c>
      <c r="H7" s="1">
        <f>Table24[[#This Row],[1]]/Table24[[#This Row],[Grand Total]]</f>
        <v>0.16618075801749271</v>
      </c>
      <c r="I7" s="1">
        <f>Table24[[#This Row],[2]]/Table24[[#This Row],[Grand Total]]</f>
        <v>4.9562682215743441E-2</v>
      </c>
      <c r="J7" s="1">
        <f>Table24[[#This Row],[3]]/Table24[[#This Row],[Grand Total]]</f>
        <v>9.6209912536443148E-2</v>
      </c>
      <c r="K7" s="1">
        <f>Table24[[#This Row],[4]]/Table24[[#This Row],[Grand Total]]</f>
        <v>0.15451895043731778</v>
      </c>
      <c r="L7" s="1">
        <f>Table24[[#This Row],[5]]/Table24[[#This Row],[Grand Total]]</f>
        <v>0.53352769679300294</v>
      </c>
    </row>
    <row r="8" spans="1:12" hidden="1" x14ac:dyDescent="0.3">
      <c r="A8" s="2" t="s">
        <v>66</v>
      </c>
      <c r="B8">
        <v>7</v>
      </c>
      <c r="C8">
        <v>2</v>
      </c>
      <c r="D8">
        <v>5</v>
      </c>
      <c r="E8">
        <v>6</v>
      </c>
      <c r="F8">
        <v>45</v>
      </c>
      <c r="G8">
        <f>SUM(Table24[[#This Row],[1]:[5]])</f>
        <v>65</v>
      </c>
      <c r="H8" s="1">
        <f>Table24[[#This Row],[1]]/Table24[[#This Row],[Grand Total]]</f>
        <v>0.1076923076923077</v>
      </c>
      <c r="I8" s="1">
        <f>Table24[[#This Row],[2]]/Table24[[#This Row],[Grand Total]]</f>
        <v>3.0769230769230771E-2</v>
      </c>
      <c r="J8" s="1">
        <f>Table24[[#This Row],[3]]/Table24[[#This Row],[Grand Total]]</f>
        <v>7.6923076923076927E-2</v>
      </c>
      <c r="K8" s="1">
        <f>Table24[[#This Row],[4]]/Table24[[#This Row],[Grand Total]]</f>
        <v>9.2307692307692313E-2</v>
      </c>
      <c r="L8" s="1">
        <f>Table24[[#This Row],[5]]/Table24[[#This Row],[Grand Total]]</f>
        <v>0.69230769230769229</v>
      </c>
    </row>
    <row r="9" spans="1:12" hidden="1" x14ac:dyDescent="0.3">
      <c r="A9" s="2" t="s">
        <v>65</v>
      </c>
      <c r="B9">
        <v>8</v>
      </c>
      <c r="D9">
        <v>1</v>
      </c>
      <c r="E9">
        <v>20</v>
      </c>
      <c r="F9">
        <v>65</v>
      </c>
      <c r="G9">
        <f>SUM(Table24[[#This Row],[1]:[5]])</f>
        <v>94</v>
      </c>
      <c r="H9" s="1">
        <f>Table24[[#This Row],[1]]/Table24[[#This Row],[Grand Total]]</f>
        <v>8.5106382978723402E-2</v>
      </c>
      <c r="I9" s="1">
        <f>Table24[[#This Row],[2]]/Table24[[#This Row],[Grand Total]]</f>
        <v>0</v>
      </c>
      <c r="J9" s="1">
        <f>Table24[[#This Row],[3]]/Table24[[#This Row],[Grand Total]]</f>
        <v>1.0638297872340425E-2</v>
      </c>
      <c r="K9" s="1">
        <f>Table24[[#This Row],[4]]/Table24[[#This Row],[Grand Total]]</f>
        <v>0.21276595744680851</v>
      </c>
      <c r="L9" s="1">
        <f>Table24[[#This Row],[5]]/Table24[[#This Row],[Grand Total]]</f>
        <v>0.69148936170212771</v>
      </c>
    </row>
    <row r="10" spans="1:12" hidden="1" x14ac:dyDescent="0.3">
      <c r="A10" s="2" t="s">
        <v>64</v>
      </c>
      <c r="B10">
        <v>2</v>
      </c>
      <c r="D10">
        <v>1</v>
      </c>
      <c r="E10">
        <v>5</v>
      </c>
      <c r="F10">
        <v>17</v>
      </c>
      <c r="G10">
        <f>SUM(Table24[[#This Row],[1]:[5]])</f>
        <v>25</v>
      </c>
      <c r="H10" s="1">
        <f>Table24[[#This Row],[1]]/Table24[[#This Row],[Grand Total]]</f>
        <v>0.08</v>
      </c>
      <c r="I10" s="1">
        <f>Table24[[#This Row],[2]]/Table24[[#This Row],[Grand Total]]</f>
        <v>0</v>
      </c>
      <c r="J10" s="1">
        <f>Table24[[#This Row],[3]]/Table24[[#This Row],[Grand Total]]</f>
        <v>0.04</v>
      </c>
      <c r="K10" s="1">
        <f>Table24[[#This Row],[4]]/Table24[[#This Row],[Grand Total]]</f>
        <v>0.2</v>
      </c>
      <c r="L10" s="1">
        <f>Table24[[#This Row],[5]]/Table24[[#This Row],[Grand Total]]</f>
        <v>0.68</v>
      </c>
    </row>
    <row r="11" spans="1:12" hidden="1" x14ac:dyDescent="0.3">
      <c r="A11" s="2" t="s">
        <v>63</v>
      </c>
      <c r="B11">
        <v>2</v>
      </c>
      <c r="D11">
        <v>2</v>
      </c>
      <c r="E11">
        <v>5</v>
      </c>
      <c r="F11">
        <v>19</v>
      </c>
      <c r="G11">
        <f>SUM(Table24[[#This Row],[1]:[5]])</f>
        <v>28</v>
      </c>
      <c r="H11" s="1">
        <f>Table24[[#This Row],[1]]/Table24[[#This Row],[Grand Total]]</f>
        <v>7.1428571428571425E-2</v>
      </c>
      <c r="I11" s="1">
        <f>Table24[[#This Row],[2]]/Table24[[#This Row],[Grand Total]]</f>
        <v>0</v>
      </c>
      <c r="J11" s="1">
        <f>Table24[[#This Row],[3]]/Table24[[#This Row],[Grand Total]]</f>
        <v>7.1428571428571425E-2</v>
      </c>
      <c r="K11" s="1">
        <f>Table24[[#This Row],[4]]/Table24[[#This Row],[Grand Total]]</f>
        <v>0.17857142857142858</v>
      </c>
      <c r="L11" s="1">
        <f>Table24[[#This Row],[5]]/Table24[[#This Row],[Grand Total]]</f>
        <v>0.6785714285714286</v>
      </c>
    </row>
    <row r="12" spans="1:12" x14ac:dyDescent="0.3">
      <c r="A12" s="2" t="s">
        <v>62</v>
      </c>
      <c r="B12">
        <v>33</v>
      </c>
      <c r="C12">
        <v>7</v>
      </c>
      <c r="D12">
        <v>18</v>
      </c>
      <c r="E12">
        <v>46</v>
      </c>
      <c r="F12">
        <v>110</v>
      </c>
      <c r="G12">
        <f>SUM(Table24[[#This Row],[1]:[5]])</f>
        <v>214</v>
      </c>
      <c r="H12" s="1">
        <f>Table24[[#This Row],[1]]/Table24[[#This Row],[Grand Total]]</f>
        <v>0.1542056074766355</v>
      </c>
      <c r="I12" s="1">
        <f>Table24[[#This Row],[2]]/Table24[[#This Row],[Grand Total]]</f>
        <v>3.2710280373831772E-2</v>
      </c>
      <c r="J12" s="1">
        <f>Table24[[#This Row],[3]]/Table24[[#This Row],[Grand Total]]</f>
        <v>8.4112149532710276E-2</v>
      </c>
      <c r="K12" s="1">
        <f>Table24[[#This Row],[4]]/Table24[[#This Row],[Grand Total]]</f>
        <v>0.21495327102803738</v>
      </c>
      <c r="L12" s="1">
        <f>Table24[[#This Row],[5]]/Table24[[#This Row],[Grand Total]]</f>
        <v>0.51401869158878499</v>
      </c>
    </row>
    <row r="13" spans="1:12" hidden="1" x14ac:dyDescent="0.3">
      <c r="A13" s="2" t="s">
        <v>61</v>
      </c>
      <c r="B13">
        <v>7</v>
      </c>
      <c r="C13">
        <v>1</v>
      </c>
      <c r="D13">
        <v>4</v>
      </c>
      <c r="E13">
        <v>14</v>
      </c>
      <c r="F13">
        <v>49</v>
      </c>
      <c r="G13">
        <f>SUM(Table24[[#This Row],[1]:[5]])</f>
        <v>75</v>
      </c>
      <c r="H13" s="1">
        <f>Table24[[#This Row],[1]]/Table24[[#This Row],[Grand Total]]</f>
        <v>9.3333333333333338E-2</v>
      </c>
      <c r="I13" s="1">
        <f>Table24[[#This Row],[2]]/Table24[[#This Row],[Grand Total]]</f>
        <v>1.3333333333333334E-2</v>
      </c>
      <c r="J13" s="1">
        <f>Table24[[#This Row],[3]]/Table24[[#This Row],[Grand Total]]</f>
        <v>5.3333333333333337E-2</v>
      </c>
      <c r="K13" s="1">
        <f>Table24[[#This Row],[4]]/Table24[[#This Row],[Grand Total]]</f>
        <v>0.18666666666666668</v>
      </c>
      <c r="L13" s="1">
        <f>Table24[[#This Row],[5]]/Table24[[#This Row],[Grand Total]]</f>
        <v>0.65333333333333332</v>
      </c>
    </row>
    <row r="14" spans="1:12" hidden="1" x14ac:dyDescent="0.3">
      <c r="A14" s="2" t="s">
        <v>60</v>
      </c>
      <c r="B14">
        <v>3</v>
      </c>
      <c r="D14">
        <v>4</v>
      </c>
      <c r="E14">
        <v>6</v>
      </c>
      <c r="F14">
        <v>24</v>
      </c>
      <c r="G14">
        <f>SUM(Table24[[#This Row],[1]:[5]])</f>
        <v>37</v>
      </c>
      <c r="H14" s="1">
        <f>Table24[[#This Row],[1]]/Table24[[#This Row],[Grand Total]]</f>
        <v>8.1081081081081086E-2</v>
      </c>
      <c r="I14" s="1">
        <f>Table24[[#This Row],[2]]/Table24[[#This Row],[Grand Total]]</f>
        <v>0</v>
      </c>
      <c r="J14" s="1">
        <f>Table24[[#This Row],[3]]/Table24[[#This Row],[Grand Total]]</f>
        <v>0.10810810810810811</v>
      </c>
      <c r="K14" s="1">
        <f>Table24[[#This Row],[4]]/Table24[[#This Row],[Grand Total]]</f>
        <v>0.16216216216216217</v>
      </c>
      <c r="L14" s="1">
        <f>Table24[[#This Row],[5]]/Table24[[#This Row],[Grand Total]]</f>
        <v>0.64864864864864868</v>
      </c>
    </row>
    <row r="15" spans="1:12" x14ac:dyDescent="0.3">
      <c r="A15" s="2" t="s">
        <v>59</v>
      </c>
      <c r="B15">
        <v>52</v>
      </c>
      <c r="C15">
        <v>16</v>
      </c>
      <c r="D15">
        <v>51</v>
      </c>
      <c r="E15">
        <v>55</v>
      </c>
      <c r="F15">
        <v>199</v>
      </c>
      <c r="G15">
        <f>SUM(Table24[[#This Row],[1]:[5]])</f>
        <v>373</v>
      </c>
      <c r="H15" s="1">
        <f>Table24[[#This Row],[1]]/Table24[[#This Row],[Grand Total]]</f>
        <v>0.13941018766756033</v>
      </c>
      <c r="I15" s="1">
        <f>Table24[[#This Row],[2]]/Table24[[#This Row],[Grand Total]]</f>
        <v>4.2895442359249331E-2</v>
      </c>
      <c r="J15" s="1">
        <f>Table24[[#This Row],[3]]/Table24[[#This Row],[Grand Total]]</f>
        <v>0.13672922252010725</v>
      </c>
      <c r="K15" s="1">
        <f>Table24[[#This Row],[4]]/Table24[[#This Row],[Grand Total]]</f>
        <v>0.14745308310991956</v>
      </c>
      <c r="L15" s="1">
        <f>Table24[[#This Row],[5]]/Table24[[#This Row],[Grand Total]]</f>
        <v>0.53351206434316356</v>
      </c>
    </row>
    <row r="16" spans="1:12" x14ac:dyDescent="0.3">
      <c r="A16" s="2" t="s">
        <v>58</v>
      </c>
      <c r="B16">
        <v>33</v>
      </c>
      <c r="C16">
        <v>7</v>
      </c>
      <c r="D16">
        <v>19</v>
      </c>
      <c r="E16">
        <v>47</v>
      </c>
      <c r="F16">
        <v>142</v>
      </c>
      <c r="G16">
        <f>SUM(Table24[[#This Row],[1]:[5]])</f>
        <v>248</v>
      </c>
      <c r="H16" s="1">
        <f>Table24[[#This Row],[1]]/Table24[[#This Row],[Grand Total]]</f>
        <v>0.13306451612903225</v>
      </c>
      <c r="I16" s="1">
        <f>Table24[[#This Row],[2]]/Table24[[#This Row],[Grand Total]]</f>
        <v>2.8225806451612902E-2</v>
      </c>
      <c r="J16" s="1">
        <f>Table24[[#This Row],[3]]/Table24[[#This Row],[Grand Total]]</f>
        <v>7.6612903225806453E-2</v>
      </c>
      <c r="K16" s="1">
        <f>Table24[[#This Row],[4]]/Table24[[#This Row],[Grand Total]]</f>
        <v>0.18951612903225806</v>
      </c>
      <c r="L16" s="1">
        <f>Table24[[#This Row],[5]]/Table24[[#This Row],[Grand Total]]</f>
        <v>0.57258064516129037</v>
      </c>
    </row>
    <row r="17" spans="1:12" x14ac:dyDescent="0.3">
      <c r="A17" s="2" t="s">
        <v>57</v>
      </c>
      <c r="B17">
        <v>835</v>
      </c>
      <c r="C17">
        <v>223</v>
      </c>
      <c r="D17">
        <v>540</v>
      </c>
      <c r="E17">
        <v>1336</v>
      </c>
      <c r="F17">
        <v>3686</v>
      </c>
      <c r="G17">
        <f>SUM(Table24[[#This Row],[1]:[5]])</f>
        <v>6620</v>
      </c>
      <c r="H17" s="1">
        <f>Table24[[#This Row],[1]]/Table24[[#This Row],[Grand Total]]</f>
        <v>0.12613293051359517</v>
      </c>
      <c r="I17" s="1">
        <f>Table24[[#This Row],[2]]/Table24[[#This Row],[Grand Total]]</f>
        <v>3.3685800604229606E-2</v>
      </c>
      <c r="J17" s="1">
        <f>Table24[[#This Row],[3]]/Table24[[#This Row],[Grand Total]]</f>
        <v>8.1570996978851965E-2</v>
      </c>
      <c r="K17" s="1">
        <f>Table24[[#This Row],[4]]/Table24[[#This Row],[Grand Total]]</f>
        <v>0.20181268882175227</v>
      </c>
      <c r="L17" s="1">
        <f>Table24[[#This Row],[5]]/Table24[[#This Row],[Grand Total]]</f>
        <v>0.55679758308157101</v>
      </c>
    </row>
    <row r="18" spans="1:12" x14ac:dyDescent="0.3">
      <c r="A18" s="2" t="s">
        <v>56</v>
      </c>
      <c r="B18">
        <v>791</v>
      </c>
      <c r="C18">
        <v>239</v>
      </c>
      <c r="D18">
        <v>547</v>
      </c>
      <c r="E18">
        <v>1175</v>
      </c>
      <c r="F18">
        <v>3553</v>
      </c>
      <c r="G18">
        <f>SUM(Table24[[#This Row],[1]:[5]])</f>
        <v>6305</v>
      </c>
      <c r="H18" s="1">
        <f>Table24[[#This Row],[1]]/Table24[[#This Row],[Grand Total]]</f>
        <v>0.12545598731165741</v>
      </c>
      <c r="I18" s="1">
        <f>Table24[[#This Row],[2]]/Table24[[#This Row],[Grand Total]]</f>
        <v>3.790642347343378E-2</v>
      </c>
      <c r="J18" s="1">
        <f>Table24[[#This Row],[3]]/Table24[[#This Row],[Grand Total]]</f>
        <v>8.6756542426645517E-2</v>
      </c>
      <c r="K18" s="1">
        <f>Table24[[#This Row],[4]]/Table24[[#This Row],[Grand Total]]</f>
        <v>0.18636003172085647</v>
      </c>
      <c r="L18" s="1">
        <f>Table24[[#This Row],[5]]/Table24[[#This Row],[Grand Total]]</f>
        <v>0.56352101506740682</v>
      </c>
    </row>
    <row r="19" spans="1:12" hidden="1" x14ac:dyDescent="0.3">
      <c r="A19" s="2" t="s">
        <v>55</v>
      </c>
      <c r="B19">
        <v>3</v>
      </c>
      <c r="D19">
        <v>2</v>
      </c>
      <c r="E19">
        <v>3</v>
      </c>
      <c r="F19">
        <v>14</v>
      </c>
      <c r="G19">
        <f>SUM(Table24[[#This Row],[1]:[5]])</f>
        <v>22</v>
      </c>
      <c r="H19" s="1">
        <f>Table24[[#This Row],[1]]/Table24[[#This Row],[Grand Total]]</f>
        <v>0.13636363636363635</v>
      </c>
      <c r="I19" s="1">
        <f>Table24[[#This Row],[2]]/Table24[[#This Row],[Grand Total]]</f>
        <v>0</v>
      </c>
      <c r="J19" s="1">
        <f>Table24[[#This Row],[3]]/Table24[[#This Row],[Grand Total]]</f>
        <v>9.0909090909090912E-2</v>
      </c>
      <c r="K19" s="1">
        <f>Table24[[#This Row],[4]]/Table24[[#This Row],[Grand Total]]</f>
        <v>0.13636363636363635</v>
      </c>
      <c r="L19" s="1">
        <f>Table24[[#This Row],[5]]/Table24[[#This Row],[Grand Total]]</f>
        <v>0.63636363636363635</v>
      </c>
    </row>
    <row r="20" spans="1:12" x14ac:dyDescent="0.3">
      <c r="A20" s="2" t="s">
        <v>54</v>
      </c>
      <c r="B20">
        <v>1147</v>
      </c>
      <c r="C20">
        <v>371</v>
      </c>
      <c r="D20">
        <v>914</v>
      </c>
      <c r="E20">
        <v>1842</v>
      </c>
      <c r="F20">
        <v>4933</v>
      </c>
      <c r="G20">
        <f>SUM(Table24[[#This Row],[1]:[5]])</f>
        <v>9207</v>
      </c>
      <c r="H20" s="1">
        <f>Table24[[#This Row],[1]]/Table24[[#This Row],[Grand Total]]</f>
        <v>0.12457912457912458</v>
      </c>
      <c r="I20" s="1">
        <f>Table24[[#This Row],[2]]/Table24[[#This Row],[Grand Total]]</f>
        <v>4.0295427392201585E-2</v>
      </c>
      <c r="J20" s="1">
        <f>Table24[[#This Row],[3]]/Table24[[#This Row],[Grand Total]]</f>
        <v>9.9272292820679911E-2</v>
      </c>
      <c r="K20" s="1">
        <f>Table24[[#This Row],[4]]/Table24[[#This Row],[Grand Total]]</f>
        <v>0.20006516780710329</v>
      </c>
      <c r="L20" s="1">
        <f>Table24[[#This Row],[5]]/Table24[[#This Row],[Grand Total]]</f>
        <v>0.53578798740089062</v>
      </c>
    </row>
    <row r="21" spans="1:12" x14ac:dyDescent="0.3">
      <c r="A21" s="2" t="s">
        <v>53</v>
      </c>
      <c r="B21">
        <v>343</v>
      </c>
      <c r="C21">
        <v>94</v>
      </c>
      <c r="D21">
        <v>242</v>
      </c>
      <c r="E21">
        <v>520</v>
      </c>
      <c r="F21">
        <v>1616</v>
      </c>
      <c r="G21">
        <f>SUM(Table24[[#This Row],[1]:[5]])</f>
        <v>2815</v>
      </c>
      <c r="H21" s="1">
        <f>Table24[[#This Row],[1]]/Table24[[#This Row],[Grand Total]]</f>
        <v>0.12184724689165187</v>
      </c>
      <c r="I21" s="1">
        <f>Table24[[#This Row],[2]]/Table24[[#This Row],[Grand Total]]</f>
        <v>3.3392539964476019E-2</v>
      </c>
      <c r="J21" s="1">
        <f>Table24[[#This Row],[3]]/Table24[[#This Row],[Grand Total]]</f>
        <v>8.5968028419182954E-2</v>
      </c>
      <c r="K21" s="1">
        <f>Table24[[#This Row],[4]]/Table24[[#This Row],[Grand Total]]</f>
        <v>0.1847246891651865</v>
      </c>
      <c r="L21" s="1">
        <f>Table24[[#This Row],[5]]/Table24[[#This Row],[Grand Total]]</f>
        <v>0.57406749555950265</v>
      </c>
    </row>
    <row r="22" spans="1:12" hidden="1" x14ac:dyDescent="0.3">
      <c r="A22" s="2" t="s">
        <v>52</v>
      </c>
      <c r="B22">
        <v>11</v>
      </c>
      <c r="C22">
        <v>3</v>
      </c>
      <c r="D22">
        <v>4</v>
      </c>
      <c r="E22">
        <v>17</v>
      </c>
      <c r="F22">
        <v>59</v>
      </c>
      <c r="G22">
        <f>SUM(Table24[[#This Row],[1]:[5]])</f>
        <v>94</v>
      </c>
      <c r="H22" s="1">
        <f>Table24[[#This Row],[1]]/Table24[[#This Row],[Grand Total]]</f>
        <v>0.11702127659574468</v>
      </c>
      <c r="I22" s="1">
        <f>Table24[[#This Row],[2]]/Table24[[#This Row],[Grand Total]]</f>
        <v>3.1914893617021274E-2</v>
      </c>
      <c r="J22" s="1">
        <f>Table24[[#This Row],[3]]/Table24[[#This Row],[Grand Total]]</f>
        <v>4.2553191489361701E-2</v>
      </c>
      <c r="K22" s="1">
        <f>Table24[[#This Row],[4]]/Table24[[#This Row],[Grand Total]]</f>
        <v>0.18085106382978725</v>
      </c>
      <c r="L22" s="1">
        <f>Table24[[#This Row],[5]]/Table24[[#This Row],[Grand Total]]</f>
        <v>0.62765957446808507</v>
      </c>
    </row>
    <row r="23" spans="1:12" x14ac:dyDescent="0.3">
      <c r="A23" s="2" t="s">
        <v>51</v>
      </c>
      <c r="B23">
        <v>87</v>
      </c>
      <c r="C23">
        <v>19</v>
      </c>
      <c r="D23">
        <v>63</v>
      </c>
      <c r="E23">
        <v>140</v>
      </c>
      <c r="F23">
        <v>426</v>
      </c>
      <c r="G23">
        <f>SUM(Table24[[#This Row],[1]:[5]])</f>
        <v>735</v>
      </c>
      <c r="H23" s="1">
        <f>Table24[[#This Row],[1]]/Table24[[#This Row],[Grand Total]]</f>
        <v>0.11836734693877551</v>
      </c>
      <c r="I23" s="1">
        <f>Table24[[#This Row],[2]]/Table24[[#This Row],[Grand Total]]</f>
        <v>2.5850340136054421E-2</v>
      </c>
      <c r="J23" s="1">
        <f>Table24[[#This Row],[3]]/Table24[[#This Row],[Grand Total]]</f>
        <v>8.5714285714285715E-2</v>
      </c>
      <c r="K23" s="1">
        <f>Table24[[#This Row],[4]]/Table24[[#This Row],[Grand Total]]</f>
        <v>0.19047619047619047</v>
      </c>
      <c r="L23" s="1">
        <f>Table24[[#This Row],[5]]/Table24[[#This Row],[Grand Total]]</f>
        <v>0.57959183673469383</v>
      </c>
    </row>
    <row r="24" spans="1:12" x14ac:dyDescent="0.3">
      <c r="A24" s="2" t="s">
        <v>50</v>
      </c>
      <c r="B24">
        <v>647</v>
      </c>
      <c r="C24">
        <v>190</v>
      </c>
      <c r="D24">
        <v>475</v>
      </c>
      <c r="E24">
        <v>1052</v>
      </c>
      <c r="F24">
        <v>3190</v>
      </c>
      <c r="G24">
        <f>SUM(Table24[[#This Row],[1]:[5]])</f>
        <v>5554</v>
      </c>
      <c r="H24" s="1">
        <f>Table24[[#This Row],[1]]/Table24[[#This Row],[Grand Total]]</f>
        <v>0.11649261793302125</v>
      </c>
      <c r="I24" s="1">
        <f>Table24[[#This Row],[2]]/Table24[[#This Row],[Grand Total]]</f>
        <v>3.4209578682030971E-2</v>
      </c>
      <c r="J24" s="1">
        <f>Table24[[#This Row],[3]]/Table24[[#This Row],[Grand Total]]</f>
        <v>8.5523946705077417E-2</v>
      </c>
      <c r="K24" s="1">
        <f>Table24[[#This Row],[4]]/Table24[[#This Row],[Grand Total]]</f>
        <v>0.18941303564998199</v>
      </c>
      <c r="L24" s="1">
        <f>Table24[[#This Row],[5]]/Table24[[#This Row],[Grand Total]]</f>
        <v>0.57436082102988839</v>
      </c>
    </row>
    <row r="25" spans="1:12" x14ac:dyDescent="0.3">
      <c r="A25" s="2" t="s">
        <v>49</v>
      </c>
      <c r="B25">
        <v>480</v>
      </c>
      <c r="C25">
        <v>158</v>
      </c>
      <c r="D25">
        <v>415</v>
      </c>
      <c r="E25">
        <v>898</v>
      </c>
      <c r="F25">
        <v>2200</v>
      </c>
      <c r="G25">
        <f>SUM(Table24[[#This Row],[1]:[5]])</f>
        <v>4151</v>
      </c>
      <c r="H25" s="1">
        <f>Table24[[#This Row],[1]]/Table24[[#This Row],[Grand Total]]</f>
        <v>0.11563478679836184</v>
      </c>
      <c r="I25" s="1">
        <f>Table24[[#This Row],[2]]/Table24[[#This Row],[Grand Total]]</f>
        <v>3.8063117321127438E-2</v>
      </c>
      <c r="J25" s="1">
        <f>Table24[[#This Row],[3]]/Table24[[#This Row],[Grand Total]]</f>
        <v>9.9975909419417003E-2</v>
      </c>
      <c r="K25" s="1">
        <f>Table24[[#This Row],[4]]/Table24[[#This Row],[Grand Total]]</f>
        <v>0.21633341363526862</v>
      </c>
      <c r="L25" s="1">
        <f>Table24[[#This Row],[5]]/Table24[[#This Row],[Grand Total]]</f>
        <v>0.52999277282582513</v>
      </c>
    </row>
    <row r="26" spans="1:12" x14ac:dyDescent="0.3">
      <c r="A26" s="2" t="s">
        <v>48</v>
      </c>
      <c r="B26">
        <v>119</v>
      </c>
      <c r="C26">
        <v>29</v>
      </c>
      <c r="D26">
        <v>106</v>
      </c>
      <c r="E26">
        <v>198</v>
      </c>
      <c r="F26">
        <v>596</v>
      </c>
      <c r="G26">
        <f>SUM(Table24[[#This Row],[1]:[5]])</f>
        <v>1048</v>
      </c>
      <c r="H26" s="1">
        <f>Table24[[#This Row],[1]]/Table24[[#This Row],[Grand Total]]</f>
        <v>0.11354961832061068</v>
      </c>
      <c r="I26" s="1">
        <f>Table24[[#This Row],[2]]/Table24[[#This Row],[Grand Total]]</f>
        <v>2.7671755725190841E-2</v>
      </c>
      <c r="J26" s="1">
        <f>Table24[[#This Row],[3]]/Table24[[#This Row],[Grand Total]]</f>
        <v>0.10114503816793893</v>
      </c>
      <c r="K26" s="1">
        <f>Table24[[#This Row],[4]]/Table24[[#This Row],[Grand Total]]</f>
        <v>0.18893129770992367</v>
      </c>
      <c r="L26" s="1">
        <f>Table24[[#This Row],[5]]/Table24[[#This Row],[Grand Total]]</f>
        <v>0.56870229007633588</v>
      </c>
    </row>
    <row r="27" spans="1:12" x14ac:dyDescent="0.3">
      <c r="A27" s="2" t="s">
        <v>47</v>
      </c>
      <c r="B27">
        <v>27</v>
      </c>
      <c r="C27">
        <v>5</v>
      </c>
      <c r="D27">
        <v>26</v>
      </c>
      <c r="E27">
        <v>53</v>
      </c>
      <c r="F27">
        <v>133</v>
      </c>
      <c r="G27">
        <f>SUM(Table24[[#This Row],[1]:[5]])</f>
        <v>244</v>
      </c>
      <c r="H27" s="1">
        <f>Table24[[#This Row],[1]]/Table24[[#This Row],[Grand Total]]</f>
        <v>0.11065573770491803</v>
      </c>
      <c r="I27" s="1">
        <f>Table24[[#This Row],[2]]/Table24[[#This Row],[Grand Total]]</f>
        <v>2.0491803278688523E-2</v>
      </c>
      <c r="J27" s="1">
        <f>Table24[[#This Row],[3]]/Table24[[#This Row],[Grand Total]]</f>
        <v>0.10655737704918032</v>
      </c>
      <c r="K27" s="1">
        <f>Table24[[#This Row],[4]]/Table24[[#This Row],[Grand Total]]</f>
        <v>0.21721311475409835</v>
      </c>
      <c r="L27" s="1">
        <f>Table24[[#This Row],[5]]/Table24[[#This Row],[Grand Total]]</f>
        <v>0.54508196721311475</v>
      </c>
    </row>
    <row r="28" spans="1:12" x14ac:dyDescent="0.3">
      <c r="A28" s="2" t="s">
        <v>46</v>
      </c>
      <c r="B28">
        <v>427</v>
      </c>
      <c r="C28">
        <v>125</v>
      </c>
      <c r="D28">
        <v>300</v>
      </c>
      <c r="E28">
        <v>804</v>
      </c>
      <c r="F28">
        <v>2204</v>
      </c>
      <c r="G28">
        <f>SUM(Table24[[#This Row],[1]:[5]])</f>
        <v>3860</v>
      </c>
      <c r="H28" s="1">
        <f>Table24[[#This Row],[1]]/Table24[[#This Row],[Grand Total]]</f>
        <v>0.11062176165803109</v>
      </c>
      <c r="I28" s="1">
        <f>Table24[[#This Row],[2]]/Table24[[#This Row],[Grand Total]]</f>
        <v>3.2383419689119168E-2</v>
      </c>
      <c r="J28" s="1">
        <f>Table24[[#This Row],[3]]/Table24[[#This Row],[Grand Total]]</f>
        <v>7.7720207253886009E-2</v>
      </c>
      <c r="K28" s="1">
        <f>Table24[[#This Row],[4]]/Table24[[#This Row],[Grand Total]]</f>
        <v>0.20829015544041452</v>
      </c>
      <c r="L28" s="1">
        <f>Table24[[#This Row],[5]]/Table24[[#This Row],[Grand Total]]</f>
        <v>0.57098445595854919</v>
      </c>
    </row>
    <row r="29" spans="1:12" x14ac:dyDescent="0.3">
      <c r="A29" s="2" t="s">
        <v>45</v>
      </c>
      <c r="B29">
        <v>30</v>
      </c>
      <c r="C29">
        <v>6</v>
      </c>
      <c r="D29">
        <v>29</v>
      </c>
      <c r="E29">
        <v>61</v>
      </c>
      <c r="F29">
        <v>146</v>
      </c>
      <c r="G29">
        <f>SUM(Table24[[#This Row],[1]:[5]])</f>
        <v>272</v>
      </c>
      <c r="H29" s="1">
        <f>Table24[[#This Row],[1]]/Table24[[#This Row],[Grand Total]]</f>
        <v>0.11029411764705882</v>
      </c>
      <c r="I29" s="1">
        <f>Table24[[#This Row],[2]]/Table24[[#This Row],[Grand Total]]</f>
        <v>2.2058823529411766E-2</v>
      </c>
      <c r="J29" s="1">
        <f>Table24[[#This Row],[3]]/Table24[[#This Row],[Grand Total]]</f>
        <v>0.10661764705882353</v>
      </c>
      <c r="K29" s="1">
        <f>Table24[[#This Row],[4]]/Table24[[#This Row],[Grand Total]]</f>
        <v>0.22426470588235295</v>
      </c>
      <c r="L29" s="1">
        <f>Table24[[#This Row],[5]]/Table24[[#This Row],[Grand Total]]</f>
        <v>0.53676470588235292</v>
      </c>
    </row>
    <row r="30" spans="1:12" hidden="1" x14ac:dyDescent="0.3">
      <c r="A30" s="2" t="s">
        <v>44</v>
      </c>
      <c r="B30">
        <v>9</v>
      </c>
      <c r="C30">
        <v>1</v>
      </c>
      <c r="D30">
        <v>1</v>
      </c>
      <c r="E30">
        <v>12</v>
      </c>
      <c r="F30">
        <v>35</v>
      </c>
      <c r="G30">
        <f>SUM(Table24[[#This Row],[1]:[5]])</f>
        <v>58</v>
      </c>
      <c r="H30" s="1">
        <f>Table24[[#This Row],[1]]/Table24[[#This Row],[Grand Total]]</f>
        <v>0.15517241379310345</v>
      </c>
      <c r="I30" s="1">
        <f>Table24[[#This Row],[2]]/Table24[[#This Row],[Grand Total]]</f>
        <v>1.7241379310344827E-2</v>
      </c>
      <c r="J30" s="1">
        <f>Table24[[#This Row],[3]]/Table24[[#This Row],[Grand Total]]</f>
        <v>1.7241379310344827E-2</v>
      </c>
      <c r="K30" s="1">
        <f>Table24[[#This Row],[4]]/Table24[[#This Row],[Grand Total]]</f>
        <v>0.20689655172413793</v>
      </c>
      <c r="L30" s="1">
        <f>Table24[[#This Row],[5]]/Table24[[#This Row],[Grand Total]]</f>
        <v>0.60344827586206895</v>
      </c>
    </row>
    <row r="31" spans="1:12" x14ac:dyDescent="0.3">
      <c r="A31" s="2" t="s">
        <v>43</v>
      </c>
      <c r="B31">
        <v>269</v>
      </c>
      <c r="C31">
        <v>82</v>
      </c>
      <c r="D31">
        <v>198</v>
      </c>
      <c r="E31">
        <v>553</v>
      </c>
      <c r="F31">
        <v>1419</v>
      </c>
      <c r="G31">
        <f>SUM(Table24[[#This Row],[1]:[5]])</f>
        <v>2521</v>
      </c>
      <c r="H31" s="1">
        <f>Table24[[#This Row],[1]]/Table24[[#This Row],[Grand Total]]</f>
        <v>0.10670368901229671</v>
      </c>
      <c r="I31" s="1">
        <f>Table24[[#This Row],[2]]/Table24[[#This Row],[Grand Total]]</f>
        <v>3.2526775089250295E-2</v>
      </c>
      <c r="J31" s="1">
        <f>Table24[[#This Row],[3]]/Table24[[#This Row],[Grand Total]]</f>
        <v>7.8540261800872674E-2</v>
      </c>
      <c r="K31" s="1">
        <f>Table24[[#This Row],[4]]/Table24[[#This Row],[Grand Total]]</f>
        <v>0.21935739785799285</v>
      </c>
      <c r="L31" s="1">
        <f>Table24[[#This Row],[5]]/Table24[[#This Row],[Grand Total]]</f>
        <v>0.56287187623958745</v>
      </c>
    </row>
    <row r="32" spans="1:12" x14ac:dyDescent="0.3">
      <c r="A32" s="2" t="s">
        <v>42</v>
      </c>
      <c r="B32">
        <v>66</v>
      </c>
      <c r="C32">
        <v>19</v>
      </c>
      <c r="D32">
        <v>34</v>
      </c>
      <c r="E32">
        <v>118</v>
      </c>
      <c r="F32">
        <v>384</v>
      </c>
      <c r="G32">
        <f>SUM(Table24[[#This Row],[1]:[5]])</f>
        <v>621</v>
      </c>
      <c r="H32" s="1">
        <f>Table24[[#This Row],[1]]/Table24[[#This Row],[Grand Total]]</f>
        <v>0.10628019323671498</v>
      </c>
      <c r="I32" s="1">
        <f>Table24[[#This Row],[2]]/Table24[[#This Row],[Grand Total]]</f>
        <v>3.0595813204508857E-2</v>
      </c>
      <c r="J32" s="1">
        <f>Table24[[#This Row],[3]]/Table24[[#This Row],[Grand Total]]</f>
        <v>5.4750402576489533E-2</v>
      </c>
      <c r="K32" s="1">
        <f>Table24[[#This Row],[4]]/Table24[[#This Row],[Grand Total]]</f>
        <v>0.19001610305958133</v>
      </c>
      <c r="L32" s="1">
        <f>Table24[[#This Row],[5]]/Table24[[#This Row],[Grand Total]]</f>
        <v>0.61835748792270528</v>
      </c>
    </row>
    <row r="33" spans="1:12" x14ac:dyDescent="0.3">
      <c r="A33" s="2" t="s">
        <v>41</v>
      </c>
      <c r="B33">
        <v>31</v>
      </c>
      <c r="C33">
        <v>3</v>
      </c>
      <c r="D33">
        <v>22</v>
      </c>
      <c r="E33">
        <v>63</v>
      </c>
      <c r="F33">
        <v>174</v>
      </c>
      <c r="G33">
        <f>SUM(Table24[[#This Row],[1]:[5]])</f>
        <v>293</v>
      </c>
      <c r="H33" s="1">
        <f>Table24[[#This Row],[1]]/Table24[[#This Row],[Grand Total]]</f>
        <v>0.10580204778156997</v>
      </c>
      <c r="I33" s="1">
        <f>Table24[[#This Row],[2]]/Table24[[#This Row],[Grand Total]]</f>
        <v>1.0238907849829351E-2</v>
      </c>
      <c r="J33" s="1">
        <f>Table24[[#This Row],[3]]/Table24[[#This Row],[Grand Total]]</f>
        <v>7.5085324232081918E-2</v>
      </c>
      <c r="K33" s="1">
        <f>Table24[[#This Row],[4]]/Table24[[#This Row],[Grand Total]]</f>
        <v>0.21501706484641639</v>
      </c>
      <c r="L33" s="1">
        <f>Table24[[#This Row],[5]]/Table24[[#This Row],[Grand Total]]</f>
        <v>0.59385665529010234</v>
      </c>
    </row>
    <row r="34" spans="1:12" x14ac:dyDescent="0.3">
      <c r="A34" s="2" t="s">
        <v>40</v>
      </c>
      <c r="B34">
        <v>794</v>
      </c>
      <c r="C34">
        <v>190</v>
      </c>
      <c r="D34">
        <v>550</v>
      </c>
      <c r="E34">
        <v>1470</v>
      </c>
      <c r="F34">
        <v>4626</v>
      </c>
      <c r="G34">
        <f>SUM(Table24[[#This Row],[1]:[5]])</f>
        <v>7630</v>
      </c>
      <c r="H34" s="1">
        <f>Table24[[#This Row],[1]]/Table24[[#This Row],[Grand Total]]</f>
        <v>0.10406290956749673</v>
      </c>
      <c r="I34" s="1">
        <f>Table24[[#This Row],[2]]/Table24[[#This Row],[Grand Total]]</f>
        <v>2.4901703800786368E-2</v>
      </c>
      <c r="J34" s="1">
        <f>Table24[[#This Row],[3]]/Table24[[#This Row],[Grand Total]]</f>
        <v>7.2083879423328959E-2</v>
      </c>
      <c r="K34" s="1">
        <f>Table24[[#This Row],[4]]/Table24[[#This Row],[Grand Total]]</f>
        <v>0.19266055045871561</v>
      </c>
      <c r="L34" s="1">
        <f>Table24[[#This Row],[5]]/Table24[[#This Row],[Grand Total]]</f>
        <v>0.60629095674967237</v>
      </c>
    </row>
    <row r="35" spans="1:12" x14ac:dyDescent="0.3">
      <c r="A35" s="2" t="s">
        <v>39</v>
      </c>
      <c r="B35">
        <v>322</v>
      </c>
      <c r="C35">
        <v>92</v>
      </c>
      <c r="D35">
        <v>211</v>
      </c>
      <c r="E35">
        <v>503</v>
      </c>
      <c r="F35">
        <v>2009</v>
      </c>
      <c r="G35">
        <f>SUM(Table24[[#This Row],[1]:[5]])</f>
        <v>3137</v>
      </c>
      <c r="H35" s="1">
        <f>Table24[[#This Row],[1]]/Table24[[#This Row],[Grand Total]]</f>
        <v>0.10264583997449793</v>
      </c>
      <c r="I35" s="1">
        <f>Table24[[#This Row],[2]]/Table24[[#This Row],[Grand Total]]</f>
        <v>2.9327382849856552E-2</v>
      </c>
      <c r="J35" s="1">
        <f>Table24[[#This Row],[3]]/Table24[[#This Row],[Grand Total]]</f>
        <v>6.7261715014344914E-2</v>
      </c>
      <c r="K35" s="1">
        <f>Table24[[#This Row],[4]]/Table24[[#This Row],[Grand Total]]</f>
        <v>0.16034427797258527</v>
      </c>
      <c r="L35" s="1">
        <f>Table24[[#This Row],[5]]/Table24[[#This Row],[Grand Total]]</f>
        <v>0.64042078418871529</v>
      </c>
    </row>
    <row r="36" spans="1:12" x14ac:dyDescent="0.3">
      <c r="A36" s="2" t="s">
        <v>38</v>
      </c>
      <c r="B36">
        <v>78</v>
      </c>
      <c r="C36">
        <v>15</v>
      </c>
      <c r="D36">
        <v>63</v>
      </c>
      <c r="E36">
        <v>153</v>
      </c>
      <c r="F36">
        <v>452</v>
      </c>
      <c r="G36">
        <f>SUM(Table24[[#This Row],[1]:[5]])</f>
        <v>761</v>
      </c>
      <c r="H36" s="1">
        <f>Table24[[#This Row],[1]]/Table24[[#This Row],[Grand Total]]</f>
        <v>0.10249671484888305</v>
      </c>
      <c r="I36" s="1">
        <f>Table24[[#This Row],[2]]/Table24[[#This Row],[Grand Total]]</f>
        <v>1.9710906701708279E-2</v>
      </c>
      <c r="J36" s="1">
        <f>Table24[[#This Row],[3]]/Table24[[#This Row],[Grand Total]]</f>
        <v>8.2785808147174775E-2</v>
      </c>
      <c r="K36" s="1">
        <f>Table24[[#This Row],[4]]/Table24[[#This Row],[Grand Total]]</f>
        <v>0.20105124835742444</v>
      </c>
      <c r="L36" s="1">
        <f>Table24[[#This Row],[5]]/Table24[[#This Row],[Grand Total]]</f>
        <v>0.59395532194480949</v>
      </c>
    </row>
    <row r="37" spans="1:12" x14ac:dyDescent="0.3">
      <c r="A37" s="2" t="s">
        <v>37</v>
      </c>
      <c r="B37">
        <v>42</v>
      </c>
      <c r="C37">
        <v>18</v>
      </c>
      <c r="D37">
        <v>42</v>
      </c>
      <c r="E37">
        <v>85</v>
      </c>
      <c r="F37">
        <v>225</v>
      </c>
      <c r="G37">
        <f>SUM(Table24[[#This Row],[1]:[5]])</f>
        <v>412</v>
      </c>
      <c r="H37" s="1">
        <f>Table24[[#This Row],[1]]/Table24[[#This Row],[Grand Total]]</f>
        <v>0.10194174757281553</v>
      </c>
      <c r="I37" s="1">
        <f>Table24[[#This Row],[2]]/Table24[[#This Row],[Grand Total]]</f>
        <v>4.3689320388349516E-2</v>
      </c>
      <c r="J37" s="1">
        <f>Table24[[#This Row],[3]]/Table24[[#This Row],[Grand Total]]</f>
        <v>0.10194174757281553</v>
      </c>
      <c r="K37" s="1">
        <f>Table24[[#This Row],[4]]/Table24[[#This Row],[Grand Total]]</f>
        <v>0.20631067961165048</v>
      </c>
      <c r="L37" s="1">
        <f>Table24[[#This Row],[5]]/Table24[[#This Row],[Grand Total]]</f>
        <v>0.54611650485436891</v>
      </c>
    </row>
    <row r="38" spans="1:12" hidden="1" x14ac:dyDescent="0.3">
      <c r="A38" s="2" t="s">
        <v>36</v>
      </c>
      <c r="B38">
        <v>5</v>
      </c>
      <c r="C38">
        <v>2</v>
      </c>
      <c r="D38">
        <v>4</v>
      </c>
      <c r="E38">
        <v>5</v>
      </c>
      <c r="F38">
        <v>23</v>
      </c>
      <c r="G38">
        <f>SUM(Table24[[#This Row],[1]:[5]])</f>
        <v>39</v>
      </c>
      <c r="H38" s="1">
        <f>Table24[[#This Row],[1]]/Table24[[#This Row],[Grand Total]]</f>
        <v>0.12820512820512819</v>
      </c>
      <c r="I38" s="1">
        <f>Table24[[#This Row],[2]]/Table24[[#This Row],[Grand Total]]</f>
        <v>5.128205128205128E-2</v>
      </c>
      <c r="J38" s="1">
        <f>Table24[[#This Row],[3]]/Table24[[#This Row],[Grand Total]]</f>
        <v>0.10256410256410256</v>
      </c>
      <c r="K38" s="1">
        <f>Table24[[#This Row],[4]]/Table24[[#This Row],[Grand Total]]</f>
        <v>0.12820512820512819</v>
      </c>
      <c r="L38" s="1">
        <f>Table24[[#This Row],[5]]/Table24[[#This Row],[Grand Total]]</f>
        <v>0.58974358974358976</v>
      </c>
    </row>
    <row r="39" spans="1:12" x14ac:dyDescent="0.3">
      <c r="A39" s="2" t="s">
        <v>35</v>
      </c>
      <c r="B39">
        <v>885</v>
      </c>
      <c r="C39">
        <v>210</v>
      </c>
      <c r="D39">
        <v>679</v>
      </c>
      <c r="E39">
        <v>1580</v>
      </c>
      <c r="F39">
        <v>5377</v>
      </c>
      <c r="G39">
        <f>SUM(Table24[[#This Row],[1]:[5]])</f>
        <v>8731</v>
      </c>
      <c r="H39" s="1">
        <f>Table24[[#This Row],[1]]/Table24[[#This Row],[Grand Total]]</f>
        <v>0.10136295956935058</v>
      </c>
      <c r="I39" s="1">
        <f>Table24[[#This Row],[2]]/Table24[[#This Row],[Grand Total]]</f>
        <v>2.4052227694422175E-2</v>
      </c>
      <c r="J39" s="1">
        <f>Table24[[#This Row],[3]]/Table24[[#This Row],[Grand Total]]</f>
        <v>7.7768869545298366E-2</v>
      </c>
      <c r="K39" s="1">
        <f>Table24[[#This Row],[4]]/Table24[[#This Row],[Grand Total]]</f>
        <v>0.18096437979612873</v>
      </c>
      <c r="L39" s="1">
        <f>Table24[[#This Row],[5]]/Table24[[#This Row],[Grand Total]]</f>
        <v>0.61585156339480018</v>
      </c>
    </row>
    <row r="40" spans="1:12" x14ac:dyDescent="0.3">
      <c r="A40" s="2" t="s">
        <v>34</v>
      </c>
      <c r="B40">
        <v>388</v>
      </c>
      <c r="C40">
        <v>95</v>
      </c>
      <c r="D40">
        <v>291</v>
      </c>
      <c r="E40">
        <v>678</v>
      </c>
      <c r="F40">
        <v>2376</v>
      </c>
      <c r="G40">
        <f>SUM(Table24[[#This Row],[1]:[5]])</f>
        <v>3828</v>
      </c>
      <c r="H40" s="1">
        <f>Table24[[#This Row],[1]]/Table24[[#This Row],[Grand Total]]</f>
        <v>0.1013584117032393</v>
      </c>
      <c r="I40" s="1">
        <f>Table24[[#This Row],[2]]/Table24[[#This Row],[Grand Total]]</f>
        <v>2.4817136886102403E-2</v>
      </c>
      <c r="J40" s="1">
        <f>Table24[[#This Row],[3]]/Table24[[#This Row],[Grand Total]]</f>
        <v>7.6018808777429461E-2</v>
      </c>
      <c r="K40" s="1">
        <f>Table24[[#This Row],[4]]/Table24[[#This Row],[Grand Total]]</f>
        <v>0.17711598746081506</v>
      </c>
      <c r="L40" s="1">
        <f>Table24[[#This Row],[5]]/Table24[[#This Row],[Grand Total]]</f>
        <v>0.62068965517241381</v>
      </c>
    </row>
    <row r="41" spans="1:12" x14ac:dyDescent="0.3">
      <c r="A41" s="2" t="s">
        <v>33</v>
      </c>
      <c r="B41">
        <v>350</v>
      </c>
      <c r="C41">
        <v>102</v>
      </c>
      <c r="D41">
        <v>276</v>
      </c>
      <c r="E41">
        <v>687</v>
      </c>
      <c r="F41">
        <v>2046</v>
      </c>
      <c r="G41">
        <f>SUM(Table24[[#This Row],[1]:[5]])</f>
        <v>3461</v>
      </c>
      <c r="H41" s="1">
        <f>Table24[[#This Row],[1]]/Table24[[#This Row],[Grand Total]]</f>
        <v>0.10112684195319271</v>
      </c>
      <c r="I41" s="1">
        <f>Table24[[#This Row],[2]]/Table24[[#This Row],[Grand Total]]</f>
        <v>2.9471251083501879E-2</v>
      </c>
      <c r="J41" s="1">
        <f>Table24[[#This Row],[3]]/Table24[[#This Row],[Grand Total]]</f>
        <v>7.9745738225946258E-2</v>
      </c>
      <c r="K41" s="1">
        <f>Table24[[#This Row],[4]]/Table24[[#This Row],[Grand Total]]</f>
        <v>0.19849754406240971</v>
      </c>
      <c r="L41" s="1">
        <f>Table24[[#This Row],[5]]/Table24[[#This Row],[Grand Total]]</f>
        <v>0.5911586246749494</v>
      </c>
    </row>
    <row r="42" spans="1:12" x14ac:dyDescent="0.3">
      <c r="A42" s="2" t="s">
        <v>32</v>
      </c>
      <c r="B42">
        <v>47</v>
      </c>
      <c r="C42">
        <v>27</v>
      </c>
      <c r="D42">
        <v>37</v>
      </c>
      <c r="E42">
        <v>111</v>
      </c>
      <c r="F42">
        <v>248</v>
      </c>
      <c r="G42">
        <f>SUM(Table24[[#This Row],[1]:[5]])</f>
        <v>470</v>
      </c>
      <c r="H42" s="1">
        <f>Table24[[#This Row],[1]]/Table24[[#This Row],[Grand Total]]</f>
        <v>0.1</v>
      </c>
      <c r="I42" s="1">
        <f>Table24[[#This Row],[2]]/Table24[[#This Row],[Grand Total]]</f>
        <v>5.7446808510638298E-2</v>
      </c>
      <c r="J42" s="1">
        <f>Table24[[#This Row],[3]]/Table24[[#This Row],[Grand Total]]</f>
        <v>7.8723404255319152E-2</v>
      </c>
      <c r="K42" s="1">
        <f>Table24[[#This Row],[4]]/Table24[[#This Row],[Grand Total]]</f>
        <v>0.23617021276595745</v>
      </c>
      <c r="L42" s="1">
        <f>Table24[[#This Row],[5]]/Table24[[#This Row],[Grand Total]]</f>
        <v>0.52765957446808509</v>
      </c>
    </row>
    <row r="43" spans="1:12" x14ac:dyDescent="0.3">
      <c r="A43" s="2" t="s">
        <v>31</v>
      </c>
      <c r="B43">
        <v>573</v>
      </c>
      <c r="C43">
        <v>178</v>
      </c>
      <c r="D43">
        <v>490</v>
      </c>
      <c r="E43">
        <v>1108</v>
      </c>
      <c r="F43">
        <v>3440</v>
      </c>
      <c r="G43">
        <f>SUM(Table24[[#This Row],[1]:[5]])</f>
        <v>5789</v>
      </c>
      <c r="H43" s="1">
        <f>Table24[[#This Row],[1]]/Table24[[#This Row],[Grand Total]]</f>
        <v>9.8980825703921235E-2</v>
      </c>
      <c r="I43" s="1">
        <f>Table24[[#This Row],[2]]/Table24[[#This Row],[Grand Total]]</f>
        <v>3.0747970288478147E-2</v>
      </c>
      <c r="J43" s="1">
        <f>Table24[[#This Row],[3]]/Table24[[#This Row],[Grand Total]]</f>
        <v>8.4643288996372426E-2</v>
      </c>
      <c r="K43" s="1">
        <f>Table24[[#This Row],[4]]/Table24[[#This Row],[Grand Total]]</f>
        <v>0.19139747797547071</v>
      </c>
      <c r="L43" s="1">
        <f>Table24[[#This Row],[5]]/Table24[[#This Row],[Grand Total]]</f>
        <v>0.59423043703575751</v>
      </c>
    </row>
    <row r="44" spans="1:12" x14ac:dyDescent="0.3">
      <c r="A44" s="2" t="s">
        <v>30</v>
      </c>
      <c r="B44">
        <v>58</v>
      </c>
      <c r="C44">
        <v>21</v>
      </c>
      <c r="D44">
        <v>40</v>
      </c>
      <c r="E44">
        <v>123</v>
      </c>
      <c r="F44">
        <v>376</v>
      </c>
      <c r="G44">
        <f>SUM(Table24[[#This Row],[1]:[5]])</f>
        <v>618</v>
      </c>
      <c r="H44" s="1">
        <f>Table24[[#This Row],[1]]/Table24[[#This Row],[Grand Total]]</f>
        <v>9.3851132686084138E-2</v>
      </c>
      <c r="I44" s="1">
        <f>Table24[[#This Row],[2]]/Table24[[#This Row],[Grand Total]]</f>
        <v>3.3980582524271843E-2</v>
      </c>
      <c r="J44" s="1">
        <f>Table24[[#This Row],[3]]/Table24[[#This Row],[Grand Total]]</f>
        <v>6.4724919093851127E-2</v>
      </c>
      <c r="K44" s="1">
        <f>Table24[[#This Row],[4]]/Table24[[#This Row],[Grand Total]]</f>
        <v>0.19902912621359223</v>
      </c>
      <c r="L44" s="1">
        <f>Table24[[#This Row],[5]]/Table24[[#This Row],[Grand Total]]</f>
        <v>0.60841423948220064</v>
      </c>
    </row>
    <row r="45" spans="1:12" x14ac:dyDescent="0.3">
      <c r="A45" s="2" t="s">
        <v>29</v>
      </c>
      <c r="B45">
        <v>41</v>
      </c>
      <c r="C45">
        <v>10</v>
      </c>
      <c r="D45">
        <v>21</v>
      </c>
      <c r="E45">
        <v>83</v>
      </c>
      <c r="F45">
        <v>284</v>
      </c>
      <c r="G45">
        <f>SUM(Table24[[#This Row],[1]:[5]])</f>
        <v>439</v>
      </c>
      <c r="H45" s="1">
        <f>Table24[[#This Row],[1]]/Table24[[#This Row],[Grand Total]]</f>
        <v>9.3394077448747156E-2</v>
      </c>
      <c r="I45" s="1">
        <f>Table24[[#This Row],[2]]/Table24[[#This Row],[Grand Total]]</f>
        <v>2.2779043280182234E-2</v>
      </c>
      <c r="J45" s="1">
        <f>Table24[[#This Row],[3]]/Table24[[#This Row],[Grand Total]]</f>
        <v>4.7835990888382689E-2</v>
      </c>
      <c r="K45" s="1">
        <f>Table24[[#This Row],[4]]/Table24[[#This Row],[Grand Total]]</f>
        <v>0.18906605922551253</v>
      </c>
      <c r="L45" s="1">
        <f>Table24[[#This Row],[5]]/Table24[[#This Row],[Grand Total]]</f>
        <v>0.64692482915717542</v>
      </c>
    </row>
    <row r="46" spans="1:12" x14ac:dyDescent="0.3">
      <c r="A46" s="2" t="s">
        <v>28</v>
      </c>
      <c r="B46">
        <v>331</v>
      </c>
      <c r="C46">
        <v>107</v>
      </c>
      <c r="D46">
        <v>287</v>
      </c>
      <c r="E46">
        <v>712</v>
      </c>
      <c r="F46">
        <v>2133</v>
      </c>
      <c r="G46">
        <f>SUM(Table24[[#This Row],[1]:[5]])</f>
        <v>3570</v>
      </c>
      <c r="H46" s="1">
        <f>Table24[[#This Row],[1]]/Table24[[#This Row],[Grand Total]]</f>
        <v>9.2717086834733897E-2</v>
      </c>
      <c r="I46" s="1">
        <f>Table24[[#This Row],[2]]/Table24[[#This Row],[Grand Total]]</f>
        <v>2.9971988795518208E-2</v>
      </c>
      <c r="J46" s="1">
        <f>Table24[[#This Row],[3]]/Table24[[#This Row],[Grand Total]]</f>
        <v>8.0392156862745104E-2</v>
      </c>
      <c r="K46" s="1">
        <f>Table24[[#This Row],[4]]/Table24[[#This Row],[Grand Total]]</f>
        <v>0.19943977591036416</v>
      </c>
      <c r="L46" s="1">
        <f>Table24[[#This Row],[5]]/Table24[[#This Row],[Grand Total]]</f>
        <v>0.59747899159663864</v>
      </c>
    </row>
    <row r="47" spans="1:12" x14ac:dyDescent="0.3">
      <c r="A47" s="2" t="s">
        <v>27</v>
      </c>
      <c r="B47">
        <v>21</v>
      </c>
      <c r="C47">
        <v>9</v>
      </c>
      <c r="D47">
        <v>16</v>
      </c>
      <c r="E47">
        <v>56</v>
      </c>
      <c r="F47">
        <v>129</v>
      </c>
      <c r="G47">
        <f>SUM(Table24[[#This Row],[1]:[5]])</f>
        <v>231</v>
      </c>
      <c r="H47" s="1">
        <f>Table24[[#This Row],[1]]/Table24[[#This Row],[Grand Total]]</f>
        <v>9.0909090909090912E-2</v>
      </c>
      <c r="I47" s="1">
        <f>Table24[[#This Row],[2]]/Table24[[#This Row],[Grand Total]]</f>
        <v>3.896103896103896E-2</v>
      </c>
      <c r="J47" s="1">
        <f>Table24[[#This Row],[3]]/Table24[[#This Row],[Grand Total]]</f>
        <v>6.9264069264069264E-2</v>
      </c>
      <c r="K47" s="1">
        <f>Table24[[#This Row],[4]]/Table24[[#This Row],[Grand Total]]</f>
        <v>0.24242424242424243</v>
      </c>
      <c r="L47" s="1">
        <f>Table24[[#This Row],[5]]/Table24[[#This Row],[Grand Total]]</f>
        <v>0.55844155844155841</v>
      </c>
    </row>
    <row r="48" spans="1:12" x14ac:dyDescent="0.3">
      <c r="A48" s="2" t="s">
        <v>26</v>
      </c>
      <c r="B48">
        <v>167</v>
      </c>
      <c r="C48">
        <v>47</v>
      </c>
      <c r="D48">
        <v>153</v>
      </c>
      <c r="E48">
        <v>379</v>
      </c>
      <c r="F48">
        <v>1099</v>
      </c>
      <c r="G48">
        <f>SUM(Table24[[#This Row],[1]:[5]])</f>
        <v>1845</v>
      </c>
      <c r="H48" s="1">
        <f>Table24[[#This Row],[1]]/Table24[[#This Row],[Grand Total]]</f>
        <v>9.0514905149051486E-2</v>
      </c>
      <c r="I48" s="1">
        <f>Table24[[#This Row],[2]]/Table24[[#This Row],[Grand Total]]</f>
        <v>2.5474254742547425E-2</v>
      </c>
      <c r="J48" s="1">
        <f>Table24[[#This Row],[3]]/Table24[[#This Row],[Grand Total]]</f>
        <v>8.2926829268292687E-2</v>
      </c>
      <c r="K48" s="1">
        <f>Table24[[#This Row],[4]]/Table24[[#This Row],[Grand Total]]</f>
        <v>0.20542005420054202</v>
      </c>
      <c r="L48" s="1">
        <f>Table24[[#This Row],[5]]/Table24[[#This Row],[Grand Total]]</f>
        <v>0.59566395663956639</v>
      </c>
    </row>
    <row r="49" spans="1:12" x14ac:dyDescent="0.3">
      <c r="A49" s="2" t="s">
        <v>25</v>
      </c>
      <c r="B49">
        <v>149</v>
      </c>
      <c r="C49">
        <v>45</v>
      </c>
      <c r="D49">
        <v>120</v>
      </c>
      <c r="E49">
        <v>310</v>
      </c>
      <c r="F49">
        <v>1071</v>
      </c>
      <c r="G49">
        <f>SUM(Table24[[#This Row],[1]:[5]])</f>
        <v>1695</v>
      </c>
      <c r="H49" s="1">
        <f>Table24[[#This Row],[1]]/Table24[[#This Row],[Grand Total]]</f>
        <v>8.7905604719764011E-2</v>
      </c>
      <c r="I49" s="1">
        <f>Table24[[#This Row],[2]]/Table24[[#This Row],[Grand Total]]</f>
        <v>2.6548672566371681E-2</v>
      </c>
      <c r="J49" s="1">
        <f>Table24[[#This Row],[3]]/Table24[[#This Row],[Grand Total]]</f>
        <v>7.0796460176991149E-2</v>
      </c>
      <c r="K49" s="1">
        <f>Table24[[#This Row],[4]]/Table24[[#This Row],[Grand Total]]</f>
        <v>0.18289085545722714</v>
      </c>
      <c r="L49" s="1">
        <f>Table24[[#This Row],[5]]/Table24[[#This Row],[Grand Total]]</f>
        <v>0.63185840707964602</v>
      </c>
    </row>
    <row r="50" spans="1:12" x14ac:dyDescent="0.3">
      <c r="A50" s="2" t="s">
        <v>24</v>
      </c>
      <c r="B50">
        <v>20</v>
      </c>
      <c r="C50">
        <v>5</v>
      </c>
      <c r="D50">
        <v>20</v>
      </c>
      <c r="E50">
        <v>48</v>
      </c>
      <c r="F50">
        <v>137</v>
      </c>
      <c r="G50">
        <f>SUM(Table24[[#This Row],[1]:[5]])</f>
        <v>230</v>
      </c>
      <c r="H50" s="1">
        <f>Table24[[#This Row],[1]]/Table24[[#This Row],[Grand Total]]</f>
        <v>8.6956521739130432E-2</v>
      </c>
      <c r="I50" s="1">
        <f>Table24[[#This Row],[2]]/Table24[[#This Row],[Grand Total]]</f>
        <v>2.1739130434782608E-2</v>
      </c>
      <c r="J50" s="1">
        <f>Table24[[#This Row],[3]]/Table24[[#This Row],[Grand Total]]</f>
        <v>8.6956521739130432E-2</v>
      </c>
      <c r="K50" s="1">
        <f>Table24[[#This Row],[4]]/Table24[[#This Row],[Grand Total]]</f>
        <v>0.20869565217391303</v>
      </c>
      <c r="L50" s="1">
        <f>Table24[[#This Row],[5]]/Table24[[#This Row],[Grand Total]]</f>
        <v>0.59565217391304348</v>
      </c>
    </row>
    <row r="51" spans="1:12" x14ac:dyDescent="0.3">
      <c r="A51" s="2" t="s">
        <v>23</v>
      </c>
      <c r="B51">
        <v>20</v>
      </c>
      <c r="C51">
        <v>8</v>
      </c>
      <c r="D51">
        <v>17</v>
      </c>
      <c r="E51">
        <v>40</v>
      </c>
      <c r="F51">
        <v>149</v>
      </c>
      <c r="G51">
        <f>SUM(Table24[[#This Row],[1]:[5]])</f>
        <v>234</v>
      </c>
      <c r="H51" s="1">
        <f>Table24[[#This Row],[1]]/Table24[[#This Row],[Grand Total]]</f>
        <v>8.5470085470085472E-2</v>
      </c>
      <c r="I51" s="1">
        <f>Table24[[#This Row],[2]]/Table24[[#This Row],[Grand Total]]</f>
        <v>3.4188034188034191E-2</v>
      </c>
      <c r="J51" s="1">
        <f>Table24[[#This Row],[3]]/Table24[[#This Row],[Grand Total]]</f>
        <v>7.2649572649572655E-2</v>
      </c>
      <c r="K51" s="1">
        <f>Table24[[#This Row],[4]]/Table24[[#This Row],[Grand Total]]</f>
        <v>0.17094017094017094</v>
      </c>
      <c r="L51" s="1">
        <f>Table24[[#This Row],[5]]/Table24[[#This Row],[Grand Total]]</f>
        <v>0.63675213675213671</v>
      </c>
    </row>
    <row r="52" spans="1:12" x14ac:dyDescent="0.3">
      <c r="A52" s="2" t="s">
        <v>22</v>
      </c>
      <c r="B52">
        <v>189</v>
      </c>
      <c r="C52">
        <v>66</v>
      </c>
      <c r="D52">
        <v>146</v>
      </c>
      <c r="E52">
        <v>449</v>
      </c>
      <c r="F52">
        <v>1428</v>
      </c>
      <c r="G52">
        <f>SUM(Table24[[#This Row],[1]:[5]])</f>
        <v>2278</v>
      </c>
      <c r="H52" s="1">
        <f>Table24[[#This Row],[1]]/Table24[[#This Row],[Grand Total]]</f>
        <v>8.2967515364354691E-2</v>
      </c>
      <c r="I52" s="1">
        <f>Table24[[#This Row],[2]]/Table24[[#This Row],[Grand Total]]</f>
        <v>2.8972783143107989E-2</v>
      </c>
      <c r="J52" s="1">
        <f>Table24[[#This Row],[3]]/Table24[[#This Row],[Grand Total]]</f>
        <v>6.4091308165057065E-2</v>
      </c>
      <c r="K52" s="1">
        <f>Table24[[#This Row],[4]]/Table24[[#This Row],[Grand Total]]</f>
        <v>0.19710272168568921</v>
      </c>
      <c r="L52" s="1">
        <f>Table24[[#This Row],[5]]/Table24[[#This Row],[Grand Total]]</f>
        <v>0.62686567164179108</v>
      </c>
    </row>
    <row r="53" spans="1:12" x14ac:dyDescent="0.3">
      <c r="A53" s="2" t="s">
        <v>21</v>
      </c>
      <c r="B53">
        <v>19</v>
      </c>
      <c r="C53">
        <v>7</v>
      </c>
      <c r="D53">
        <v>9</v>
      </c>
      <c r="E53">
        <v>39</v>
      </c>
      <c r="F53">
        <v>182</v>
      </c>
      <c r="G53">
        <f>SUM(Table24[[#This Row],[1]:[5]])</f>
        <v>256</v>
      </c>
      <c r="H53" s="1">
        <f>Table24[[#This Row],[1]]/Table24[[#This Row],[Grand Total]]</f>
        <v>7.421875E-2</v>
      </c>
      <c r="I53" s="1">
        <f>Table24[[#This Row],[2]]/Table24[[#This Row],[Grand Total]]</f>
        <v>2.734375E-2</v>
      </c>
      <c r="J53" s="1">
        <f>Table24[[#This Row],[3]]/Table24[[#This Row],[Grand Total]]</f>
        <v>3.515625E-2</v>
      </c>
      <c r="K53" s="1">
        <f>Table24[[#This Row],[4]]/Table24[[#This Row],[Grand Total]]</f>
        <v>0.15234375</v>
      </c>
      <c r="L53" s="1">
        <f>Table24[[#This Row],[5]]/Table24[[#This Row],[Grand Total]]</f>
        <v>0.7109375</v>
      </c>
    </row>
    <row r="54" spans="1:12" x14ac:dyDescent="0.3">
      <c r="A54" s="2" t="s">
        <v>20</v>
      </c>
      <c r="B54">
        <v>35</v>
      </c>
      <c r="C54">
        <v>6</v>
      </c>
      <c r="D54">
        <v>17</v>
      </c>
      <c r="E54">
        <v>77</v>
      </c>
      <c r="F54">
        <v>370</v>
      </c>
      <c r="G54">
        <f>SUM(Table24[[#This Row],[1]:[5]])</f>
        <v>505</v>
      </c>
      <c r="H54" s="1">
        <f>Table24[[#This Row],[1]]/Table24[[#This Row],[Grand Total]]</f>
        <v>6.9306930693069313E-2</v>
      </c>
      <c r="I54" s="1">
        <f>Table24[[#This Row],[2]]/Table24[[#This Row],[Grand Total]]</f>
        <v>1.1881188118811881E-2</v>
      </c>
      <c r="J54" s="1">
        <f>Table24[[#This Row],[3]]/Table24[[#This Row],[Grand Total]]</f>
        <v>3.3663366336633666E-2</v>
      </c>
      <c r="K54" s="1">
        <f>Table24[[#This Row],[4]]/Table24[[#This Row],[Grand Total]]</f>
        <v>0.15247524752475247</v>
      </c>
      <c r="L54" s="1">
        <f>Table24[[#This Row],[5]]/Table24[[#This Row],[Grand Total]]</f>
        <v>0.73267326732673266</v>
      </c>
    </row>
    <row r="55" spans="1:12" x14ac:dyDescent="0.3">
      <c r="A55" s="2" t="s">
        <v>19</v>
      </c>
      <c r="B55">
        <v>68</v>
      </c>
      <c r="C55">
        <v>23</v>
      </c>
      <c r="D55">
        <v>70</v>
      </c>
      <c r="E55">
        <v>192</v>
      </c>
      <c r="F55">
        <v>666</v>
      </c>
      <c r="G55">
        <f>SUM(Table24[[#This Row],[1]:[5]])</f>
        <v>1019</v>
      </c>
      <c r="H55" s="1">
        <f>Table24[[#This Row],[1]]/Table24[[#This Row],[Grand Total]]</f>
        <v>6.6732090284592732E-2</v>
      </c>
      <c r="I55" s="1">
        <f>Table24[[#This Row],[2]]/Table24[[#This Row],[Grand Total]]</f>
        <v>2.2571148184494603E-2</v>
      </c>
      <c r="J55" s="1">
        <f>Table24[[#This Row],[3]]/Table24[[#This Row],[Grand Total]]</f>
        <v>6.8694798822374878E-2</v>
      </c>
      <c r="K55" s="1">
        <f>Table24[[#This Row],[4]]/Table24[[#This Row],[Grand Total]]</f>
        <v>0.18842001962708538</v>
      </c>
      <c r="L55" s="1">
        <f>Table24[[#This Row],[5]]/Table24[[#This Row],[Grand Total]]</f>
        <v>0.65358194308145245</v>
      </c>
    </row>
    <row r="56" spans="1:12" x14ac:dyDescent="0.3">
      <c r="A56" s="2" t="s">
        <v>18</v>
      </c>
      <c r="B56">
        <v>15</v>
      </c>
      <c r="C56">
        <v>7</v>
      </c>
      <c r="D56">
        <v>27</v>
      </c>
      <c r="E56">
        <v>52</v>
      </c>
      <c r="F56">
        <v>129</v>
      </c>
      <c r="G56">
        <f>SUM(Table24[[#This Row],[1]:[5]])</f>
        <v>230</v>
      </c>
      <c r="H56" s="1">
        <f>Table24[[#This Row],[1]]/Table24[[#This Row],[Grand Total]]</f>
        <v>6.5217391304347824E-2</v>
      </c>
      <c r="I56" s="1">
        <f>Table24[[#This Row],[2]]/Table24[[#This Row],[Grand Total]]</f>
        <v>3.0434782608695653E-2</v>
      </c>
      <c r="J56" s="1">
        <f>Table24[[#This Row],[3]]/Table24[[#This Row],[Grand Total]]</f>
        <v>0.11739130434782609</v>
      </c>
      <c r="K56" s="1">
        <f>Table24[[#This Row],[4]]/Table24[[#This Row],[Grand Total]]</f>
        <v>0.22608695652173913</v>
      </c>
      <c r="L56" s="1">
        <f>Table24[[#This Row],[5]]/Table24[[#This Row],[Grand Total]]</f>
        <v>0.56086956521739129</v>
      </c>
    </row>
    <row r="57" spans="1:12" x14ac:dyDescent="0.3">
      <c r="A57" s="2" t="s">
        <v>17</v>
      </c>
      <c r="B57">
        <v>10</v>
      </c>
      <c r="C57">
        <v>3</v>
      </c>
      <c r="D57">
        <v>23</v>
      </c>
      <c r="E57">
        <v>43</v>
      </c>
      <c r="F57">
        <v>144</v>
      </c>
      <c r="G57">
        <f>SUM(Table24[[#This Row],[1]:[5]])</f>
        <v>223</v>
      </c>
      <c r="H57" s="1">
        <f>Table24[[#This Row],[1]]/Table24[[#This Row],[Grand Total]]</f>
        <v>4.4843049327354258E-2</v>
      </c>
      <c r="I57" s="1">
        <f>Table24[[#This Row],[2]]/Table24[[#This Row],[Grand Total]]</f>
        <v>1.3452914798206279E-2</v>
      </c>
      <c r="J57" s="1">
        <f>Table24[[#This Row],[3]]/Table24[[#This Row],[Grand Total]]</f>
        <v>0.1031390134529148</v>
      </c>
      <c r="K57" s="1">
        <f>Table24[[#This Row],[4]]/Table24[[#This Row],[Grand Total]]</f>
        <v>0.19282511210762332</v>
      </c>
      <c r="L57" s="1">
        <f>Table24[[#This Row],[5]]/Table24[[#This Row],[Grand Total]]</f>
        <v>0.64573991031390132</v>
      </c>
    </row>
    <row r="58" spans="1:12" hidden="1" x14ac:dyDescent="0.3">
      <c r="A58" s="2" t="s">
        <v>16</v>
      </c>
      <c r="B58">
        <v>4</v>
      </c>
      <c r="C58">
        <v>5</v>
      </c>
      <c r="D58">
        <v>5</v>
      </c>
      <c r="E58">
        <v>21</v>
      </c>
      <c r="F58">
        <v>40</v>
      </c>
      <c r="G58">
        <f>SUM(Table24[[#This Row],[1]:[5]])</f>
        <v>75</v>
      </c>
      <c r="H58" s="1">
        <f>Table24[[#This Row],[1]]/Table24[[#This Row],[Grand Total]]</f>
        <v>5.3333333333333337E-2</v>
      </c>
      <c r="I58" s="1">
        <f>Table24[[#This Row],[2]]/Table24[[#This Row],[Grand Total]]</f>
        <v>6.6666666666666666E-2</v>
      </c>
      <c r="J58" s="1">
        <f>Table24[[#This Row],[3]]/Table24[[#This Row],[Grand Total]]</f>
        <v>6.6666666666666666E-2</v>
      </c>
      <c r="K58" s="1">
        <f>Table24[[#This Row],[4]]/Table24[[#This Row],[Grand Total]]</f>
        <v>0.28000000000000003</v>
      </c>
      <c r="L58" s="1">
        <f>Table24[[#This Row],[5]]/Table24[[#This Row],[Grand Total]]</f>
        <v>0.53333333333333333</v>
      </c>
    </row>
    <row r="59" spans="1:12" hidden="1" x14ac:dyDescent="0.3">
      <c r="A59" s="2" t="s">
        <v>15</v>
      </c>
      <c r="B59">
        <v>23</v>
      </c>
      <c r="C59">
        <v>7</v>
      </c>
      <c r="D59">
        <v>18</v>
      </c>
      <c r="E59">
        <v>37</v>
      </c>
      <c r="F59">
        <v>111</v>
      </c>
      <c r="G59">
        <f>SUM(Table24[[#This Row],[1]:[5]])</f>
        <v>196</v>
      </c>
      <c r="H59" s="1">
        <f>Table24[[#This Row],[1]]/Table24[[#This Row],[Grand Total]]</f>
        <v>0.11734693877551021</v>
      </c>
      <c r="I59" s="1">
        <f>Table24[[#This Row],[2]]/Table24[[#This Row],[Grand Total]]</f>
        <v>3.5714285714285712E-2</v>
      </c>
      <c r="J59" s="1">
        <f>Table24[[#This Row],[3]]/Table24[[#This Row],[Grand Total]]</f>
        <v>9.1836734693877556E-2</v>
      </c>
      <c r="K59" s="1">
        <f>Table24[[#This Row],[4]]/Table24[[#This Row],[Grand Total]]</f>
        <v>0.18877551020408162</v>
      </c>
      <c r="L59" s="1">
        <f>Table24[[#This Row],[5]]/Table24[[#This Row],[Grand Total]]</f>
        <v>0.56632653061224492</v>
      </c>
    </row>
    <row r="60" spans="1:12" hidden="1" x14ac:dyDescent="0.3">
      <c r="A60" s="2" t="s">
        <v>14</v>
      </c>
      <c r="B60">
        <v>18</v>
      </c>
      <c r="C60">
        <v>7</v>
      </c>
      <c r="D60">
        <v>10</v>
      </c>
      <c r="E60">
        <v>33</v>
      </c>
      <c r="F60">
        <v>119</v>
      </c>
      <c r="G60">
        <f>SUM(Table24[[#This Row],[1]:[5]])</f>
        <v>187</v>
      </c>
      <c r="H60" s="1">
        <f>Table24[[#This Row],[1]]/Table24[[#This Row],[Grand Total]]</f>
        <v>9.6256684491978606E-2</v>
      </c>
      <c r="I60" s="1">
        <f>Table24[[#This Row],[2]]/Table24[[#This Row],[Grand Total]]</f>
        <v>3.7433155080213901E-2</v>
      </c>
      <c r="J60" s="1">
        <f>Table24[[#This Row],[3]]/Table24[[#This Row],[Grand Total]]</f>
        <v>5.3475935828877004E-2</v>
      </c>
      <c r="K60" s="1">
        <f>Table24[[#This Row],[4]]/Table24[[#This Row],[Grand Total]]</f>
        <v>0.17647058823529413</v>
      </c>
      <c r="L60" s="1">
        <f>Table24[[#This Row],[5]]/Table24[[#This Row],[Grand Total]]</f>
        <v>0.63636363636363635</v>
      </c>
    </row>
    <row r="61" spans="1:12" hidden="1" x14ac:dyDescent="0.3">
      <c r="A61" s="2" t="s">
        <v>13</v>
      </c>
      <c r="B61">
        <v>3</v>
      </c>
      <c r="C61">
        <v>1</v>
      </c>
      <c r="D61">
        <v>2</v>
      </c>
      <c r="E61">
        <v>4</v>
      </c>
      <c r="F61">
        <v>11</v>
      </c>
      <c r="G61">
        <f>SUM(Table24[[#This Row],[1]:[5]])</f>
        <v>21</v>
      </c>
      <c r="H61" s="1">
        <f>Table24[[#This Row],[1]]/Table24[[#This Row],[Grand Total]]</f>
        <v>0.14285714285714285</v>
      </c>
      <c r="I61" s="1">
        <f>Table24[[#This Row],[2]]/Table24[[#This Row],[Grand Total]]</f>
        <v>4.7619047619047616E-2</v>
      </c>
      <c r="J61" s="1">
        <f>Table24[[#This Row],[3]]/Table24[[#This Row],[Grand Total]]</f>
        <v>9.5238095238095233E-2</v>
      </c>
      <c r="K61" s="1">
        <f>Table24[[#This Row],[4]]/Table24[[#This Row],[Grand Total]]</f>
        <v>0.19047619047619047</v>
      </c>
      <c r="L61" s="1">
        <f>Table24[[#This Row],[5]]/Table24[[#This Row],[Grand Total]]</f>
        <v>0.52380952380952384</v>
      </c>
    </row>
    <row r="62" spans="1:12" hidden="1" x14ac:dyDescent="0.3">
      <c r="A62" s="2" t="s">
        <v>12</v>
      </c>
      <c r="B62">
        <v>21</v>
      </c>
      <c r="C62">
        <v>6</v>
      </c>
      <c r="D62">
        <v>13</v>
      </c>
      <c r="E62">
        <v>50</v>
      </c>
      <c r="F62">
        <v>92</v>
      </c>
      <c r="G62">
        <f>SUM(Table24[[#This Row],[1]:[5]])</f>
        <v>182</v>
      </c>
      <c r="H62" s="1">
        <f>Table24[[#This Row],[1]]/Table24[[#This Row],[Grand Total]]</f>
        <v>0.11538461538461539</v>
      </c>
      <c r="I62" s="1">
        <f>Table24[[#This Row],[2]]/Table24[[#This Row],[Grand Total]]</f>
        <v>3.2967032967032968E-2</v>
      </c>
      <c r="J62" s="1">
        <f>Table24[[#This Row],[3]]/Table24[[#This Row],[Grand Total]]</f>
        <v>7.1428571428571425E-2</v>
      </c>
      <c r="K62" s="1">
        <f>Table24[[#This Row],[4]]/Table24[[#This Row],[Grand Total]]</f>
        <v>0.27472527472527475</v>
      </c>
      <c r="L62" s="1">
        <f>Table24[[#This Row],[5]]/Table24[[#This Row],[Grand Total]]</f>
        <v>0.50549450549450547</v>
      </c>
    </row>
    <row r="63" spans="1:12" hidden="1" x14ac:dyDescent="0.3">
      <c r="A63" s="2" t="s">
        <v>11</v>
      </c>
      <c r="B63">
        <v>20</v>
      </c>
      <c r="C63">
        <v>2</v>
      </c>
      <c r="D63">
        <v>10</v>
      </c>
      <c r="E63">
        <v>37</v>
      </c>
      <c r="F63">
        <v>108</v>
      </c>
      <c r="G63">
        <f>SUM(Table24[[#This Row],[1]:[5]])</f>
        <v>177</v>
      </c>
      <c r="H63" s="1">
        <f>Table24[[#This Row],[1]]/Table24[[#This Row],[Grand Total]]</f>
        <v>0.11299435028248588</v>
      </c>
      <c r="I63" s="1">
        <f>Table24[[#This Row],[2]]/Table24[[#This Row],[Grand Total]]</f>
        <v>1.1299435028248588E-2</v>
      </c>
      <c r="J63" s="1">
        <f>Table24[[#This Row],[3]]/Table24[[#This Row],[Grand Total]]</f>
        <v>5.6497175141242938E-2</v>
      </c>
      <c r="K63" s="1">
        <f>Table24[[#This Row],[4]]/Table24[[#This Row],[Grand Total]]</f>
        <v>0.20903954802259886</v>
      </c>
      <c r="L63" s="1">
        <f>Table24[[#This Row],[5]]/Table24[[#This Row],[Grand Total]]</f>
        <v>0.61016949152542377</v>
      </c>
    </row>
    <row r="64" spans="1:12" hidden="1" x14ac:dyDescent="0.3">
      <c r="A64" s="2" t="s">
        <v>10</v>
      </c>
      <c r="B64">
        <v>27</v>
      </c>
      <c r="C64">
        <v>4</v>
      </c>
      <c r="D64">
        <v>13</v>
      </c>
      <c r="E64">
        <v>33</v>
      </c>
      <c r="F64">
        <v>84</v>
      </c>
      <c r="G64">
        <f>SUM(Table24[[#This Row],[1]:[5]])</f>
        <v>161</v>
      </c>
      <c r="H64" s="1">
        <f>Table24[[#This Row],[1]]/Table24[[#This Row],[Grand Total]]</f>
        <v>0.16770186335403728</v>
      </c>
      <c r="I64" s="1">
        <f>Table24[[#This Row],[2]]/Table24[[#This Row],[Grand Total]]</f>
        <v>2.4844720496894408E-2</v>
      </c>
      <c r="J64" s="1">
        <f>Table24[[#This Row],[3]]/Table24[[#This Row],[Grand Total]]</f>
        <v>8.0745341614906832E-2</v>
      </c>
      <c r="K64" s="1">
        <f>Table24[[#This Row],[4]]/Table24[[#This Row],[Grand Total]]</f>
        <v>0.20496894409937888</v>
      </c>
      <c r="L64" s="1">
        <f>Table24[[#This Row],[5]]/Table24[[#This Row],[Grand Total]]</f>
        <v>0.52173913043478259</v>
      </c>
    </row>
    <row r="65" spans="1:12" hidden="1" x14ac:dyDescent="0.3">
      <c r="A65" s="2" t="s">
        <v>9</v>
      </c>
      <c r="B65">
        <v>14</v>
      </c>
      <c r="C65">
        <v>2</v>
      </c>
      <c r="D65">
        <v>17</v>
      </c>
      <c r="E65">
        <v>27</v>
      </c>
      <c r="F65">
        <v>78</v>
      </c>
      <c r="G65">
        <f>SUM(Table24[[#This Row],[1]:[5]])</f>
        <v>138</v>
      </c>
      <c r="H65" s="1">
        <f>Table24[[#This Row],[1]]/Table24[[#This Row],[Grand Total]]</f>
        <v>0.10144927536231885</v>
      </c>
      <c r="I65" s="1">
        <f>Table24[[#This Row],[2]]/Table24[[#This Row],[Grand Total]]</f>
        <v>1.4492753623188406E-2</v>
      </c>
      <c r="J65" s="1">
        <f>Table24[[#This Row],[3]]/Table24[[#This Row],[Grand Total]]</f>
        <v>0.12318840579710146</v>
      </c>
      <c r="K65" s="1">
        <f>Table24[[#This Row],[4]]/Table24[[#This Row],[Grand Total]]</f>
        <v>0.19565217391304349</v>
      </c>
      <c r="L65" s="1">
        <f>Table24[[#This Row],[5]]/Table24[[#This Row],[Grand Total]]</f>
        <v>0.56521739130434778</v>
      </c>
    </row>
    <row r="66" spans="1:12" hidden="1" x14ac:dyDescent="0.3">
      <c r="A66" s="2" t="s">
        <v>8</v>
      </c>
      <c r="B66">
        <v>14</v>
      </c>
      <c r="C66">
        <v>2</v>
      </c>
      <c r="D66">
        <v>12</v>
      </c>
      <c r="E66">
        <v>33</v>
      </c>
      <c r="F66">
        <v>65</v>
      </c>
      <c r="G66">
        <f>SUM(Table24[[#This Row],[1]:[5]])</f>
        <v>126</v>
      </c>
      <c r="H66" s="1">
        <f>Table24[[#This Row],[1]]/Table24[[#This Row],[Grand Total]]</f>
        <v>0.1111111111111111</v>
      </c>
      <c r="I66" s="1">
        <f>Table24[[#This Row],[2]]/Table24[[#This Row],[Grand Total]]</f>
        <v>1.5873015873015872E-2</v>
      </c>
      <c r="J66" s="1">
        <f>Table24[[#This Row],[3]]/Table24[[#This Row],[Grand Total]]</f>
        <v>9.5238095238095233E-2</v>
      </c>
      <c r="K66" s="1">
        <f>Table24[[#This Row],[4]]/Table24[[#This Row],[Grand Total]]</f>
        <v>0.26190476190476192</v>
      </c>
      <c r="L66" s="1">
        <f>Table24[[#This Row],[5]]/Table24[[#This Row],[Grand Total]]</f>
        <v>0.51587301587301593</v>
      </c>
    </row>
    <row r="67" spans="1:12" hidden="1" x14ac:dyDescent="0.3">
      <c r="A67" s="2" t="s">
        <v>7</v>
      </c>
      <c r="B67">
        <v>7</v>
      </c>
      <c r="C67">
        <v>1</v>
      </c>
      <c r="D67">
        <v>3</v>
      </c>
      <c r="E67">
        <v>8</v>
      </c>
      <c r="F67">
        <v>19</v>
      </c>
      <c r="G67">
        <f>SUM(Table24[[#This Row],[1]:[5]])</f>
        <v>38</v>
      </c>
      <c r="H67" s="1">
        <f>Table24[[#This Row],[1]]/Table24[[#This Row],[Grand Total]]</f>
        <v>0.18421052631578946</v>
      </c>
      <c r="I67" s="1">
        <f>Table24[[#This Row],[2]]/Table24[[#This Row],[Grand Total]]</f>
        <v>2.6315789473684209E-2</v>
      </c>
      <c r="J67" s="1">
        <f>Table24[[#This Row],[3]]/Table24[[#This Row],[Grand Total]]</f>
        <v>7.8947368421052627E-2</v>
      </c>
      <c r="K67" s="1">
        <f>Table24[[#This Row],[4]]/Table24[[#This Row],[Grand Total]]</f>
        <v>0.21052631578947367</v>
      </c>
      <c r="L67" s="1">
        <f>Table24[[#This Row],[5]]/Table24[[#This Row],[Grand Total]]</f>
        <v>0.5</v>
      </c>
    </row>
    <row r="68" spans="1:12" hidden="1" x14ac:dyDescent="0.3">
      <c r="A68" s="2" t="s">
        <v>6</v>
      </c>
      <c r="B68">
        <v>14</v>
      </c>
      <c r="C68">
        <v>8</v>
      </c>
      <c r="D68">
        <v>9</v>
      </c>
      <c r="E68">
        <v>30</v>
      </c>
      <c r="F68">
        <v>59</v>
      </c>
      <c r="G68">
        <f>SUM(Table24[[#This Row],[1]:[5]])</f>
        <v>120</v>
      </c>
      <c r="H68" s="1">
        <f>Table24[[#This Row],[1]]/Table24[[#This Row],[Grand Total]]</f>
        <v>0.11666666666666667</v>
      </c>
      <c r="I68" s="1">
        <f>Table24[[#This Row],[2]]/Table24[[#This Row],[Grand Total]]</f>
        <v>6.6666666666666666E-2</v>
      </c>
      <c r="J68" s="1">
        <f>Table24[[#This Row],[3]]/Table24[[#This Row],[Grand Total]]</f>
        <v>7.4999999999999997E-2</v>
      </c>
      <c r="K68" s="1">
        <f>Table24[[#This Row],[4]]/Table24[[#This Row],[Grand Total]]</f>
        <v>0.25</v>
      </c>
      <c r="L68" s="1">
        <f>Table24[[#This Row],[5]]/Table24[[#This Row],[Grand Total]]</f>
        <v>0.49166666666666664</v>
      </c>
    </row>
    <row r="69" spans="1:12" hidden="1" x14ac:dyDescent="0.3">
      <c r="A69" s="2" t="s">
        <v>5</v>
      </c>
      <c r="B69">
        <v>6</v>
      </c>
      <c r="C69">
        <v>3</v>
      </c>
      <c r="D69">
        <v>6</v>
      </c>
      <c r="E69">
        <v>6</v>
      </c>
      <c r="F69">
        <v>18</v>
      </c>
      <c r="G69">
        <f>SUM(Table24[[#This Row],[1]:[5]])</f>
        <v>39</v>
      </c>
      <c r="H69" s="1">
        <f>Table24[[#This Row],[1]]/Table24[[#This Row],[Grand Total]]</f>
        <v>0.15384615384615385</v>
      </c>
      <c r="I69" s="1">
        <f>Table24[[#This Row],[2]]/Table24[[#This Row],[Grand Total]]</f>
        <v>7.6923076923076927E-2</v>
      </c>
      <c r="J69" s="1">
        <f>Table24[[#This Row],[3]]/Table24[[#This Row],[Grand Total]]</f>
        <v>0.15384615384615385</v>
      </c>
      <c r="K69" s="1">
        <f>Table24[[#This Row],[4]]/Table24[[#This Row],[Grand Total]]</f>
        <v>0.15384615384615385</v>
      </c>
      <c r="L69" s="1">
        <f>Table24[[#This Row],[5]]/Table24[[#This Row],[Grand Total]]</f>
        <v>0.46153846153846156</v>
      </c>
    </row>
    <row r="70" spans="1:12" hidden="1" x14ac:dyDescent="0.3">
      <c r="A70" s="2" t="s">
        <v>4</v>
      </c>
      <c r="B70">
        <v>5</v>
      </c>
      <c r="D70">
        <v>4</v>
      </c>
      <c r="E70">
        <v>6</v>
      </c>
      <c r="F70">
        <v>12</v>
      </c>
      <c r="G70">
        <f>SUM(Table24[[#This Row],[1]:[5]])</f>
        <v>27</v>
      </c>
      <c r="H70" s="1">
        <f>Table24[[#This Row],[1]]/Table24[[#This Row],[Grand Total]]</f>
        <v>0.18518518518518517</v>
      </c>
      <c r="I70" s="1">
        <f>Table24[[#This Row],[2]]/Table24[[#This Row],[Grand Total]]</f>
        <v>0</v>
      </c>
      <c r="J70" s="1">
        <f>Table24[[#This Row],[3]]/Table24[[#This Row],[Grand Total]]</f>
        <v>0.14814814814814814</v>
      </c>
      <c r="K70" s="1">
        <f>Table24[[#This Row],[4]]/Table24[[#This Row],[Grand Total]]</f>
        <v>0.22222222222222221</v>
      </c>
      <c r="L70" s="1">
        <f>Table24[[#This Row],[5]]/Table24[[#This Row],[Grand Total]]</f>
        <v>0.44444444444444442</v>
      </c>
    </row>
    <row r="71" spans="1:12" hidden="1" x14ac:dyDescent="0.3">
      <c r="A71" s="2" t="s">
        <v>3</v>
      </c>
      <c r="B71">
        <v>26</v>
      </c>
      <c r="C71">
        <v>3</v>
      </c>
      <c r="D71">
        <v>7</v>
      </c>
      <c r="E71">
        <v>17</v>
      </c>
      <c r="F71">
        <v>58</v>
      </c>
      <c r="G71">
        <f>SUM(Table24[[#This Row],[1]:[5]])</f>
        <v>111</v>
      </c>
      <c r="H71" s="1">
        <f>Table24[[#This Row],[1]]/Table24[[#This Row],[Grand Total]]</f>
        <v>0.23423423423423423</v>
      </c>
      <c r="I71" s="1">
        <f>Table24[[#This Row],[2]]/Table24[[#This Row],[Grand Total]]</f>
        <v>2.7027027027027029E-2</v>
      </c>
      <c r="J71" s="1">
        <f>Table24[[#This Row],[3]]/Table24[[#This Row],[Grand Total]]</f>
        <v>6.3063063063063057E-2</v>
      </c>
      <c r="K71" s="1">
        <f>Table24[[#This Row],[4]]/Table24[[#This Row],[Grand Total]]</f>
        <v>0.15315315315315314</v>
      </c>
      <c r="L71" s="1">
        <f>Table24[[#This Row],[5]]/Table24[[#This Row],[Grand Total]]</f>
        <v>0.52252252252252251</v>
      </c>
    </row>
    <row r="72" spans="1:12" hidden="1" x14ac:dyDescent="0.3">
      <c r="A72" s="2" t="s">
        <v>2</v>
      </c>
      <c r="B72">
        <v>2</v>
      </c>
      <c r="E72">
        <v>3</v>
      </c>
      <c r="F72">
        <v>2</v>
      </c>
      <c r="G72">
        <f>SUM(Table24[[#This Row],[1]:[5]])</f>
        <v>7</v>
      </c>
      <c r="H72" s="1">
        <f>Table24[[#This Row],[1]]/Table24[[#This Row],[Grand Total]]</f>
        <v>0.2857142857142857</v>
      </c>
      <c r="I72" s="1">
        <f>Table24[[#This Row],[2]]/Table24[[#This Row],[Grand Total]]</f>
        <v>0</v>
      </c>
      <c r="J72" s="1">
        <f>Table24[[#This Row],[3]]/Table24[[#This Row],[Grand Total]]</f>
        <v>0</v>
      </c>
      <c r="K72" s="1">
        <f>Table24[[#This Row],[4]]/Table24[[#This Row],[Grand Total]]</f>
        <v>0.42857142857142855</v>
      </c>
      <c r="L72" s="1">
        <f>Table24[[#This Row],[5]]/Table24[[#This Row],[Grand Total]]</f>
        <v>0.2857142857142857</v>
      </c>
    </row>
    <row r="73" spans="1:12" hidden="1" x14ac:dyDescent="0.3">
      <c r="A73" s="2" t="s">
        <v>1</v>
      </c>
      <c r="B73">
        <v>1</v>
      </c>
      <c r="E73">
        <v>1</v>
      </c>
      <c r="G73">
        <f>SUM(Table24[[#This Row],[1]:[5]])</f>
        <v>2</v>
      </c>
      <c r="H73" s="1">
        <f>Table24[[#This Row],[1]]/Table24[[#This Row],[Grand Total]]</f>
        <v>0.5</v>
      </c>
      <c r="I73" s="1">
        <f>Table24[[#This Row],[2]]/Table24[[#This Row],[Grand Total]]</f>
        <v>0</v>
      </c>
      <c r="J73" s="1">
        <f>Table24[[#This Row],[3]]/Table24[[#This Row],[Grand Total]]</f>
        <v>0</v>
      </c>
      <c r="K73" s="1">
        <f>Table24[[#This Row],[4]]/Table24[[#This Row],[Grand Total]]</f>
        <v>0.5</v>
      </c>
      <c r="L73" s="1">
        <f>Table24[[#This Row],[5]]/Table24[[#This Row],[Grand Total]]</f>
        <v>0</v>
      </c>
    </row>
    <row r="74" spans="1:12" hidden="1" x14ac:dyDescent="0.3">
      <c r="A74" s="2" t="s">
        <v>0</v>
      </c>
      <c r="B74">
        <v>1</v>
      </c>
      <c r="E74">
        <v>1</v>
      </c>
      <c r="G74">
        <f>SUM(Table24[[#This Row],[1]:[5]])</f>
        <v>2</v>
      </c>
      <c r="H74" s="1">
        <f>Table24[[#This Row],[1]]/Table24[[#This Row],[Grand Total]]</f>
        <v>0.5</v>
      </c>
      <c r="I74" s="1">
        <f>Table24[[#This Row],[2]]/Table24[[#This Row],[Grand Total]]</f>
        <v>0</v>
      </c>
      <c r="J74" s="1">
        <f>Table24[[#This Row],[3]]/Table24[[#This Row],[Grand Total]]</f>
        <v>0</v>
      </c>
      <c r="K74" s="1">
        <f>Table24[[#This Row],[4]]/Table24[[#This Row],[Grand Total]]</f>
        <v>0.5</v>
      </c>
      <c r="L74" s="1">
        <f>Table24[[#This Row],[5]]/Table24[[#This Row],[Grand Total]]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1704D-3272-445C-9C28-9132F269A122}">
  <dimension ref="A1:L74"/>
  <sheetViews>
    <sheetView tabSelected="1" workbookViewId="0"/>
  </sheetViews>
  <sheetFormatPr defaultRowHeight="14.4" x14ac:dyDescent="0.3"/>
  <cols>
    <col min="1" max="1" width="43.21875" bestFit="1" customWidth="1"/>
    <col min="7" max="7" width="12.6640625" customWidth="1"/>
    <col min="8" max="12" width="8.88671875" style="1"/>
  </cols>
  <sheetData>
    <row r="1" spans="1:12" x14ac:dyDescent="0.3">
      <c r="A1" t="s">
        <v>84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s="1" t="s">
        <v>77</v>
      </c>
      <c r="I1" s="1" t="s">
        <v>76</v>
      </c>
      <c r="J1" s="1" t="s">
        <v>75</v>
      </c>
      <c r="K1" s="1" t="s">
        <v>74</v>
      </c>
      <c r="L1" s="1" t="s">
        <v>73</v>
      </c>
    </row>
    <row r="2" spans="1:12" hidden="1" x14ac:dyDescent="0.3">
      <c r="A2" s="2" t="s">
        <v>72</v>
      </c>
      <c r="B2">
        <v>1</v>
      </c>
      <c r="F2">
        <v>7</v>
      </c>
      <c r="G2">
        <f>SUM(Table245[[#This Row],[1]:[5]])</f>
        <v>8</v>
      </c>
      <c r="H2" s="1">
        <f>Table245[[#This Row],[1]]/Table245[[#This Row],[Grand Total]]</f>
        <v>0.125</v>
      </c>
      <c r="I2" s="1">
        <f>Table245[[#This Row],[2]]/Table245[[#This Row],[Grand Total]]</f>
        <v>0</v>
      </c>
      <c r="J2" s="1">
        <f>Table245[[#This Row],[3]]/Table245[[#This Row],[Grand Total]]</f>
        <v>0</v>
      </c>
      <c r="K2" s="1">
        <f>Table245[[#This Row],[4]]/Table245[[#This Row],[Grand Total]]</f>
        <v>0</v>
      </c>
      <c r="L2" s="1">
        <f>Table245[[#This Row],[5]]/Table245[[#This Row],[Grand Total]]</f>
        <v>0.875</v>
      </c>
    </row>
    <row r="3" spans="1:12" hidden="1" x14ac:dyDescent="0.3">
      <c r="A3" s="2" t="s">
        <v>71</v>
      </c>
      <c r="B3">
        <v>1</v>
      </c>
      <c r="E3">
        <v>1</v>
      </c>
      <c r="F3">
        <v>9</v>
      </c>
      <c r="G3">
        <f>SUM(Table245[[#This Row],[1]:[5]])</f>
        <v>11</v>
      </c>
      <c r="H3" s="1">
        <f>Table245[[#This Row],[1]]/Table245[[#This Row],[Grand Total]]</f>
        <v>9.0909090909090912E-2</v>
      </c>
      <c r="I3" s="1">
        <f>Table245[[#This Row],[2]]/Table245[[#This Row],[Grand Total]]</f>
        <v>0</v>
      </c>
      <c r="J3" s="1">
        <f>Table245[[#This Row],[3]]/Table245[[#This Row],[Grand Total]]</f>
        <v>0</v>
      </c>
      <c r="K3" s="1">
        <f>Table245[[#This Row],[4]]/Table245[[#This Row],[Grand Total]]</f>
        <v>9.0909090909090912E-2</v>
      </c>
      <c r="L3" s="1">
        <f>Table245[[#This Row],[5]]/Table245[[#This Row],[Grand Total]]</f>
        <v>0.81818181818181823</v>
      </c>
    </row>
    <row r="4" spans="1:12" hidden="1" x14ac:dyDescent="0.3">
      <c r="A4" s="2" t="s">
        <v>70</v>
      </c>
      <c r="D4">
        <v>1</v>
      </c>
      <c r="E4">
        <v>2</v>
      </c>
      <c r="F4">
        <v>9</v>
      </c>
      <c r="G4">
        <f>SUM(Table245[[#This Row],[1]:[5]])</f>
        <v>12</v>
      </c>
      <c r="H4" s="1">
        <f>Table245[[#This Row],[1]]/Table245[[#This Row],[Grand Total]]</f>
        <v>0</v>
      </c>
      <c r="I4" s="1">
        <f>Table245[[#This Row],[2]]/Table245[[#This Row],[Grand Total]]</f>
        <v>0</v>
      </c>
      <c r="J4" s="1">
        <f>Table245[[#This Row],[3]]/Table245[[#This Row],[Grand Total]]</f>
        <v>8.3333333333333329E-2</v>
      </c>
      <c r="K4" s="1">
        <f>Table245[[#This Row],[4]]/Table245[[#This Row],[Grand Total]]</f>
        <v>0.16666666666666666</v>
      </c>
      <c r="L4" s="1">
        <f>Table245[[#This Row],[5]]/Table245[[#This Row],[Grand Total]]</f>
        <v>0.75</v>
      </c>
    </row>
    <row r="5" spans="1:12" hidden="1" x14ac:dyDescent="0.3">
      <c r="A5" s="2" t="s">
        <v>69</v>
      </c>
      <c r="B5">
        <v>5</v>
      </c>
      <c r="C5">
        <v>1</v>
      </c>
      <c r="D5">
        <v>2</v>
      </c>
      <c r="E5">
        <v>5</v>
      </c>
      <c r="F5">
        <v>39</v>
      </c>
      <c r="G5">
        <f>SUM(Table245[[#This Row],[1]:[5]])</f>
        <v>52</v>
      </c>
      <c r="H5" s="1">
        <f>Table245[[#This Row],[1]]/Table245[[#This Row],[Grand Total]]</f>
        <v>9.6153846153846159E-2</v>
      </c>
      <c r="I5" s="1">
        <f>Table245[[#This Row],[2]]/Table245[[#This Row],[Grand Total]]</f>
        <v>1.9230769230769232E-2</v>
      </c>
      <c r="J5" s="1">
        <f>Table245[[#This Row],[3]]/Table245[[#This Row],[Grand Total]]</f>
        <v>3.8461538461538464E-2</v>
      </c>
      <c r="K5" s="1">
        <f>Table245[[#This Row],[4]]/Table245[[#This Row],[Grand Total]]</f>
        <v>9.6153846153846159E-2</v>
      </c>
      <c r="L5" s="1">
        <f>Table245[[#This Row],[5]]/Table245[[#This Row],[Grand Total]]</f>
        <v>0.75</v>
      </c>
    </row>
    <row r="6" spans="1:12" x14ac:dyDescent="0.3">
      <c r="A6" s="2" t="s">
        <v>20</v>
      </c>
      <c r="B6">
        <v>35</v>
      </c>
      <c r="C6">
        <v>6</v>
      </c>
      <c r="D6">
        <v>17</v>
      </c>
      <c r="E6">
        <v>77</v>
      </c>
      <c r="F6">
        <v>370</v>
      </c>
      <c r="G6">
        <f>SUM(Table245[[#This Row],[1]:[5]])</f>
        <v>505</v>
      </c>
      <c r="H6" s="1">
        <f>Table245[[#This Row],[1]]/Table245[[#This Row],[Grand Total]]</f>
        <v>6.9306930693069313E-2</v>
      </c>
      <c r="I6" s="1">
        <f>Table245[[#This Row],[2]]/Table245[[#This Row],[Grand Total]]</f>
        <v>1.1881188118811881E-2</v>
      </c>
      <c r="J6" s="1">
        <f>Table245[[#This Row],[3]]/Table245[[#This Row],[Grand Total]]</f>
        <v>3.3663366336633666E-2</v>
      </c>
      <c r="K6" s="1">
        <f>Table245[[#This Row],[4]]/Table245[[#This Row],[Grand Total]]</f>
        <v>0.15247524752475247</v>
      </c>
      <c r="L6" s="1">
        <f>Table245[[#This Row],[5]]/Table245[[#This Row],[Grand Total]]</f>
        <v>0.73267326732673266</v>
      </c>
    </row>
    <row r="7" spans="1:12" x14ac:dyDescent="0.3">
      <c r="A7" s="2" t="s">
        <v>21</v>
      </c>
      <c r="B7">
        <v>19</v>
      </c>
      <c r="C7">
        <v>7</v>
      </c>
      <c r="D7">
        <v>9</v>
      </c>
      <c r="E7">
        <v>39</v>
      </c>
      <c r="F7">
        <v>182</v>
      </c>
      <c r="G7">
        <f>SUM(Table245[[#This Row],[1]:[5]])</f>
        <v>256</v>
      </c>
      <c r="H7" s="1">
        <f>Table245[[#This Row],[1]]/Table245[[#This Row],[Grand Total]]</f>
        <v>7.421875E-2</v>
      </c>
      <c r="I7" s="1">
        <f>Table245[[#This Row],[2]]/Table245[[#This Row],[Grand Total]]</f>
        <v>2.734375E-2</v>
      </c>
      <c r="J7" s="1">
        <f>Table245[[#This Row],[3]]/Table245[[#This Row],[Grand Total]]</f>
        <v>3.515625E-2</v>
      </c>
      <c r="K7" s="1">
        <f>Table245[[#This Row],[4]]/Table245[[#This Row],[Grand Total]]</f>
        <v>0.15234375</v>
      </c>
      <c r="L7" s="1">
        <f>Table245[[#This Row],[5]]/Table245[[#This Row],[Grand Total]]</f>
        <v>0.7109375</v>
      </c>
    </row>
    <row r="8" spans="1:12" hidden="1" x14ac:dyDescent="0.3">
      <c r="A8" s="2" t="s">
        <v>66</v>
      </c>
      <c r="B8">
        <v>7</v>
      </c>
      <c r="C8">
        <v>2</v>
      </c>
      <c r="D8">
        <v>5</v>
      </c>
      <c r="E8">
        <v>6</v>
      </c>
      <c r="F8">
        <v>45</v>
      </c>
      <c r="G8">
        <f>SUM(Table245[[#This Row],[1]:[5]])</f>
        <v>65</v>
      </c>
      <c r="H8" s="1">
        <f>Table245[[#This Row],[1]]/Table245[[#This Row],[Grand Total]]</f>
        <v>0.1076923076923077</v>
      </c>
      <c r="I8" s="1">
        <f>Table245[[#This Row],[2]]/Table245[[#This Row],[Grand Total]]</f>
        <v>3.0769230769230771E-2</v>
      </c>
      <c r="J8" s="1">
        <f>Table245[[#This Row],[3]]/Table245[[#This Row],[Grand Total]]</f>
        <v>7.6923076923076927E-2</v>
      </c>
      <c r="K8" s="1">
        <f>Table245[[#This Row],[4]]/Table245[[#This Row],[Grand Total]]</f>
        <v>9.2307692307692313E-2</v>
      </c>
      <c r="L8" s="1">
        <f>Table245[[#This Row],[5]]/Table245[[#This Row],[Grand Total]]</f>
        <v>0.69230769230769229</v>
      </c>
    </row>
    <row r="9" spans="1:12" hidden="1" x14ac:dyDescent="0.3">
      <c r="A9" s="2" t="s">
        <v>65</v>
      </c>
      <c r="B9">
        <v>8</v>
      </c>
      <c r="D9">
        <v>1</v>
      </c>
      <c r="E9">
        <v>20</v>
      </c>
      <c r="F9">
        <v>65</v>
      </c>
      <c r="G9">
        <f>SUM(Table245[[#This Row],[1]:[5]])</f>
        <v>94</v>
      </c>
      <c r="H9" s="1">
        <f>Table245[[#This Row],[1]]/Table245[[#This Row],[Grand Total]]</f>
        <v>8.5106382978723402E-2</v>
      </c>
      <c r="I9" s="1">
        <f>Table245[[#This Row],[2]]/Table245[[#This Row],[Grand Total]]</f>
        <v>0</v>
      </c>
      <c r="J9" s="1">
        <f>Table245[[#This Row],[3]]/Table245[[#This Row],[Grand Total]]</f>
        <v>1.0638297872340425E-2</v>
      </c>
      <c r="K9" s="1">
        <f>Table245[[#This Row],[4]]/Table245[[#This Row],[Grand Total]]</f>
        <v>0.21276595744680851</v>
      </c>
      <c r="L9" s="1">
        <f>Table245[[#This Row],[5]]/Table245[[#This Row],[Grand Total]]</f>
        <v>0.69148936170212771</v>
      </c>
    </row>
    <row r="10" spans="1:12" hidden="1" x14ac:dyDescent="0.3">
      <c r="A10" s="2" t="s">
        <v>64</v>
      </c>
      <c r="B10">
        <v>2</v>
      </c>
      <c r="D10">
        <v>1</v>
      </c>
      <c r="E10">
        <v>5</v>
      </c>
      <c r="F10">
        <v>17</v>
      </c>
      <c r="G10">
        <f>SUM(Table245[[#This Row],[1]:[5]])</f>
        <v>25</v>
      </c>
      <c r="H10" s="1">
        <f>Table245[[#This Row],[1]]/Table245[[#This Row],[Grand Total]]</f>
        <v>0.08</v>
      </c>
      <c r="I10" s="1">
        <f>Table245[[#This Row],[2]]/Table245[[#This Row],[Grand Total]]</f>
        <v>0</v>
      </c>
      <c r="J10" s="1">
        <f>Table245[[#This Row],[3]]/Table245[[#This Row],[Grand Total]]</f>
        <v>0.04</v>
      </c>
      <c r="K10" s="1">
        <f>Table245[[#This Row],[4]]/Table245[[#This Row],[Grand Total]]</f>
        <v>0.2</v>
      </c>
      <c r="L10" s="1">
        <f>Table245[[#This Row],[5]]/Table245[[#This Row],[Grand Total]]</f>
        <v>0.68</v>
      </c>
    </row>
    <row r="11" spans="1:12" hidden="1" x14ac:dyDescent="0.3">
      <c r="A11" s="2" t="s">
        <v>63</v>
      </c>
      <c r="B11">
        <v>2</v>
      </c>
      <c r="D11">
        <v>2</v>
      </c>
      <c r="E11">
        <v>5</v>
      </c>
      <c r="F11">
        <v>19</v>
      </c>
      <c r="G11">
        <f>SUM(Table245[[#This Row],[1]:[5]])</f>
        <v>28</v>
      </c>
      <c r="H11" s="1">
        <f>Table245[[#This Row],[1]]/Table245[[#This Row],[Grand Total]]</f>
        <v>7.1428571428571425E-2</v>
      </c>
      <c r="I11" s="1">
        <f>Table245[[#This Row],[2]]/Table245[[#This Row],[Grand Total]]</f>
        <v>0</v>
      </c>
      <c r="J11" s="1">
        <f>Table245[[#This Row],[3]]/Table245[[#This Row],[Grand Total]]</f>
        <v>7.1428571428571425E-2</v>
      </c>
      <c r="K11" s="1">
        <f>Table245[[#This Row],[4]]/Table245[[#This Row],[Grand Total]]</f>
        <v>0.17857142857142858</v>
      </c>
      <c r="L11" s="1">
        <f>Table245[[#This Row],[5]]/Table245[[#This Row],[Grand Total]]</f>
        <v>0.6785714285714286</v>
      </c>
    </row>
    <row r="12" spans="1:12" x14ac:dyDescent="0.3">
      <c r="A12" s="2" t="s">
        <v>19</v>
      </c>
      <c r="B12">
        <v>68</v>
      </c>
      <c r="C12">
        <v>23</v>
      </c>
      <c r="D12">
        <v>70</v>
      </c>
      <c r="E12">
        <v>192</v>
      </c>
      <c r="F12">
        <v>666</v>
      </c>
      <c r="G12">
        <f>SUM(Table245[[#This Row],[1]:[5]])</f>
        <v>1019</v>
      </c>
      <c r="H12" s="1">
        <f>Table245[[#This Row],[1]]/Table245[[#This Row],[Grand Total]]</f>
        <v>6.6732090284592732E-2</v>
      </c>
      <c r="I12" s="1">
        <f>Table245[[#This Row],[2]]/Table245[[#This Row],[Grand Total]]</f>
        <v>2.2571148184494603E-2</v>
      </c>
      <c r="J12" s="1">
        <f>Table245[[#This Row],[3]]/Table245[[#This Row],[Grand Total]]</f>
        <v>6.8694798822374878E-2</v>
      </c>
      <c r="K12" s="1">
        <f>Table245[[#This Row],[4]]/Table245[[#This Row],[Grand Total]]</f>
        <v>0.18842001962708538</v>
      </c>
      <c r="L12" s="1">
        <f>Table245[[#This Row],[5]]/Table245[[#This Row],[Grand Total]]</f>
        <v>0.65358194308145245</v>
      </c>
    </row>
    <row r="13" spans="1:12" hidden="1" x14ac:dyDescent="0.3">
      <c r="A13" s="2" t="s">
        <v>61</v>
      </c>
      <c r="B13">
        <v>7</v>
      </c>
      <c r="C13">
        <v>1</v>
      </c>
      <c r="D13">
        <v>4</v>
      </c>
      <c r="E13">
        <v>14</v>
      </c>
      <c r="F13">
        <v>49</v>
      </c>
      <c r="G13">
        <f>SUM(Table245[[#This Row],[1]:[5]])</f>
        <v>75</v>
      </c>
      <c r="H13" s="1">
        <f>Table245[[#This Row],[1]]/Table245[[#This Row],[Grand Total]]</f>
        <v>9.3333333333333338E-2</v>
      </c>
      <c r="I13" s="1">
        <f>Table245[[#This Row],[2]]/Table245[[#This Row],[Grand Total]]</f>
        <v>1.3333333333333334E-2</v>
      </c>
      <c r="J13" s="1">
        <f>Table245[[#This Row],[3]]/Table245[[#This Row],[Grand Total]]</f>
        <v>5.3333333333333337E-2</v>
      </c>
      <c r="K13" s="1">
        <f>Table245[[#This Row],[4]]/Table245[[#This Row],[Grand Total]]</f>
        <v>0.18666666666666668</v>
      </c>
      <c r="L13" s="1">
        <f>Table245[[#This Row],[5]]/Table245[[#This Row],[Grand Total]]</f>
        <v>0.65333333333333332</v>
      </c>
    </row>
    <row r="14" spans="1:12" hidden="1" x14ac:dyDescent="0.3">
      <c r="A14" s="2" t="s">
        <v>60</v>
      </c>
      <c r="B14">
        <v>3</v>
      </c>
      <c r="D14">
        <v>4</v>
      </c>
      <c r="E14">
        <v>6</v>
      </c>
      <c r="F14">
        <v>24</v>
      </c>
      <c r="G14">
        <f>SUM(Table245[[#This Row],[1]:[5]])</f>
        <v>37</v>
      </c>
      <c r="H14" s="1">
        <f>Table245[[#This Row],[1]]/Table245[[#This Row],[Grand Total]]</f>
        <v>8.1081081081081086E-2</v>
      </c>
      <c r="I14" s="1">
        <f>Table245[[#This Row],[2]]/Table245[[#This Row],[Grand Total]]</f>
        <v>0</v>
      </c>
      <c r="J14" s="1">
        <f>Table245[[#This Row],[3]]/Table245[[#This Row],[Grand Total]]</f>
        <v>0.10810810810810811</v>
      </c>
      <c r="K14" s="1">
        <f>Table245[[#This Row],[4]]/Table245[[#This Row],[Grand Total]]</f>
        <v>0.16216216216216217</v>
      </c>
      <c r="L14" s="1">
        <f>Table245[[#This Row],[5]]/Table245[[#This Row],[Grand Total]]</f>
        <v>0.64864864864864868</v>
      </c>
    </row>
    <row r="15" spans="1:12" x14ac:dyDescent="0.3">
      <c r="A15" s="2" t="s">
        <v>29</v>
      </c>
      <c r="B15">
        <v>41</v>
      </c>
      <c r="C15">
        <v>10</v>
      </c>
      <c r="D15">
        <v>21</v>
      </c>
      <c r="E15">
        <v>83</v>
      </c>
      <c r="F15">
        <v>284</v>
      </c>
      <c r="G15">
        <f>SUM(Table245[[#This Row],[1]:[5]])</f>
        <v>439</v>
      </c>
      <c r="H15" s="1">
        <f>Table245[[#This Row],[1]]/Table245[[#This Row],[Grand Total]]</f>
        <v>9.3394077448747156E-2</v>
      </c>
      <c r="I15" s="1">
        <f>Table245[[#This Row],[2]]/Table245[[#This Row],[Grand Total]]</f>
        <v>2.2779043280182234E-2</v>
      </c>
      <c r="J15" s="1">
        <f>Table245[[#This Row],[3]]/Table245[[#This Row],[Grand Total]]</f>
        <v>4.7835990888382689E-2</v>
      </c>
      <c r="K15" s="1">
        <f>Table245[[#This Row],[4]]/Table245[[#This Row],[Grand Total]]</f>
        <v>0.18906605922551253</v>
      </c>
      <c r="L15" s="1">
        <f>Table245[[#This Row],[5]]/Table245[[#This Row],[Grand Total]]</f>
        <v>0.64692482915717542</v>
      </c>
    </row>
    <row r="16" spans="1:12" x14ac:dyDescent="0.3">
      <c r="A16" s="2" t="s">
        <v>17</v>
      </c>
      <c r="B16">
        <v>10</v>
      </c>
      <c r="C16">
        <v>3</v>
      </c>
      <c r="D16">
        <v>23</v>
      </c>
      <c r="E16">
        <v>43</v>
      </c>
      <c r="F16">
        <v>144</v>
      </c>
      <c r="G16">
        <f>SUM(Table245[[#This Row],[1]:[5]])</f>
        <v>223</v>
      </c>
      <c r="H16" s="1">
        <f>Table245[[#This Row],[1]]/Table245[[#This Row],[Grand Total]]</f>
        <v>4.4843049327354258E-2</v>
      </c>
      <c r="I16" s="1">
        <f>Table245[[#This Row],[2]]/Table245[[#This Row],[Grand Total]]</f>
        <v>1.3452914798206279E-2</v>
      </c>
      <c r="J16" s="1">
        <f>Table245[[#This Row],[3]]/Table245[[#This Row],[Grand Total]]</f>
        <v>0.1031390134529148</v>
      </c>
      <c r="K16" s="1">
        <f>Table245[[#This Row],[4]]/Table245[[#This Row],[Grand Total]]</f>
        <v>0.19282511210762332</v>
      </c>
      <c r="L16" s="1">
        <f>Table245[[#This Row],[5]]/Table245[[#This Row],[Grand Total]]</f>
        <v>0.64573991031390132</v>
      </c>
    </row>
    <row r="17" spans="1:12" x14ac:dyDescent="0.3">
      <c r="A17" s="2" t="s">
        <v>39</v>
      </c>
      <c r="B17">
        <v>322</v>
      </c>
      <c r="C17">
        <v>92</v>
      </c>
      <c r="D17">
        <v>211</v>
      </c>
      <c r="E17">
        <v>503</v>
      </c>
      <c r="F17">
        <v>2009</v>
      </c>
      <c r="G17">
        <f>SUM(Table245[[#This Row],[1]:[5]])</f>
        <v>3137</v>
      </c>
      <c r="H17" s="1">
        <f>Table245[[#This Row],[1]]/Table245[[#This Row],[Grand Total]]</f>
        <v>0.10264583997449793</v>
      </c>
      <c r="I17" s="1">
        <f>Table245[[#This Row],[2]]/Table245[[#This Row],[Grand Total]]</f>
        <v>2.9327382849856552E-2</v>
      </c>
      <c r="J17" s="1">
        <f>Table245[[#This Row],[3]]/Table245[[#This Row],[Grand Total]]</f>
        <v>6.7261715014344914E-2</v>
      </c>
      <c r="K17" s="1">
        <f>Table245[[#This Row],[4]]/Table245[[#This Row],[Grand Total]]</f>
        <v>0.16034427797258527</v>
      </c>
      <c r="L17" s="1">
        <f>Table245[[#This Row],[5]]/Table245[[#This Row],[Grand Total]]</f>
        <v>0.64042078418871529</v>
      </c>
    </row>
    <row r="18" spans="1:12" x14ac:dyDescent="0.3">
      <c r="A18" s="2" t="s">
        <v>23</v>
      </c>
      <c r="B18">
        <v>20</v>
      </c>
      <c r="C18">
        <v>8</v>
      </c>
      <c r="D18">
        <v>17</v>
      </c>
      <c r="E18">
        <v>40</v>
      </c>
      <c r="F18">
        <v>149</v>
      </c>
      <c r="G18">
        <f>SUM(Table245[[#This Row],[1]:[5]])</f>
        <v>234</v>
      </c>
      <c r="H18" s="1">
        <f>Table245[[#This Row],[1]]/Table245[[#This Row],[Grand Total]]</f>
        <v>8.5470085470085472E-2</v>
      </c>
      <c r="I18" s="1">
        <f>Table245[[#This Row],[2]]/Table245[[#This Row],[Grand Total]]</f>
        <v>3.4188034188034191E-2</v>
      </c>
      <c r="J18" s="1">
        <f>Table245[[#This Row],[3]]/Table245[[#This Row],[Grand Total]]</f>
        <v>7.2649572649572655E-2</v>
      </c>
      <c r="K18" s="1">
        <f>Table245[[#This Row],[4]]/Table245[[#This Row],[Grand Total]]</f>
        <v>0.17094017094017094</v>
      </c>
      <c r="L18" s="1">
        <f>Table245[[#This Row],[5]]/Table245[[#This Row],[Grand Total]]</f>
        <v>0.63675213675213671</v>
      </c>
    </row>
    <row r="19" spans="1:12" hidden="1" x14ac:dyDescent="0.3">
      <c r="A19" s="2" t="s">
        <v>55</v>
      </c>
      <c r="B19">
        <v>3</v>
      </c>
      <c r="D19">
        <v>2</v>
      </c>
      <c r="E19">
        <v>3</v>
      </c>
      <c r="F19">
        <v>14</v>
      </c>
      <c r="G19">
        <f>SUM(Table245[[#This Row],[1]:[5]])</f>
        <v>22</v>
      </c>
      <c r="H19" s="1">
        <f>Table245[[#This Row],[1]]/Table245[[#This Row],[Grand Total]]</f>
        <v>0.13636363636363635</v>
      </c>
      <c r="I19" s="1">
        <f>Table245[[#This Row],[2]]/Table245[[#This Row],[Grand Total]]</f>
        <v>0</v>
      </c>
      <c r="J19" s="1">
        <f>Table245[[#This Row],[3]]/Table245[[#This Row],[Grand Total]]</f>
        <v>9.0909090909090912E-2</v>
      </c>
      <c r="K19" s="1">
        <f>Table245[[#This Row],[4]]/Table245[[#This Row],[Grand Total]]</f>
        <v>0.13636363636363635</v>
      </c>
      <c r="L19" s="1">
        <f>Table245[[#This Row],[5]]/Table245[[#This Row],[Grand Total]]</f>
        <v>0.63636363636363635</v>
      </c>
    </row>
    <row r="20" spans="1:12" x14ac:dyDescent="0.3">
      <c r="A20" s="2" t="s">
        <v>25</v>
      </c>
      <c r="B20">
        <v>149</v>
      </c>
      <c r="C20">
        <v>45</v>
      </c>
      <c r="D20">
        <v>120</v>
      </c>
      <c r="E20">
        <v>310</v>
      </c>
      <c r="F20">
        <v>1071</v>
      </c>
      <c r="G20">
        <f>SUM(Table245[[#This Row],[1]:[5]])</f>
        <v>1695</v>
      </c>
      <c r="H20" s="1">
        <f>Table245[[#This Row],[1]]/Table245[[#This Row],[Grand Total]]</f>
        <v>8.7905604719764011E-2</v>
      </c>
      <c r="I20" s="1">
        <f>Table245[[#This Row],[2]]/Table245[[#This Row],[Grand Total]]</f>
        <v>2.6548672566371681E-2</v>
      </c>
      <c r="J20" s="1">
        <f>Table245[[#This Row],[3]]/Table245[[#This Row],[Grand Total]]</f>
        <v>7.0796460176991149E-2</v>
      </c>
      <c r="K20" s="1">
        <f>Table245[[#This Row],[4]]/Table245[[#This Row],[Grand Total]]</f>
        <v>0.18289085545722714</v>
      </c>
      <c r="L20" s="1">
        <f>Table245[[#This Row],[5]]/Table245[[#This Row],[Grand Total]]</f>
        <v>0.63185840707964602</v>
      </c>
    </row>
    <row r="21" spans="1:12" x14ac:dyDescent="0.3">
      <c r="A21" s="2" t="s">
        <v>22</v>
      </c>
      <c r="B21">
        <v>189</v>
      </c>
      <c r="C21">
        <v>66</v>
      </c>
      <c r="D21">
        <v>146</v>
      </c>
      <c r="E21">
        <v>449</v>
      </c>
      <c r="F21">
        <v>1428</v>
      </c>
      <c r="G21">
        <f>SUM(Table245[[#This Row],[1]:[5]])</f>
        <v>2278</v>
      </c>
      <c r="H21" s="1">
        <f>Table245[[#This Row],[1]]/Table245[[#This Row],[Grand Total]]</f>
        <v>8.2967515364354691E-2</v>
      </c>
      <c r="I21" s="1">
        <f>Table245[[#This Row],[2]]/Table245[[#This Row],[Grand Total]]</f>
        <v>2.8972783143107989E-2</v>
      </c>
      <c r="J21" s="1">
        <f>Table245[[#This Row],[3]]/Table245[[#This Row],[Grand Total]]</f>
        <v>6.4091308165057065E-2</v>
      </c>
      <c r="K21" s="1">
        <f>Table245[[#This Row],[4]]/Table245[[#This Row],[Grand Total]]</f>
        <v>0.19710272168568921</v>
      </c>
      <c r="L21" s="1">
        <f>Table245[[#This Row],[5]]/Table245[[#This Row],[Grand Total]]</f>
        <v>0.62686567164179108</v>
      </c>
    </row>
    <row r="22" spans="1:12" hidden="1" x14ac:dyDescent="0.3">
      <c r="A22" s="2" t="s">
        <v>52</v>
      </c>
      <c r="B22">
        <v>11</v>
      </c>
      <c r="C22">
        <v>3</v>
      </c>
      <c r="D22">
        <v>4</v>
      </c>
      <c r="E22">
        <v>17</v>
      </c>
      <c r="F22">
        <v>59</v>
      </c>
      <c r="G22">
        <f>SUM(Table245[[#This Row],[1]:[5]])</f>
        <v>94</v>
      </c>
      <c r="H22" s="1">
        <f>Table245[[#This Row],[1]]/Table245[[#This Row],[Grand Total]]</f>
        <v>0.11702127659574468</v>
      </c>
      <c r="I22" s="1">
        <f>Table245[[#This Row],[2]]/Table245[[#This Row],[Grand Total]]</f>
        <v>3.1914893617021274E-2</v>
      </c>
      <c r="J22" s="1">
        <f>Table245[[#This Row],[3]]/Table245[[#This Row],[Grand Total]]</f>
        <v>4.2553191489361701E-2</v>
      </c>
      <c r="K22" s="1">
        <f>Table245[[#This Row],[4]]/Table245[[#This Row],[Grand Total]]</f>
        <v>0.18085106382978725</v>
      </c>
      <c r="L22" s="1">
        <f>Table245[[#This Row],[5]]/Table245[[#This Row],[Grand Total]]</f>
        <v>0.62765957446808507</v>
      </c>
    </row>
    <row r="23" spans="1:12" x14ac:dyDescent="0.3">
      <c r="A23" s="2" t="s">
        <v>34</v>
      </c>
      <c r="B23">
        <v>388</v>
      </c>
      <c r="C23">
        <v>95</v>
      </c>
      <c r="D23">
        <v>291</v>
      </c>
      <c r="E23">
        <v>678</v>
      </c>
      <c r="F23">
        <v>2376</v>
      </c>
      <c r="G23">
        <f>SUM(Table245[[#This Row],[1]:[5]])</f>
        <v>3828</v>
      </c>
      <c r="H23" s="1">
        <f>Table245[[#This Row],[1]]/Table245[[#This Row],[Grand Total]]</f>
        <v>0.1013584117032393</v>
      </c>
      <c r="I23" s="1">
        <f>Table245[[#This Row],[2]]/Table245[[#This Row],[Grand Total]]</f>
        <v>2.4817136886102403E-2</v>
      </c>
      <c r="J23" s="1">
        <f>Table245[[#This Row],[3]]/Table245[[#This Row],[Grand Total]]</f>
        <v>7.6018808777429461E-2</v>
      </c>
      <c r="K23" s="1">
        <f>Table245[[#This Row],[4]]/Table245[[#This Row],[Grand Total]]</f>
        <v>0.17711598746081506</v>
      </c>
      <c r="L23" s="1">
        <f>Table245[[#This Row],[5]]/Table245[[#This Row],[Grand Total]]</f>
        <v>0.62068965517241381</v>
      </c>
    </row>
    <row r="24" spans="1:12" x14ac:dyDescent="0.3">
      <c r="A24" s="2" t="s">
        <v>42</v>
      </c>
      <c r="B24">
        <v>66</v>
      </c>
      <c r="C24">
        <v>19</v>
      </c>
      <c r="D24">
        <v>34</v>
      </c>
      <c r="E24">
        <v>118</v>
      </c>
      <c r="F24">
        <v>384</v>
      </c>
      <c r="G24">
        <f>SUM(Table245[[#This Row],[1]:[5]])</f>
        <v>621</v>
      </c>
      <c r="H24" s="1">
        <f>Table245[[#This Row],[1]]/Table245[[#This Row],[Grand Total]]</f>
        <v>0.10628019323671498</v>
      </c>
      <c r="I24" s="1">
        <f>Table245[[#This Row],[2]]/Table245[[#This Row],[Grand Total]]</f>
        <v>3.0595813204508857E-2</v>
      </c>
      <c r="J24" s="1">
        <f>Table245[[#This Row],[3]]/Table245[[#This Row],[Grand Total]]</f>
        <v>5.4750402576489533E-2</v>
      </c>
      <c r="K24" s="1">
        <f>Table245[[#This Row],[4]]/Table245[[#This Row],[Grand Total]]</f>
        <v>0.19001610305958133</v>
      </c>
      <c r="L24" s="1">
        <f>Table245[[#This Row],[5]]/Table245[[#This Row],[Grand Total]]</f>
        <v>0.61835748792270528</v>
      </c>
    </row>
    <row r="25" spans="1:12" x14ac:dyDescent="0.3">
      <c r="A25" s="2" t="s">
        <v>35</v>
      </c>
      <c r="B25">
        <v>885</v>
      </c>
      <c r="C25">
        <v>210</v>
      </c>
      <c r="D25">
        <v>679</v>
      </c>
      <c r="E25">
        <v>1580</v>
      </c>
      <c r="F25">
        <v>5377</v>
      </c>
      <c r="G25">
        <f>SUM(Table245[[#This Row],[1]:[5]])</f>
        <v>8731</v>
      </c>
      <c r="H25" s="1">
        <f>Table245[[#This Row],[1]]/Table245[[#This Row],[Grand Total]]</f>
        <v>0.10136295956935058</v>
      </c>
      <c r="I25" s="1">
        <f>Table245[[#This Row],[2]]/Table245[[#This Row],[Grand Total]]</f>
        <v>2.4052227694422175E-2</v>
      </c>
      <c r="J25" s="1">
        <f>Table245[[#This Row],[3]]/Table245[[#This Row],[Grand Total]]</f>
        <v>7.7768869545298366E-2</v>
      </c>
      <c r="K25" s="1">
        <f>Table245[[#This Row],[4]]/Table245[[#This Row],[Grand Total]]</f>
        <v>0.18096437979612873</v>
      </c>
      <c r="L25" s="1">
        <f>Table245[[#This Row],[5]]/Table245[[#This Row],[Grand Total]]</f>
        <v>0.61585156339480018</v>
      </c>
    </row>
    <row r="26" spans="1:12" x14ac:dyDescent="0.3">
      <c r="A26" s="2" t="s">
        <v>30</v>
      </c>
      <c r="B26">
        <v>58</v>
      </c>
      <c r="C26">
        <v>21</v>
      </c>
      <c r="D26">
        <v>40</v>
      </c>
      <c r="E26">
        <v>123</v>
      </c>
      <c r="F26">
        <v>376</v>
      </c>
      <c r="G26">
        <f>SUM(Table245[[#This Row],[1]:[5]])</f>
        <v>618</v>
      </c>
      <c r="H26" s="1">
        <f>Table245[[#This Row],[1]]/Table245[[#This Row],[Grand Total]]</f>
        <v>9.3851132686084138E-2</v>
      </c>
      <c r="I26" s="1">
        <f>Table245[[#This Row],[2]]/Table245[[#This Row],[Grand Total]]</f>
        <v>3.3980582524271843E-2</v>
      </c>
      <c r="J26" s="1">
        <f>Table245[[#This Row],[3]]/Table245[[#This Row],[Grand Total]]</f>
        <v>6.4724919093851127E-2</v>
      </c>
      <c r="K26" s="1">
        <f>Table245[[#This Row],[4]]/Table245[[#This Row],[Grand Total]]</f>
        <v>0.19902912621359223</v>
      </c>
      <c r="L26" s="1">
        <f>Table245[[#This Row],[5]]/Table245[[#This Row],[Grand Total]]</f>
        <v>0.60841423948220064</v>
      </c>
    </row>
    <row r="27" spans="1:12" x14ac:dyDescent="0.3">
      <c r="A27" s="2" t="s">
        <v>40</v>
      </c>
      <c r="B27">
        <v>794</v>
      </c>
      <c r="C27">
        <v>190</v>
      </c>
      <c r="D27">
        <v>550</v>
      </c>
      <c r="E27">
        <v>1470</v>
      </c>
      <c r="F27">
        <v>4626</v>
      </c>
      <c r="G27">
        <f>SUM(Table245[[#This Row],[1]:[5]])</f>
        <v>7630</v>
      </c>
      <c r="H27" s="1">
        <f>Table245[[#This Row],[1]]/Table245[[#This Row],[Grand Total]]</f>
        <v>0.10406290956749673</v>
      </c>
      <c r="I27" s="1">
        <f>Table245[[#This Row],[2]]/Table245[[#This Row],[Grand Total]]</f>
        <v>2.4901703800786368E-2</v>
      </c>
      <c r="J27" s="1">
        <f>Table245[[#This Row],[3]]/Table245[[#This Row],[Grand Total]]</f>
        <v>7.2083879423328959E-2</v>
      </c>
      <c r="K27" s="1">
        <f>Table245[[#This Row],[4]]/Table245[[#This Row],[Grand Total]]</f>
        <v>0.19266055045871561</v>
      </c>
      <c r="L27" s="1">
        <f>Table245[[#This Row],[5]]/Table245[[#This Row],[Grand Total]]</f>
        <v>0.60629095674967237</v>
      </c>
    </row>
    <row r="28" spans="1:12" x14ac:dyDescent="0.3">
      <c r="A28" s="2" t="s">
        <v>28</v>
      </c>
      <c r="B28">
        <v>331</v>
      </c>
      <c r="C28">
        <v>107</v>
      </c>
      <c r="D28">
        <v>287</v>
      </c>
      <c r="E28">
        <v>712</v>
      </c>
      <c r="F28">
        <v>2133</v>
      </c>
      <c r="G28">
        <f>SUM(Table245[[#This Row],[1]:[5]])</f>
        <v>3570</v>
      </c>
      <c r="H28" s="1">
        <f>Table245[[#This Row],[1]]/Table245[[#This Row],[Grand Total]]</f>
        <v>9.2717086834733897E-2</v>
      </c>
      <c r="I28" s="1">
        <f>Table245[[#This Row],[2]]/Table245[[#This Row],[Grand Total]]</f>
        <v>2.9971988795518208E-2</v>
      </c>
      <c r="J28" s="1">
        <f>Table245[[#This Row],[3]]/Table245[[#This Row],[Grand Total]]</f>
        <v>8.0392156862745104E-2</v>
      </c>
      <c r="K28" s="1">
        <f>Table245[[#This Row],[4]]/Table245[[#This Row],[Grand Total]]</f>
        <v>0.19943977591036416</v>
      </c>
      <c r="L28" s="1">
        <f>Table245[[#This Row],[5]]/Table245[[#This Row],[Grand Total]]</f>
        <v>0.59747899159663864</v>
      </c>
    </row>
    <row r="29" spans="1:12" x14ac:dyDescent="0.3">
      <c r="A29" s="2" t="s">
        <v>26</v>
      </c>
      <c r="B29">
        <v>167</v>
      </c>
      <c r="C29">
        <v>47</v>
      </c>
      <c r="D29">
        <v>153</v>
      </c>
      <c r="E29">
        <v>379</v>
      </c>
      <c r="F29">
        <v>1099</v>
      </c>
      <c r="G29">
        <f>SUM(Table245[[#This Row],[1]:[5]])</f>
        <v>1845</v>
      </c>
      <c r="H29" s="1">
        <f>Table245[[#This Row],[1]]/Table245[[#This Row],[Grand Total]]</f>
        <v>9.0514905149051486E-2</v>
      </c>
      <c r="I29" s="1">
        <f>Table245[[#This Row],[2]]/Table245[[#This Row],[Grand Total]]</f>
        <v>2.5474254742547425E-2</v>
      </c>
      <c r="J29" s="1">
        <f>Table245[[#This Row],[3]]/Table245[[#This Row],[Grand Total]]</f>
        <v>8.2926829268292687E-2</v>
      </c>
      <c r="K29" s="1">
        <f>Table245[[#This Row],[4]]/Table245[[#This Row],[Grand Total]]</f>
        <v>0.20542005420054202</v>
      </c>
      <c r="L29" s="1">
        <f>Table245[[#This Row],[5]]/Table245[[#This Row],[Grand Total]]</f>
        <v>0.59566395663956639</v>
      </c>
    </row>
    <row r="30" spans="1:12" hidden="1" x14ac:dyDescent="0.3">
      <c r="A30" s="2" t="s">
        <v>44</v>
      </c>
      <c r="B30">
        <v>9</v>
      </c>
      <c r="C30">
        <v>1</v>
      </c>
      <c r="D30">
        <v>1</v>
      </c>
      <c r="E30">
        <v>12</v>
      </c>
      <c r="F30">
        <v>35</v>
      </c>
      <c r="G30">
        <f>SUM(Table245[[#This Row],[1]:[5]])</f>
        <v>58</v>
      </c>
      <c r="H30" s="1">
        <f>Table245[[#This Row],[1]]/Table245[[#This Row],[Grand Total]]</f>
        <v>0.15517241379310345</v>
      </c>
      <c r="I30" s="1">
        <f>Table245[[#This Row],[2]]/Table245[[#This Row],[Grand Total]]</f>
        <v>1.7241379310344827E-2</v>
      </c>
      <c r="J30" s="1">
        <f>Table245[[#This Row],[3]]/Table245[[#This Row],[Grand Total]]</f>
        <v>1.7241379310344827E-2</v>
      </c>
      <c r="K30" s="1">
        <f>Table245[[#This Row],[4]]/Table245[[#This Row],[Grand Total]]</f>
        <v>0.20689655172413793</v>
      </c>
      <c r="L30" s="1">
        <f>Table245[[#This Row],[5]]/Table245[[#This Row],[Grand Total]]</f>
        <v>0.60344827586206895</v>
      </c>
    </row>
    <row r="31" spans="1:12" x14ac:dyDescent="0.3">
      <c r="A31" s="2" t="s">
        <v>24</v>
      </c>
      <c r="B31">
        <v>20</v>
      </c>
      <c r="C31">
        <v>5</v>
      </c>
      <c r="D31">
        <v>20</v>
      </c>
      <c r="E31">
        <v>48</v>
      </c>
      <c r="F31">
        <v>137</v>
      </c>
      <c r="G31">
        <f>SUM(Table245[[#This Row],[1]:[5]])</f>
        <v>230</v>
      </c>
      <c r="H31" s="1">
        <f>Table245[[#This Row],[1]]/Table245[[#This Row],[Grand Total]]</f>
        <v>8.6956521739130432E-2</v>
      </c>
      <c r="I31" s="1">
        <f>Table245[[#This Row],[2]]/Table245[[#This Row],[Grand Total]]</f>
        <v>2.1739130434782608E-2</v>
      </c>
      <c r="J31" s="1">
        <f>Table245[[#This Row],[3]]/Table245[[#This Row],[Grand Total]]</f>
        <v>8.6956521739130432E-2</v>
      </c>
      <c r="K31" s="1">
        <f>Table245[[#This Row],[4]]/Table245[[#This Row],[Grand Total]]</f>
        <v>0.20869565217391303</v>
      </c>
      <c r="L31" s="1">
        <f>Table245[[#This Row],[5]]/Table245[[#This Row],[Grand Total]]</f>
        <v>0.59565217391304348</v>
      </c>
    </row>
    <row r="32" spans="1:12" x14ac:dyDescent="0.3">
      <c r="A32" s="2" t="s">
        <v>31</v>
      </c>
      <c r="B32">
        <v>573</v>
      </c>
      <c r="C32">
        <v>178</v>
      </c>
      <c r="D32">
        <v>490</v>
      </c>
      <c r="E32">
        <v>1108</v>
      </c>
      <c r="F32">
        <v>3440</v>
      </c>
      <c r="G32">
        <f>SUM(Table245[[#This Row],[1]:[5]])</f>
        <v>5789</v>
      </c>
      <c r="H32" s="1">
        <f>Table245[[#This Row],[1]]/Table245[[#This Row],[Grand Total]]</f>
        <v>9.8980825703921235E-2</v>
      </c>
      <c r="I32" s="1">
        <f>Table245[[#This Row],[2]]/Table245[[#This Row],[Grand Total]]</f>
        <v>3.0747970288478147E-2</v>
      </c>
      <c r="J32" s="1">
        <f>Table245[[#This Row],[3]]/Table245[[#This Row],[Grand Total]]</f>
        <v>8.4643288996372426E-2</v>
      </c>
      <c r="K32" s="1">
        <f>Table245[[#This Row],[4]]/Table245[[#This Row],[Grand Total]]</f>
        <v>0.19139747797547071</v>
      </c>
      <c r="L32" s="1">
        <f>Table245[[#This Row],[5]]/Table245[[#This Row],[Grand Total]]</f>
        <v>0.59423043703575751</v>
      </c>
    </row>
    <row r="33" spans="1:12" x14ac:dyDescent="0.3">
      <c r="A33" s="2" t="s">
        <v>38</v>
      </c>
      <c r="B33">
        <v>78</v>
      </c>
      <c r="C33">
        <v>15</v>
      </c>
      <c r="D33">
        <v>63</v>
      </c>
      <c r="E33">
        <v>153</v>
      </c>
      <c r="F33">
        <v>452</v>
      </c>
      <c r="G33">
        <f>SUM(Table245[[#This Row],[1]:[5]])</f>
        <v>761</v>
      </c>
      <c r="H33" s="1">
        <f>Table245[[#This Row],[1]]/Table245[[#This Row],[Grand Total]]</f>
        <v>0.10249671484888305</v>
      </c>
      <c r="I33" s="1">
        <f>Table245[[#This Row],[2]]/Table245[[#This Row],[Grand Total]]</f>
        <v>1.9710906701708279E-2</v>
      </c>
      <c r="J33" s="1">
        <f>Table245[[#This Row],[3]]/Table245[[#This Row],[Grand Total]]</f>
        <v>8.2785808147174775E-2</v>
      </c>
      <c r="K33" s="1">
        <f>Table245[[#This Row],[4]]/Table245[[#This Row],[Grand Total]]</f>
        <v>0.20105124835742444</v>
      </c>
      <c r="L33" s="1">
        <f>Table245[[#This Row],[5]]/Table245[[#This Row],[Grand Total]]</f>
        <v>0.59395532194480949</v>
      </c>
    </row>
    <row r="34" spans="1:12" x14ac:dyDescent="0.3">
      <c r="A34" s="2" t="s">
        <v>41</v>
      </c>
      <c r="B34">
        <v>31</v>
      </c>
      <c r="C34">
        <v>3</v>
      </c>
      <c r="D34">
        <v>22</v>
      </c>
      <c r="E34">
        <v>63</v>
      </c>
      <c r="F34">
        <v>174</v>
      </c>
      <c r="G34">
        <f>SUM(Table245[[#This Row],[1]:[5]])</f>
        <v>293</v>
      </c>
      <c r="H34" s="1">
        <f>Table245[[#This Row],[1]]/Table245[[#This Row],[Grand Total]]</f>
        <v>0.10580204778156997</v>
      </c>
      <c r="I34" s="1">
        <f>Table245[[#This Row],[2]]/Table245[[#This Row],[Grand Total]]</f>
        <v>1.0238907849829351E-2</v>
      </c>
      <c r="J34" s="1">
        <f>Table245[[#This Row],[3]]/Table245[[#This Row],[Grand Total]]</f>
        <v>7.5085324232081918E-2</v>
      </c>
      <c r="K34" s="1">
        <f>Table245[[#This Row],[4]]/Table245[[#This Row],[Grand Total]]</f>
        <v>0.21501706484641639</v>
      </c>
      <c r="L34" s="1">
        <f>Table245[[#This Row],[5]]/Table245[[#This Row],[Grand Total]]</f>
        <v>0.59385665529010234</v>
      </c>
    </row>
    <row r="35" spans="1:12" x14ac:dyDescent="0.3">
      <c r="A35" s="2" t="s">
        <v>33</v>
      </c>
      <c r="B35">
        <v>350</v>
      </c>
      <c r="C35">
        <v>102</v>
      </c>
      <c r="D35">
        <v>276</v>
      </c>
      <c r="E35">
        <v>687</v>
      </c>
      <c r="F35">
        <v>2046</v>
      </c>
      <c r="G35">
        <f>SUM(Table245[[#This Row],[1]:[5]])</f>
        <v>3461</v>
      </c>
      <c r="H35" s="1">
        <f>Table245[[#This Row],[1]]/Table245[[#This Row],[Grand Total]]</f>
        <v>0.10112684195319271</v>
      </c>
      <c r="I35" s="1">
        <f>Table245[[#This Row],[2]]/Table245[[#This Row],[Grand Total]]</f>
        <v>2.9471251083501879E-2</v>
      </c>
      <c r="J35" s="1">
        <f>Table245[[#This Row],[3]]/Table245[[#This Row],[Grand Total]]</f>
        <v>7.9745738225946258E-2</v>
      </c>
      <c r="K35" s="1">
        <f>Table245[[#This Row],[4]]/Table245[[#This Row],[Grand Total]]</f>
        <v>0.19849754406240971</v>
      </c>
      <c r="L35" s="1">
        <f>Table245[[#This Row],[5]]/Table245[[#This Row],[Grand Total]]</f>
        <v>0.5911586246749494</v>
      </c>
    </row>
    <row r="36" spans="1:12" x14ac:dyDescent="0.3">
      <c r="A36" s="2" t="s">
        <v>51</v>
      </c>
      <c r="B36">
        <v>87</v>
      </c>
      <c r="C36">
        <v>19</v>
      </c>
      <c r="D36">
        <v>63</v>
      </c>
      <c r="E36">
        <v>140</v>
      </c>
      <c r="F36">
        <v>426</v>
      </c>
      <c r="G36">
        <f>SUM(Table245[[#This Row],[1]:[5]])</f>
        <v>735</v>
      </c>
      <c r="H36" s="1">
        <f>Table245[[#This Row],[1]]/Table245[[#This Row],[Grand Total]]</f>
        <v>0.11836734693877551</v>
      </c>
      <c r="I36" s="1">
        <f>Table245[[#This Row],[2]]/Table245[[#This Row],[Grand Total]]</f>
        <v>2.5850340136054421E-2</v>
      </c>
      <c r="J36" s="1">
        <f>Table245[[#This Row],[3]]/Table245[[#This Row],[Grand Total]]</f>
        <v>8.5714285714285715E-2</v>
      </c>
      <c r="K36" s="1">
        <f>Table245[[#This Row],[4]]/Table245[[#This Row],[Grand Total]]</f>
        <v>0.19047619047619047</v>
      </c>
      <c r="L36" s="1">
        <f>Table245[[#This Row],[5]]/Table245[[#This Row],[Grand Total]]</f>
        <v>0.57959183673469383</v>
      </c>
    </row>
    <row r="37" spans="1:12" x14ac:dyDescent="0.3">
      <c r="A37" s="2" t="s">
        <v>50</v>
      </c>
      <c r="B37">
        <v>647</v>
      </c>
      <c r="C37">
        <v>190</v>
      </c>
      <c r="D37">
        <v>475</v>
      </c>
      <c r="E37">
        <v>1052</v>
      </c>
      <c r="F37">
        <v>3190</v>
      </c>
      <c r="G37">
        <f>SUM(Table245[[#This Row],[1]:[5]])</f>
        <v>5554</v>
      </c>
      <c r="H37" s="1">
        <f>Table245[[#This Row],[1]]/Table245[[#This Row],[Grand Total]]</f>
        <v>0.11649261793302125</v>
      </c>
      <c r="I37" s="1">
        <f>Table245[[#This Row],[2]]/Table245[[#This Row],[Grand Total]]</f>
        <v>3.4209578682030971E-2</v>
      </c>
      <c r="J37" s="1">
        <f>Table245[[#This Row],[3]]/Table245[[#This Row],[Grand Total]]</f>
        <v>8.5523946705077417E-2</v>
      </c>
      <c r="K37" s="1">
        <f>Table245[[#This Row],[4]]/Table245[[#This Row],[Grand Total]]</f>
        <v>0.18941303564998199</v>
      </c>
      <c r="L37" s="1">
        <f>Table245[[#This Row],[5]]/Table245[[#This Row],[Grand Total]]</f>
        <v>0.57436082102988839</v>
      </c>
    </row>
    <row r="38" spans="1:12" hidden="1" x14ac:dyDescent="0.3">
      <c r="A38" s="2" t="s">
        <v>36</v>
      </c>
      <c r="B38">
        <v>5</v>
      </c>
      <c r="C38">
        <v>2</v>
      </c>
      <c r="D38">
        <v>4</v>
      </c>
      <c r="E38">
        <v>5</v>
      </c>
      <c r="F38">
        <v>23</v>
      </c>
      <c r="G38">
        <f>SUM(Table245[[#This Row],[1]:[5]])</f>
        <v>39</v>
      </c>
      <c r="H38" s="1">
        <f>Table245[[#This Row],[1]]/Table245[[#This Row],[Grand Total]]</f>
        <v>0.12820512820512819</v>
      </c>
      <c r="I38" s="1">
        <f>Table245[[#This Row],[2]]/Table245[[#This Row],[Grand Total]]</f>
        <v>5.128205128205128E-2</v>
      </c>
      <c r="J38" s="1">
        <f>Table245[[#This Row],[3]]/Table245[[#This Row],[Grand Total]]</f>
        <v>0.10256410256410256</v>
      </c>
      <c r="K38" s="1">
        <f>Table245[[#This Row],[4]]/Table245[[#This Row],[Grand Total]]</f>
        <v>0.12820512820512819</v>
      </c>
      <c r="L38" s="1">
        <f>Table245[[#This Row],[5]]/Table245[[#This Row],[Grand Total]]</f>
        <v>0.58974358974358976</v>
      </c>
    </row>
    <row r="39" spans="1:12" x14ac:dyDescent="0.3">
      <c r="A39" s="2" t="s">
        <v>53</v>
      </c>
      <c r="B39">
        <v>343</v>
      </c>
      <c r="C39">
        <v>94</v>
      </c>
      <c r="D39">
        <v>242</v>
      </c>
      <c r="E39">
        <v>520</v>
      </c>
      <c r="F39">
        <v>1616</v>
      </c>
      <c r="G39">
        <f>SUM(Table245[[#This Row],[1]:[5]])</f>
        <v>2815</v>
      </c>
      <c r="H39" s="1">
        <f>Table245[[#This Row],[1]]/Table245[[#This Row],[Grand Total]]</f>
        <v>0.12184724689165187</v>
      </c>
      <c r="I39" s="1">
        <f>Table245[[#This Row],[2]]/Table245[[#This Row],[Grand Total]]</f>
        <v>3.3392539964476019E-2</v>
      </c>
      <c r="J39" s="1">
        <f>Table245[[#This Row],[3]]/Table245[[#This Row],[Grand Total]]</f>
        <v>8.5968028419182954E-2</v>
      </c>
      <c r="K39" s="1">
        <f>Table245[[#This Row],[4]]/Table245[[#This Row],[Grand Total]]</f>
        <v>0.1847246891651865</v>
      </c>
      <c r="L39" s="1">
        <f>Table245[[#This Row],[5]]/Table245[[#This Row],[Grand Total]]</f>
        <v>0.57406749555950265</v>
      </c>
    </row>
    <row r="40" spans="1:12" x14ac:dyDescent="0.3">
      <c r="A40" s="2" t="s">
        <v>58</v>
      </c>
      <c r="B40">
        <v>33</v>
      </c>
      <c r="C40">
        <v>7</v>
      </c>
      <c r="D40">
        <v>19</v>
      </c>
      <c r="E40">
        <v>47</v>
      </c>
      <c r="F40">
        <v>142</v>
      </c>
      <c r="G40">
        <f>SUM(Table245[[#This Row],[1]:[5]])</f>
        <v>248</v>
      </c>
      <c r="H40" s="1">
        <f>Table245[[#This Row],[1]]/Table245[[#This Row],[Grand Total]]</f>
        <v>0.13306451612903225</v>
      </c>
      <c r="I40" s="1">
        <f>Table245[[#This Row],[2]]/Table245[[#This Row],[Grand Total]]</f>
        <v>2.8225806451612902E-2</v>
      </c>
      <c r="J40" s="1">
        <f>Table245[[#This Row],[3]]/Table245[[#This Row],[Grand Total]]</f>
        <v>7.6612903225806453E-2</v>
      </c>
      <c r="K40" s="1">
        <f>Table245[[#This Row],[4]]/Table245[[#This Row],[Grand Total]]</f>
        <v>0.18951612903225806</v>
      </c>
      <c r="L40" s="1">
        <f>Table245[[#This Row],[5]]/Table245[[#This Row],[Grand Total]]</f>
        <v>0.57258064516129037</v>
      </c>
    </row>
    <row r="41" spans="1:12" x14ac:dyDescent="0.3">
      <c r="A41" s="2" t="s">
        <v>46</v>
      </c>
      <c r="B41">
        <v>427</v>
      </c>
      <c r="C41">
        <v>125</v>
      </c>
      <c r="D41">
        <v>300</v>
      </c>
      <c r="E41">
        <v>804</v>
      </c>
      <c r="F41">
        <v>2204</v>
      </c>
      <c r="G41">
        <f>SUM(Table245[[#This Row],[1]:[5]])</f>
        <v>3860</v>
      </c>
      <c r="H41" s="1">
        <f>Table245[[#This Row],[1]]/Table245[[#This Row],[Grand Total]]</f>
        <v>0.11062176165803109</v>
      </c>
      <c r="I41" s="1">
        <f>Table245[[#This Row],[2]]/Table245[[#This Row],[Grand Total]]</f>
        <v>3.2383419689119168E-2</v>
      </c>
      <c r="J41" s="1">
        <f>Table245[[#This Row],[3]]/Table245[[#This Row],[Grand Total]]</f>
        <v>7.7720207253886009E-2</v>
      </c>
      <c r="K41" s="1">
        <f>Table245[[#This Row],[4]]/Table245[[#This Row],[Grand Total]]</f>
        <v>0.20829015544041452</v>
      </c>
      <c r="L41" s="1">
        <f>Table245[[#This Row],[5]]/Table245[[#This Row],[Grand Total]]</f>
        <v>0.57098445595854919</v>
      </c>
    </row>
    <row r="42" spans="1:12" x14ac:dyDescent="0.3">
      <c r="A42" s="2" t="s">
        <v>48</v>
      </c>
      <c r="B42">
        <v>119</v>
      </c>
      <c r="C42">
        <v>29</v>
      </c>
      <c r="D42">
        <v>106</v>
      </c>
      <c r="E42">
        <v>198</v>
      </c>
      <c r="F42">
        <v>596</v>
      </c>
      <c r="G42">
        <f>SUM(Table245[[#This Row],[1]:[5]])</f>
        <v>1048</v>
      </c>
      <c r="H42" s="1">
        <f>Table245[[#This Row],[1]]/Table245[[#This Row],[Grand Total]]</f>
        <v>0.11354961832061068</v>
      </c>
      <c r="I42" s="1">
        <f>Table245[[#This Row],[2]]/Table245[[#This Row],[Grand Total]]</f>
        <v>2.7671755725190841E-2</v>
      </c>
      <c r="J42" s="1">
        <f>Table245[[#This Row],[3]]/Table245[[#This Row],[Grand Total]]</f>
        <v>0.10114503816793893</v>
      </c>
      <c r="K42" s="1">
        <f>Table245[[#This Row],[4]]/Table245[[#This Row],[Grand Total]]</f>
        <v>0.18893129770992367</v>
      </c>
      <c r="L42" s="1">
        <f>Table245[[#This Row],[5]]/Table245[[#This Row],[Grand Total]]</f>
        <v>0.56870229007633588</v>
      </c>
    </row>
    <row r="43" spans="1:12" x14ac:dyDescent="0.3">
      <c r="A43" s="2" t="s">
        <v>56</v>
      </c>
      <c r="B43">
        <v>791</v>
      </c>
      <c r="C43">
        <v>239</v>
      </c>
      <c r="D43">
        <v>547</v>
      </c>
      <c r="E43">
        <v>1175</v>
      </c>
      <c r="F43">
        <v>3553</v>
      </c>
      <c r="G43">
        <f>SUM(Table245[[#This Row],[1]:[5]])</f>
        <v>6305</v>
      </c>
      <c r="H43" s="1">
        <f>Table245[[#This Row],[1]]/Table245[[#This Row],[Grand Total]]</f>
        <v>0.12545598731165741</v>
      </c>
      <c r="I43" s="1">
        <f>Table245[[#This Row],[2]]/Table245[[#This Row],[Grand Total]]</f>
        <v>3.790642347343378E-2</v>
      </c>
      <c r="J43" s="1">
        <f>Table245[[#This Row],[3]]/Table245[[#This Row],[Grand Total]]</f>
        <v>8.6756542426645517E-2</v>
      </c>
      <c r="K43" s="1">
        <f>Table245[[#This Row],[4]]/Table245[[#This Row],[Grand Total]]</f>
        <v>0.18636003172085647</v>
      </c>
      <c r="L43" s="1">
        <f>Table245[[#This Row],[5]]/Table245[[#This Row],[Grand Total]]</f>
        <v>0.56352101506740682</v>
      </c>
    </row>
    <row r="44" spans="1:12" x14ac:dyDescent="0.3">
      <c r="A44" s="2" t="s">
        <v>43</v>
      </c>
      <c r="B44">
        <v>269</v>
      </c>
      <c r="C44">
        <v>82</v>
      </c>
      <c r="D44">
        <v>198</v>
      </c>
      <c r="E44">
        <v>553</v>
      </c>
      <c r="F44">
        <v>1419</v>
      </c>
      <c r="G44">
        <f>SUM(Table245[[#This Row],[1]:[5]])</f>
        <v>2521</v>
      </c>
      <c r="H44" s="1">
        <f>Table245[[#This Row],[1]]/Table245[[#This Row],[Grand Total]]</f>
        <v>0.10670368901229671</v>
      </c>
      <c r="I44" s="1">
        <f>Table245[[#This Row],[2]]/Table245[[#This Row],[Grand Total]]</f>
        <v>3.2526775089250295E-2</v>
      </c>
      <c r="J44" s="1">
        <f>Table245[[#This Row],[3]]/Table245[[#This Row],[Grand Total]]</f>
        <v>7.8540261800872674E-2</v>
      </c>
      <c r="K44" s="1">
        <f>Table245[[#This Row],[4]]/Table245[[#This Row],[Grand Total]]</f>
        <v>0.21935739785799285</v>
      </c>
      <c r="L44" s="1">
        <f>Table245[[#This Row],[5]]/Table245[[#This Row],[Grand Total]]</f>
        <v>0.56287187623958745</v>
      </c>
    </row>
    <row r="45" spans="1:12" x14ac:dyDescent="0.3">
      <c r="A45" s="2" t="s">
        <v>18</v>
      </c>
      <c r="B45">
        <v>15</v>
      </c>
      <c r="C45">
        <v>7</v>
      </c>
      <c r="D45">
        <v>27</v>
      </c>
      <c r="E45">
        <v>52</v>
      </c>
      <c r="F45">
        <v>129</v>
      </c>
      <c r="G45">
        <f>SUM(Table245[[#This Row],[1]:[5]])</f>
        <v>230</v>
      </c>
      <c r="H45" s="1">
        <f>Table245[[#This Row],[1]]/Table245[[#This Row],[Grand Total]]</f>
        <v>6.5217391304347824E-2</v>
      </c>
      <c r="I45" s="1">
        <f>Table245[[#This Row],[2]]/Table245[[#This Row],[Grand Total]]</f>
        <v>3.0434782608695653E-2</v>
      </c>
      <c r="J45" s="1">
        <f>Table245[[#This Row],[3]]/Table245[[#This Row],[Grand Total]]</f>
        <v>0.11739130434782609</v>
      </c>
      <c r="K45" s="1">
        <f>Table245[[#This Row],[4]]/Table245[[#This Row],[Grand Total]]</f>
        <v>0.22608695652173913</v>
      </c>
      <c r="L45" s="1">
        <f>Table245[[#This Row],[5]]/Table245[[#This Row],[Grand Total]]</f>
        <v>0.56086956521739129</v>
      </c>
    </row>
    <row r="46" spans="1:12" x14ac:dyDescent="0.3">
      <c r="A46" s="2" t="s">
        <v>27</v>
      </c>
      <c r="B46">
        <v>21</v>
      </c>
      <c r="C46">
        <v>9</v>
      </c>
      <c r="D46">
        <v>16</v>
      </c>
      <c r="E46">
        <v>56</v>
      </c>
      <c r="F46">
        <v>129</v>
      </c>
      <c r="G46">
        <f>SUM(Table245[[#This Row],[1]:[5]])</f>
        <v>231</v>
      </c>
      <c r="H46" s="1">
        <f>Table245[[#This Row],[1]]/Table245[[#This Row],[Grand Total]]</f>
        <v>9.0909090909090912E-2</v>
      </c>
      <c r="I46" s="1">
        <f>Table245[[#This Row],[2]]/Table245[[#This Row],[Grand Total]]</f>
        <v>3.896103896103896E-2</v>
      </c>
      <c r="J46" s="1">
        <f>Table245[[#This Row],[3]]/Table245[[#This Row],[Grand Total]]</f>
        <v>6.9264069264069264E-2</v>
      </c>
      <c r="K46" s="1">
        <f>Table245[[#This Row],[4]]/Table245[[#This Row],[Grand Total]]</f>
        <v>0.24242424242424243</v>
      </c>
      <c r="L46" s="1">
        <f>Table245[[#This Row],[5]]/Table245[[#This Row],[Grand Total]]</f>
        <v>0.55844155844155841</v>
      </c>
    </row>
    <row r="47" spans="1:12" x14ac:dyDescent="0.3">
      <c r="A47" s="2" t="s">
        <v>57</v>
      </c>
      <c r="B47">
        <v>835</v>
      </c>
      <c r="C47">
        <v>223</v>
      </c>
      <c r="D47">
        <v>540</v>
      </c>
      <c r="E47">
        <v>1336</v>
      </c>
      <c r="F47">
        <v>3686</v>
      </c>
      <c r="G47">
        <f>SUM(Table245[[#This Row],[1]:[5]])</f>
        <v>6620</v>
      </c>
      <c r="H47" s="1">
        <f>Table245[[#This Row],[1]]/Table245[[#This Row],[Grand Total]]</f>
        <v>0.12613293051359517</v>
      </c>
      <c r="I47" s="1">
        <f>Table245[[#This Row],[2]]/Table245[[#This Row],[Grand Total]]</f>
        <v>3.3685800604229606E-2</v>
      </c>
      <c r="J47" s="1">
        <f>Table245[[#This Row],[3]]/Table245[[#This Row],[Grand Total]]</f>
        <v>8.1570996978851965E-2</v>
      </c>
      <c r="K47" s="1">
        <f>Table245[[#This Row],[4]]/Table245[[#This Row],[Grand Total]]</f>
        <v>0.20181268882175227</v>
      </c>
      <c r="L47" s="1">
        <f>Table245[[#This Row],[5]]/Table245[[#This Row],[Grand Total]]</f>
        <v>0.55679758308157101</v>
      </c>
    </row>
    <row r="48" spans="1:12" x14ac:dyDescent="0.3">
      <c r="A48" s="2" t="s">
        <v>37</v>
      </c>
      <c r="B48">
        <v>42</v>
      </c>
      <c r="C48">
        <v>18</v>
      </c>
      <c r="D48">
        <v>42</v>
      </c>
      <c r="E48">
        <v>85</v>
      </c>
      <c r="F48">
        <v>225</v>
      </c>
      <c r="G48">
        <f>SUM(Table245[[#This Row],[1]:[5]])</f>
        <v>412</v>
      </c>
      <c r="H48" s="1">
        <f>Table245[[#This Row],[1]]/Table245[[#This Row],[Grand Total]]</f>
        <v>0.10194174757281553</v>
      </c>
      <c r="I48" s="1">
        <f>Table245[[#This Row],[2]]/Table245[[#This Row],[Grand Total]]</f>
        <v>4.3689320388349516E-2</v>
      </c>
      <c r="J48" s="1">
        <f>Table245[[#This Row],[3]]/Table245[[#This Row],[Grand Total]]</f>
        <v>0.10194174757281553</v>
      </c>
      <c r="K48" s="1">
        <f>Table245[[#This Row],[4]]/Table245[[#This Row],[Grand Total]]</f>
        <v>0.20631067961165048</v>
      </c>
      <c r="L48" s="1">
        <f>Table245[[#This Row],[5]]/Table245[[#This Row],[Grand Total]]</f>
        <v>0.54611650485436891</v>
      </c>
    </row>
    <row r="49" spans="1:12" x14ac:dyDescent="0.3">
      <c r="A49" s="2" t="s">
        <v>47</v>
      </c>
      <c r="B49">
        <v>27</v>
      </c>
      <c r="C49">
        <v>5</v>
      </c>
      <c r="D49">
        <v>26</v>
      </c>
      <c r="E49">
        <v>53</v>
      </c>
      <c r="F49">
        <v>133</v>
      </c>
      <c r="G49">
        <f>SUM(Table245[[#This Row],[1]:[5]])</f>
        <v>244</v>
      </c>
      <c r="H49" s="1">
        <f>Table245[[#This Row],[1]]/Table245[[#This Row],[Grand Total]]</f>
        <v>0.11065573770491803</v>
      </c>
      <c r="I49" s="1">
        <f>Table245[[#This Row],[2]]/Table245[[#This Row],[Grand Total]]</f>
        <v>2.0491803278688523E-2</v>
      </c>
      <c r="J49" s="1">
        <f>Table245[[#This Row],[3]]/Table245[[#This Row],[Grand Total]]</f>
        <v>0.10655737704918032</v>
      </c>
      <c r="K49" s="1">
        <f>Table245[[#This Row],[4]]/Table245[[#This Row],[Grand Total]]</f>
        <v>0.21721311475409835</v>
      </c>
      <c r="L49" s="1">
        <f>Table245[[#This Row],[5]]/Table245[[#This Row],[Grand Total]]</f>
        <v>0.54508196721311475</v>
      </c>
    </row>
    <row r="50" spans="1:12" x14ac:dyDescent="0.3">
      <c r="A50" s="2" t="s">
        <v>45</v>
      </c>
      <c r="B50">
        <v>30</v>
      </c>
      <c r="C50">
        <v>6</v>
      </c>
      <c r="D50">
        <v>29</v>
      </c>
      <c r="E50">
        <v>61</v>
      </c>
      <c r="F50">
        <v>146</v>
      </c>
      <c r="G50">
        <f>SUM(Table245[[#This Row],[1]:[5]])</f>
        <v>272</v>
      </c>
      <c r="H50" s="1">
        <f>Table245[[#This Row],[1]]/Table245[[#This Row],[Grand Total]]</f>
        <v>0.11029411764705882</v>
      </c>
      <c r="I50" s="1">
        <f>Table245[[#This Row],[2]]/Table245[[#This Row],[Grand Total]]</f>
        <v>2.2058823529411766E-2</v>
      </c>
      <c r="J50" s="1">
        <f>Table245[[#This Row],[3]]/Table245[[#This Row],[Grand Total]]</f>
        <v>0.10661764705882353</v>
      </c>
      <c r="K50" s="1">
        <f>Table245[[#This Row],[4]]/Table245[[#This Row],[Grand Total]]</f>
        <v>0.22426470588235295</v>
      </c>
      <c r="L50" s="1">
        <f>Table245[[#This Row],[5]]/Table245[[#This Row],[Grand Total]]</f>
        <v>0.53676470588235292</v>
      </c>
    </row>
    <row r="51" spans="1:12" x14ac:dyDescent="0.3">
      <c r="A51" s="2" t="s">
        <v>54</v>
      </c>
      <c r="B51">
        <v>1147</v>
      </c>
      <c r="C51">
        <v>371</v>
      </c>
      <c r="D51">
        <v>914</v>
      </c>
      <c r="E51">
        <v>1842</v>
      </c>
      <c r="F51">
        <v>4933</v>
      </c>
      <c r="G51">
        <f>SUM(Table245[[#This Row],[1]:[5]])</f>
        <v>9207</v>
      </c>
      <c r="H51" s="1">
        <f>Table245[[#This Row],[1]]/Table245[[#This Row],[Grand Total]]</f>
        <v>0.12457912457912458</v>
      </c>
      <c r="I51" s="1">
        <f>Table245[[#This Row],[2]]/Table245[[#This Row],[Grand Total]]</f>
        <v>4.0295427392201585E-2</v>
      </c>
      <c r="J51" s="1">
        <f>Table245[[#This Row],[3]]/Table245[[#This Row],[Grand Total]]</f>
        <v>9.9272292820679911E-2</v>
      </c>
      <c r="K51" s="1">
        <f>Table245[[#This Row],[4]]/Table245[[#This Row],[Grand Total]]</f>
        <v>0.20006516780710329</v>
      </c>
      <c r="L51" s="1">
        <f>Table245[[#This Row],[5]]/Table245[[#This Row],[Grand Total]]</f>
        <v>0.53578798740089062</v>
      </c>
    </row>
    <row r="52" spans="1:12" x14ac:dyDescent="0.3">
      <c r="A52" s="2" t="s">
        <v>67</v>
      </c>
      <c r="B52">
        <v>57</v>
      </c>
      <c r="C52">
        <v>17</v>
      </c>
      <c r="D52">
        <v>33</v>
      </c>
      <c r="E52">
        <v>53</v>
      </c>
      <c r="F52">
        <v>183</v>
      </c>
      <c r="G52">
        <f>SUM(Table245[[#This Row],[1]:[5]])</f>
        <v>343</v>
      </c>
      <c r="H52" s="1">
        <f>Table245[[#This Row],[1]]/Table245[[#This Row],[Grand Total]]</f>
        <v>0.16618075801749271</v>
      </c>
      <c r="I52" s="1">
        <f>Table245[[#This Row],[2]]/Table245[[#This Row],[Grand Total]]</f>
        <v>4.9562682215743441E-2</v>
      </c>
      <c r="J52" s="1">
        <f>Table245[[#This Row],[3]]/Table245[[#This Row],[Grand Total]]</f>
        <v>9.6209912536443148E-2</v>
      </c>
      <c r="K52" s="1">
        <f>Table245[[#This Row],[4]]/Table245[[#This Row],[Grand Total]]</f>
        <v>0.15451895043731778</v>
      </c>
      <c r="L52" s="1">
        <f>Table245[[#This Row],[5]]/Table245[[#This Row],[Grand Total]]</f>
        <v>0.53352769679300294</v>
      </c>
    </row>
    <row r="53" spans="1:12" x14ac:dyDescent="0.3">
      <c r="A53" s="2" t="s">
        <v>59</v>
      </c>
      <c r="B53">
        <v>52</v>
      </c>
      <c r="C53">
        <v>16</v>
      </c>
      <c r="D53">
        <v>51</v>
      </c>
      <c r="E53">
        <v>55</v>
      </c>
      <c r="F53">
        <v>199</v>
      </c>
      <c r="G53">
        <f>SUM(Table245[[#This Row],[1]:[5]])</f>
        <v>373</v>
      </c>
      <c r="H53" s="1">
        <f>Table245[[#This Row],[1]]/Table245[[#This Row],[Grand Total]]</f>
        <v>0.13941018766756033</v>
      </c>
      <c r="I53" s="1">
        <f>Table245[[#This Row],[2]]/Table245[[#This Row],[Grand Total]]</f>
        <v>4.2895442359249331E-2</v>
      </c>
      <c r="J53" s="1">
        <f>Table245[[#This Row],[3]]/Table245[[#This Row],[Grand Total]]</f>
        <v>0.13672922252010725</v>
      </c>
      <c r="K53" s="1">
        <f>Table245[[#This Row],[4]]/Table245[[#This Row],[Grand Total]]</f>
        <v>0.14745308310991956</v>
      </c>
      <c r="L53" s="1">
        <f>Table245[[#This Row],[5]]/Table245[[#This Row],[Grand Total]]</f>
        <v>0.53351206434316356</v>
      </c>
    </row>
    <row r="54" spans="1:12" x14ac:dyDescent="0.3">
      <c r="A54" s="2" t="s">
        <v>49</v>
      </c>
      <c r="B54">
        <v>480</v>
      </c>
      <c r="C54">
        <v>158</v>
      </c>
      <c r="D54">
        <v>415</v>
      </c>
      <c r="E54">
        <v>898</v>
      </c>
      <c r="F54">
        <v>2200</v>
      </c>
      <c r="G54">
        <f>SUM(Table245[[#This Row],[1]:[5]])</f>
        <v>4151</v>
      </c>
      <c r="H54" s="1">
        <f>Table245[[#This Row],[1]]/Table245[[#This Row],[Grand Total]]</f>
        <v>0.11563478679836184</v>
      </c>
      <c r="I54" s="1">
        <f>Table245[[#This Row],[2]]/Table245[[#This Row],[Grand Total]]</f>
        <v>3.8063117321127438E-2</v>
      </c>
      <c r="J54" s="1">
        <f>Table245[[#This Row],[3]]/Table245[[#This Row],[Grand Total]]</f>
        <v>9.9975909419417003E-2</v>
      </c>
      <c r="K54" s="1">
        <f>Table245[[#This Row],[4]]/Table245[[#This Row],[Grand Total]]</f>
        <v>0.21633341363526862</v>
      </c>
      <c r="L54" s="1">
        <f>Table245[[#This Row],[5]]/Table245[[#This Row],[Grand Total]]</f>
        <v>0.52999277282582513</v>
      </c>
    </row>
    <row r="55" spans="1:12" x14ac:dyDescent="0.3">
      <c r="A55" s="2" t="s">
        <v>32</v>
      </c>
      <c r="B55">
        <v>47</v>
      </c>
      <c r="C55">
        <v>27</v>
      </c>
      <c r="D55">
        <v>37</v>
      </c>
      <c r="E55">
        <v>111</v>
      </c>
      <c r="F55">
        <v>248</v>
      </c>
      <c r="G55">
        <f>SUM(Table245[[#This Row],[1]:[5]])</f>
        <v>470</v>
      </c>
      <c r="H55" s="1">
        <f>Table245[[#This Row],[1]]/Table245[[#This Row],[Grand Total]]</f>
        <v>0.1</v>
      </c>
      <c r="I55" s="1">
        <f>Table245[[#This Row],[2]]/Table245[[#This Row],[Grand Total]]</f>
        <v>5.7446808510638298E-2</v>
      </c>
      <c r="J55" s="1">
        <f>Table245[[#This Row],[3]]/Table245[[#This Row],[Grand Total]]</f>
        <v>7.8723404255319152E-2</v>
      </c>
      <c r="K55" s="1">
        <f>Table245[[#This Row],[4]]/Table245[[#This Row],[Grand Total]]</f>
        <v>0.23617021276595745</v>
      </c>
      <c r="L55" s="1">
        <f>Table245[[#This Row],[5]]/Table245[[#This Row],[Grand Total]]</f>
        <v>0.52765957446808509</v>
      </c>
    </row>
    <row r="56" spans="1:12" x14ac:dyDescent="0.3">
      <c r="A56" s="2" t="s">
        <v>62</v>
      </c>
      <c r="B56">
        <v>33</v>
      </c>
      <c r="C56">
        <v>7</v>
      </c>
      <c r="D56">
        <v>18</v>
      </c>
      <c r="E56">
        <v>46</v>
      </c>
      <c r="F56">
        <v>110</v>
      </c>
      <c r="G56">
        <f>SUM(Table245[[#This Row],[1]:[5]])</f>
        <v>214</v>
      </c>
      <c r="H56" s="1">
        <f>Table245[[#This Row],[1]]/Table245[[#This Row],[Grand Total]]</f>
        <v>0.1542056074766355</v>
      </c>
      <c r="I56" s="1">
        <f>Table245[[#This Row],[2]]/Table245[[#This Row],[Grand Total]]</f>
        <v>3.2710280373831772E-2</v>
      </c>
      <c r="J56" s="1">
        <f>Table245[[#This Row],[3]]/Table245[[#This Row],[Grand Total]]</f>
        <v>8.4112149532710276E-2</v>
      </c>
      <c r="K56" s="1">
        <f>Table245[[#This Row],[4]]/Table245[[#This Row],[Grand Total]]</f>
        <v>0.21495327102803738</v>
      </c>
      <c r="L56" s="1">
        <f>Table245[[#This Row],[5]]/Table245[[#This Row],[Grand Total]]</f>
        <v>0.51401869158878499</v>
      </c>
    </row>
    <row r="57" spans="1:12" x14ac:dyDescent="0.3">
      <c r="A57" s="2" t="s">
        <v>68</v>
      </c>
      <c r="B57">
        <v>224</v>
      </c>
      <c r="C57">
        <v>59</v>
      </c>
      <c r="D57">
        <v>180</v>
      </c>
      <c r="E57">
        <v>293</v>
      </c>
      <c r="F57">
        <v>499</v>
      </c>
      <c r="G57">
        <f>SUM(Table245[[#This Row],[1]:[5]])</f>
        <v>1255</v>
      </c>
      <c r="H57" s="1">
        <f>Table245[[#This Row],[1]]/Table245[[#This Row],[Grand Total]]</f>
        <v>0.17848605577689244</v>
      </c>
      <c r="I57" s="1">
        <f>Table245[[#This Row],[2]]/Table245[[#This Row],[Grand Total]]</f>
        <v>4.7011952191235058E-2</v>
      </c>
      <c r="J57" s="1">
        <f>Table245[[#This Row],[3]]/Table245[[#This Row],[Grand Total]]</f>
        <v>0.14342629482071714</v>
      </c>
      <c r="K57" s="1">
        <f>Table245[[#This Row],[4]]/Table245[[#This Row],[Grand Total]]</f>
        <v>0.23346613545816733</v>
      </c>
      <c r="L57" s="1">
        <f>Table245[[#This Row],[5]]/Table245[[#This Row],[Grand Total]]</f>
        <v>0.39760956175298806</v>
      </c>
    </row>
    <row r="58" spans="1:12" hidden="1" x14ac:dyDescent="0.3">
      <c r="A58" s="2" t="s">
        <v>16</v>
      </c>
      <c r="B58">
        <v>4</v>
      </c>
      <c r="C58">
        <v>5</v>
      </c>
      <c r="D58">
        <v>5</v>
      </c>
      <c r="E58">
        <v>21</v>
      </c>
      <c r="F58">
        <v>40</v>
      </c>
      <c r="G58">
        <f>SUM(Table245[[#This Row],[1]:[5]])</f>
        <v>75</v>
      </c>
      <c r="H58" s="1">
        <f>Table245[[#This Row],[1]]/Table245[[#This Row],[Grand Total]]</f>
        <v>5.3333333333333337E-2</v>
      </c>
      <c r="I58" s="1">
        <f>Table245[[#This Row],[2]]/Table245[[#This Row],[Grand Total]]</f>
        <v>6.6666666666666666E-2</v>
      </c>
      <c r="J58" s="1">
        <f>Table245[[#This Row],[3]]/Table245[[#This Row],[Grand Total]]</f>
        <v>6.6666666666666666E-2</v>
      </c>
      <c r="K58" s="1">
        <f>Table245[[#This Row],[4]]/Table245[[#This Row],[Grand Total]]</f>
        <v>0.28000000000000003</v>
      </c>
      <c r="L58" s="1">
        <f>Table245[[#This Row],[5]]/Table245[[#This Row],[Grand Total]]</f>
        <v>0.53333333333333333</v>
      </c>
    </row>
    <row r="59" spans="1:12" hidden="1" x14ac:dyDescent="0.3">
      <c r="A59" s="2" t="s">
        <v>15</v>
      </c>
      <c r="B59">
        <v>23</v>
      </c>
      <c r="C59">
        <v>7</v>
      </c>
      <c r="D59">
        <v>18</v>
      </c>
      <c r="E59">
        <v>37</v>
      </c>
      <c r="F59">
        <v>111</v>
      </c>
      <c r="G59">
        <f>SUM(Table245[[#This Row],[1]:[5]])</f>
        <v>196</v>
      </c>
      <c r="H59" s="1">
        <f>Table245[[#This Row],[1]]/Table245[[#This Row],[Grand Total]]</f>
        <v>0.11734693877551021</v>
      </c>
      <c r="I59" s="1">
        <f>Table245[[#This Row],[2]]/Table245[[#This Row],[Grand Total]]</f>
        <v>3.5714285714285712E-2</v>
      </c>
      <c r="J59" s="1">
        <f>Table245[[#This Row],[3]]/Table245[[#This Row],[Grand Total]]</f>
        <v>9.1836734693877556E-2</v>
      </c>
      <c r="K59" s="1">
        <f>Table245[[#This Row],[4]]/Table245[[#This Row],[Grand Total]]</f>
        <v>0.18877551020408162</v>
      </c>
      <c r="L59" s="1">
        <f>Table245[[#This Row],[5]]/Table245[[#This Row],[Grand Total]]</f>
        <v>0.56632653061224492</v>
      </c>
    </row>
    <row r="60" spans="1:12" hidden="1" x14ac:dyDescent="0.3">
      <c r="A60" s="2" t="s">
        <v>14</v>
      </c>
      <c r="B60">
        <v>18</v>
      </c>
      <c r="C60">
        <v>7</v>
      </c>
      <c r="D60">
        <v>10</v>
      </c>
      <c r="E60">
        <v>33</v>
      </c>
      <c r="F60">
        <v>119</v>
      </c>
      <c r="G60">
        <f>SUM(Table245[[#This Row],[1]:[5]])</f>
        <v>187</v>
      </c>
      <c r="H60" s="1">
        <f>Table245[[#This Row],[1]]/Table245[[#This Row],[Grand Total]]</f>
        <v>9.6256684491978606E-2</v>
      </c>
      <c r="I60" s="1">
        <f>Table245[[#This Row],[2]]/Table245[[#This Row],[Grand Total]]</f>
        <v>3.7433155080213901E-2</v>
      </c>
      <c r="J60" s="1">
        <f>Table245[[#This Row],[3]]/Table245[[#This Row],[Grand Total]]</f>
        <v>5.3475935828877004E-2</v>
      </c>
      <c r="K60" s="1">
        <f>Table245[[#This Row],[4]]/Table245[[#This Row],[Grand Total]]</f>
        <v>0.17647058823529413</v>
      </c>
      <c r="L60" s="1">
        <f>Table245[[#This Row],[5]]/Table245[[#This Row],[Grand Total]]</f>
        <v>0.63636363636363635</v>
      </c>
    </row>
    <row r="61" spans="1:12" hidden="1" x14ac:dyDescent="0.3">
      <c r="A61" s="2" t="s">
        <v>13</v>
      </c>
      <c r="B61">
        <v>3</v>
      </c>
      <c r="C61">
        <v>1</v>
      </c>
      <c r="D61">
        <v>2</v>
      </c>
      <c r="E61">
        <v>4</v>
      </c>
      <c r="F61">
        <v>11</v>
      </c>
      <c r="G61">
        <f>SUM(Table245[[#This Row],[1]:[5]])</f>
        <v>21</v>
      </c>
      <c r="H61" s="1">
        <f>Table245[[#This Row],[1]]/Table245[[#This Row],[Grand Total]]</f>
        <v>0.14285714285714285</v>
      </c>
      <c r="I61" s="1">
        <f>Table245[[#This Row],[2]]/Table245[[#This Row],[Grand Total]]</f>
        <v>4.7619047619047616E-2</v>
      </c>
      <c r="J61" s="1">
        <f>Table245[[#This Row],[3]]/Table245[[#This Row],[Grand Total]]</f>
        <v>9.5238095238095233E-2</v>
      </c>
      <c r="K61" s="1">
        <f>Table245[[#This Row],[4]]/Table245[[#This Row],[Grand Total]]</f>
        <v>0.19047619047619047</v>
      </c>
      <c r="L61" s="1">
        <f>Table245[[#This Row],[5]]/Table245[[#This Row],[Grand Total]]</f>
        <v>0.52380952380952384</v>
      </c>
    </row>
    <row r="62" spans="1:12" hidden="1" x14ac:dyDescent="0.3">
      <c r="A62" s="2" t="s">
        <v>12</v>
      </c>
      <c r="B62">
        <v>21</v>
      </c>
      <c r="C62">
        <v>6</v>
      </c>
      <c r="D62">
        <v>13</v>
      </c>
      <c r="E62">
        <v>50</v>
      </c>
      <c r="F62">
        <v>92</v>
      </c>
      <c r="G62">
        <f>SUM(Table245[[#This Row],[1]:[5]])</f>
        <v>182</v>
      </c>
      <c r="H62" s="1">
        <f>Table245[[#This Row],[1]]/Table245[[#This Row],[Grand Total]]</f>
        <v>0.11538461538461539</v>
      </c>
      <c r="I62" s="1">
        <f>Table245[[#This Row],[2]]/Table245[[#This Row],[Grand Total]]</f>
        <v>3.2967032967032968E-2</v>
      </c>
      <c r="J62" s="1">
        <f>Table245[[#This Row],[3]]/Table245[[#This Row],[Grand Total]]</f>
        <v>7.1428571428571425E-2</v>
      </c>
      <c r="K62" s="1">
        <f>Table245[[#This Row],[4]]/Table245[[#This Row],[Grand Total]]</f>
        <v>0.27472527472527475</v>
      </c>
      <c r="L62" s="1">
        <f>Table245[[#This Row],[5]]/Table245[[#This Row],[Grand Total]]</f>
        <v>0.50549450549450547</v>
      </c>
    </row>
    <row r="63" spans="1:12" hidden="1" x14ac:dyDescent="0.3">
      <c r="A63" s="2" t="s">
        <v>11</v>
      </c>
      <c r="B63">
        <v>20</v>
      </c>
      <c r="C63">
        <v>2</v>
      </c>
      <c r="D63">
        <v>10</v>
      </c>
      <c r="E63">
        <v>37</v>
      </c>
      <c r="F63">
        <v>108</v>
      </c>
      <c r="G63">
        <f>SUM(Table245[[#This Row],[1]:[5]])</f>
        <v>177</v>
      </c>
      <c r="H63" s="1">
        <f>Table245[[#This Row],[1]]/Table245[[#This Row],[Grand Total]]</f>
        <v>0.11299435028248588</v>
      </c>
      <c r="I63" s="1">
        <f>Table245[[#This Row],[2]]/Table245[[#This Row],[Grand Total]]</f>
        <v>1.1299435028248588E-2</v>
      </c>
      <c r="J63" s="1">
        <f>Table245[[#This Row],[3]]/Table245[[#This Row],[Grand Total]]</f>
        <v>5.6497175141242938E-2</v>
      </c>
      <c r="K63" s="1">
        <f>Table245[[#This Row],[4]]/Table245[[#This Row],[Grand Total]]</f>
        <v>0.20903954802259886</v>
      </c>
      <c r="L63" s="1">
        <f>Table245[[#This Row],[5]]/Table245[[#This Row],[Grand Total]]</f>
        <v>0.61016949152542377</v>
      </c>
    </row>
    <row r="64" spans="1:12" hidden="1" x14ac:dyDescent="0.3">
      <c r="A64" s="2" t="s">
        <v>10</v>
      </c>
      <c r="B64">
        <v>27</v>
      </c>
      <c r="C64">
        <v>4</v>
      </c>
      <c r="D64">
        <v>13</v>
      </c>
      <c r="E64">
        <v>33</v>
      </c>
      <c r="F64">
        <v>84</v>
      </c>
      <c r="G64">
        <f>SUM(Table245[[#This Row],[1]:[5]])</f>
        <v>161</v>
      </c>
      <c r="H64" s="1">
        <f>Table245[[#This Row],[1]]/Table245[[#This Row],[Grand Total]]</f>
        <v>0.16770186335403728</v>
      </c>
      <c r="I64" s="1">
        <f>Table245[[#This Row],[2]]/Table245[[#This Row],[Grand Total]]</f>
        <v>2.4844720496894408E-2</v>
      </c>
      <c r="J64" s="1">
        <f>Table245[[#This Row],[3]]/Table245[[#This Row],[Grand Total]]</f>
        <v>8.0745341614906832E-2</v>
      </c>
      <c r="K64" s="1">
        <f>Table245[[#This Row],[4]]/Table245[[#This Row],[Grand Total]]</f>
        <v>0.20496894409937888</v>
      </c>
      <c r="L64" s="1">
        <f>Table245[[#This Row],[5]]/Table245[[#This Row],[Grand Total]]</f>
        <v>0.52173913043478259</v>
      </c>
    </row>
    <row r="65" spans="1:12" hidden="1" x14ac:dyDescent="0.3">
      <c r="A65" s="2" t="s">
        <v>9</v>
      </c>
      <c r="B65">
        <v>14</v>
      </c>
      <c r="C65">
        <v>2</v>
      </c>
      <c r="D65">
        <v>17</v>
      </c>
      <c r="E65">
        <v>27</v>
      </c>
      <c r="F65">
        <v>78</v>
      </c>
      <c r="G65">
        <f>SUM(Table245[[#This Row],[1]:[5]])</f>
        <v>138</v>
      </c>
      <c r="H65" s="1">
        <f>Table245[[#This Row],[1]]/Table245[[#This Row],[Grand Total]]</f>
        <v>0.10144927536231885</v>
      </c>
      <c r="I65" s="1">
        <f>Table245[[#This Row],[2]]/Table245[[#This Row],[Grand Total]]</f>
        <v>1.4492753623188406E-2</v>
      </c>
      <c r="J65" s="1">
        <f>Table245[[#This Row],[3]]/Table245[[#This Row],[Grand Total]]</f>
        <v>0.12318840579710146</v>
      </c>
      <c r="K65" s="1">
        <f>Table245[[#This Row],[4]]/Table245[[#This Row],[Grand Total]]</f>
        <v>0.19565217391304349</v>
      </c>
      <c r="L65" s="1">
        <f>Table245[[#This Row],[5]]/Table245[[#This Row],[Grand Total]]</f>
        <v>0.56521739130434778</v>
      </c>
    </row>
    <row r="66" spans="1:12" hidden="1" x14ac:dyDescent="0.3">
      <c r="A66" s="2" t="s">
        <v>8</v>
      </c>
      <c r="B66">
        <v>14</v>
      </c>
      <c r="C66">
        <v>2</v>
      </c>
      <c r="D66">
        <v>12</v>
      </c>
      <c r="E66">
        <v>33</v>
      </c>
      <c r="F66">
        <v>65</v>
      </c>
      <c r="G66">
        <f>SUM(Table245[[#This Row],[1]:[5]])</f>
        <v>126</v>
      </c>
      <c r="H66" s="1">
        <f>Table245[[#This Row],[1]]/Table245[[#This Row],[Grand Total]]</f>
        <v>0.1111111111111111</v>
      </c>
      <c r="I66" s="1">
        <f>Table245[[#This Row],[2]]/Table245[[#This Row],[Grand Total]]</f>
        <v>1.5873015873015872E-2</v>
      </c>
      <c r="J66" s="1">
        <f>Table245[[#This Row],[3]]/Table245[[#This Row],[Grand Total]]</f>
        <v>9.5238095238095233E-2</v>
      </c>
      <c r="K66" s="1">
        <f>Table245[[#This Row],[4]]/Table245[[#This Row],[Grand Total]]</f>
        <v>0.26190476190476192</v>
      </c>
      <c r="L66" s="1">
        <f>Table245[[#This Row],[5]]/Table245[[#This Row],[Grand Total]]</f>
        <v>0.51587301587301593</v>
      </c>
    </row>
    <row r="67" spans="1:12" hidden="1" x14ac:dyDescent="0.3">
      <c r="A67" s="2" t="s">
        <v>7</v>
      </c>
      <c r="B67">
        <v>7</v>
      </c>
      <c r="C67">
        <v>1</v>
      </c>
      <c r="D67">
        <v>3</v>
      </c>
      <c r="E67">
        <v>8</v>
      </c>
      <c r="F67">
        <v>19</v>
      </c>
      <c r="G67">
        <f>SUM(Table245[[#This Row],[1]:[5]])</f>
        <v>38</v>
      </c>
      <c r="H67" s="1">
        <f>Table245[[#This Row],[1]]/Table245[[#This Row],[Grand Total]]</f>
        <v>0.18421052631578946</v>
      </c>
      <c r="I67" s="1">
        <f>Table245[[#This Row],[2]]/Table245[[#This Row],[Grand Total]]</f>
        <v>2.6315789473684209E-2</v>
      </c>
      <c r="J67" s="1">
        <f>Table245[[#This Row],[3]]/Table245[[#This Row],[Grand Total]]</f>
        <v>7.8947368421052627E-2</v>
      </c>
      <c r="K67" s="1">
        <f>Table245[[#This Row],[4]]/Table245[[#This Row],[Grand Total]]</f>
        <v>0.21052631578947367</v>
      </c>
      <c r="L67" s="1">
        <f>Table245[[#This Row],[5]]/Table245[[#This Row],[Grand Total]]</f>
        <v>0.5</v>
      </c>
    </row>
    <row r="68" spans="1:12" hidden="1" x14ac:dyDescent="0.3">
      <c r="A68" s="2" t="s">
        <v>6</v>
      </c>
      <c r="B68">
        <v>14</v>
      </c>
      <c r="C68">
        <v>8</v>
      </c>
      <c r="D68">
        <v>9</v>
      </c>
      <c r="E68">
        <v>30</v>
      </c>
      <c r="F68">
        <v>59</v>
      </c>
      <c r="G68">
        <f>SUM(Table245[[#This Row],[1]:[5]])</f>
        <v>120</v>
      </c>
      <c r="H68" s="1">
        <f>Table245[[#This Row],[1]]/Table245[[#This Row],[Grand Total]]</f>
        <v>0.11666666666666667</v>
      </c>
      <c r="I68" s="1">
        <f>Table245[[#This Row],[2]]/Table245[[#This Row],[Grand Total]]</f>
        <v>6.6666666666666666E-2</v>
      </c>
      <c r="J68" s="1">
        <f>Table245[[#This Row],[3]]/Table245[[#This Row],[Grand Total]]</f>
        <v>7.4999999999999997E-2</v>
      </c>
      <c r="K68" s="1">
        <f>Table245[[#This Row],[4]]/Table245[[#This Row],[Grand Total]]</f>
        <v>0.25</v>
      </c>
      <c r="L68" s="1">
        <f>Table245[[#This Row],[5]]/Table245[[#This Row],[Grand Total]]</f>
        <v>0.49166666666666664</v>
      </c>
    </row>
    <row r="69" spans="1:12" hidden="1" x14ac:dyDescent="0.3">
      <c r="A69" s="2" t="s">
        <v>5</v>
      </c>
      <c r="B69">
        <v>6</v>
      </c>
      <c r="C69">
        <v>3</v>
      </c>
      <c r="D69">
        <v>6</v>
      </c>
      <c r="E69">
        <v>6</v>
      </c>
      <c r="F69">
        <v>18</v>
      </c>
      <c r="G69">
        <f>SUM(Table245[[#This Row],[1]:[5]])</f>
        <v>39</v>
      </c>
      <c r="H69" s="1">
        <f>Table245[[#This Row],[1]]/Table245[[#This Row],[Grand Total]]</f>
        <v>0.15384615384615385</v>
      </c>
      <c r="I69" s="1">
        <f>Table245[[#This Row],[2]]/Table245[[#This Row],[Grand Total]]</f>
        <v>7.6923076923076927E-2</v>
      </c>
      <c r="J69" s="1">
        <f>Table245[[#This Row],[3]]/Table245[[#This Row],[Grand Total]]</f>
        <v>0.15384615384615385</v>
      </c>
      <c r="K69" s="1">
        <f>Table245[[#This Row],[4]]/Table245[[#This Row],[Grand Total]]</f>
        <v>0.15384615384615385</v>
      </c>
      <c r="L69" s="1">
        <f>Table245[[#This Row],[5]]/Table245[[#This Row],[Grand Total]]</f>
        <v>0.46153846153846156</v>
      </c>
    </row>
    <row r="70" spans="1:12" hidden="1" x14ac:dyDescent="0.3">
      <c r="A70" s="2" t="s">
        <v>4</v>
      </c>
      <c r="B70">
        <v>5</v>
      </c>
      <c r="D70">
        <v>4</v>
      </c>
      <c r="E70">
        <v>6</v>
      </c>
      <c r="F70">
        <v>12</v>
      </c>
      <c r="G70">
        <f>SUM(Table245[[#This Row],[1]:[5]])</f>
        <v>27</v>
      </c>
      <c r="H70" s="1">
        <f>Table245[[#This Row],[1]]/Table245[[#This Row],[Grand Total]]</f>
        <v>0.18518518518518517</v>
      </c>
      <c r="I70" s="1">
        <f>Table245[[#This Row],[2]]/Table245[[#This Row],[Grand Total]]</f>
        <v>0</v>
      </c>
      <c r="J70" s="1">
        <f>Table245[[#This Row],[3]]/Table245[[#This Row],[Grand Total]]</f>
        <v>0.14814814814814814</v>
      </c>
      <c r="K70" s="1">
        <f>Table245[[#This Row],[4]]/Table245[[#This Row],[Grand Total]]</f>
        <v>0.22222222222222221</v>
      </c>
      <c r="L70" s="1">
        <f>Table245[[#This Row],[5]]/Table245[[#This Row],[Grand Total]]</f>
        <v>0.44444444444444442</v>
      </c>
    </row>
    <row r="71" spans="1:12" hidden="1" x14ac:dyDescent="0.3">
      <c r="A71" s="2" t="s">
        <v>3</v>
      </c>
      <c r="B71">
        <v>26</v>
      </c>
      <c r="C71">
        <v>3</v>
      </c>
      <c r="D71">
        <v>7</v>
      </c>
      <c r="E71">
        <v>17</v>
      </c>
      <c r="F71">
        <v>58</v>
      </c>
      <c r="G71">
        <f>SUM(Table245[[#This Row],[1]:[5]])</f>
        <v>111</v>
      </c>
      <c r="H71" s="1">
        <f>Table245[[#This Row],[1]]/Table245[[#This Row],[Grand Total]]</f>
        <v>0.23423423423423423</v>
      </c>
      <c r="I71" s="1">
        <f>Table245[[#This Row],[2]]/Table245[[#This Row],[Grand Total]]</f>
        <v>2.7027027027027029E-2</v>
      </c>
      <c r="J71" s="1">
        <f>Table245[[#This Row],[3]]/Table245[[#This Row],[Grand Total]]</f>
        <v>6.3063063063063057E-2</v>
      </c>
      <c r="K71" s="1">
        <f>Table245[[#This Row],[4]]/Table245[[#This Row],[Grand Total]]</f>
        <v>0.15315315315315314</v>
      </c>
      <c r="L71" s="1">
        <f>Table245[[#This Row],[5]]/Table245[[#This Row],[Grand Total]]</f>
        <v>0.52252252252252251</v>
      </c>
    </row>
    <row r="72" spans="1:12" hidden="1" x14ac:dyDescent="0.3">
      <c r="A72" s="2" t="s">
        <v>2</v>
      </c>
      <c r="B72">
        <v>2</v>
      </c>
      <c r="E72">
        <v>3</v>
      </c>
      <c r="F72">
        <v>2</v>
      </c>
      <c r="G72">
        <f>SUM(Table245[[#This Row],[1]:[5]])</f>
        <v>7</v>
      </c>
      <c r="H72" s="1">
        <f>Table245[[#This Row],[1]]/Table245[[#This Row],[Grand Total]]</f>
        <v>0.2857142857142857</v>
      </c>
      <c r="I72" s="1">
        <f>Table245[[#This Row],[2]]/Table245[[#This Row],[Grand Total]]</f>
        <v>0</v>
      </c>
      <c r="J72" s="1">
        <f>Table245[[#This Row],[3]]/Table245[[#This Row],[Grand Total]]</f>
        <v>0</v>
      </c>
      <c r="K72" s="1">
        <f>Table245[[#This Row],[4]]/Table245[[#This Row],[Grand Total]]</f>
        <v>0.42857142857142855</v>
      </c>
      <c r="L72" s="1">
        <f>Table245[[#This Row],[5]]/Table245[[#This Row],[Grand Total]]</f>
        <v>0.2857142857142857</v>
      </c>
    </row>
    <row r="73" spans="1:12" hidden="1" x14ac:dyDescent="0.3">
      <c r="A73" s="2" t="s">
        <v>1</v>
      </c>
      <c r="B73">
        <v>1</v>
      </c>
      <c r="E73">
        <v>1</v>
      </c>
      <c r="G73">
        <f>SUM(Table245[[#This Row],[1]:[5]])</f>
        <v>2</v>
      </c>
      <c r="H73" s="1">
        <f>Table245[[#This Row],[1]]/Table245[[#This Row],[Grand Total]]</f>
        <v>0.5</v>
      </c>
      <c r="I73" s="1">
        <f>Table245[[#This Row],[2]]/Table245[[#This Row],[Grand Total]]</f>
        <v>0</v>
      </c>
      <c r="J73" s="1">
        <f>Table245[[#This Row],[3]]/Table245[[#This Row],[Grand Total]]</f>
        <v>0</v>
      </c>
      <c r="K73" s="1">
        <f>Table245[[#This Row],[4]]/Table245[[#This Row],[Grand Total]]</f>
        <v>0.5</v>
      </c>
      <c r="L73" s="1">
        <f>Table245[[#This Row],[5]]/Table245[[#This Row],[Grand Total]]</f>
        <v>0</v>
      </c>
    </row>
    <row r="74" spans="1:12" hidden="1" x14ac:dyDescent="0.3">
      <c r="A74" s="2" t="s">
        <v>0</v>
      </c>
      <c r="B74">
        <v>1</v>
      </c>
      <c r="E74">
        <v>1</v>
      </c>
      <c r="G74">
        <f>SUM(Table245[[#This Row],[1]:[5]])</f>
        <v>2</v>
      </c>
      <c r="H74" s="1">
        <f>Table245[[#This Row],[1]]/Table245[[#This Row],[Grand Total]]</f>
        <v>0.5</v>
      </c>
      <c r="I74" s="1">
        <f>Table245[[#This Row],[2]]/Table245[[#This Row],[Grand Total]]</f>
        <v>0</v>
      </c>
      <c r="J74" s="1">
        <f>Table245[[#This Row],[3]]/Table245[[#This Row],[Grand Total]]</f>
        <v>0</v>
      </c>
      <c r="K74" s="1">
        <f>Table245[[#This Row],[4]]/Table245[[#This Row],[Grand Total]]</f>
        <v>0.5</v>
      </c>
      <c r="L74" s="1">
        <f>Table245[[#This Row],[5]]/Table245[[#This Row],[Grand Total]]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CE8E7-5701-44DE-9A2D-D04422F0D45E}">
  <dimension ref="A1:G74"/>
  <sheetViews>
    <sheetView workbookViewId="0"/>
  </sheetViews>
  <sheetFormatPr defaultRowHeight="14.4" x14ac:dyDescent="0.3"/>
  <cols>
    <col min="1" max="1" width="43.21875" bestFit="1" customWidth="1"/>
    <col min="7" max="7" width="12.6640625" customWidth="1"/>
  </cols>
  <sheetData>
    <row r="1" spans="1:7" x14ac:dyDescent="0.3">
      <c r="A1" t="s">
        <v>84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</row>
    <row r="2" spans="1:7" x14ac:dyDescent="0.3">
      <c r="A2" s="2" t="s">
        <v>35</v>
      </c>
      <c r="B2">
        <v>885</v>
      </c>
      <c r="C2">
        <v>210</v>
      </c>
      <c r="D2">
        <v>679</v>
      </c>
      <c r="E2">
        <v>1580</v>
      </c>
      <c r="F2">
        <v>5377</v>
      </c>
      <c r="G2">
        <f>SUM(Table2[[#This Row],[1]:[5]])</f>
        <v>8731</v>
      </c>
    </row>
    <row r="3" spans="1:7" x14ac:dyDescent="0.3">
      <c r="A3" s="2" t="s">
        <v>54</v>
      </c>
      <c r="B3">
        <v>1147</v>
      </c>
      <c r="C3">
        <v>371</v>
      </c>
      <c r="D3">
        <v>914</v>
      </c>
      <c r="E3">
        <v>1842</v>
      </c>
      <c r="F3">
        <v>4933</v>
      </c>
      <c r="G3">
        <f>SUM(Table2[[#This Row],[1]:[5]])</f>
        <v>9207</v>
      </c>
    </row>
    <row r="4" spans="1:7" x14ac:dyDescent="0.3">
      <c r="A4" s="2" t="s">
        <v>40</v>
      </c>
      <c r="B4">
        <v>794</v>
      </c>
      <c r="C4">
        <v>190</v>
      </c>
      <c r="D4">
        <v>550</v>
      </c>
      <c r="E4">
        <v>1470</v>
      </c>
      <c r="F4">
        <v>4626</v>
      </c>
      <c r="G4">
        <f>SUM(Table2[[#This Row],[1]:[5]])</f>
        <v>7630</v>
      </c>
    </row>
    <row r="5" spans="1:7" x14ac:dyDescent="0.3">
      <c r="A5" s="2" t="s">
        <v>57</v>
      </c>
      <c r="B5">
        <v>835</v>
      </c>
      <c r="C5">
        <v>223</v>
      </c>
      <c r="D5">
        <v>540</v>
      </c>
      <c r="E5">
        <v>1336</v>
      </c>
      <c r="F5">
        <v>3686</v>
      </c>
      <c r="G5">
        <f>SUM(Table2[[#This Row],[1]:[5]])</f>
        <v>6620</v>
      </c>
    </row>
    <row r="6" spans="1:7" x14ac:dyDescent="0.3">
      <c r="A6" s="2" t="s">
        <v>56</v>
      </c>
      <c r="B6">
        <v>791</v>
      </c>
      <c r="C6">
        <v>239</v>
      </c>
      <c r="D6">
        <v>547</v>
      </c>
      <c r="E6">
        <v>1175</v>
      </c>
      <c r="F6">
        <v>3553</v>
      </c>
      <c r="G6">
        <f>SUM(Table2[[#This Row],[1]:[5]])</f>
        <v>6305</v>
      </c>
    </row>
    <row r="7" spans="1:7" x14ac:dyDescent="0.3">
      <c r="A7" s="2" t="s">
        <v>31</v>
      </c>
      <c r="B7">
        <v>573</v>
      </c>
      <c r="C7">
        <v>178</v>
      </c>
      <c r="D7">
        <v>490</v>
      </c>
      <c r="E7">
        <v>1108</v>
      </c>
      <c r="F7">
        <v>3440</v>
      </c>
      <c r="G7">
        <f>SUM(Table2[[#This Row],[1]:[5]])</f>
        <v>5789</v>
      </c>
    </row>
    <row r="8" spans="1:7" x14ac:dyDescent="0.3">
      <c r="A8" s="2" t="s">
        <v>50</v>
      </c>
      <c r="B8">
        <v>647</v>
      </c>
      <c r="C8">
        <v>190</v>
      </c>
      <c r="D8">
        <v>475</v>
      </c>
      <c r="E8">
        <v>1052</v>
      </c>
      <c r="F8">
        <v>3190</v>
      </c>
      <c r="G8">
        <f>SUM(Table2[[#This Row],[1]:[5]])</f>
        <v>5554</v>
      </c>
    </row>
    <row r="9" spans="1:7" x14ac:dyDescent="0.3">
      <c r="A9" s="2" t="s">
        <v>34</v>
      </c>
      <c r="B9">
        <v>388</v>
      </c>
      <c r="C9">
        <v>95</v>
      </c>
      <c r="D9">
        <v>291</v>
      </c>
      <c r="E9">
        <v>678</v>
      </c>
      <c r="F9">
        <v>2376</v>
      </c>
      <c r="G9">
        <f>SUM(Table2[[#This Row],[1]:[5]])</f>
        <v>3828</v>
      </c>
    </row>
    <row r="10" spans="1:7" x14ac:dyDescent="0.3">
      <c r="A10" s="2" t="s">
        <v>46</v>
      </c>
      <c r="B10">
        <v>427</v>
      </c>
      <c r="C10">
        <v>125</v>
      </c>
      <c r="D10">
        <v>300</v>
      </c>
      <c r="E10">
        <v>804</v>
      </c>
      <c r="F10">
        <v>2204</v>
      </c>
      <c r="G10">
        <f>SUM(Table2[[#This Row],[1]:[5]])</f>
        <v>3860</v>
      </c>
    </row>
    <row r="11" spans="1:7" x14ac:dyDescent="0.3">
      <c r="A11" s="2" t="s">
        <v>49</v>
      </c>
      <c r="B11">
        <v>480</v>
      </c>
      <c r="C11">
        <v>158</v>
      </c>
      <c r="D11">
        <v>415</v>
      </c>
      <c r="E11">
        <v>898</v>
      </c>
      <c r="F11">
        <v>2200</v>
      </c>
      <c r="G11">
        <f>SUM(Table2[[#This Row],[1]:[5]])</f>
        <v>4151</v>
      </c>
    </row>
    <row r="12" spans="1:7" x14ac:dyDescent="0.3">
      <c r="A12" s="2" t="s">
        <v>28</v>
      </c>
      <c r="B12">
        <v>331</v>
      </c>
      <c r="C12">
        <v>107</v>
      </c>
      <c r="D12">
        <v>287</v>
      </c>
      <c r="E12">
        <v>712</v>
      </c>
      <c r="F12">
        <v>2133</v>
      </c>
      <c r="G12">
        <f>SUM(Table2[[#This Row],[1]:[5]])</f>
        <v>3570</v>
      </c>
    </row>
    <row r="13" spans="1:7" x14ac:dyDescent="0.3">
      <c r="A13" s="2" t="s">
        <v>33</v>
      </c>
      <c r="B13">
        <v>350</v>
      </c>
      <c r="C13">
        <v>102</v>
      </c>
      <c r="D13">
        <v>276</v>
      </c>
      <c r="E13">
        <v>687</v>
      </c>
      <c r="F13">
        <v>2046</v>
      </c>
      <c r="G13">
        <f>SUM(Table2[[#This Row],[1]:[5]])</f>
        <v>3461</v>
      </c>
    </row>
    <row r="14" spans="1:7" x14ac:dyDescent="0.3">
      <c r="A14" s="2" t="s">
        <v>39</v>
      </c>
      <c r="B14">
        <v>322</v>
      </c>
      <c r="C14">
        <v>92</v>
      </c>
      <c r="D14">
        <v>211</v>
      </c>
      <c r="E14">
        <v>503</v>
      </c>
      <c r="F14">
        <v>2009</v>
      </c>
      <c r="G14">
        <f>SUM(Table2[[#This Row],[1]:[5]])</f>
        <v>3137</v>
      </c>
    </row>
    <row r="15" spans="1:7" x14ac:dyDescent="0.3">
      <c r="A15" s="2" t="s">
        <v>53</v>
      </c>
      <c r="B15">
        <v>343</v>
      </c>
      <c r="C15">
        <v>94</v>
      </c>
      <c r="D15">
        <v>242</v>
      </c>
      <c r="E15">
        <v>520</v>
      </c>
      <c r="F15">
        <v>1616</v>
      </c>
      <c r="G15">
        <f>SUM(Table2[[#This Row],[1]:[5]])</f>
        <v>2815</v>
      </c>
    </row>
    <row r="16" spans="1:7" x14ac:dyDescent="0.3">
      <c r="A16" s="2" t="s">
        <v>22</v>
      </c>
      <c r="B16">
        <v>189</v>
      </c>
      <c r="C16">
        <v>66</v>
      </c>
      <c r="D16">
        <v>146</v>
      </c>
      <c r="E16">
        <v>449</v>
      </c>
      <c r="F16">
        <v>1428</v>
      </c>
      <c r="G16">
        <f>SUM(Table2[[#This Row],[1]:[5]])</f>
        <v>2278</v>
      </c>
    </row>
    <row r="17" spans="1:7" x14ac:dyDescent="0.3">
      <c r="A17" s="2" t="s">
        <v>43</v>
      </c>
      <c r="B17">
        <v>269</v>
      </c>
      <c r="C17">
        <v>82</v>
      </c>
      <c r="D17">
        <v>198</v>
      </c>
      <c r="E17">
        <v>553</v>
      </c>
      <c r="F17">
        <v>1419</v>
      </c>
      <c r="G17">
        <f>SUM(Table2[[#This Row],[1]:[5]])</f>
        <v>2521</v>
      </c>
    </row>
    <row r="18" spans="1:7" x14ac:dyDescent="0.3">
      <c r="A18" s="2" t="s">
        <v>26</v>
      </c>
      <c r="B18">
        <v>167</v>
      </c>
      <c r="C18">
        <v>47</v>
      </c>
      <c r="D18">
        <v>153</v>
      </c>
      <c r="E18">
        <v>379</v>
      </c>
      <c r="F18">
        <v>1099</v>
      </c>
      <c r="G18">
        <f>SUM(Table2[[#This Row],[1]:[5]])</f>
        <v>1845</v>
      </c>
    </row>
    <row r="19" spans="1:7" x14ac:dyDescent="0.3">
      <c r="A19" s="2" t="s">
        <v>25</v>
      </c>
      <c r="B19">
        <v>149</v>
      </c>
      <c r="C19">
        <v>45</v>
      </c>
      <c r="D19">
        <v>120</v>
      </c>
      <c r="E19">
        <v>310</v>
      </c>
      <c r="F19">
        <v>1071</v>
      </c>
      <c r="G19">
        <f>SUM(Table2[[#This Row],[1]:[5]])</f>
        <v>1695</v>
      </c>
    </row>
    <row r="20" spans="1:7" x14ac:dyDescent="0.3">
      <c r="A20" s="2" t="s">
        <v>19</v>
      </c>
      <c r="B20">
        <v>68</v>
      </c>
      <c r="C20">
        <v>23</v>
      </c>
      <c r="D20">
        <v>70</v>
      </c>
      <c r="E20">
        <v>192</v>
      </c>
      <c r="F20">
        <v>666</v>
      </c>
      <c r="G20">
        <f>SUM(Table2[[#This Row],[1]:[5]])</f>
        <v>1019</v>
      </c>
    </row>
    <row r="21" spans="1:7" x14ac:dyDescent="0.3">
      <c r="A21" s="2" t="s">
        <v>48</v>
      </c>
      <c r="B21">
        <v>119</v>
      </c>
      <c r="C21">
        <v>29</v>
      </c>
      <c r="D21">
        <v>106</v>
      </c>
      <c r="E21">
        <v>198</v>
      </c>
      <c r="F21">
        <v>596</v>
      </c>
      <c r="G21">
        <f>SUM(Table2[[#This Row],[1]:[5]])</f>
        <v>1048</v>
      </c>
    </row>
    <row r="22" spans="1:7" x14ac:dyDescent="0.3">
      <c r="A22" s="2" t="s">
        <v>68</v>
      </c>
      <c r="B22">
        <v>224</v>
      </c>
      <c r="C22">
        <v>59</v>
      </c>
      <c r="D22">
        <v>180</v>
      </c>
      <c r="E22">
        <v>293</v>
      </c>
      <c r="F22">
        <v>499</v>
      </c>
      <c r="G22">
        <f>SUM(Table2[[#This Row],[1]:[5]])</f>
        <v>1255</v>
      </c>
    </row>
    <row r="23" spans="1:7" x14ac:dyDescent="0.3">
      <c r="A23" s="2" t="s">
        <v>38</v>
      </c>
      <c r="B23">
        <v>78</v>
      </c>
      <c r="C23">
        <v>15</v>
      </c>
      <c r="D23">
        <v>63</v>
      </c>
      <c r="E23">
        <v>153</v>
      </c>
      <c r="F23">
        <v>452</v>
      </c>
      <c r="G23">
        <f>SUM(Table2[[#This Row],[1]:[5]])</f>
        <v>761</v>
      </c>
    </row>
    <row r="24" spans="1:7" x14ac:dyDescent="0.3">
      <c r="A24" s="2" t="s">
        <v>51</v>
      </c>
      <c r="B24">
        <v>87</v>
      </c>
      <c r="C24">
        <v>19</v>
      </c>
      <c r="D24">
        <v>63</v>
      </c>
      <c r="E24">
        <v>140</v>
      </c>
      <c r="F24">
        <v>426</v>
      </c>
      <c r="G24">
        <f>SUM(Table2[[#This Row],[1]:[5]])</f>
        <v>735</v>
      </c>
    </row>
    <row r="25" spans="1:7" x14ac:dyDescent="0.3">
      <c r="A25" s="2" t="s">
        <v>42</v>
      </c>
      <c r="B25">
        <v>66</v>
      </c>
      <c r="C25">
        <v>19</v>
      </c>
      <c r="D25">
        <v>34</v>
      </c>
      <c r="E25">
        <v>118</v>
      </c>
      <c r="F25">
        <v>384</v>
      </c>
      <c r="G25">
        <f>SUM(Table2[[#This Row],[1]:[5]])</f>
        <v>621</v>
      </c>
    </row>
    <row r="26" spans="1:7" x14ac:dyDescent="0.3">
      <c r="A26" s="2" t="s">
        <v>30</v>
      </c>
      <c r="B26">
        <v>58</v>
      </c>
      <c r="C26">
        <v>21</v>
      </c>
      <c r="D26">
        <v>40</v>
      </c>
      <c r="E26">
        <v>123</v>
      </c>
      <c r="F26">
        <v>376</v>
      </c>
      <c r="G26">
        <f>SUM(Table2[[#This Row],[1]:[5]])</f>
        <v>618</v>
      </c>
    </row>
    <row r="27" spans="1:7" x14ac:dyDescent="0.3">
      <c r="A27" s="2" t="s">
        <v>20</v>
      </c>
      <c r="B27">
        <v>35</v>
      </c>
      <c r="C27">
        <v>6</v>
      </c>
      <c r="D27">
        <v>17</v>
      </c>
      <c r="E27">
        <v>77</v>
      </c>
      <c r="F27">
        <v>370</v>
      </c>
      <c r="G27">
        <f>SUM(Table2[[#This Row],[1]:[5]])</f>
        <v>505</v>
      </c>
    </row>
    <row r="28" spans="1:7" x14ac:dyDescent="0.3">
      <c r="A28" s="2" t="s">
        <v>29</v>
      </c>
      <c r="B28">
        <v>41</v>
      </c>
      <c r="C28">
        <v>10</v>
      </c>
      <c r="D28">
        <v>21</v>
      </c>
      <c r="E28">
        <v>83</v>
      </c>
      <c r="F28">
        <v>284</v>
      </c>
      <c r="G28">
        <f>SUM(Table2[[#This Row],[1]:[5]])</f>
        <v>439</v>
      </c>
    </row>
    <row r="29" spans="1:7" x14ac:dyDescent="0.3">
      <c r="A29" s="2" t="s">
        <v>32</v>
      </c>
      <c r="B29">
        <v>47</v>
      </c>
      <c r="C29">
        <v>27</v>
      </c>
      <c r="D29">
        <v>37</v>
      </c>
      <c r="E29">
        <v>111</v>
      </c>
      <c r="F29">
        <v>248</v>
      </c>
      <c r="G29">
        <f>SUM(Table2[[#This Row],[1]:[5]])</f>
        <v>470</v>
      </c>
    </row>
    <row r="30" spans="1:7" x14ac:dyDescent="0.3">
      <c r="A30" s="2" t="s">
        <v>37</v>
      </c>
      <c r="B30">
        <v>42</v>
      </c>
      <c r="C30">
        <v>18</v>
      </c>
      <c r="D30">
        <v>42</v>
      </c>
      <c r="E30">
        <v>85</v>
      </c>
      <c r="F30">
        <v>225</v>
      </c>
      <c r="G30">
        <f>SUM(Table2[[#This Row],[1]:[5]])</f>
        <v>412</v>
      </c>
    </row>
    <row r="31" spans="1:7" x14ac:dyDescent="0.3">
      <c r="A31" s="2" t="s">
        <v>59</v>
      </c>
      <c r="B31">
        <v>52</v>
      </c>
      <c r="C31">
        <v>16</v>
      </c>
      <c r="D31">
        <v>51</v>
      </c>
      <c r="E31">
        <v>55</v>
      </c>
      <c r="F31">
        <v>199</v>
      </c>
      <c r="G31">
        <f>SUM(Table2[[#This Row],[1]:[5]])</f>
        <v>373</v>
      </c>
    </row>
    <row r="32" spans="1:7" x14ac:dyDescent="0.3">
      <c r="A32" s="2" t="s">
        <v>67</v>
      </c>
      <c r="B32">
        <v>57</v>
      </c>
      <c r="C32">
        <v>17</v>
      </c>
      <c r="D32">
        <v>33</v>
      </c>
      <c r="E32">
        <v>53</v>
      </c>
      <c r="F32">
        <v>183</v>
      </c>
      <c r="G32">
        <f>SUM(Table2[[#This Row],[1]:[5]])</f>
        <v>343</v>
      </c>
    </row>
    <row r="33" spans="1:7" x14ac:dyDescent="0.3">
      <c r="A33" s="2" t="s">
        <v>21</v>
      </c>
      <c r="B33">
        <v>19</v>
      </c>
      <c r="C33">
        <v>7</v>
      </c>
      <c r="D33">
        <v>9</v>
      </c>
      <c r="E33">
        <v>39</v>
      </c>
      <c r="F33">
        <v>182</v>
      </c>
      <c r="G33">
        <f>SUM(Table2[[#This Row],[1]:[5]])</f>
        <v>256</v>
      </c>
    </row>
    <row r="34" spans="1:7" x14ac:dyDescent="0.3">
      <c r="A34" s="2" t="s">
        <v>41</v>
      </c>
      <c r="B34">
        <v>31</v>
      </c>
      <c r="C34">
        <v>3</v>
      </c>
      <c r="D34">
        <v>22</v>
      </c>
      <c r="E34">
        <v>63</v>
      </c>
      <c r="F34">
        <v>174</v>
      </c>
      <c r="G34">
        <f>SUM(Table2[[#This Row],[1]:[5]])</f>
        <v>293</v>
      </c>
    </row>
    <row r="35" spans="1:7" x14ac:dyDescent="0.3">
      <c r="A35" s="2" t="s">
        <v>23</v>
      </c>
      <c r="B35">
        <v>20</v>
      </c>
      <c r="C35">
        <v>8</v>
      </c>
      <c r="D35">
        <v>17</v>
      </c>
      <c r="E35">
        <v>40</v>
      </c>
      <c r="F35">
        <v>149</v>
      </c>
      <c r="G35">
        <f>SUM(Table2[[#This Row],[1]:[5]])</f>
        <v>234</v>
      </c>
    </row>
    <row r="36" spans="1:7" x14ac:dyDescent="0.3">
      <c r="A36" s="2" t="s">
        <v>45</v>
      </c>
      <c r="B36">
        <v>30</v>
      </c>
      <c r="C36">
        <v>6</v>
      </c>
      <c r="D36">
        <v>29</v>
      </c>
      <c r="E36">
        <v>61</v>
      </c>
      <c r="F36">
        <v>146</v>
      </c>
      <c r="G36">
        <f>SUM(Table2[[#This Row],[1]:[5]])</f>
        <v>272</v>
      </c>
    </row>
    <row r="37" spans="1:7" x14ac:dyDescent="0.3">
      <c r="A37" s="2" t="s">
        <v>17</v>
      </c>
      <c r="B37">
        <v>10</v>
      </c>
      <c r="C37">
        <v>3</v>
      </c>
      <c r="D37">
        <v>23</v>
      </c>
      <c r="E37">
        <v>43</v>
      </c>
      <c r="F37">
        <v>144</v>
      </c>
      <c r="G37">
        <f>SUM(Table2[[#This Row],[1]:[5]])</f>
        <v>223</v>
      </c>
    </row>
    <row r="38" spans="1:7" x14ac:dyDescent="0.3">
      <c r="A38" s="2" t="s">
        <v>58</v>
      </c>
      <c r="B38">
        <v>33</v>
      </c>
      <c r="C38">
        <v>7</v>
      </c>
      <c r="D38">
        <v>19</v>
      </c>
      <c r="E38">
        <v>47</v>
      </c>
      <c r="F38">
        <v>142</v>
      </c>
      <c r="G38">
        <f>SUM(Table2[[#This Row],[1]:[5]])</f>
        <v>248</v>
      </c>
    </row>
    <row r="39" spans="1:7" x14ac:dyDescent="0.3">
      <c r="A39" s="2" t="s">
        <v>24</v>
      </c>
      <c r="B39">
        <v>20</v>
      </c>
      <c r="C39">
        <v>5</v>
      </c>
      <c r="D39">
        <v>20</v>
      </c>
      <c r="E39">
        <v>48</v>
      </c>
      <c r="F39">
        <v>137</v>
      </c>
      <c r="G39">
        <f>SUM(Table2[[#This Row],[1]:[5]])</f>
        <v>230</v>
      </c>
    </row>
    <row r="40" spans="1:7" x14ac:dyDescent="0.3">
      <c r="A40" s="2" t="s">
        <v>47</v>
      </c>
      <c r="B40">
        <v>27</v>
      </c>
      <c r="C40">
        <v>5</v>
      </c>
      <c r="D40">
        <v>26</v>
      </c>
      <c r="E40">
        <v>53</v>
      </c>
      <c r="F40">
        <v>133</v>
      </c>
      <c r="G40">
        <f>SUM(Table2[[#This Row],[1]:[5]])</f>
        <v>244</v>
      </c>
    </row>
    <row r="41" spans="1:7" x14ac:dyDescent="0.3">
      <c r="A41" s="2" t="s">
        <v>27</v>
      </c>
      <c r="B41">
        <v>21</v>
      </c>
      <c r="C41">
        <v>9</v>
      </c>
      <c r="D41">
        <v>16</v>
      </c>
      <c r="E41">
        <v>56</v>
      </c>
      <c r="F41">
        <v>129</v>
      </c>
      <c r="G41">
        <f>SUM(Table2[[#This Row],[1]:[5]])</f>
        <v>231</v>
      </c>
    </row>
    <row r="42" spans="1:7" x14ac:dyDescent="0.3">
      <c r="A42" s="2" t="s">
        <v>18</v>
      </c>
      <c r="B42">
        <v>15</v>
      </c>
      <c r="C42">
        <v>7</v>
      </c>
      <c r="D42">
        <v>27</v>
      </c>
      <c r="E42">
        <v>52</v>
      </c>
      <c r="F42">
        <v>129</v>
      </c>
      <c r="G42">
        <f>SUM(Table2[[#This Row],[1]:[5]])</f>
        <v>230</v>
      </c>
    </row>
    <row r="43" spans="1:7" x14ac:dyDescent="0.3">
      <c r="A43" s="2" t="s">
        <v>14</v>
      </c>
      <c r="B43">
        <v>18</v>
      </c>
      <c r="C43">
        <v>7</v>
      </c>
      <c r="D43">
        <v>10</v>
      </c>
      <c r="E43">
        <v>33</v>
      </c>
      <c r="F43">
        <v>119</v>
      </c>
      <c r="G43">
        <f>SUM(Table2[[#This Row],[1]:[5]])</f>
        <v>187</v>
      </c>
    </row>
    <row r="44" spans="1:7" x14ac:dyDescent="0.3">
      <c r="A44" s="2" t="s">
        <v>15</v>
      </c>
      <c r="B44">
        <v>23</v>
      </c>
      <c r="C44">
        <v>7</v>
      </c>
      <c r="D44">
        <v>18</v>
      </c>
      <c r="E44">
        <v>37</v>
      </c>
      <c r="F44">
        <v>111</v>
      </c>
      <c r="G44">
        <f>SUM(Table2[[#This Row],[1]:[5]])</f>
        <v>196</v>
      </c>
    </row>
    <row r="45" spans="1:7" x14ac:dyDescent="0.3">
      <c r="A45" s="2" t="s">
        <v>62</v>
      </c>
      <c r="B45">
        <v>33</v>
      </c>
      <c r="C45">
        <v>7</v>
      </c>
      <c r="D45">
        <v>18</v>
      </c>
      <c r="E45">
        <v>46</v>
      </c>
      <c r="F45">
        <v>110</v>
      </c>
      <c r="G45">
        <f>SUM(Table2[[#This Row],[1]:[5]])</f>
        <v>214</v>
      </c>
    </row>
    <row r="46" spans="1:7" x14ac:dyDescent="0.3">
      <c r="A46" s="2" t="s">
        <v>11</v>
      </c>
      <c r="B46">
        <v>20</v>
      </c>
      <c r="C46">
        <v>2</v>
      </c>
      <c r="D46">
        <v>10</v>
      </c>
      <c r="E46">
        <v>37</v>
      </c>
      <c r="F46">
        <v>108</v>
      </c>
      <c r="G46">
        <f>SUM(Table2[[#This Row],[1]:[5]])</f>
        <v>177</v>
      </c>
    </row>
    <row r="47" spans="1:7" x14ac:dyDescent="0.3">
      <c r="A47" s="2" t="s">
        <v>12</v>
      </c>
      <c r="B47">
        <v>21</v>
      </c>
      <c r="C47">
        <v>6</v>
      </c>
      <c r="D47">
        <v>13</v>
      </c>
      <c r="E47">
        <v>50</v>
      </c>
      <c r="F47">
        <v>92</v>
      </c>
      <c r="G47">
        <f>SUM(Table2[[#This Row],[1]:[5]])</f>
        <v>182</v>
      </c>
    </row>
    <row r="48" spans="1:7" x14ac:dyDescent="0.3">
      <c r="A48" s="2" t="s">
        <v>10</v>
      </c>
      <c r="B48">
        <v>27</v>
      </c>
      <c r="C48">
        <v>4</v>
      </c>
      <c r="D48">
        <v>13</v>
      </c>
      <c r="E48">
        <v>33</v>
      </c>
      <c r="F48">
        <v>84</v>
      </c>
      <c r="G48">
        <f>SUM(Table2[[#This Row],[1]:[5]])</f>
        <v>161</v>
      </c>
    </row>
    <row r="49" spans="1:7" x14ac:dyDescent="0.3">
      <c r="A49" s="2" t="s">
        <v>9</v>
      </c>
      <c r="B49">
        <v>14</v>
      </c>
      <c r="C49">
        <v>2</v>
      </c>
      <c r="D49">
        <v>17</v>
      </c>
      <c r="E49">
        <v>27</v>
      </c>
      <c r="F49">
        <v>78</v>
      </c>
      <c r="G49">
        <f>SUM(Table2[[#This Row],[1]:[5]])</f>
        <v>138</v>
      </c>
    </row>
    <row r="50" spans="1:7" x14ac:dyDescent="0.3">
      <c r="A50" s="2" t="s">
        <v>8</v>
      </c>
      <c r="B50">
        <v>14</v>
      </c>
      <c r="C50">
        <v>2</v>
      </c>
      <c r="D50">
        <v>12</v>
      </c>
      <c r="E50">
        <v>33</v>
      </c>
      <c r="F50">
        <v>65</v>
      </c>
      <c r="G50">
        <f>SUM(Table2[[#This Row],[1]:[5]])</f>
        <v>126</v>
      </c>
    </row>
    <row r="51" spans="1:7" x14ac:dyDescent="0.3">
      <c r="A51" s="2" t="s">
        <v>65</v>
      </c>
      <c r="B51">
        <v>8</v>
      </c>
      <c r="D51">
        <v>1</v>
      </c>
      <c r="E51">
        <v>20</v>
      </c>
      <c r="F51">
        <v>65</v>
      </c>
      <c r="G51">
        <f>SUM(Table2[[#This Row],[1]:[5]])</f>
        <v>94</v>
      </c>
    </row>
    <row r="52" spans="1:7" x14ac:dyDescent="0.3">
      <c r="A52" s="2" t="s">
        <v>6</v>
      </c>
      <c r="B52">
        <v>14</v>
      </c>
      <c r="C52">
        <v>8</v>
      </c>
      <c r="D52">
        <v>9</v>
      </c>
      <c r="E52">
        <v>30</v>
      </c>
      <c r="F52">
        <v>59</v>
      </c>
      <c r="G52">
        <f>SUM(Table2[[#This Row],[1]:[5]])</f>
        <v>120</v>
      </c>
    </row>
    <row r="53" spans="1:7" x14ac:dyDescent="0.3">
      <c r="A53" s="2" t="s">
        <v>52</v>
      </c>
      <c r="B53">
        <v>11</v>
      </c>
      <c r="C53">
        <v>3</v>
      </c>
      <c r="D53">
        <v>4</v>
      </c>
      <c r="E53">
        <v>17</v>
      </c>
      <c r="F53">
        <v>59</v>
      </c>
      <c r="G53">
        <f>SUM(Table2[[#This Row],[1]:[5]])</f>
        <v>94</v>
      </c>
    </row>
    <row r="54" spans="1:7" x14ac:dyDescent="0.3">
      <c r="A54" s="2" t="s">
        <v>3</v>
      </c>
      <c r="B54">
        <v>26</v>
      </c>
      <c r="C54">
        <v>3</v>
      </c>
      <c r="D54">
        <v>7</v>
      </c>
      <c r="E54">
        <v>17</v>
      </c>
      <c r="F54">
        <v>58</v>
      </c>
      <c r="G54">
        <f>SUM(Table2[[#This Row],[1]:[5]])</f>
        <v>111</v>
      </c>
    </row>
    <row r="55" spans="1:7" x14ac:dyDescent="0.3">
      <c r="A55" s="2" t="s">
        <v>61</v>
      </c>
      <c r="B55">
        <v>7</v>
      </c>
      <c r="C55">
        <v>1</v>
      </c>
      <c r="D55">
        <v>4</v>
      </c>
      <c r="E55">
        <v>14</v>
      </c>
      <c r="F55">
        <v>49</v>
      </c>
      <c r="G55">
        <f>SUM(Table2[[#This Row],[1]:[5]])</f>
        <v>75</v>
      </c>
    </row>
    <row r="56" spans="1:7" x14ac:dyDescent="0.3">
      <c r="A56" s="2" t="s">
        <v>66</v>
      </c>
      <c r="B56">
        <v>7</v>
      </c>
      <c r="C56">
        <v>2</v>
      </c>
      <c r="D56">
        <v>5</v>
      </c>
      <c r="E56">
        <v>6</v>
      </c>
      <c r="F56">
        <v>45</v>
      </c>
      <c r="G56">
        <f>SUM(Table2[[#This Row],[1]:[5]])</f>
        <v>65</v>
      </c>
    </row>
    <row r="57" spans="1:7" x14ac:dyDescent="0.3">
      <c r="A57" s="2" t="s">
        <v>16</v>
      </c>
      <c r="B57">
        <v>4</v>
      </c>
      <c r="C57">
        <v>5</v>
      </c>
      <c r="D57">
        <v>5</v>
      </c>
      <c r="E57">
        <v>21</v>
      </c>
      <c r="F57">
        <v>40</v>
      </c>
      <c r="G57">
        <f>SUM(Table2[[#This Row],[1]:[5]])</f>
        <v>75</v>
      </c>
    </row>
    <row r="58" spans="1:7" x14ac:dyDescent="0.3">
      <c r="A58" s="2" t="s">
        <v>69</v>
      </c>
      <c r="B58">
        <v>5</v>
      </c>
      <c r="C58">
        <v>1</v>
      </c>
      <c r="D58">
        <v>2</v>
      </c>
      <c r="E58">
        <v>5</v>
      </c>
      <c r="F58">
        <v>39</v>
      </c>
      <c r="G58">
        <f>SUM(Table2[[#This Row],[1]:[5]])</f>
        <v>52</v>
      </c>
    </row>
    <row r="59" spans="1:7" x14ac:dyDescent="0.3">
      <c r="A59" s="2" t="s">
        <v>44</v>
      </c>
      <c r="B59">
        <v>9</v>
      </c>
      <c r="C59">
        <v>1</v>
      </c>
      <c r="D59">
        <v>1</v>
      </c>
      <c r="E59">
        <v>12</v>
      </c>
      <c r="F59">
        <v>35</v>
      </c>
      <c r="G59">
        <f>SUM(Table2[[#This Row],[1]:[5]])</f>
        <v>58</v>
      </c>
    </row>
    <row r="60" spans="1:7" x14ac:dyDescent="0.3">
      <c r="A60" s="2" t="s">
        <v>60</v>
      </c>
      <c r="B60">
        <v>3</v>
      </c>
      <c r="D60">
        <v>4</v>
      </c>
      <c r="E60">
        <v>6</v>
      </c>
      <c r="F60">
        <v>24</v>
      </c>
      <c r="G60">
        <f>SUM(Table2[[#This Row],[1]:[5]])</f>
        <v>37</v>
      </c>
    </row>
    <row r="61" spans="1:7" x14ac:dyDescent="0.3">
      <c r="A61" s="2" t="s">
        <v>36</v>
      </c>
      <c r="B61">
        <v>5</v>
      </c>
      <c r="C61">
        <v>2</v>
      </c>
      <c r="D61">
        <v>4</v>
      </c>
      <c r="E61">
        <v>5</v>
      </c>
      <c r="F61">
        <v>23</v>
      </c>
      <c r="G61">
        <f>SUM(Table2[[#This Row],[1]:[5]])</f>
        <v>39</v>
      </c>
    </row>
    <row r="62" spans="1:7" x14ac:dyDescent="0.3">
      <c r="A62" s="2" t="s">
        <v>7</v>
      </c>
      <c r="B62">
        <v>7</v>
      </c>
      <c r="C62">
        <v>1</v>
      </c>
      <c r="D62">
        <v>3</v>
      </c>
      <c r="E62">
        <v>8</v>
      </c>
      <c r="F62">
        <v>19</v>
      </c>
      <c r="G62">
        <f>SUM(Table2[[#This Row],[1]:[5]])</f>
        <v>38</v>
      </c>
    </row>
    <row r="63" spans="1:7" x14ac:dyDescent="0.3">
      <c r="A63" s="2" t="s">
        <v>63</v>
      </c>
      <c r="B63">
        <v>2</v>
      </c>
      <c r="D63">
        <v>2</v>
      </c>
      <c r="E63">
        <v>5</v>
      </c>
      <c r="F63">
        <v>19</v>
      </c>
      <c r="G63">
        <f>SUM(Table2[[#This Row],[1]:[5]])</f>
        <v>28</v>
      </c>
    </row>
    <row r="64" spans="1:7" x14ac:dyDescent="0.3">
      <c r="A64" s="2" t="s">
        <v>5</v>
      </c>
      <c r="B64">
        <v>6</v>
      </c>
      <c r="C64">
        <v>3</v>
      </c>
      <c r="D64">
        <v>6</v>
      </c>
      <c r="E64">
        <v>6</v>
      </c>
      <c r="F64">
        <v>18</v>
      </c>
      <c r="G64">
        <f>SUM(Table2[[#This Row],[1]:[5]])</f>
        <v>39</v>
      </c>
    </row>
    <row r="65" spans="1:7" x14ac:dyDescent="0.3">
      <c r="A65" s="2" t="s">
        <v>64</v>
      </c>
      <c r="B65">
        <v>2</v>
      </c>
      <c r="D65">
        <v>1</v>
      </c>
      <c r="E65">
        <v>5</v>
      </c>
      <c r="F65">
        <v>17</v>
      </c>
      <c r="G65">
        <f>SUM(Table2[[#This Row],[1]:[5]])</f>
        <v>25</v>
      </c>
    </row>
    <row r="66" spans="1:7" x14ac:dyDescent="0.3">
      <c r="A66" s="2" t="s">
        <v>55</v>
      </c>
      <c r="B66">
        <v>3</v>
      </c>
      <c r="D66">
        <v>2</v>
      </c>
      <c r="E66">
        <v>3</v>
      </c>
      <c r="F66">
        <v>14</v>
      </c>
      <c r="G66">
        <f>SUM(Table2[[#This Row],[1]:[5]])</f>
        <v>22</v>
      </c>
    </row>
    <row r="67" spans="1:7" x14ac:dyDescent="0.3">
      <c r="A67" s="2" t="s">
        <v>4</v>
      </c>
      <c r="B67">
        <v>5</v>
      </c>
      <c r="D67">
        <v>4</v>
      </c>
      <c r="E67">
        <v>6</v>
      </c>
      <c r="F67">
        <v>12</v>
      </c>
      <c r="G67">
        <f>SUM(Table2[[#This Row],[1]:[5]])</f>
        <v>27</v>
      </c>
    </row>
    <row r="68" spans="1:7" x14ac:dyDescent="0.3">
      <c r="A68" s="2" t="s">
        <v>13</v>
      </c>
      <c r="B68">
        <v>3</v>
      </c>
      <c r="C68">
        <v>1</v>
      </c>
      <c r="D68">
        <v>2</v>
      </c>
      <c r="E68">
        <v>4</v>
      </c>
      <c r="F68">
        <v>11</v>
      </c>
      <c r="G68">
        <f>SUM(Table2[[#This Row],[1]:[5]])</f>
        <v>21</v>
      </c>
    </row>
    <row r="69" spans="1:7" x14ac:dyDescent="0.3">
      <c r="A69" s="2" t="s">
        <v>70</v>
      </c>
      <c r="D69">
        <v>1</v>
      </c>
      <c r="E69">
        <v>2</v>
      </c>
      <c r="F69">
        <v>9</v>
      </c>
      <c r="G69">
        <f>SUM(Table2[[#This Row],[1]:[5]])</f>
        <v>12</v>
      </c>
    </row>
    <row r="70" spans="1:7" x14ac:dyDescent="0.3">
      <c r="A70" s="2" t="s">
        <v>71</v>
      </c>
      <c r="B70">
        <v>1</v>
      </c>
      <c r="E70">
        <v>1</v>
      </c>
      <c r="F70">
        <v>9</v>
      </c>
      <c r="G70">
        <f>SUM(Table2[[#This Row],[1]:[5]])</f>
        <v>11</v>
      </c>
    </row>
    <row r="71" spans="1:7" x14ac:dyDescent="0.3">
      <c r="A71" s="2" t="s">
        <v>72</v>
      </c>
      <c r="B71">
        <v>1</v>
      </c>
      <c r="F71">
        <v>7</v>
      </c>
      <c r="G71">
        <f>SUM(Table2[[#This Row],[1]:[5]])</f>
        <v>8</v>
      </c>
    </row>
    <row r="72" spans="1:7" x14ac:dyDescent="0.3">
      <c r="A72" s="2" t="s">
        <v>2</v>
      </c>
      <c r="B72">
        <v>2</v>
      </c>
      <c r="E72">
        <v>3</v>
      </c>
      <c r="F72">
        <v>2</v>
      </c>
      <c r="G72">
        <f>SUM(Table2[[#This Row],[1]:[5]])</f>
        <v>7</v>
      </c>
    </row>
    <row r="73" spans="1:7" x14ac:dyDescent="0.3">
      <c r="A73" s="2" t="s">
        <v>1</v>
      </c>
      <c r="B73">
        <v>1</v>
      </c>
      <c r="E73">
        <v>1</v>
      </c>
      <c r="G73">
        <f>SUM(Table2[[#This Row],[1]:[5]])</f>
        <v>2</v>
      </c>
    </row>
    <row r="74" spans="1:7" x14ac:dyDescent="0.3">
      <c r="A74" s="2" t="s">
        <v>0</v>
      </c>
      <c r="B74">
        <v>1</v>
      </c>
      <c r="E74">
        <v>1</v>
      </c>
      <c r="G74">
        <f>SUM(Table2[[#This Row],[1]:[5]])</f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8082B-D06B-440E-87BA-A1478F7C01B7}">
  <dimension ref="A1:G74"/>
  <sheetViews>
    <sheetView workbookViewId="0"/>
  </sheetViews>
  <sheetFormatPr defaultRowHeight="14.4" x14ac:dyDescent="0.3"/>
  <cols>
    <col min="1" max="1" width="43.21875" bestFit="1" customWidth="1"/>
    <col min="7" max="7" width="12.6640625" customWidth="1"/>
  </cols>
  <sheetData>
    <row r="1" spans="1:7" x14ac:dyDescent="0.3">
      <c r="A1" t="s">
        <v>84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</row>
    <row r="2" spans="1:7" x14ac:dyDescent="0.3">
      <c r="A2" s="2" t="s">
        <v>54</v>
      </c>
      <c r="B2">
        <v>1147</v>
      </c>
      <c r="C2">
        <v>371</v>
      </c>
      <c r="D2">
        <v>914</v>
      </c>
      <c r="E2">
        <v>1842</v>
      </c>
      <c r="F2">
        <v>4933</v>
      </c>
      <c r="G2">
        <f>SUM(Table26[[#This Row],[1]:[5]])</f>
        <v>9207</v>
      </c>
    </row>
    <row r="3" spans="1:7" x14ac:dyDescent="0.3">
      <c r="A3" s="2" t="s">
        <v>35</v>
      </c>
      <c r="B3">
        <v>885</v>
      </c>
      <c r="C3">
        <v>210</v>
      </c>
      <c r="D3">
        <v>679</v>
      </c>
      <c r="E3">
        <v>1580</v>
      </c>
      <c r="F3">
        <v>5377</v>
      </c>
      <c r="G3">
        <f>SUM(Table26[[#This Row],[1]:[5]])</f>
        <v>8731</v>
      </c>
    </row>
    <row r="4" spans="1:7" x14ac:dyDescent="0.3">
      <c r="A4" s="2" t="s">
        <v>57</v>
      </c>
      <c r="B4">
        <v>835</v>
      </c>
      <c r="C4">
        <v>223</v>
      </c>
      <c r="D4">
        <v>540</v>
      </c>
      <c r="E4">
        <v>1336</v>
      </c>
      <c r="F4">
        <v>3686</v>
      </c>
      <c r="G4">
        <f>SUM(Table26[[#This Row],[1]:[5]])</f>
        <v>6620</v>
      </c>
    </row>
    <row r="5" spans="1:7" x14ac:dyDescent="0.3">
      <c r="A5" s="2" t="s">
        <v>40</v>
      </c>
      <c r="B5">
        <v>794</v>
      </c>
      <c r="C5">
        <v>190</v>
      </c>
      <c r="D5">
        <v>550</v>
      </c>
      <c r="E5">
        <v>1470</v>
      </c>
      <c r="F5">
        <v>4626</v>
      </c>
      <c r="G5">
        <f>SUM(Table26[[#This Row],[1]:[5]])</f>
        <v>7630</v>
      </c>
    </row>
    <row r="6" spans="1:7" x14ac:dyDescent="0.3">
      <c r="A6" s="2" t="s">
        <v>56</v>
      </c>
      <c r="B6">
        <v>791</v>
      </c>
      <c r="C6">
        <v>239</v>
      </c>
      <c r="D6">
        <v>547</v>
      </c>
      <c r="E6">
        <v>1175</v>
      </c>
      <c r="F6">
        <v>3553</v>
      </c>
      <c r="G6">
        <f>SUM(Table26[[#This Row],[1]:[5]])</f>
        <v>6305</v>
      </c>
    </row>
    <row r="7" spans="1:7" x14ac:dyDescent="0.3">
      <c r="A7" s="2" t="s">
        <v>50</v>
      </c>
      <c r="B7">
        <v>647</v>
      </c>
      <c r="C7">
        <v>190</v>
      </c>
      <c r="D7">
        <v>475</v>
      </c>
      <c r="E7">
        <v>1052</v>
      </c>
      <c r="F7">
        <v>3190</v>
      </c>
      <c r="G7">
        <f>SUM(Table26[[#This Row],[1]:[5]])</f>
        <v>5554</v>
      </c>
    </row>
    <row r="8" spans="1:7" x14ac:dyDescent="0.3">
      <c r="A8" s="2" t="s">
        <v>31</v>
      </c>
      <c r="B8">
        <v>573</v>
      </c>
      <c r="C8">
        <v>178</v>
      </c>
      <c r="D8">
        <v>490</v>
      </c>
      <c r="E8">
        <v>1108</v>
      </c>
      <c r="F8">
        <v>3440</v>
      </c>
      <c r="G8">
        <f>SUM(Table26[[#This Row],[1]:[5]])</f>
        <v>5789</v>
      </c>
    </row>
    <row r="9" spans="1:7" x14ac:dyDescent="0.3">
      <c r="A9" s="2" t="s">
        <v>49</v>
      </c>
      <c r="B9">
        <v>480</v>
      </c>
      <c r="C9">
        <v>158</v>
      </c>
      <c r="D9">
        <v>415</v>
      </c>
      <c r="E9">
        <v>898</v>
      </c>
      <c r="F9">
        <v>2200</v>
      </c>
      <c r="G9">
        <f>SUM(Table26[[#This Row],[1]:[5]])</f>
        <v>4151</v>
      </c>
    </row>
    <row r="10" spans="1:7" x14ac:dyDescent="0.3">
      <c r="A10" s="2" t="s">
        <v>46</v>
      </c>
      <c r="B10">
        <v>427</v>
      </c>
      <c r="C10">
        <v>125</v>
      </c>
      <c r="D10">
        <v>300</v>
      </c>
      <c r="E10">
        <v>804</v>
      </c>
      <c r="F10">
        <v>2204</v>
      </c>
      <c r="G10">
        <f>SUM(Table26[[#This Row],[1]:[5]])</f>
        <v>3860</v>
      </c>
    </row>
    <row r="11" spans="1:7" x14ac:dyDescent="0.3">
      <c r="A11" s="2" t="s">
        <v>34</v>
      </c>
      <c r="B11">
        <v>388</v>
      </c>
      <c r="C11">
        <v>95</v>
      </c>
      <c r="D11">
        <v>291</v>
      </c>
      <c r="E11">
        <v>678</v>
      </c>
      <c r="F11">
        <v>2376</v>
      </c>
      <c r="G11">
        <f>SUM(Table26[[#This Row],[1]:[5]])</f>
        <v>3828</v>
      </c>
    </row>
    <row r="12" spans="1:7" x14ac:dyDescent="0.3">
      <c r="A12" s="2" t="s">
        <v>33</v>
      </c>
      <c r="B12">
        <v>350</v>
      </c>
      <c r="C12">
        <v>102</v>
      </c>
      <c r="D12">
        <v>276</v>
      </c>
      <c r="E12">
        <v>687</v>
      </c>
      <c r="F12">
        <v>2046</v>
      </c>
      <c r="G12">
        <f>SUM(Table26[[#This Row],[1]:[5]])</f>
        <v>3461</v>
      </c>
    </row>
    <row r="13" spans="1:7" x14ac:dyDescent="0.3">
      <c r="A13" s="2" t="s">
        <v>53</v>
      </c>
      <c r="B13">
        <v>343</v>
      </c>
      <c r="C13">
        <v>94</v>
      </c>
      <c r="D13">
        <v>242</v>
      </c>
      <c r="E13">
        <v>520</v>
      </c>
      <c r="F13">
        <v>1616</v>
      </c>
      <c r="G13">
        <f>SUM(Table26[[#This Row],[1]:[5]])</f>
        <v>2815</v>
      </c>
    </row>
    <row r="14" spans="1:7" x14ac:dyDescent="0.3">
      <c r="A14" s="2" t="s">
        <v>28</v>
      </c>
      <c r="B14">
        <v>331</v>
      </c>
      <c r="C14">
        <v>107</v>
      </c>
      <c r="D14">
        <v>287</v>
      </c>
      <c r="E14">
        <v>712</v>
      </c>
      <c r="F14">
        <v>2133</v>
      </c>
      <c r="G14">
        <f>SUM(Table26[[#This Row],[1]:[5]])</f>
        <v>3570</v>
      </c>
    </row>
    <row r="15" spans="1:7" x14ac:dyDescent="0.3">
      <c r="A15" s="2" t="s">
        <v>39</v>
      </c>
      <c r="B15">
        <v>322</v>
      </c>
      <c r="C15">
        <v>92</v>
      </c>
      <c r="D15">
        <v>211</v>
      </c>
      <c r="E15">
        <v>503</v>
      </c>
      <c r="F15">
        <v>2009</v>
      </c>
      <c r="G15">
        <f>SUM(Table26[[#This Row],[1]:[5]])</f>
        <v>3137</v>
      </c>
    </row>
    <row r="16" spans="1:7" x14ac:dyDescent="0.3">
      <c r="A16" s="2" t="s">
        <v>43</v>
      </c>
      <c r="B16">
        <v>269</v>
      </c>
      <c r="C16">
        <v>82</v>
      </c>
      <c r="D16">
        <v>198</v>
      </c>
      <c r="E16">
        <v>553</v>
      </c>
      <c r="F16">
        <v>1419</v>
      </c>
      <c r="G16">
        <f>SUM(Table26[[#This Row],[1]:[5]])</f>
        <v>2521</v>
      </c>
    </row>
    <row r="17" spans="1:7" x14ac:dyDescent="0.3">
      <c r="A17" s="2" t="s">
        <v>68</v>
      </c>
      <c r="B17">
        <v>224</v>
      </c>
      <c r="C17">
        <v>59</v>
      </c>
      <c r="D17">
        <v>180</v>
      </c>
      <c r="E17">
        <v>293</v>
      </c>
      <c r="F17">
        <v>499</v>
      </c>
      <c r="G17">
        <f>SUM(Table26[[#This Row],[1]:[5]])</f>
        <v>1255</v>
      </c>
    </row>
    <row r="18" spans="1:7" x14ac:dyDescent="0.3">
      <c r="A18" s="2" t="s">
        <v>22</v>
      </c>
      <c r="B18">
        <v>189</v>
      </c>
      <c r="C18">
        <v>66</v>
      </c>
      <c r="D18">
        <v>146</v>
      </c>
      <c r="E18">
        <v>449</v>
      </c>
      <c r="F18">
        <v>1428</v>
      </c>
      <c r="G18">
        <f>SUM(Table26[[#This Row],[1]:[5]])</f>
        <v>2278</v>
      </c>
    </row>
    <row r="19" spans="1:7" x14ac:dyDescent="0.3">
      <c r="A19" s="2" t="s">
        <v>26</v>
      </c>
      <c r="B19">
        <v>167</v>
      </c>
      <c r="C19">
        <v>47</v>
      </c>
      <c r="D19">
        <v>153</v>
      </c>
      <c r="E19">
        <v>379</v>
      </c>
      <c r="F19">
        <v>1099</v>
      </c>
      <c r="G19">
        <f>SUM(Table26[[#This Row],[1]:[5]])</f>
        <v>1845</v>
      </c>
    </row>
    <row r="20" spans="1:7" x14ac:dyDescent="0.3">
      <c r="A20" s="2" t="s">
        <v>25</v>
      </c>
      <c r="B20">
        <v>149</v>
      </c>
      <c r="C20">
        <v>45</v>
      </c>
      <c r="D20">
        <v>120</v>
      </c>
      <c r="E20">
        <v>310</v>
      </c>
      <c r="F20">
        <v>1071</v>
      </c>
      <c r="G20">
        <f>SUM(Table26[[#This Row],[1]:[5]])</f>
        <v>1695</v>
      </c>
    </row>
    <row r="21" spans="1:7" x14ac:dyDescent="0.3">
      <c r="A21" s="2" t="s">
        <v>48</v>
      </c>
      <c r="B21">
        <v>119</v>
      </c>
      <c r="C21">
        <v>29</v>
      </c>
      <c r="D21">
        <v>106</v>
      </c>
      <c r="E21">
        <v>198</v>
      </c>
      <c r="F21">
        <v>596</v>
      </c>
      <c r="G21">
        <f>SUM(Table26[[#This Row],[1]:[5]])</f>
        <v>1048</v>
      </c>
    </row>
    <row r="22" spans="1:7" x14ac:dyDescent="0.3">
      <c r="A22" s="2" t="s">
        <v>51</v>
      </c>
      <c r="B22">
        <v>87</v>
      </c>
      <c r="C22">
        <v>19</v>
      </c>
      <c r="D22">
        <v>63</v>
      </c>
      <c r="E22">
        <v>140</v>
      </c>
      <c r="F22">
        <v>426</v>
      </c>
      <c r="G22">
        <f>SUM(Table26[[#This Row],[1]:[5]])</f>
        <v>735</v>
      </c>
    </row>
    <row r="23" spans="1:7" x14ac:dyDescent="0.3">
      <c r="A23" s="2" t="s">
        <v>38</v>
      </c>
      <c r="B23">
        <v>78</v>
      </c>
      <c r="C23">
        <v>15</v>
      </c>
      <c r="D23">
        <v>63</v>
      </c>
      <c r="E23">
        <v>153</v>
      </c>
      <c r="F23">
        <v>452</v>
      </c>
      <c r="G23">
        <f>SUM(Table26[[#This Row],[1]:[5]])</f>
        <v>761</v>
      </c>
    </row>
    <row r="24" spans="1:7" x14ac:dyDescent="0.3">
      <c r="A24" s="2" t="s">
        <v>19</v>
      </c>
      <c r="B24">
        <v>68</v>
      </c>
      <c r="C24">
        <v>23</v>
      </c>
      <c r="D24">
        <v>70</v>
      </c>
      <c r="E24">
        <v>192</v>
      </c>
      <c r="F24">
        <v>666</v>
      </c>
      <c r="G24">
        <f>SUM(Table26[[#This Row],[1]:[5]])</f>
        <v>1019</v>
      </c>
    </row>
    <row r="25" spans="1:7" x14ac:dyDescent="0.3">
      <c r="A25" s="2" t="s">
        <v>42</v>
      </c>
      <c r="B25">
        <v>66</v>
      </c>
      <c r="C25">
        <v>19</v>
      </c>
      <c r="D25">
        <v>34</v>
      </c>
      <c r="E25">
        <v>118</v>
      </c>
      <c r="F25">
        <v>384</v>
      </c>
      <c r="G25">
        <f>SUM(Table26[[#This Row],[1]:[5]])</f>
        <v>621</v>
      </c>
    </row>
    <row r="26" spans="1:7" x14ac:dyDescent="0.3">
      <c r="A26" s="2" t="s">
        <v>30</v>
      </c>
      <c r="B26">
        <v>58</v>
      </c>
      <c r="C26">
        <v>21</v>
      </c>
      <c r="D26">
        <v>40</v>
      </c>
      <c r="E26">
        <v>123</v>
      </c>
      <c r="F26">
        <v>376</v>
      </c>
      <c r="G26">
        <f>SUM(Table26[[#This Row],[1]:[5]])</f>
        <v>618</v>
      </c>
    </row>
    <row r="27" spans="1:7" x14ac:dyDescent="0.3">
      <c r="A27" s="2" t="s">
        <v>67</v>
      </c>
      <c r="B27">
        <v>57</v>
      </c>
      <c r="C27">
        <v>17</v>
      </c>
      <c r="D27">
        <v>33</v>
      </c>
      <c r="E27">
        <v>53</v>
      </c>
      <c r="F27">
        <v>183</v>
      </c>
      <c r="G27">
        <f>SUM(Table26[[#This Row],[1]:[5]])</f>
        <v>343</v>
      </c>
    </row>
    <row r="28" spans="1:7" x14ac:dyDescent="0.3">
      <c r="A28" s="2" t="s">
        <v>59</v>
      </c>
      <c r="B28">
        <v>52</v>
      </c>
      <c r="C28">
        <v>16</v>
      </c>
      <c r="D28">
        <v>51</v>
      </c>
      <c r="E28">
        <v>55</v>
      </c>
      <c r="F28">
        <v>199</v>
      </c>
      <c r="G28">
        <f>SUM(Table26[[#This Row],[1]:[5]])</f>
        <v>373</v>
      </c>
    </row>
    <row r="29" spans="1:7" x14ac:dyDescent="0.3">
      <c r="A29" s="2" t="s">
        <v>32</v>
      </c>
      <c r="B29">
        <v>47</v>
      </c>
      <c r="C29">
        <v>27</v>
      </c>
      <c r="D29">
        <v>37</v>
      </c>
      <c r="E29">
        <v>111</v>
      </c>
      <c r="F29">
        <v>248</v>
      </c>
      <c r="G29">
        <f>SUM(Table26[[#This Row],[1]:[5]])</f>
        <v>470</v>
      </c>
    </row>
    <row r="30" spans="1:7" x14ac:dyDescent="0.3">
      <c r="A30" s="2" t="s">
        <v>37</v>
      </c>
      <c r="B30">
        <v>42</v>
      </c>
      <c r="C30">
        <v>18</v>
      </c>
      <c r="D30">
        <v>42</v>
      </c>
      <c r="E30">
        <v>85</v>
      </c>
      <c r="F30">
        <v>225</v>
      </c>
      <c r="G30">
        <f>SUM(Table26[[#This Row],[1]:[5]])</f>
        <v>412</v>
      </c>
    </row>
    <row r="31" spans="1:7" x14ac:dyDescent="0.3">
      <c r="A31" s="2" t="s">
        <v>29</v>
      </c>
      <c r="B31">
        <v>41</v>
      </c>
      <c r="C31">
        <v>10</v>
      </c>
      <c r="D31">
        <v>21</v>
      </c>
      <c r="E31">
        <v>83</v>
      </c>
      <c r="F31">
        <v>284</v>
      </c>
      <c r="G31">
        <f>SUM(Table26[[#This Row],[1]:[5]])</f>
        <v>439</v>
      </c>
    </row>
    <row r="32" spans="1:7" x14ac:dyDescent="0.3">
      <c r="A32" s="2" t="s">
        <v>20</v>
      </c>
      <c r="B32">
        <v>35</v>
      </c>
      <c r="C32">
        <v>6</v>
      </c>
      <c r="D32">
        <v>17</v>
      </c>
      <c r="E32">
        <v>77</v>
      </c>
      <c r="F32">
        <v>370</v>
      </c>
      <c r="G32">
        <f>SUM(Table26[[#This Row],[1]:[5]])</f>
        <v>505</v>
      </c>
    </row>
    <row r="33" spans="1:7" x14ac:dyDescent="0.3">
      <c r="A33" s="2" t="s">
        <v>58</v>
      </c>
      <c r="B33">
        <v>33</v>
      </c>
      <c r="C33">
        <v>7</v>
      </c>
      <c r="D33">
        <v>19</v>
      </c>
      <c r="E33">
        <v>47</v>
      </c>
      <c r="F33">
        <v>142</v>
      </c>
      <c r="G33">
        <f>SUM(Table26[[#This Row],[1]:[5]])</f>
        <v>248</v>
      </c>
    </row>
    <row r="34" spans="1:7" x14ac:dyDescent="0.3">
      <c r="A34" s="2" t="s">
        <v>62</v>
      </c>
      <c r="B34">
        <v>33</v>
      </c>
      <c r="C34">
        <v>7</v>
      </c>
      <c r="D34">
        <v>18</v>
      </c>
      <c r="E34">
        <v>46</v>
      </c>
      <c r="F34">
        <v>110</v>
      </c>
      <c r="G34">
        <f>SUM(Table26[[#This Row],[1]:[5]])</f>
        <v>214</v>
      </c>
    </row>
    <row r="35" spans="1:7" x14ac:dyDescent="0.3">
      <c r="A35" s="2" t="s">
        <v>41</v>
      </c>
      <c r="B35">
        <v>31</v>
      </c>
      <c r="C35">
        <v>3</v>
      </c>
      <c r="D35">
        <v>22</v>
      </c>
      <c r="E35">
        <v>63</v>
      </c>
      <c r="F35">
        <v>174</v>
      </c>
      <c r="G35">
        <f>SUM(Table26[[#This Row],[1]:[5]])</f>
        <v>293</v>
      </c>
    </row>
    <row r="36" spans="1:7" x14ac:dyDescent="0.3">
      <c r="A36" s="2" t="s">
        <v>45</v>
      </c>
      <c r="B36">
        <v>30</v>
      </c>
      <c r="C36">
        <v>6</v>
      </c>
      <c r="D36">
        <v>29</v>
      </c>
      <c r="E36">
        <v>61</v>
      </c>
      <c r="F36">
        <v>146</v>
      </c>
      <c r="G36">
        <f>SUM(Table26[[#This Row],[1]:[5]])</f>
        <v>272</v>
      </c>
    </row>
    <row r="37" spans="1:7" x14ac:dyDescent="0.3">
      <c r="A37" s="2" t="s">
        <v>47</v>
      </c>
      <c r="B37">
        <v>27</v>
      </c>
      <c r="C37">
        <v>5</v>
      </c>
      <c r="D37">
        <v>26</v>
      </c>
      <c r="E37">
        <v>53</v>
      </c>
      <c r="F37">
        <v>133</v>
      </c>
      <c r="G37">
        <f>SUM(Table26[[#This Row],[1]:[5]])</f>
        <v>244</v>
      </c>
    </row>
    <row r="38" spans="1:7" x14ac:dyDescent="0.3">
      <c r="A38" s="2" t="s">
        <v>10</v>
      </c>
      <c r="B38">
        <v>27</v>
      </c>
      <c r="C38">
        <v>4</v>
      </c>
      <c r="D38">
        <v>13</v>
      </c>
      <c r="E38">
        <v>33</v>
      </c>
      <c r="F38">
        <v>84</v>
      </c>
      <c r="G38">
        <f>SUM(Table26[[#This Row],[1]:[5]])</f>
        <v>161</v>
      </c>
    </row>
    <row r="39" spans="1:7" x14ac:dyDescent="0.3">
      <c r="A39" s="2" t="s">
        <v>3</v>
      </c>
      <c r="B39">
        <v>26</v>
      </c>
      <c r="C39">
        <v>3</v>
      </c>
      <c r="D39">
        <v>7</v>
      </c>
      <c r="E39">
        <v>17</v>
      </c>
      <c r="F39">
        <v>58</v>
      </c>
      <c r="G39">
        <f>SUM(Table26[[#This Row],[1]:[5]])</f>
        <v>111</v>
      </c>
    </row>
    <row r="40" spans="1:7" x14ac:dyDescent="0.3">
      <c r="A40" s="2" t="s">
        <v>15</v>
      </c>
      <c r="B40">
        <v>23</v>
      </c>
      <c r="C40">
        <v>7</v>
      </c>
      <c r="D40">
        <v>18</v>
      </c>
      <c r="E40">
        <v>37</v>
      </c>
      <c r="F40">
        <v>111</v>
      </c>
      <c r="G40">
        <f>SUM(Table26[[#This Row],[1]:[5]])</f>
        <v>196</v>
      </c>
    </row>
    <row r="41" spans="1:7" x14ac:dyDescent="0.3">
      <c r="A41" s="2" t="s">
        <v>27</v>
      </c>
      <c r="B41">
        <v>21</v>
      </c>
      <c r="C41">
        <v>9</v>
      </c>
      <c r="D41">
        <v>16</v>
      </c>
      <c r="E41">
        <v>56</v>
      </c>
      <c r="F41">
        <v>129</v>
      </c>
      <c r="G41">
        <f>SUM(Table26[[#This Row],[1]:[5]])</f>
        <v>231</v>
      </c>
    </row>
    <row r="42" spans="1:7" x14ac:dyDescent="0.3">
      <c r="A42" s="2" t="s">
        <v>12</v>
      </c>
      <c r="B42">
        <v>21</v>
      </c>
      <c r="C42">
        <v>6</v>
      </c>
      <c r="D42">
        <v>13</v>
      </c>
      <c r="E42">
        <v>50</v>
      </c>
      <c r="F42">
        <v>92</v>
      </c>
      <c r="G42">
        <f>SUM(Table26[[#This Row],[1]:[5]])</f>
        <v>182</v>
      </c>
    </row>
    <row r="43" spans="1:7" x14ac:dyDescent="0.3">
      <c r="A43" s="2" t="s">
        <v>23</v>
      </c>
      <c r="B43">
        <v>20</v>
      </c>
      <c r="C43">
        <v>8</v>
      </c>
      <c r="D43">
        <v>17</v>
      </c>
      <c r="E43">
        <v>40</v>
      </c>
      <c r="F43">
        <v>149</v>
      </c>
      <c r="G43">
        <f>SUM(Table26[[#This Row],[1]:[5]])</f>
        <v>234</v>
      </c>
    </row>
    <row r="44" spans="1:7" x14ac:dyDescent="0.3">
      <c r="A44" s="2" t="s">
        <v>24</v>
      </c>
      <c r="B44">
        <v>20</v>
      </c>
      <c r="C44">
        <v>5</v>
      </c>
      <c r="D44">
        <v>20</v>
      </c>
      <c r="E44">
        <v>48</v>
      </c>
      <c r="F44">
        <v>137</v>
      </c>
      <c r="G44">
        <f>SUM(Table26[[#This Row],[1]:[5]])</f>
        <v>230</v>
      </c>
    </row>
    <row r="45" spans="1:7" x14ac:dyDescent="0.3">
      <c r="A45" s="2" t="s">
        <v>11</v>
      </c>
      <c r="B45">
        <v>20</v>
      </c>
      <c r="C45">
        <v>2</v>
      </c>
      <c r="D45">
        <v>10</v>
      </c>
      <c r="E45">
        <v>37</v>
      </c>
      <c r="F45">
        <v>108</v>
      </c>
      <c r="G45">
        <f>SUM(Table26[[#This Row],[1]:[5]])</f>
        <v>177</v>
      </c>
    </row>
    <row r="46" spans="1:7" x14ac:dyDescent="0.3">
      <c r="A46" s="2" t="s">
        <v>21</v>
      </c>
      <c r="B46">
        <v>19</v>
      </c>
      <c r="C46">
        <v>7</v>
      </c>
      <c r="D46">
        <v>9</v>
      </c>
      <c r="E46">
        <v>39</v>
      </c>
      <c r="F46">
        <v>182</v>
      </c>
      <c r="G46">
        <f>SUM(Table26[[#This Row],[1]:[5]])</f>
        <v>256</v>
      </c>
    </row>
    <row r="47" spans="1:7" x14ac:dyDescent="0.3">
      <c r="A47" s="2" t="s">
        <v>14</v>
      </c>
      <c r="B47">
        <v>18</v>
      </c>
      <c r="C47">
        <v>7</v>
      </c>
      <c r="D47">
        <v>10</v>
      </c>
      <c r="E47">
        <v>33</v>
      </c>
      <c r="F47">
        <v>119</v>
      </c>
      <c r="G47">
        <f>SUM(Table26[[#This Row],[1]:[5]])</f>
        <v>187</v>
      </c>
    </row>
    <row r="48" spans="1:7" x14ac:dyDescent="0.3">
      <c r="A48" s="2" t="s">
        <v>18</v>
      </c>
      <c r="B48">
        <v>15</v>
      </c>
      <c r="C48">
        <v>7</v>
      </c>
      <c r="D48">
        <v>27</v>
      </c>
      <c r="E48">
        <v>52</v>
      </c>
      <c r="F48">
        <v>129</v>
      </c>
      <c r="G48">
        <f>SUM(Table26[[#This Row],[1]:[5]])</f>
        <v>230</v>
      </c>
    </row>
    <row r="49" spans="1:7" x14ac:dyDescent="0.3">
      <c r="A49" s="2" t="s">
        <v>9</v>
      </c>
      <c r="B49">
        <v>14</v>
      </c>
      <c r="C49">
        <v>2</v>
      </c>
      <c r="D49">
        <v>17</v>
      </c>
      <c r="E49">
        <v>27</v>
      </c>
      <c r="F49">
        <v>78</v>
      </c>
      <c r="G49">
        <f>SUM(Table26[[#This Row],[1]:[5]])</f>
        <v>138</v>
      </c>
    </row>
    <row r="50" spans="1:7" x14ac:dyDescent="0.3">
      <c r="A50" s="2" t="s">
        <v>8</v>
      </c>
      <c r="B50">
        <v>14</v>
      </c>
      <c r="C50">
        <v>2</v>
      </c>
      <c r="D50">
        <v>12</v>
      </c>
      <c r="E50">
        <v>33</v>
      </c>
      <c r="F50">
        <v>65</v>
      </c>
      <c r="G50">
        <f>SUM(Table26[[#This Row],[1]:[5]])</f>
        <v>126</v>
      </c>
    </row>
    <row r="51" spans="1:7" x14ac:dyDescent="0.3">
      <c r="A51" s="2" t="s">
        <v>6</v>
      </c>
      <c r="B51">
        <v>14</v>
      </c>
      <c r="C51">
        <v>8</v>
      </c>
      <c r="D51">
        <v>9</v>
      </c>
      <c r="E51">
        <v>30</v>
      </c>
      <c r="F51">
        <v>59</v>
      </c>
      <c r="G51">
        <f>SUM(Table26[[#This Row],[1]:[5]])</f>
        <v>120</v>
      </c>
    </row>
    <row r="52" spans="1:7" x14ac:dyDescent="0.3">
      <c r="A52" s="2" t="s">
        <v>52</v>
      </c>
      <c r="B52">
        <v>11</v>
      </c>
      <c r="C52">
        <v>3</v>
      </c>
      <c r="D52">
        <v>4</v>
      </c>
      <c r="E52">
        <v>17</v>
      </c>
      <c r="F52">
        <v>59</v>
      </c>
      <c r="G52">
        <f>SUM(Table26[[#This Row],[1]:[5]])</f>
        <v>94</v>
      </c>
    </row>
    <row r="53" spans="1:7" x14ac:dyDescent="0.3">
      <c r="A53" s="2" t="s">
        <v>17</v>
      </c>
      <c r="B53">
        <v>10</v>
      </c>
      <c r="C53">
        <v>3</v>
      </c>
      <c r="D53">
        <v>23</v>
      </c>
      <c r="E53">
        <v>43</v>
      </c>
      <c r="F53">
        <v>144</v>
      </c>
      <c r="G53">
        <f>SUM(Table26[[#This Row],[1]:[5]])</f>
        <v>223</v>
      </c>
    </row>
    <row r="54" spans="1:7" x14ac:dyDescent="0.3">
      <c r="A54" s="2" t="s">
        <v>44</v>
      </c>
      <c r="B54">
        <v>9</v>
      </c>
      <c r="C54">
        <v>1</v>
      </c>
      <c r="D54">
        <v>1</v>
      </c>
      <c r="E54">
        <v>12</v>
      </c>
      <c r="F54">
        <v>35</v>
      </c>
      <c r="G54">
        <f>SUM(Table26[[#This Row],[1]:[5]])</f>
        <v>58</v>
      </c>
    </row>
    <row r="55" spans="1:7" x14ac:dyDescent="0.3">
      <c r="A55" s="2" t="s">
        <v>65</v>
      </c>
      <c r="B55">
        <v>8</v>
      </c>
      <c r="D55">
        <v>1</v>
      </c>
      <c r="E55">
        <v>20</v>
      </c>
      <c r="F55">
        <v>65</v>
      </c>
      <c r="G55">
        <f>SUM(Table26[[#This Row],[1]:[5]])</f>
        <v>94</v>
      </c>
    </row>
    <row r="56" spans="1:7" x14ac:dyDescent="0.3">
      <c r="A56" s="2" t="s">
        <v>61</v>
      </c>
      <c r="B56">
        <v>7</v>
      </c>
      <c r="C56">
        <v>1</v>
      </c>
      <c r="D56">
        <v>4</v>
      </c>
      <c r="E56">
        <v>14</v>
      </c>
      <c r="F56">
        <v>49</v>
      </c>
      <c r="G56">
        <f>SUM(Table26[[#This Row],[1]:[5]])</f>
        <v>75</v>
      </c>
    </row>
    <row r="57" spans="1:7" x14ac:dyDescent="0.3">
      <c r="A57" s="2" t="s">
        <v>66</v>
      </c>
      <c r="B57">
        <v>7</v>
      </c>
      <c r="C57">
        <v>2</v>
      </c>
      <c r="D57">
        <v>5</v>
      </c>
      <c r="E57">
        <v>6</v>
      </c>
      <c r="F57">
        <v>45</v>
      </c>
      <c r="G57">
        <f>SUM(Table26[[#This Row],[1]:[5]])</f>
        <v>65</v>
      </c>
    </row>
    <row r="58" spans="1:7" x14ac:dyDescent="0.3">
      <c r="A58" s="2" t="s">
        <v>7</v>
      </c>
      <c r="B58">
        <v>7</v>
      </c>
      <c r="C58">
        <v>1</v>
      </c>
      <c r="D58">
        <v>3</v>
      </c>
      <c r="E58">
        <v>8</v>
      </c>
      <c r="F58">
        <v>19</v>
      </c>
      <c r="G58">
        <f>SUM(Table26[[#This Row],[1]:[5]])</f>
        <v>38</v>
      </c>
    </row>
    <row r="59" spans="1:7" x14ac:dyDescent="0.3">
      <c r="A59" s="2" t="s">
        <v>5</v>
      </c>
      <c r="B59">
        <v>6</v>
      </c>
      <c r="C59">
        <v>3</v>
      </c>
      <c r="D59">
        <v>6</v>
      </c>
      <c r="E59">
        <v>6</v>
      </c>
      <c r="F59">
        <v>18</v>
      </c>
      <c r="G59">
        <f>SUM(Table26[[#This Row],[1]:[5]])</f>
        <v>39</v>
      </c>
    </row>
    <row r="60" spans="1:7" x14ac:dyDescent="0.3">
      <c r="A60" s="2" t="s">
        <v>69</v>
      </c>
      <c r="B60">
        <v>5</v>
      </c>
      <c r="C60">
        <v>1</v>
      </c>
      <c r="D60">
        <v>2</v>
      </c>
      <c r="E60">
        <v>5</v>
      </c>
      <c r="F60">
        <v>39</v>
      </c>
      <c r="G60">
        <f>SUM(Table26[[#This Row],[1]:[5]])</f>
        <v>52</v>
      </c>
    </row>
    <row r="61" spans="1:7" x14ac:dyDescent="0.3">
      <c r="A61" s="2" t="s">
        <v>36</v>
      </c>
      <c r="B61">
        <v>5</v>
      </c>
      <c r="C61">
        <v>2</v>
      </c>
      <c r="D61">
        <v>4</v>
      </c>
      <c r="E61">
        <v>5</v>
      </c>
      <c r="F61">
        <v>23</v>
      </c>
      <c r="G61">
        <f>SUM(Table26[[#This Row],[1]:[5]])</f>
        <v>39</v>
      </c>
    </row>
    <row r="62" spans="1:7" x14ac:dyDescent="0.3">
      <c r="A62" s="2" t="s">
        <v>4</v>
      </c>
      <c r="B62">
        <v>5</v>
      </c>
      <c r="D62">
        <v>4</v>
      </c>
      <c r="E62">
        <v>6</v>
      </c>
      <c r="F62">
        <v>12</v>
      </c>
      <c r="G62">
        <f>SUM(Table26[[#This Row],[1]:[5]])</f>
        <v>27</v>
      </c>
    </row>
    <row r="63" spans="1:7" x14ac:dyDescent="0.3">
      <c r="A63" s="2" t="s">
        <v>16</v>
      </c>
      <c r="B63">
        <v>4</v>
      </c>
      <c r="C63">
        <v>5</v>
      </c>
      <c r="D63">
        <v>5</v>
      </c>
      <c r="E63">
        <v>21</v>
      </c>
      <c r="F63">
        <v>40</v>
      </c>
      <c r="G63">
        <f>SUM(Table26[[#This Row],[1]:[5]])</f>
        <v>75</v>
      </c>
    </row>
    <row r="64" spans="1:7" x14ac:dyDescent="0.3">
      <c r="A64" s="2" t="s">
        <v>60</v>
      </c>
      <c r="B64">
        <v>3</v>
      </c>
      <c r="D64">
        <v>4</v>
      </c>
      <c r="E64">
        <v>6</v>
      </c>
      <c r="F64">
        <v>24</v>
      </c>
      <c r="G64">
        <f>SUM(Table26[[#This Row],[1]:[5]])</f>
        <v>37</v>
      </c>
    </row>
    <row r="65" spans="1:7" x14ac:dyDescent="0.3">
      <c r="A65" s="2" t="s">
        <v>55</v>
      </c>
      <c r="B65">
        <v>3</v>
      </c>
      <c r="D65">
        <v>2</v>
      </c>
      <c r="E65">
        <v>3</v>
      </c>
      <c r="F65">
        <v>14</v>
      </c>
      <c r="G65">
        <f>SUM(Table26[[#This Row],[1]:[5]])</f>
        <v>22</v>
      </c>
    </row>
    <row r="66" spans="1:7" x14ac:dyDescent="0.3">
      <c r="A66" s="2" t="s">
        <v>13</v>
      </c>
      <c r="B66">
        <v>3</v>
      </c>
      <c r="C66">
        <v>1</v>
      </c>
      <c r="D66">
        <v>2</v>
      </c>
      <c r="E66">
        <v>4</v>
      </c>
      <c r="F66">
        <v>11</v>
      </c>
      <c r="G66">
        <f>SUM(Table26[[#This Row],[1]:[5]])</f>
        <v>21</v>
      </c>
    </row>
    <row r="67" spans="1:7" x14ac:dyDescent="0.3">
      <c r="A67" s="2" t="s">
        <v>63</v>
      </c>
      <c r="B67">
        <v>2</v>
      </c>
      <c r="D67">
        <v>2</v>
      </c>
      <c r="E67">
        <v>5</v>
      </c>
      <c r="F67">
        <v>19</v>
      </c>
      <c r="G67">
        <f>SUM(Table26[[#This Row],[1]:[5]])</f>
        <v>28</v>
      </c>
    </row>
    <row r="68" spans="1:7" x14ac:dyDescent="0.3">
      <c r="A68" s="2" t="s">
        <v>64</v>
      </c>
      <c r="B68">
        <v>2</v>
      </c>
      <c r="D68">
        <v>1</v>
      </c>
      <c r="E68">
        <v>5</v>
      </c>
      <c r="F68">
        <v>17</v>
      </c>
      <c r="G68">
        <f>SUM(Table26[[#This Row],[1]:[5]])</f>
        <v>25</v>
      </c>
    </row>
    <row r="69" spans="1:7" x14ac:dyDescent="0.3">
      <c r="A69" s="2" t="s">
        <v>2</v>
      </c>
      <c r="B69">
        <v>2</v>
      </c>
      <c r="E69">
        <v>3</v>
      </c>
      <c r="F69">
        <v>2</v>
      </c>
      <c r="G69">
        <f>SUM(Table26[[#This Row],[1]:[5]])</f>
        <v>7</v>
      </c>
    </row>
    <row r="70" spans="1:7" x14ac:dyDescent="0.3">
      <c r="A70" s="2" t="s">
        <v>71</v>
      </c>
      <c r="B70">
        <v>1</v>
      </c>
      <c r="E70">
        <v>1</v>
      </c>
      <c r="F70">
        <v>9</v>
      </c>
      <c r="G70">
        <f>SUM(Table26[[#This Row],[1]:[5]])</f>
        <v>11</v>
      </c>
    </row>
    <row r="71" spans="1:7" x14ac:dyDescent="0.3">
      <c r="A71" s="2" t="s">
        <v>72</v>
      </c>
      <c r="B71">
        <v>1</v>
      </c>
      <c r="F71">
        <v>7</v>
      </c>
      <c r="G71">
        <f>SUM(Table26[[#This Row],[1]:[5]])</f>
        <v>8</v>
      </c>
    </row>
    <row r="72" spans="1:7" x14ac:dyDescent="0.3">
      <c r="A72" s="2" t="s">
        <v>1</v>
      </c>
      <c r="B72">
        <v>1</v>
      </c>
      <c r="E72">
        <v>1</v>
      </c>
      <c r="G72">
        <f>SUM(Table26[[#This Row],[1]:[5]])</f>
        <v>2</v>
      </c>
    </row>
    <row r="73" spans="1:7" x14ac:dyDescent="0.3">
      <c r="A73" s="2" t="s">
        <v>0</v>
      </c>
      <c r="B73">
        <v>1</v>
      </c>
      <c r="E73">
        <v>1</v>
      </c>
      <c r="G73">
        <f>SUM(Table26[[#This Row],[1]:[5]])</f>
        <v>2</v>
      </c>
    </row>
    <row r="74" spans="1:7" x14ac:dyDescent="0.3">
      <c r="A74" s="2" t="s">
        <v>70</v>
      </c>
      <c r="D74">
        <v>1</v>
      </c>
      <c r="E74">
        <v>2</v>
      </c>
      <c r="F74">
        <v>9</v>
      </c>
      <c r="G74">
        <f>SUM(Table26[[#This Row],[1]:[5]])</f>
        <v>12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top 5 by percent 1star</vt:lpstr>
      <vt:lpstr>product top 5 by percent 5star</vt:lpstr>
      <vt:lpstr>product top 5 reviews 5 star</vt:lpstr>
      <vt:lpstr>product top 5 reviews 1 star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Osamwonyi Igbineweka</dc:creator>
  <cp:lastModifiedBy>Osamwonyi Igbineweka</cp:lastModifiedBy>
  <dcterms:created xsi:type="dcterms:W3CDTF">2022-05-23T23:39:50Z</dcterms:created>
  <dcterms:modified xsi:type="dcterms:W3CDTF">2022-05-23T23:41:37Z</dcterms:modified>
</cp:coreProperties>
</file>