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rahmckoy/Downloads/"/>
    </mc:Choice>
  </mc:AlternateContent>
  <xr:revisionPtr revIDLastSave="0" documentId="8_{BC24F6CF-0537-8547-8259-58B6F5FAECAD}" xr6:coauthVersionLast="47" xr6:coauthVersionMax="47" xr10:uidLastSave="{00000000-0000-0000-0000-000000000000}"/>
  <bookViews>
    <workbookView xWindow="0" yWindow="500" windowWidth="28740" windowHeight="15500" xr2:uid="{50560833-B376-7249-B09B-CFE93AEF24C0}"/>
  </bookViews>
  <sheets>
    <sheet name="Dashboard" sheetId="5" r:id="rId1"/>
    <sheet name="Taxi Company Data" sheetId="1" r:id="rId2"/>
    <sheet name="Weather Relationship By Month" sheetId="2" r:id="rId3"/>
    <sheet name="COVID Cases and Taxi Trips" sheetId="4" r:id="rId4"/>
  </sheets>
  <externalReferences>
    <externalReference r:id="rId5"/>
  </externalReferences>
  <definedNames>
    <definedName name="_xlnm._FilterDatabase" localSheetId="1" hidden="1">'Taxi Company Data'!$M$242:$M$368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G8" i="4" s="1"/>
  <c r="P17" i="4" s="1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I6" i="4" s="1"/>
  <c r="I8" i="4" l="1"/>
  <c r="P15" i="4"/>
  <c r="P16" i="4"/>
  <c r="I7" i="4"/>
  <c r="G9" i="4"/>
  <c r="I9" i="4" l="1"/>
  <c r="P18" i="4"/>
  <c r="G10" i="4"/>
  <c r="I10" i="4" l="1"/>
  <c r="P19" i="4"/>
  <c r="G11" i="4"/>
  <c r="I11" i="4" l="1"/>
  <c r="P20" i="4"/>
  <c r="G12" i="4"/>
  <c r="P21" i="4" l="1"/>
  <c r="I12" i="4"/>
  <c r="G13" i="4"/>
  <c r="I13" i="4" l="1"/>
  <c r="P22" i="4"/>
  <c r="G14" i="4"/>
  <c r="I14" i="4" l="1"/>
  <c r="P23" i="4"/>
  <c r="G15" i="4"/>
  <c r="I15" i="4" l="1"/>
  <c r="P24" i="4"/>
  <c r="G16" i="4"/>
  <c r="P25" i="4" l="1"/>
  <c r="I16" i="4"/>
  <c r="G17" i="4"/>
  <c r="I17" i="4" l="1"/>
  <c r="P26" i="4"/>
  <c r="G18" i="4"/>
  <c r="AA213" i="1"/>
  <c r="AA197" i="1"/>
  <c r="AA199" i="1"/>
  <c r="AA205" i="1"/>
  <c r="AA180" i="1"/>
  <c r="AA184" i="1"/>
  <c r="AA202" i="1"/>
  <c r="AA218" i="1"/>
  <c r="AA189" i="1"/>
  <c r="AA195" i="1"/>
  <c r="AA188" i="1"/>
  <c r="AA187" i="1"/>
  <c r="AA208" i="1"/>
  <c r="AA215" i="1"/>
  <c r="AA222" i="1"/>
  <c r="AA201" i="1"/>
  <c r="AA217" i="1"/>
  <c r="AA216" i="1"/>
  <c r="AA185" i="1"/>
  <c r="AA186" i="1"/>
  <c r="AA194" i="1"/>
  <c r="AA183" i="1"/>
  <c r="AA191" i="1"/>
  <c r="AA181" i="1"/>
  <c r="AA207" i="1"/>
  <c r="AA198" i="1"/>
  <c r="AA204" i="1"/>
  <c r="AA196" i="1"/>
  <c r="AA210" i="1"/>
  <c r="AA209" i="1"/>
  <c r="AA192" i="1"/>
  <c r="AA182" i="1"/>
  <c r="AA211" i="1"/>
  <c r="AA221" i="1"/>
  <c r="AA220" i="1"/>
  <c r="AA190" i="1"/>
  <c r="AA200" i="1"/>
  <c r="AA219" i="1"/>
  <c r="AA206" i="1"/>
  <c r="AA214" i="1"/>
  <c r="AA203" i="1"/>
  <c r="AA193" i="1"/>
  <c r="AA212" i="1"/>
  <c r="AA114" i="1"/>
  <c r="AA144" i="1"/>
  <c r="AA170" i="1"/>
  <c r="AA162" i="1"/>
  <c r="AA118" i="1"/>
  <c r="AA115" i="1"/>
  <c r="AA155" i="1"/>
  <c r="AA143" i="1"/>
  <c r="AA131" i="1"/>
  <c r="AA135" i="1"/>
  <c r="AA168" i="1"/>
  <c r="AA133" i="1"/>
  <c r="AA153" i="1"/>
  <c r="AA172" i="1"/>
  <c r="AA140" i="1"/>
  <c r="AA129" i="1"/>
  <c r="AA119" i="1"/>
  <c r="AA125" i="1"/>
  <c r="AA139" i="1"/>
  <c r="AA136" i="1"/>
  <c r="AA160" i="1"/>
  <c r="AA122" i="1"/>
  <c r="AA164" i="1"/>
  <c r="AA126" i="1"/>
  <c r="AA149" i="1"/>
  <c r="AA146" i="1"/>
  <c r="AA141" i="1"/>
  <c r="AA124" i="1"/>
  <c r="AA117" i="1"/>
  <c r="AA150" i="1"/>
  <c r="AA167" i="1"/>
  <c r="AA137" i="1"/>
  <c r="AA120" i="1"/>
  <c r="AA165" i="1"/>
  <c r="AA142" i="1"/>
  <c r="AA177" i="1"/>
  <c r="AA116" i="1"/>
  <c r="AA112" i="1"/>
  <c r="AA157" i="1"/>
  <c r="AA147" i="1"/>
  <c r="AA130" i="1"/>
  <c r="AA151" i="1"/>
  <c r="AA145" i="1"/>
  <c r="AA163" i="1"/>
  <c r="AA161" i="1"/>
  <c r="AA173" i="1"/>
  <c r="AA113" i="1"/>
  <c r="AA127" i="1"/>
  <c r="AA121" i="1"/>
  <c r="AA159" i="1"/>
  <c r="AA123" i="1"/>
  <c r="AA111" i="1"/>
  <c r="AA166" i="1"/>
  <c r="AA132" i="1"/>
  <c r="AA171" i="1"/>
  <c r="AA128" i="1"/>
  <c r="AA158" i="1"/>
  <c r="AA154" i="1"/>
  <c r="AA176" i="1"/>
  <c r="AA134" i="1"/>
  <c r="AA175" i="1"/>
  <c r="AA156" i="1"/>
  <c r="AA148" i="1"/>
  <c r="AA169" i="1"/>
  <c r="AA138" i="1"/>
  <c r="AA152" i="1"/>
  <c r="AA174" i="1"/>
  <c r="AA110" i="1"/>
  <c r="P226" i="1"/>
  <c r="P188" i="1"/>
  <c r="P180" i="1"/>
  <c r="P207" i="1"/>
  <c r="P230" i="1"/>
  <c r="P194" i="1"/>
  <c r="P225" i="1"/>
  <c r="P222" i="1"/>
  <c r="P196" i="1"/>
  <c r="P214" i="1"/>
  <c r="P195" i="1"/>
  <c r="P218" i="1"/>
  <c r="P197" i="1"/>
  <c r="P181" i="1"/>
  <c r="P237" i="1"/>
  <c r="P209" i="1"/>
  <c r="P216" i="1"/>
  <c r="P217" i="1"/>
  <c r="P239" i="1"/>
  <c r="P234" i="1"/>
  <c r="P224" i="1"/>
  <c r="P228" i="1"/>
  <c r="P219" i="1"/>
  <c r="P238" i="1"/>
  <c r="P189" i="1"/>
  <c r="P229" i="1"/>
  <c r="P202" i="1"/>
  <c r="P179" i="1"/>
  <c r="P210" i="1"/>
  <c r="P200" i="1"/>
  <c r="P215" i="1"/>
  <c r="P192" i="1"/>
  <c r="P220" i="1"/>
  <c r="P198" i="1"/>
  <c r="P211" i="1"/>
  <c r="P212" i="1"/>
  <c r="P235" i="1"/>
  <c r="P185" i="1"/>
  <c r="P184" i="1"/>
  <c r="P232" i="1"/>
  <c r="P205" i="1"/>
  <c r="P187" i="1"/>
  <c r="P203" i="1"/>
  <c r="P233" i="1"/>
  <c r="P190" i="1"/>
  <c r="P186" i="1"/>
  <c r="P193" i="1"/>
  <c r="P206" i="1"/>
  <c r="P201" i="1"/>
  <c r="P199" i="1"/>
  <c r="P204" i="1"/>
  <c r="P231" i="1"/>
  <c r="P182" i="1"/>
  <c r="P221" i="1"/>
  <c r="P213" i="1"/>
  <c r="P183" i="1"/>
  <c r="P223" i="1"/>
  <c r="P227" i="1"/>
  <c r="P191" i="1"/>
  <c r="P208" i="1"/>
  <c r="P236" i="1"/>
  <c r="P172" i="1"/>
  <c r="P163" i="1"/>
  <c r="P154" i="1"/>
  <c r="P132" i="1"/>
  <c r="P159" i="1"/>
  <c r="P123" i="1"/>
  <c r="P169" i="1"/>
  <c r="P124" i="1"/>
  <c r="P136" i="1"/>
  <c r="P135" i="1"/>
  <c r="P148" i="1"/>
  <c r="P122" i="1"/>
  <c r="P168" i="1"/>
  <c r="P152" i="1"/>
  <c r="P112" i="1"/>
  <c r="P165" i="1"/>
  <c r="P167" i="1"/>
  <c r="P130" i="1"/>
  <c r="P146" i="1"/>
  <c r="P171" i="1"/>
  <c r="P117" i="1"/>
  <c r="P111" i="1"/>
  <c r="P140" i="1"/>
  <c r="P138" i="1"/>
  <c r="P170" i="1"/>
  <c r="P119" i="1"/>
  <c r="P166" i="1"/>
  <c r="P120" i="1"/>
  <c r="P143" i="1"/>
  <c r="P145" i="1"/>
  <c r="P137" i="1"/>
  <c r="P129" i="1"/>
  <c r="P118" i="1"/>
  <c r="P147" i="1"/>
  <c r="P156" i="1"/>
  <c r="P114" i="1"/>
  <c r="P126" i="1"/>
  <c r="P149" i="1"/>
  <c r="P160" i="1"/>
  <c r="P150" i="1"/>
  <c r="P161" i="1"/>
  <c r="P139" i="1"/>
  <c r="P144" i="1"/>
  <c r="P175" i="1"/>
  <c r="P155" i="1"/>
  <c r="P125" i="1"/>
  <c r="P127" i="1"/>
  <c r="P164" i="1"/>
  <c r="P151" i="1"/>
  <c r="P142" i="1"/>
  <c r="P134" i="1"/>
  <c r="P141" i="1"/>
  <c r="P174" i="1"/>
  <c r="P128" i="1"/>
  <c r="P121" i="1"/>
  <c r="P162" i="1"/>
  <c r="P153" i="1"/>
  <c r="P133" i="1"/>
  <c r="P116" i="1"/>
  <c r="P131" i="1"/>
  <c r="P157" i="1"/>
  <c r="P115" i="1"/>
  <c r="P158" i="1"/>
  <c r="P113" i="1"/>
  <c r="P173" i="1"/>
  <c r="P110" i="1"/>
  <c r="T72" i="1"/>
  <c r="T71" i="1"/>
  <c r="T70" i="1"/>
  <c r="T69" i="1"/>
  <c r="T68" i="1"/>
  <c r="T67" i="1"/>
  <c r="T66" i="1"/>
  <c r="T65" i="1"/>
  <c r="T64" i="1"/>
  <c r="T63" i="1"/>
  <c r="T62" i="1"/>
  <c r="T61" i="1"/>
  <c r="O5" i="1"/>
  <c r="O4" i="1"/>
  <c r="O3" i="1"/>
  <c r="G5" i="1"/>
  <c r="G4" i="1"/>
  <c r="G3" i="1"/>
  <c r="N6" i="1"/>
  <c r="M6" i="1"/>
  <c r="L6" i="1"/>
  <c r="K6" i="1"/>
  <c r="F6" i="1"/>
  <c r="E6" i="1"/>
  <c r="D6" i="1"/>
  <c r="C6" i="1"/>
  <c r="G6" i="1" l="1"/>
  <c r="O6" i="1"/>
  <c r="I18" i="4"/>
  <c r="P27" i="4"/>
  <c r="G19" i="4"/>
  <c r="I19" i="4" l="1"/>
  <c r="P28" i="4"/>
  <c r="G20" i="4"/>
  <c r="P29" i="4" l="1"/>
  <c r="I20" i="4"/>
  <c r="G21" i="4"/>
  <c r="I21" i="4" l="1"/>
  <c r="P30" i="4"/>
  <c r="G22" i="4"/>
  <c r="I22" i="4" l="1"/>
  <c r="P31" i="4"/>
  <c r="G23" i="4"/>
  <c r="I23" i="4" l="1"/>
  <c r="P32" i="4"/>
  <c r="G24" i="4"/>
  <c r="P33" i="4" l="1"/>
  <c r="I24" i="4"/>
  <c r="G25" i="4"/>
  <c r="I25" i="4" l="1"/>
  <c r="P34" i="4"/>
  <c r="G26" i="4"/>
  <c r="I26" i="4" l="1"/>
  <c r="P35" i="4"/>
  <c r="G27" i="4"/>
  <c r="I27" i="4" l="1"/>
  <c r="P36" i="4"/>
  <c r="G28" i="4"/>
  <c r="P37" i="4" l="1"/>
  <c r="I28" i="4"/>
  <c r="G29" i="4"/>
  <c r="I29" i="4" l="1"/>
  <c r="P38" i="4"/>
  <c r="G30" i="4"/>
  <c r="I30" i="4" l="1"/>
  <c r="P39" i="4"/>
  <c r="G31" i="4"/>
  <c r="I31" i="4" l="1"/>
  <c r="P40" i="4"/>
  <c r="G32" i="4"/>
  <c r="P41" i="4" l="1"/>
  <c r="I32" i="4"/>
  <c r="G33" i="4"/>
  <c r="I33" i="4" l="1"/>
  <c r="P42" i="4"/>
  <c r="G34" i="4"/>
  <c r="I34" i="4" l="1"/>
  <c r="P43" i="4"/>
  <c r="G35" i="4"/>
  <c r="I35" i="4" l="1"/>
  <c r="P44" i="4"/>
  <c r="G36" i="4"/>
  <c r="P45" i="4" l="1"/>
  <c r="I36" i="4"/>
  <c r="G37" i="4"/>
  <c r="I37" i="4" l="1"/>
  <c r="P46" i="4"/>
  <c r="G38" i="4"/>
  <c r="I38" i="4" l="1"/>
  <c r="P47" i="4"/>
  <c r="G39" i="4"/>
  <c r="I39" i="4" l="1"/>
  <c r="P48" i="4"/>
  <c r="G40" i="4"/>
  <c r="P49" i="4" l="1"/>
  <c r="I40" i="4"/>
  <c r="G41" i="4"/>
  <c r="I41" i="4" l="1"/>
  <c r="P50" i="4"/>
  <c r="G42" i="4"/>
  <c r="I42" i="4" l="1"/>
  <c r="P51" i="4"/>
  <c r="G43" i="4"/>
  <c r="I43" i="4" l="1"/>
  <c r="P52" i="4"/>
  <c r="G44" i="4"/>
  <c r="P53" i="4" l="1"/>
  <c r="I44" i="4"/>
  <c r="G45" i="4"/>
  <c r="I45" i="4" l="1"/>
  <c r="P54" i="4"/>
  <c r="G46" i="4"/>
  <c r="I46" i="4" l="1"/>
  <c r="P55" i="4"/>
  <c r="G47" i="4"/>
  <c r="I47" i="4" l="1"/>
  <c r="P56" i="4"/>
  <c r="G48" i="4"/>
  <c r="P57" i="4" l="1"/>
  <c r="I48" i="4"/>
</calcChain>
</file>

<file path=xl/sharedStrings.xml><?xml version="1.0" encoding="utf-8"?>
<sst xmlns="http://schemas.openxmlformats.org/spreadsheetml/2006/main" count="646" uniqueCount="585">
  <si>
    <t>JFK</t>
  </si>
  <si>
    <t>LaGuardia</t>
  </si>
  <si>
    <t>Newark</t>
  </si>
  <si>
    <t>Pickup</t>
  </si>
  <si>
    <t>Dropoff</t>
  </si>
  <si>
    <t>Total</t>
  </si>
  <si>
    <t>Pick-up</t>
  </si>
  <si>
    <t>Drop-off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</si>
  <si>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</si>
  <si>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</si>
  <si>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</si>
  <si>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</si>
  <si>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</si>
  <si>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</si>
  <si>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</si>
  <si>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</si>
  <si>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</si>
  <si>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</si>
  <si>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</si>
  <si>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</si>
  <si>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# of Trips per Month</t>
  </si>
  <si>
    <t># of Trips</t>
  </si>
  <si>
    <t># of COVID Cases</t>
  </si>
  <si>
    <t>Average Trips</t>
  </si>
  <si>
    <t>Alphabet City</t>
  </si>
  <si>
    <t>Battery Park</t>
  </si>
  <si>
    <t>Battery Park City</t>
  </si>
  <si>
    <t>Bloomingdale</t>
  </si>
  <si>
    <t>Central Harlem</t>
  </si>
  <si>
    <t>Central Harlem North</t>
  </si>
  <si>
    <t>Central Park</t>
  </si>
  <si>
    <t>Chinatown</t>
  </si>
  <si>
    <t>Clinton East</t>
  </si>
  <si>
    <t>Clinton West</t>
  </si>
  <si>
    <t>East Chelsea</t>
  </si>
  <si>
    <t>East Harlem North</t>
  </si>
  <si>
    <t>East Harlem South</t>
  </si>
  <si>
    <t>East Village</t>
  </si>
  <si>
    <t>Financial District North</t>
  </si>
  <si>
    <t>Financial District South</t>
  </si>
  <si>
    <t>Flatiron</t>
  </si>
  <si>
    <t>Garment District</t>
  </si>
  <si>
    <t>Gramercy</t>
  </si>
  <si>
    <t>Greenwich Village North</t>
  </si>
  <si>
    <t>Greenwich Village South</t>
  </si>
  <si>
    <t>Hamilton Heights</t>
  </si>
  <si>
    <t>Highbridge Park</t>
  </si>
  <si>
    <t>Hudson Sq</t>
  </si>
  <si>
    <t>Inwood</t>
  </si>
  <si>
    <t>Inwood Hill Park</t>
  </si>
  <si>
    <t>Kips Bay</t>
  </si>
  <si>
    <t>Lenox Hill East</t>
  </si>
  <si>
    <t>Lenox Hill West</t>
  </si>
  <si>
    <t>Lincoln Square East</t>
  </si>
  <si>
    <t>Lincoln Square West</t>
  </si>
  <si>
    <t>Little Italy/NoLiTa</t>
  </si>
  <si>
    <t>Lower East Side</t>
  </si>
  <si>
    <t>Manhattan Valley</t>
  </si>
  <si>
    <t>Manhattanville</t>
  </si>
  <si>
    <t>Marble Hill</t>
  </si>
  <si>
    <t>Meatpacking/West Village West</t>
  </si>
  <si>
    <t>Midtown Center</t>
  </si>
  <si>
    <t>Midtown East</t>
  </si>
  <si>
    <t>Midtown North</t>
  </si>
  <si>
    <t>Midtown South</t>
  </si>
  <si>
    <t>Morningside Heights</t>
  </si>
  <si>
    <t>Murray Hill</t>
  </si>
  <si>
    <t>Penn Station/Madison Sq West</t>
  </si>
  <si>
    <t>Randalls Island</t>
  </si>
  <si>
    <t>Roosevelt Island</t>
  </si>
  <si>
    <t>Seaport</t>
  </si>
  <si>
    <t>SoHo</t>
  </si>
  <si>
    <t>Stuy Town/Peter Cooper Village</t>
  </si>
  <si>
    <t>Sutton Place/Turtle Bay North</t>
  </si>
  <si>
    <t>Times Sq/Theatre District</t>
  </si>
  <si>
    <t>TriBeCa/Civic Center</t>
  </si>
  <si>
    <t>Two Bridges/Seward Park</t>
  </si>
  <si>
    <t>UN/Turtle Bay South</t>
  </si>
  <si>
    <t>Union Sq</t>
  </si>
  <si>
    <t>Upper East Side North</t>
  </si>
  <si>
    <t>Upper East Side South</t>
  </si>
  <si>
    <t>Upper West Side North</t>
  </si>
  <si>
    <t>Upper West Side South</t>
  </si>
  <si>
    <t>Washington Heights North</t>
  </si>
  <si>
    <t>Washington Heights South</t>
  </si>
  <si>
    <t>West Chelsea/Hudson Yards</t>
  </si>
  <si>
    <t>West Village</t>
  </si>
  <si>
    <t>World Trade Center</t>
  </si>
  <si>
    <t>Yorkville East</t>
  </si>
  <si>
    <t>Yorkville West</t>
  </si>
  <si>
    <t>Manhattan</t>
  </si>
  <si>
    <t>Brooklyn</t>
  </si>
  <si>
    <t>Bath Beach</t>
  </si>
  <si>
    <t>Bay Ridge</t>
  </si>
  <si>
    <t>Bedford</t>
  </si>
  <si>
    <t>Bensonhurst East</t>
  </si>
  <si>
    <t>Bensonhurst West</t>
  </si>
  <si>
    <t>Boerum Hill</t>
  </si>
  <si>
    <t>Borough Park</t>
  </si>
  <si>
    <t>Brighton Beach</t>
  </si>
  <si>
    <t>Brooklyn Heights</t>
  </si>
  <si>
    <t>Brooklyn Navy Yard</t>
  </si>
  <si>
    <t>Brownsville</t>
  </si>
  <si>
    <t>Bushwick North</t>
  </si>
  <si>
    <t>Bushwick South</t>
  </si>
  <si>
    <t>Canarsie</t>
  </si>
  <si>
    <t>Carroll Gardens</t>
  </si>
  <si>
    <t>Clinton Hill</t>
  </si>
  <si>
    <t>Cobble Hill</t>
  </si>
  <si>
    <t>Columbia Street</t>
  </si>
  <si>
    <t>Coney Island</t>
  </si>
  <si>
    <t>Crown Heights North</t>
  </si>
  <si>
    <t>Crown Heights South</t>
  </si>
  <si>
    <t>Cypress Hills</t>
  </si>
  <si>
    <t>Downtown Brooklyn/MetroTech</t>
  </si>
  <si>
    <t>DUMBO/Vinegar Hill</t>
  </si>
  <si>
    <t>Dyker Heights</t>
  </si>
  <si>
    <t>East Flatbush/Farragut</t>
  </si>
  <si>
    <t>East Flatbush/Remsen Village</t>
  </si>
  <si>
    <t>East New York</t>
  </si>
  <si>
    <t>East New York/Pennsylvania Avenue</t>
  </si>
  <si>
    <t>East Williamsburg</t>
  </si>
  <si>
    <t>Erasmus</t>
  </si>
  <si>
    <t>Flatbush/Ditmas Park</t>
  </si>
  <si>
    <t>Flatlands</t>
  </si>
  <si>
    <t>Fort Greene</t>
  </si>
  <si>
    <t>Gowanus</t>
  </si>
  <si>
    <t>Gravesend</t>
  </si>
  <si>
    <t>Greenpoint</t>
  </si>
  <si>
    <t>Green-Wood Cemetery</t>
  </si>
  <si>
    <t>Homecrest</t>
  </si>
  <si>
    <t>Kensington</t>
  </si>
  <si>
    <t>Madison</t>
  </si>
  <si>
    <t>Manhattan Beach</t>
  </si>
  <si>
    <t>Marine Park/Floyd Bennett Field</t>
  </si>
  <si>
    <t>Marine Park/Mill Basin</t>
  </si>
  <si>
    <t>Midwood</t>
  </si>
  <si>
    <t>Ocean Hill</t>
  </si>
  <si>
    <t>Ocean Parkway South</t>
  </si>
  <si>
    <t>Park Slope</t>
  </si>
  <si>
    <t>Prospect Heights</t>
  </si>
  <si>
    <t>Prospect Park</t>
  </si>
  <si>
    <t>Prospect-Lefferts Gardens</t>
  </si>
  <si>
    <t>Red Hook</t>
  </si>
  <si>
    <t>Sheepshead Bay</t>
  </si>
  <si>
    <t>South Williamsburg</t>
  </si>
  <si>
    <t>Starrett City</t>
  </si>
  <si>
    <t>Stuyvesant Heights</t>
  </si>
  <si>
    <t>Sunset Park East</t>
  </si>
  <si>
    <t>Sunset Park West</t>
  </si>
  <si>
    <t>Williamsburg (North Side)</t>
  </si>
  <si>
    <t>Williamsburg (South Side)</t>
  </si>
  <si>
    <t>Windsor Terrace</t>
  </si>
  <si>
    <t>Queens</t>
  </si>
  <si>
    <t>Astoria</t>
  </si>
  <si>
    <t>Astoria Park</t>
  </si>
  <si>
    <t>Auburndale</t>
  </si>
  <si>
    <t>Baisley Park</t>
  </si>
  <si>
    <t>Bay Terrace/Fort Totten</t>
  </si>
  <si>
    <t>Bayside</t>
  </si>
  <si>
    <t>Bellerose</t>
  </si>
  <si>
    <t>Breezy Point/Fort Tilden/Riis Beach</t>
  </si>
  <si>
    <t>Briarwood/Jamaica Hills</t>
  </si>
  <si>
    <t>Broad Channel</t>
  </si>
  <si>
    <t>Cambria Heights</t>
  </si>
  <si>
    <t>College Point</t>
  </si>
  <si>
    <t>Corona</t>
  </si>
  <si>
    <t>Douglaston</t>
  </si>
  <si>
    <t>East Elmhurst</t>
  </si>
  <si>
    <t>East Flushing</t>
  </si>
  <si>
    <t>Elmhurst</t>
  </si>
  <si>
    <t>Elmhurst/Maspeth</t>
  </si>
  <si>
    <t>Far Rockaway</t>
  </si>
  <si>
    <t>Flushing</t>
  </si>
  <si>
    <t>Flushing Meadows-Corona Park</t>
  </si>
  <si>
    <t>Forest Hills</t>
  </si>
  <si>
    <t>Forest Park/Highland Park</t>
  </si>
  <si>
    <t>Fresh Meadows</t>
  </si>
  <si>
    <t>Glen Oaks</t>
  </si>
  <si>
    <t>Glendale</t>
  </si>
  <si>
    <t>Hammels/Arverne</t>
  </si>
  <si>
    <t>Hillcrest/Pomonok</t>
  </si>
  <si>
    <t>Hollis</t>
  </si>
  <si>
    <t>Howard Beach</t>
  </si>
  <si>
    <t>Jackson Heights</t>
  </si>
  <si>
    <t>Jamaica</t>
  </si>
  <si>
    <t>Jamaica Bay</t>
  </si>
  <si>
    <t>Jamaica Estates</t>
  </si>
  <si>
    <t>JFK Airport</t>
  </si>
  <si>
    <t>Kew Gardens</t>
  </si>
  <si>
    <t>Kew Gardens Hills</t>
  </si>
  <si>
    <t>LaGuardia Airport</t>
  </si>
  <si>
    <t>Laurelton</t>
  </si>
  <si>
    <t>Long Island City/Hunters Point</t>
  </si>
  <si>
    <t>Long Island City/Queens Plaza</t>
  </si>
  <si>
    <t>Maspeth</t>
  </si>
  <si>
    <t>Middle Village</t>
  </si>
  <si>
    <t>Murray Hill-Queens</t>
  </si>
  <si>
    <t>North Corona</t>
  </si>
  <si>
    <t>Oakland Gardens</t>
  </si>
  <si>
    <t>Old Astoria</t>
  </si>
  <si>
    <t>Ozone Park</t>
  </si>
  <si>
    <t>Queens Village</t>
  </si>
  <si>
    <t>Queensboro Hill</t>
  </si>
  <si>
    <t>Queensbridge/Ravenswood</t>
  </si>
  <si>
    <t>Rego Park</t>
  </si>
  <si>
    <t>Richmond Hill</t>
  </si>
  <si>
    <t>Ridgewood</t>
  </si>
  <si>
    <t>Rockaway Park</t>
  </si>
  <si>
    <t>Rosedale</t>
  </si>
  <si>
    <t>Saint Albans</t>
  </si>
  <si>
    <t>Saint Michaels Cemetery/Woodside</t>
  </si>
  <si>
    <t>South Jamaica</t>
  </si>
  <si>
    <t>South Ozone Park</t>
  </si>
  <si>
    <t>Springfield Gardens North</t>
  </si>
  <si>
    <t>Springfield Gardens South</t>
  </si>
  <si>
    <t>Steinway</t>
  </si>
  <si>
    <t>Sunnyside</t>
  </si>
  <si>
    <t>Whitestone</t>
  </si>
  <si>
    <t>Willets Point</t>
  </si>
  <si>
    <t>Woodhaven</t>
  </si>
  <si>
    <t>Woodside</t>
  </si>
  <si>
    <t>Average</t>
  </si>
  <si>
    <t>Allerton/Pelham Gardens</t>
  </si>
  <si>
    <t>Bedford Park</t>
  </si>
  <si>
    <t>Belmont</t>
  </si>
  <si>
    <t>Bronx Park</t>
  </si>
  <si>
    <t>Bronxdale</t>
  </si>
  <si>
    <t>City Island</t>
  </si>
  <si>
    <t>Claremont/Bathgate</t>
  </si>
  <si>
    <t>Co-Op City</t>
  </si>
  <si>
    <t>Country Club</t>
  </si>
  <si>
    <t>Crotona Park</t>
  </si>
  <si>
    <t>Crotona Park East</t>
  </si>
  <si>
    <t>East Concourse/Concourse Village</t>
  </si>
  <si>
    <t>East Tremont</t>
  </si>
  <si>
    <t>Eastchester</t>
  </si>
  <si>
    <t>Fordham South</t>
  </si>
  <si>
    <t>Highbridge</t>
  </si>
  <si>
    <t>Hunts Point</t>
  </si>
  <si>
    <t>Kingsbridge Heights</t>
  </si>
  <si>
    <t>Longwood</t>
  </si>
  <si>
    <t>Melrose South</t>
  </si>
  <si>
    <t>Morrisania/Melrose</t>
  </si>
  <si>
    <t>Mott Haven/Port Morris</t>
  </si>
  <si>
    <t>Mount Hope</t>
  </si>
  <si>
    <t>Norwood</t>
  </si>
  <si>
    <t>Parkchester</t>
  </si>
  <si>
    <t>Pelham Bay</t>
  </si>
  <si>
    <t>Pelham Bay Park</t>
  </si>
  <si>
    <t>Pelham Parkway</t>
  </si>
  <si>
    <t>Rikers Island</t>
  </si>
  <si>
    <t>Riverdale/North Riverdale/Fieldston</t>
  </si>
  <si>
    <t>Schuylerville/Edgewater Park</t>
  </si>
  <si>
    <t>Soundview/Bruckner</t>
  </si>
  <si>
    <t>Soundview/Castle Hill</t>
  </si>
  <si>
    <t>Spuyten Duyvil/Kingsbridge</t>
  </si>
  <si>
    <t>University Heights/Morris Heights</t>
  </si>
  <si>
    <t>Van Cortlandt Park</t>
  </si>
  <si>
    <t>Van Cortlandt Village</t>
  </si>
  <si>
    <t>Van Nest/Morris Park</t>
  </si>
  <si>
    <t>West Concourse</t>
  </si>
  <si>
    <t>West Farms/Bronx River</t>
  </si>
  <si>
    <t>Westchester Village/Unionport</t>
  </si>
  <si>
    <t>Williamsbridge/Olinville</t>
  </si>
  <si>
    <t>Woodlawn/Wakefield</t>
  </si>
  <si>
    <t>Bronx</t>
  </si>
  <si>
    <t>include 2020 in chart data</t>
  </si>
  <si>
    <t>dual axis on covid chart/or have a scatter plot/gradient/by week</t>
  </si>
  <si>
    <t>median rent in each neighborhood</t>
  </si>
  <si>
    <t>weather median</t>
  </si>
  <si>
    <t>looking at yellow cabs vs. green cabs vs. black cabs</t>
  </si>
  <si>
    <t>look into an area chart</t>
  </si>
  <si>
    <t>Staten Island</t>
  </si>
  <si>
    <t>Unknown</t>
  </si>
  <si>
    <t>Newark Airport</t>
  </si>
  <si>
    <t>Dates</t>
  </si>
  <si>
    <t>Number of trips</t>
  </si>
  <si>
    <t>mean prcipitation</t>
  </si>
  <si>
    <t>Number of Trips</t>
  </si>
  <si>
    <t>Max Temperature</t>
  </si>
  <si>
    <t>Min temperature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</si>
  <si>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</si>
  <si>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</si>
  <si>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</si>
  <si>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</si>
  <si>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</si>
  <si>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</si>
  <si>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</si>
  <si>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</si>
  <si>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</si>
  <si>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</si>
  <si>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</si>
  <si>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</si>
  <si>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</si>
  <si>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</si>
  <si>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</si>
  <si>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</si>
  <si>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</si>
  <si>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</si>
  <si>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</si>
  <si>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</si>
  <si>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</si>
  <si>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</si>
  <si>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</si>
  <si>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</si>
  <si>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</si>
  <si>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</si>
  <si>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</si>
  <si>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</si>
  <si>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</si>
  <si>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</si>
  <si>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</si>
  <si>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</si>
  <si>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</si>
  <si>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</si>
  <si>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4/11/20</t>
  </si>
  <si>
    <t>4/12/20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</si>
  <si>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</si>
  <si>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</si>
  <si>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</si>
  <si>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</si>
  <si>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</si>
  <si>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</si>
  <si>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</si>
  <si>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</si>
  <si>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</si>
  <si>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</si>
  <si>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</si>
  <si>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</si>
  <si>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</si>
  <si>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</si>
  <si>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</si>
  <si>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</si>
  <si>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</si>
  <si>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</si>
  <si>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5/1/20</t>
  </si>
  <si>
    <t>5/2/20</t>
  </si>
  <si>
    <t>5/3/20</t>
  </si>
  <si>
    <t>5/4/20</t>
  </si>
  <si>
    <t>5/5/20</t>
  </si>
  <si>
    <t>5/6/20</t>
  </si>
  <si>
    <t>5/7/20</t>
  </si>
  <si>
    <t>5/8/20</t>
  </si>
  <si>
    <t>5/9/20</t>
  </si>
  <si>
    <t>5/10/20</t>
  </si>
  <si>
    <t>5/11/20</t>
  </si>
  <si>
    <t>5/12/20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</si>
  <si>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</si>
  <si>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</si>
  <si>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</si>
  <si>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</si>
  <si>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</si>
  <si>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</si>
  <si>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</si>
  <si>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</si>
  <si>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</si>
  <si>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</si>
  <si>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</si>
  <si>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</si>
  <si>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</si>
  <si>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</si>
  <si>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</si>
  <si>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</si>
  <si>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</si>
  <si>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</si>
  <si>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</si>
  <si>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6/1/20</t>
  </si>
  <si>
    <t>6/2/20</t>
  </si>
  <si>
    <t>6/3/20</t>
  </si>
  <si>
    <t>6/4/20</t>
  </si>
  <si>
    <t>6/5/20</t>
  </si>
  <si>
    <t>6/6/20</t>
  </si>
  <si>
    <t>6/7/20</t>
  </si>
  <si>
    <t>6/8/20</t>
  </si>
  <si>
    <t>6/9/20</t>
  </si>
  <si>
    <t>6/10/20</t>
  </si>
  <si>
    <t>6/11/20</t>
  </si>
  <si>
    <t>6/12/20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</si>
  <si>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</si>
  <si>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</si>
  <si>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</si>
  <si>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</si>
  <si>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</si>
  <si>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</si>
  <si>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</si>
  <si>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</si>
  <si>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</si>
  <si>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</si>
  <si>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</si>
  <si>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</si>
  <si>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</si>
  <si>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</si>
  <si>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</si>
  <si>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</si>
  <si>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</si>
  <si>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</si>
  <si>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7/1/20</t>
  </si>
  <si>
    <t>7/2/20</t>
  </si>
  <si>
    <t>7/3/20</t>
  </si>
  <si>
    <t>7/4/20</t>
  </si>
  <si>
    <t>7/5/20</t>
  </si>
  <si>
    <t>7/6/20</t>
  </si>
  <si>
    <t>7/7/20</t>
  </si>
  <si>
    <t>7/8/20</t>
  </si>
  <si>
    <t>7/9/20</t>
  </si>
  <si>
    <t>7/10/20</t>
  </si>
  <si>
    <t>7/11/20</t>
  </si>
  <si>
    <t>7/12/20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</si>
  <si>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</si>
  <si>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</si>
  <si>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</si>
  <si>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</si>
  <si>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</si>
  <si>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</si>
  <si>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</si>
  <si>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</si>
  <si>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</si>
  <si>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</si>
  <si>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</si>
  <si>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</si>
  <si>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</si>
  <si>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</si>
  <si>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</si>
  <si>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</si>
  <si>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</si>
  <si>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</si>
  <si>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</si>
  <si>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8/1/20</t>
  </si>
  <si>
    <t>8/2/20</t>
  </si>
  <si>
    <t>8/3/20</t>
  </si>
  <si>
    <t>8/4/20</t>
  </si>
  <si>
    <t>8/5/20</t>
  </si>
  <si>
    <t>8/6/20</t>
  </si>
  <si>
    <t>8/7/20</t>
  </si>
  <si>
    <t>8/8/20</t>
  </si>
  <si>
    <t>8/9/20</t>
  </si>
  <si>
    <t>8/10/20</t>
  </si>
  <si>
    <t>8/11/20</t>
  </si>
  <si>
    <t>8/12/20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</si>
  <si>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</si>
  <si>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</si>
  <si>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</si>
  <si>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</si>
  <si>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</si>
  <si>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</si>
  <si>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</si>
  <si>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</si>
  <si>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</si>
  <si>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</si>
  <si>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</si>
  <si>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</si>
  <si>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</si>
  <si>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</si>
  <si>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</si>
  <si>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</si>
  <si>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</si>
  <si>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</si>
  <si>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</si>
  <si>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9/1/20</t>
  </si>
  <si>
    <t>9/2/20</t>
  </si>
  <si>
    <t>9/3/20</t>
  </si>
  <si>
    <t>9/4/20</t>
  </si>
  <si>
    <t>9/5/20</t>
  </si>
  <si>
    <t>9/6/20</t>
  </si>
  <si>
    <t>9/7/20</t>
  </si>
  <si>
    <t>9/8/20</t>
  </si>
  <si>
    <t>9/9/20</t>
  </si>
  <si>
    <t>9/10/20</t>
  </si>
  <si>
    <t>9/11/20</t>
  </si>
  <si>
    <t>9/12/20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</si>
  <si>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</si>
  <si>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</si>
  <si>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</si>
  <si>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</si>
  <si>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</si>
  <si>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</si>
  <si>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</si>
  <si>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</si>
  <si>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</si>
  <si>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</si>
  <si>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</si>
  <si>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</si>
  <si>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</si>
  <si>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</si>
  <si>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</si>
  <si>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</si>
  <si>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</si>
  <si>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</si>
  <si>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10/1/20</t>
  </si>
  <si>
    <t>10/2/20</t>
  </si>
  <si>
    <t>10/3/20</t>
  </si>
  <si>
    <t>10/4/20</t>
  </si>
  <si>
    <t>10/5/20</t>
  </si>
  <si>
    <t>10/6/20</t>
  </si>
  <si>
    <t>10/7/20</t>
  </si>
  <si>
    <t>10/8/20</t>
  </si>
  <si>
    <t>10/9/20</t>
  </si>
  <si>
    <t>10/10/20</t>
  </si>
  <si>
    <t>10/11/20</t>
  </si>
  <si>
    <t>10/12/20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</si>
  <si>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</si>
  <si>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</si>
  <si>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</si>
  <si>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</si>
  <si>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</si>
  <si>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</si>
  <si>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</si>
  <si>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</si>
  <si>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</si>
  <si>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</si>
  <si>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</si>
  <si>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</si>
  <si>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</si>
  <si>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</si>
  <si>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</si>
  <si>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</si>
  <si>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</si>
  <si>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</si>
  <si>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</si>
  <si>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11/1/20</t>
  </si>
  <si>
    <t>11/2/20</t>
  </si>
  <si>
    <t>11/3/20</t>
  </si>
  <si>
    <t>11/4/20</t>
  </si>
  <si>
    <t>11/5/20</t>
  </si>
  <si>
    <t>11/6/20</t>
  </si>
  <si>
    <t>11/7/20</t>
  </si>
  <si>
    <t>11/8/20</t>
  </si>
  <si>
    <t>11/9/20</t>
  </si>
  <si>
    <t>11/10/20</t>
  </si>
  <si>
    <t>11/11/20</t>
  </si>
  <si>
    <t>11/12/20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</si>
  <si>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</si>
  <si>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</si>
  <si>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</si>
  <si>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</si>
  <si>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</si>
  <si>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</si>
  <si>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</si>
  <si>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</si>
  <si>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</si>
  <si>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</si>
  <si>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</si>
  <si>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</si>
  <si>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</si>
  <si>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</si>
  <si>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</si>
  <si>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</si>
  <si>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</si>
  <si>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</si>
  <si>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12/1/20</t>
  </si>
  <si>
    <t>12/2/20</t>
  </si>
  <si>
    <t>12/3/20</t>
  </si>
  <si>
    <t>12/4/20</t>
  </si>
  <si>
    <t>12/5/20</t>
  </si>
  <si>
    <t>12/6/20</t>
  </si>
  <si>
    <t>12/7/20</t>
  </si>
  <si>
    <t>12/8/20</t>
  </si>
  <si>
    <t>12/9/20</t>
  </si>
  <si>
    <t>12/10/20</t>
  </si>
  <si>
    <t>12/11/20</t>
  </si>
  <si>
    <t>12/12/20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</si>
  <si>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</si>
  <si>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</si>
  <si>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</si>
  <si>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</si>
  <si>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</si>
  <si>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</si>
  <si>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</si>
  <si>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</si>
  <si>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</si>
  <si>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</si>
  <si>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</si>
  <si>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</si>
  <si>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</si>
  <si>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</si>
  <si>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</si>
  <si>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</si>
  <si>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</si>
  <si>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</si>
  <si>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</si>
  <si>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Unique Weeks</t>
  </si>
  <si>
    <t>Weekly Case Total</t>
  </si>
  <si>
    <t>Weeks</t>
  </si>
  <si>
    <t>#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</si>
</sst>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409]mmm\-yy;@"/>
  </numFmts>
  <fonts count="13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Var(--jp-code-font-family)"/>
    </font>
    <font>
      <b/>
      <sz val="12"/>
      <color theme="0"/>
      <name val="Calibri"/>
      <family val="2"/>
      <scheme val="minor"/>
    </font>
    <font>
      <sz val="9"/>
      <color theme="1"/>
      <name val="Segoe UI"/>
    </font>
    <font>
      <sz val="12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Font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14" fontId="7" fillId="0" borderId="0" xfId="0" applyNumberFormat="1" applyFont="1"/>
    <xf numFmtId="44" fontId="8" fillId="0" borderId="0" xfId="1" applyFont="1"/>
    <xf numFmtId="164" fontId="8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right" vertical="center" wrapText="1"/>
    </xf>
    <xf numFmtId="17" fontId="0" fillId="0" borderId="0" xfId="0" applyNumberFormat="1"/>
    <xf numFmtId="0" fontId="9" fillId="2" borderId="1" xfId="0" applyFont="1" applyFill="1" applyBorder="1"/>
    <xf numFmtId="17" fontId="2" fillId="3" borderId="1" xfId="0" applyNumberFormat="1" applyFont="1" applyFill="1" applyBorder="1"/>
    <xf numFmtId="0" fontId="10" fillId="3" borderId="1" xfId="0" applyFont="1" applyFill="1" applyBorder="1"/>
    <xf numFmtId="17" fontId="2" fillId="0" borderId="1" xfId="0" applyNumberFormat="1" applyFont="1" applyBorder="1"/>
    <xf numFmtId="0" fontId="10" fillId="0" borderId="1" xfId="0" applyFont="1" applyBorder="1"/>
    <xf numFmtId="0" fontId="0" fillId="0" borderId="1" xfId="0" applyBorder="1"/>
    <xf numFmtId="0" fontId="10" fillId="3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17" fontId="0" fillId="3" borderId="1" xfId="0" applyNumberFormat="1" applyFill="1" applyBorder="1"/>
    <xf numFmtId="17" fontId="0" fillId="0" borderId="1" xfId="0" applyNumberFormat="1" applyBorder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5" fontId="0" fillId="0" borderId="0" xfId="0" applyNumberFormat="1"/>
    <xf numFmtId="0" fontId="11" fillId="0" borderId="0" xfId="0" applyFont="1"/>
    <xf numFmtId="165" fontId="12" fillId="0" borderId="0" xfId="0" applyNumberFormat="1" applyFont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2" formatCode="mmm\-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right" vertical="center" textRotation="0" wrapText="1" indent="0" justifyLastLine="0" shrinkToFit="0" readingOrder="0"/>
    </dxf>
    <dxf>
      <numFmt numFmtId="22" formatCode="mmm\-yy"/>
    </dxf>
  </dxfs>
  <tableStyles count="0" defaultTableStyle="TableStyleMedium2" defaultPivotStyle="PivotStyleLight16"/>
  <colors>
    <mruColors>
      <color rgb="FF8DD8CC"/>
      <color rgb="FF0C98BA"/>
      <color rgb="FF0DAD8D"/>
      <color rgb="FF30BFBF"/>
      <color rgb="FFB34DFF"/>
      <color rgb="FF9A4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Yearly Revenue Made From Taxi Trips by Borough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'Taxi Company Data'!$M$245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Data'!$M$246:$M$252</c:f>
              <c:numCache>
                <c:formatCode>_("$"* #,##0_);_("$"* \(#,##0\);_("$"* "-"??_);_(@_)</c:formatCode>
                <c:ptCount val="7"/>
                <c:pt idx="0">
                  <c:v>46291046.520000003</c:v>
                </c:pt>
                <c:pt idx="1">
                  <c:v>62565971.380000003</c:v>
                </c:pt>
                <c:pt idx="2">
                  <c:v>46291046.520000003</c:v>
                </c:pt>
                <c:pt idx="3">
                  <c:v>9928249.6400000006</c:v>
                </c:pt>
                <c:pt idx="4">
                  <c:v>195428.88</c:v>
                </c:pt>
                <c:pt idx="5">
                  <c:v>1425060.7</c:v>
                </c:pt>
                <c:pt idx="6">
                  <c:v>459698.67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F747-9867-CA22041E2659}"/>
            </c:ext>
          </c:extLst>
        </c:ser>
        <c:ser>
          <c:idx val="1"/>
          <c:order val="1"/>
          <c:tx>
            <c:strRef>
              <c:f>'Taxi Company Data'!$N$245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Data'!$N$246:$N$252</c:f>
              <c:numCache>
                <c:formatCode>_("$"* #,##0_);_("$"* \(#,##0\);_("$"* "-"??_);_(@_)</c:formatCode>
                <c:ptCount val="7"/>
                <c:pt idx="0">
                  <c:v>37382837.299999997</c:v>
                </c:pt>
                <c:pt idx="1">
                  <c:v>50505523.369999997</c:v>
                </c:pt>
                <c:pt idx="2">
                  <c:v>34946495.32</c:v>
                </c:pt>
                <c:pt idx="3">
                  <c:v>11379278.970000001</c:v>
                </c:pt>
                <c:pt idx="4">
                  <c:v>326057.53999999998</c:v>
                </c:pt>
                <c:pt idx="5">
                  <c:v>326057.53999999998</c:v>
                </c:pt>
                <c:pt idx="6">
                  <c:v>298594.12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5-F747-9867-CA22041E2659}"/>
            </c:ext>
          </c:extLst>
        </c:ser>
        <c:ser>
          <c:idx val="2"/>
          <c:order val="2"/>
          <c:tx>
            <c:strRef>
              <c:f>'Taxi Company Data'!$O$245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Data'!$O$246:$O$252</c:f>
              <c:numCache>
                <c:formatCode>_("$"* #,##0_);_("$"* \(#,##0\);_("$"* "-"??_);_(@_)</c:formatCode>
                <c:ptCount val="7"/>
                <c:pt idx="0">
                  <c:v>27665339.640000001</c:v>
                </c:pt>
                <c:pt idx="1">
                  <c:v>38538406.380000003</c:v>
                </c:pt>
                <c:pt idx="2">
                  <c:v>24000484.079999998</c:v>
                </c:pt>
                <c:pt idx="3">
                  <c:v>9899715.1899999995</c:v>
                </c:pt>
                <c:pt idx="4">
                  <c:v>259603.82</c:v>
                </c:pt>
                <c:pt idx="5">
                  <c:v>1297115.75</c:v>
                </c:pt>
                <c:pt idx="6">
                  <c:v>208490.38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5-F747-9867-CA22041E2659}"/>
            </c:ext>
          </c:extLst>
        </c:ser>
        <c:ser>
          <c:idx val="3"/>
          <c:order val="3"/>
          <c:tx>
            <c:strRef>
              <c:f>'Taxi Company Data'!$P$245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Data'!$P$246:$P$252</c:f>
              <c:numCache>
                <c:formatCode>_("$"* #,##0_);_("$"* \(#,##0\);_("$"* "-"??_);_(@_)</c:formatCode>
                <c:ptCount val="7"/>
                <c:pt idx="0">
                  <c:v>8034318.5</c:v>
                </c:pt>
                <c:pt idx="1">
                  <c:v>12315543</c:v>
                </c:pt>
                <c:pt idx="2">
                  <c:v>8034318.5</c:v>
                </c:pt>
                <c:pt idx="3">
                  <c:v>4776169.87</c:v>
                </c:pt>
                <c:pt idx="4">
                  <c:v>141605.26999999999</c:v>
                </c:pt>
                <c:pt idx="5">
                  <c:v>410474.82</c:v>
                </c:pt>
                <c:pt idx="6">
                  <c:v>36971.760000000002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5-F747-9867-CA22041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196448"/>
        <c:axId val="682571152"/>
      </c:barChart>
      <c:catAx>
        <c:axId val="616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71152"/>
        <c:crosses val="autoZero"/>
        <c:auto val="1"/>
        <c:lblAlgn val="ctr"/>
        <c:lblOffset val="100"/>
        <c:noMultiLvlLbl val="0"/>
      </c:catAx>
      <c:valAx>
        <c:axId val="682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Trips from 2017-2020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'Taxi Company Data'!$G$61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Data'!$G$62:$G$73</c:f>
              <c:numCache>
                <c:formatCode>General</c:formatCode>
                <c:ptCount val="12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F34F-A908-BCDC0DDC96D5}"/>
            </c:ext>
          </c:extLst>
        </c:ser>
        <c:ser>
          <c:idx val="1"/>
          <c:order val="1"/>
          <c:tx>
            <c:strRef>
              <c:f>'Taxi Company Data'!$H$61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Data'!$H$62:$H$73</c:f>
              <c:numCache>
                <c:formatCode>General</c:formatCode>
                <c:ptCount val="12"/>
                <c:pt idx="0">
                  <c:v>793395</c:v>
                </c:pt>
                <c:pt idx="1">
                  <c:v>769804</c:v>
                </c:pt>
                <c:pt idx="2">
                  <c:v>836962</c:v>
                </c:pt>
                <c:pt idx="3">
                  <c:v>800120</c:v>
                </c:pt>
                <c:pt idx="4">
                  <c:v>797282</c:v>
                </c:pt>
                <c:pt idx="5">
                  <c:v>739351</c:v>
                </c:pt>
                <c:pt idx="6">
                  <c:v>684442</c:v>
                </c:pt>
                <c:pt idx="7">
                  <c:v>666324</c:v>
                </c:pt>
                <c:pt idx="8">
                  <c:v>666626</c:v>
                </c:pt>
                <c:pt idx="9">
                  <c:v>710482</c:v>
                </c:pt>
                <c:pt idx="10">
                  <c:v>656594</c:v>
                </c:pt>
                <c:pt idx="11">
                  <c:v>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F34F-A908-BCDC0DDC96D5}"/>
            </c:ext>
          </c:extLst>
        </c:ser>
        <c:ser>
          <c:idx val="2"/>
          <c:order val="2"/>
          <c:tx>
            <c:strRef>
              <c:f>'Taxi Company Data'!$I$61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Data'!$I$62:$I$73</c:f>
              <c:numCache>
                <c:formatCode>General</c:formatCode>
                <c:ptCount val="12"/>
                <c:pt idx="0">
                  <c:v>630830</c:v>
                </c:pt>
                <c:pt idx="1">
                  <c:v>575672</c:v>
                </c:pt>
                <c:pt idx="2">
                  <c:v>601060</c:v>
                </c:pt>
                <c:pt idx="3">
                  <c:v>514387</c:v>
                </c:pt>
                <c:pt idx="4">
                  <c:v>504897</c:v>
                </c:pt>
                <c:pt idx="5">
                  <c:v>471038</c:v>
                </c:pt>
                <c:pt idx="6">
                  <c:v>470712</c:v>
                </c:pt>
                <c:pt idx="7">
                  <c:v>449692</c:v>
                </c:pt>
                <c:pt idx="8">
                  <c:v>449015</c:v>
                </c:pt>
                <c:pt idx="9">
                  <c:v>476385</c:v>
                </c:pt>
                <c:pt idx="10">
                  <c:v>449506</c:v>
                </c:pt>
                <c:pt idx="11">
                  <c:v>436256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A-F34F-A908-BCDC0DDC96D5}"/>
            </c:ext>
          </c:extLst>
        </c:ser>
        <c:ser>
          <c:idx val="3"/>
          <c:order val="3"/>
          <c:tx>
            <c:strRef>
              <c:f>'Taxi Company Data'!$J$61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Data'!$J$62:$J$73</c:f>
              <c:numCache>
                <c:formatCode>General</c:formatCode>
                <c:ptCount val="12"/>
                <c:pt idx="0">
                  <c:v>447726</c:v>
                </c:pt>
                <c:pt idx="1">
                  <c:v>398644</c:v>
                </c:pt>
                <c:pt idx="2">
                  <c:v>223400</c:v>
                </c:pt>
                <c:pt idx="3">
                  <c:v>35607</c:v>
                </c:pt>
                <c:pt idx="4">
                  <c:v>57360</c:v>
                </c:pt>
                <c:pt idx="5">
                  <c:v>63110</c:v>
                </c:pt>
                <c:pt idx="6">
                  <c:v>72254</c:v>
                </c:pt>
                <c:pt idx="7">
                  <c:v>81064</c:v>
                </c:pt>
                <c:pt idx="8">
                  <c:v>87981</c:v>
                </c:pt>
                <c:pt idx="9">
                  <c:v>95115</c:v>
                </c:pt>
                <c:pt idx="10">
                  <c:v>88609</c:v>
                </c:pt>
                <c:pt idx="11">
                  <c:v>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A-F34F-A908-BCDC0DDC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09712"/>
        <c:axId val="618488704"/>
      </c:areaChart>
      <c:catAx>
        <c:axId val="68140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8704"/>
        <c:crosses val="autoZero"/>
        <c:auto val="1"/>
        <c:lblAlgn val="ctr"/>
        <c:lblOffset val="100"/>
        <c:noMultiLvlLbl val="0"/>
      </c:catAx>
      <c:valAx>
        <c:axId val="618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0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Trips per Month from 2017-2019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'Taxi Company Data'!$F$78:$F$113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'Taxi Company Data'!$G$78:$G$113</c:f>
              <c:numCache>
                <c:formatCode>General</c:formatCode>
                <c:ptCount val="36"/>
                <c:pt idx="0">
                  <c:v>1038680</c:v>
                </c:pt>
                <c:pt idx="1">
                  <c:v>991309</c:v>
                </c:pt>
                <c:pt idx="2">
                  <c:v>1112156</c:v>
                </c:pt>
                <c:pt idx="3">
                  <c:v>1045451</c:v>
                </c:pt>
                <c:pt idx="4">
                  <c:v>1029912</c:v>
                </c:pt>
                <c:pt idx="5">
                  <c:v>940962</c:v>
                </c:pt>
                <c:pt idx="6">
                  <c:v>890385</c:v>
                </c:pt>
                <c:pt idx="7">
                  <c:v>840155</c:v>
                </c:pt>
                <c:pt idx="8">
                  <c:v>845582</c:v>
                </c:pt>
                <c:pt idx="9">
                  <c:v>897598</c:v>
                </c:pt>
                <c:pt idx="10">
                  <c:v>844615</c:v>
                </c:pt>
                <c:pt idx="11">
                  <c:v>876203</c:v>
                </c:pt>
                <c:pt idx="12" formatCode="#,##0">
                  <c:v>766728</c:v>
                </c:pt>
                <c:pt idx="13" formatCode="#,##0">
                  <c:v>742875</c:v>
                </c:pt>
                <c:pt idx="14" formatCode="#,##0">
                  <c:v>806994</c:v>
                </c:pt>
                <c:pt idx="15" formatCode="#,##0">
                  <c:v>775152</c:v>
                </c:pt>
                <c:pt idx="16" formatCode="#,##0">
                  <c:v>771334</c:v>
                </c:pt>
                <c:pt idx="17" formatCode="#,##0">
                  <c:v>711608</c:v>
                </c:pt>
                <c:pt idx="18" formatCode="#,##0">
                  <c:v>663670</c:v>
                </c:pt>
                <c:pt idx="19" formatCode="#,##0">
                  <c:v>642375</c:v>
                </c:pt>
                <c:pt idx="20" formatCode="#,##0">
                  <c:v>646120</c:v>
                </c:pt>
                <c:pt idx="21" formatCode="#,##0">
                  <c:v>687458</c:v>
                </c:pt>
                <c:pt idx="22" formatCode="#,##0">
                  <c:v>630983</c:v>
                </c:pt>
                <c:pt idx="23" formatCode="#,##0">
                  <c:v>663302</c:v>
                </c:pt>
                <c:pt idx="24">
                  <c:v>609546</c:v>
                </c:pt>
                <c:pt idx="25">
                  <c:v>554913</c:v>
                </c:pt>
                <c:pt idx="26">
                  <c:v>584352</c:v>
                </c:pt>
                <c:pt idx="27">
                  <c:v>498837</c:v>
                </c:pt>
                <c:pt idx="28">
                  <c:v>488052</c:v>
                </c:pt>
                <c:pt idx="29">
                  <c:v>457840</c:v>
                </c:pt>
                <c:pt idx="30">
                  <c:v>455447</c:v>
                </c:pt>
                <c:pt idx="31">
                  <c:v>435658</c:v>
                </c:pt>
                <c:pt idx="32">
                  <c:v>436202</c:v>
                </c:pt>
                <c:pt idx="33">
                  <c:v>460227</c:v>
                </c:pt>
                <c:pt idx="34">
                  <c:v>436428</c:v>
                </c:pt>
                <c:pt idx="35">
                  <c:v>436256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C44E-949D-0F7875F8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0943759"/>
        <c:axId val="1919405071"/>
      </c:lineChart>
      <c:dateAx>
        <c:axId val="1930943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05071"/>
        <c:crosses val="autoZero"/>
        <c:auto val="1"/>
        <c:lblOffset val="100"/>
        <c:baseTimeUnit val="months"/>
        <c:majorUnit val="1"/>
        <c:majorTimeUnit val="months"/>
      </c:dateAx>
      <c:valAx>
        <c:axId val="191940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3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2017-2019</a:t>
            </a:r>
            <a:r>
              <a:rPr lang="en-US" baseline="0"/>
              <a:t> Average Trips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'Taxi Company Data'!$S$61:$S$72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Data'!$T$61:$T$72</c:f>
              <c:numCache>
                <c:formatCode>General</c:formatCode>
                <c:ptCount val="12"/>
                <c:pt idx="0">
                  <c:v>831495.33333333337</c:v>
                </c:pt>
                <c:pt idx="1">
                  <c:v>789579.66666666663</c:v>
                </c:pt>
                <c:pt idx="2">
                  <c:v>865553.33333333337</c:v>
                </c:pt>
                <c:pt idx="3">
                  <c:v>798759.33333333337</c:v>
                </c:pt>
                <c:pt idx="4">
                  <c:v>787214</c:v>
                </c:pt>
                <c:pt idx="5">
                  <c:v>728952</c:v>
                </c:pt>
                <c:pt idx="6">
                  <c:v>689979</c:v>
                </c:pt>
                <c:pt idx="7">
                  <c:v>661124.33333333337</c:v>
                </c:pt>
                <c:pt idx="8">
                  <c:v>666007.33333333337</c:v>
                </c:pt>
                <c:pt idx="9">
                  <c:v>704196.33333333337</c:v>
                </c:pt>
                <c:pt idx="10">
                  <c:v>660105.66666666663</c:v>
                </c:pt>
                <c:pt idx="11">
                  <c:v>658587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4-6146-9CF5-B136F457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36047"/>
        <c:axId val="1919220815"/>
      </c:barChart>
      <c:catAx>
        <c:axId val="19162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815"/>
        <c:crosses val="autoZero"/>
        <c:auto val="1"/>
        <c:lblAlgn val="ctr"/>
        <c:lblOffset val="100"/>
        <c:noMultiLvlLbl val="0"/>
      </c:catAx>
      <c:valAx>
        <c:axId val="1919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 Trips in Relation</a:t>
            </a:r>
            <a:r>
              <a:rPr lang="en-US" baseline="0"/>
              <a:t> to 2020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'Taxi Company Data'!$T$77</c:f>
              <c:strCache>
                <c:ptCount val="1"/>
                <c:pt idx="0">
                  <c:v># of Trips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'Taxi Company Data'!$S$78:$S$89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Data'!$T$78:$T$89</c:f>
              <c:numCache>
                <c:formatCode>General</c:formatCode>
                <c:ptCount val="12"/>
                <c:pt idx="0">
                  <c:v>432081</c:v>
                </c:pt>
                <c:pt idx="1">
                  <c:v>367954</c:v>
                </c:pt>
                <c:pt idx="2">
                  <c:v>221981</c:v>
                </c:pt>
                <c:pt idx="3">
                  <c:v>33930</c:v>
                </c:pt>
                <c:pt idx="4">
                  <c:v>56145</c:v>
                </c:pt>
                <c:pt idx="5">
                  <c:v>60697</c:v>
                </c:pt>
                <c:pt idx="6">
                  <c:v>69690</c:v>
                </c:pt>
                <c:pt idx="7">
                  <c:v>77998</c:v>
                </c:pt>
                <c:pt idx="8">
                  <c:v>84607</c:v>
                </c:pt>
                <c:pt idx="9">
                  <c:v>92386</c:v>
                </c:pt>
                <c:pt idx="10">
                  <c:v>85659</c:v>
                </c:pt>
                <c:pt idx="11">
                  <c:v>80474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F-4547-822E-4443E7C52244}"/>
            </c:ext>
          </c:extLst>
        </c:ser>
        <c:ser>
          <c:idx val="1"/>
          <c:order val="1"/>
          <c:tx>
            <c:strRef>
              <c:f>'Taxi Company Data'!$U$77</c:f>
              <c:strCache>
                <c:ptCount val="1"/>
                <c:pt idx="0">
                  <c:v># of COVID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'Taxi Company Data'!$S$78:$S$89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Data'!$U$78:$U$89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65157</c:v>
                </c:pt>
                <c:pt idx="3">
                  <c:v>109296</c:v>
                </c:pt>
                <c:pt idx="4">
                  <c:v>28417</c:v>
                </c:pt>
                <c:pt idx="5">
                  <c:v>10844</c:v>
                </c:pt>
                <c:pt idx="6">
                  <c:v>9786</c:v>
                </c:pt>
                <c:pt idx="7">
                  <c:v>7446</c:v>
                </c:pt>
                <c:pt idx="8">
                  <c:v>11095</c:v>
                </c:pt>
                <c:pt idx="9">
                  <c:v>16924</c:v>
                </c:pt>
                <c:pt idx="10">
                  <c:v>44764</c:v>
                </c:pt>
                <c:pt idx="11">
                  <c:v>97787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F-4547-822E-4443E7C5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05103"/>
        <c:axId val="1920933855"/>
      </c:lineChart>
      <c:catAx>
        <c:axId val="19348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855"/>
        <c:crosses val="autoZero"/>
        <c:auto val="1"/>
        <c:lblAlgn val="ctr"/>
        <c:lblOffset val="100"/>
        <c:noMultiLvlLbl val="0"/>
      </c:catAx>
      <c:valAx>
        <c:axId val="19209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'Taxi Company Data'!$X$179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'Taxi Company Data'!$W$180:$W$222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'Taxi Company Data'!$X$180:$X$222</c:f>
              <c:numCache>
                <c:formatCode>General</c:formatCode>
                <c:ptCount val="43"/>
                <c:pt idx="0">
                  <c:v>60799</c:v>
                </c:pt>
                <c:pt idx="1">
                  <c:v>38853</c:v>
                </c:pt>
                <c:pt idx="2">
                  <c:v>34148</c:v>
                </c:pt>
                <c:pt idx="3">
                  <c:v>34612</c:v>
                </c:pt>
                <c:pt idx="4">
                  <c:v>23913</c:v>
                </c:pt>
                <c:pt idx="5">
                  <c:v>19900</c:v>
                </c:pt>
                <c:pt idx="6">
                  <c:v>18000</c:v>
                </c:pt>
                <c:pt idx="7">
                  <c:v>19546</c:v>
                </c:pt>
                <c:pt idx="8">
                  <c:v>8694</c:v>
                </c:pt>
                <c:pt idx="9">
                  <c:v>10849</c:v>
                </c:pt>
                <c:pt idx="10">
                  <c:v>4335</c:v>
                </c:pt>
                <c:pt idx="11">
                  <c:v>14038</c:v>
                </c:pt>
                <c:pt idx="12">
                  <c:v>12746</c:v>
                </c:pt>
                <c:pt idx="13">
                  <c:v>12995</c:v>
                </c:pt>
                <c:pt idx="14">
                  <c:v>13013</c:v>
                </c:pt>
                <c:pt idx="15">
                  <c:v>11173</c:v>
                </c:pt>
                <c:pt idx="16">
                  <c:v>12996</c:v>
                </c:pt>
                <c:pt idx="17">
                  <c:v>5090</c:v>
                </c:pt>
                <c:pt idx="18">
                  <c:v>9162</c:v>
                </c:pt>
                <c:pt idx="19">
                  <c:v>10215</c:v>
                </c:pt>
                <c:pt idx="20">
                  <c:v>9946</c:v>
                </c:pt>
                <c:pt idx="21">
                  <c:v>7963</c:v>
                </c:pt>
                <c:pt idx="22">
                  <c:v>8601</c:v>
                </c:pt>
                <c:pt idx="23">
                  <c:v>10531</c:v>
                </c:pt>
                <c:pt idx="24">
                  <c:v>7430</c:v>
                </c:pt>
                <c:pt idx="25">
                  <c:v>6424</c:v>
                </c:pt>
                <c:pt idx="26">
                  <c:v>3676</c:v>
                </c:pt>
                <c:pt idx="27">
                  <c:v>6146</c:v>
                </c:pt>
                <c:pt idx="28">
                  <c:v>4871</c:v>
                </c:pt>
                <c:pt idx="29">
                  <c:v>2424</c:v>
                </c:pt>
                <c:pt idx="30">
                  <c:v>6499</c:v>
                </c:pt>
                <c:pt idx="31">
                  <c:v>4904</c:v>
                </c:pt>
                <c:pt idx="32">
                  <c:v>2818</c:v>
                </c:pt>
                <c:pt idx="33">
                  <c:v>1647</c:v>
                </c:pt>
                <c:pt idx="34">
                  <c:v>6622</c:v>
                </c:pt>
                <c:pt idx="35">
                  <c:v>1594</c:v>
                </c:pt>
                <c:pt idx="36">
                  <c:v>2765</c:v>
                </c:pt>
                <c:pt idx="37">
                  <c:v>1946</c:v>
                </c:pt>
                <c:pt idx="38">
                  <c:v>894</c:v>
                </c:pt>
                <c:pt idx="39">
                  <c:v>209</c:v>
                </c:pt>
                <c:pt idx="40">
                  <c:v>171</c:v>
                </c:pt>
                <c:pt idx="41">
                  <c:v>327</c:v>
                </c:pt>
                <c:pt idx="4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F948-AEB4-CB1350E2BD62}"/>
            </c:ext>
          </c:extLst>
        </c:ser>
        <c:ser>
          <c:idx val="1"/>
          <c:order val="1"/>
          <c:tx>
            <c:strRef>
              <c:f>'Taxi Company Data'!$Y$179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'Taxi Company Data'!$W$180:$W$222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'Taxi Company Data'!$Y$180:$Y$222</c:f>
              <c:numCache>
                <c:formatCode>General</c:formatCode>
                <c:ptCount val="43"/>
                <c:pt idx="0">
                  <c:v>39621</c:v>
                </c:pt>
                <c:pt idx="1">
                  <c:v>28709</c:v>
                </c:pt>
                <c:pt idx="2">
                  <c:v>30083</c:v>
                </c:pt>
                <c:pt idx="3">
                  <c:v>27916</c:v>
                </c:pt>
                <c:pt idx="4">
                  <c:v>28641</c:v>
                </c:pt>
                <c:pt idx="5">
                  <c:v>21135</c:v>
                </c:pt>
                <c:pt idx="6">
                  <c:v>20880</c:v>
                </c:pt>
                <c:pt idx="7">
                  <c:v>17324</c:v>
                </c:pt>
                <c:pt idx="8">
                  <c:v>19844</c:v>
                </c:pt>
                <c:pt idx="9">
                  <c:v>15874</c:v>
                </c:pt>
                <c:pt idx="10">
                  <c:v>17248</c:v>
                </c:pt>
                <c:pt idx="11">
                  <c:v>13912</c:v>
                </c:pt>
                <c:pt idx="12">
                  <c:v>14384</c:v>
                </c:pt>
                <c:pt idx="13">
                  <c:v>14366</c:v>
                </c:pt>
                <c:pt idx="14">
                  <c:v>13775</c:v>
                </c:pt>
                <c:pt idx="15">
                  <c:v>13888</c:v>
                </c:pt>
                <c:pt idx="16">
                  <c:v>11995</c:v>
                </c:pt>
                <c:pt idx="17">
                  <c:v>15107</c:v>
                </c:pt>
                <c:pt idx="18">
                  <c:v>13195</c:v>
                </c:pt>
                <c:pt idx="19">
                  <c:v>12201</c:v>
                </c:pt>
                <c:pt idx="20">
                  <c:v>11412</c:v>
                </c:pt>
                <c:pt idx="21">
                  <c:v>11598</c:v>
                </c:pt>
                <c:pt idx="22">
                  <c:v>9666</c:v>
                </c:pt>
                <c:pt idx="23">
                  <c:v>8439</c:v>
                </c:pt>
                <c:pt idx="24">
                  <c:v>8050</c:v>
                </c:pt>
                <c:pt idx="25">
                  <c:v>8155</c:v>
                </c:pt>
                <c:pt idx="26">
                  <c:v>9025</c:v>
                </c:pt>
                <c:pt idx="27">
                  <c:v>7131</c:v>
                </c:pt>
                <c:pt idx="28">
                  <c:v>7591</c:v>
                </c:pt>
                <c:pt idx="29">
                  <c:v>8337</c:v>
                </c:pt>
                <c:pt idx="30">
                  <c:v>6107</c:v>
                </c:pt>
                <c:pt idx="31">
                  <c:v>6283</c:v>
                </c:pt>
                <c:pt idx="32">
                  <c:v>6389</c:v>
                </c:pt>
                <c:pt idx="33">
                  <c:v>6211</c:v>
                </c:pt>
                <c:pt idx="34">
                  <c:v>3383</c:v>
                </c:pt>
                <c:pt idx="35">
                  <c:v>4968</c:v>
                </c:pt>
                <c:pt idx="36">
                  <c:v>4314</c:v>
                </c:pt>
                <c:pt idx="37">
                  <c:v>969</c:v>
                </c:pt>
                <c:pt idx="38">
                  <c:v>1295</c:v>
                </c:pt>
                <c:pt idx="39">
                  <c:v>861</c:v>
                </c:pt>
                <c:pt idx="40">
                  <c:v>485</c:v>
                </c:pt>
                <c:pt idx="4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4-F948-AEB4-CB1350E2BD62}"/>
            </c:ext>
          </c:extLst>
        </c:ser>
        <c:ser>
          <c:idx val="2"/>
          <c:order val="2"/>
          <c:tx>
            <c:strRef>
              <c:f>'Taxi Company Data'!$Z$179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'Taxi Company Data'!$W$180:$W$222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'Taxi Company Data'!$Z$180:$Z$222</c:f>
              <c:numCache>
                <c:formatCode>General</c:formatCode>
                <c:ptCount val="43"/>
                <c:pt idx="0">
                  <c:v>27801</c:v>
                </c:pt>
                <c:pt idx="1">
                  <c:v>22368</c:v>
                </c:pt>
                <c:pt idx="2">
                  <c:v>24288</c:v>
                </c:pt>
                <c:pt idx="3">
                  <c:v>21738</c:v>
                </c:pt>
                <c:pt idx="4">
                  <c:v>24286</c:v>
                </c:pt>
                <c:pt idx="5">
                  <c:v>15290</c:v>
                </c:pt>
                <c:pt idx="6">
                  <c:v>15897</c:v>
                </c:pt>
                <c:pt idx="7">
                  <c:v>13838</c:v>
                </c:pt>
                <c:pt idx="8">
                  <c:v>18326</c:v>
                </c:pt>
                <c:pt idx="9">
                  <c:v>13597</c:v>
                </c:pt>
                <c:pt idx="10">
                  <c:v>17221</c:v>
                </c:pt>
                <c:pt idx="11">
                  <c:v>10851</c:v>
                </c:pt>
                <c:pt idx="12">
                  <c:v>11310</c:v>
                </c:pt>
                <c:pt idx="13">
                  <c:v>10918</c:v>
                </c:pt>
                <c:pt idx="14">
                  <c:v>11282</c:v>
                </c:pt>
                <c:pt idx="15">
                  <c:v>11086</c:v>
                </c:pt>
                <c:pt idx="16">
                  <c:v>11018</c:v>
                </c:pt>
                <c:pt idx="17">
                  <c:v>13723</c:v>
                </c:pt>
                <c:pt idx="18">
                  <c:v>11206</c:v>
                </c:pt>
                <c:pt idx="19">
                  <c:v>9454</c:v>
                </c:pt>
                <c:pt idx="20">
                  <c:v>8945</c:v>
                </c:pt>
                <c:pt idx="21">
                  <c:v>8939</c:v>
                </c:pt>
                <c:pt idx="22">
                  <c:v>7774</c:v>
                </c:pt>
                <c:pt idx="23">
                  <c:v>6321</c:v>
                </c:pt>
                <c:pt idx="24">
                  <c:v>6643</c:v>
                </c:pt>
                <c:pt idx="25">
                  <c:v>6916</c:v>
                </c:pt>
                <c:pt idx="26">
                  <c:v>7597</c:v>
                </c:pt>
                <c:pt idx="27">
                  <c:v>6268</c:v>
                </c:pt>
                <c:pt idx="28">
                  <c:v>6630</c:v>
                </c:pt>
                <c:pt idx="29">
                  <c:v>7890</c:v>
                </c:pt>
                <c:pt idx="30">
                  <c:v>5126</c:v>
                </c:pt>
                <c:pt idx="31">
                  <c:v>5742</c:v>
                </c:pt>
                <c:pt idx="32">
                  <c:v>5755</c:v>
                </c:pt>
                <c:pt idx="33">
                  <c:v>6143</c:v>
                </c:pt>
                <c:pt idx="34">
                  <c:v>2251</c:v>
                </c:pt>
                <c:pt idx="35">
                  <c:v>4824</c:v>
                </c:pt>
                <c:pt idx="36">
                  <c:v>3706</c:v>
                </c:pt>
                <c:pt idx="37">
                  <c:v>470</c:v>
                </c:pt>
                <c:pt idx="38">
                  <c:v>1150</c:v>
                </c:pt>
                <c:pt idx="39">
                  <c:v>964</c:v>
                </c:pt>
                <c:pt idx="40">
                  <c:v>645</c:v>
                </c:pt>
                <c:pt idx="41">
                  <c:v>418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4-F948-AEB4-CB1350E2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679520"/>
        <c:axId val="613122032"/>
      </c:barChart>
      <c:catAx>
        <c:axId val="67367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2032"/>
        <c:crosses val="autoZero"/>
        <c:auto val="1"/>
        <c:lblAlgn val="ctr"/>
        <c:lblOffset val="100"/>
        <c:noMultiLvlLbl val="0"/>
      </c:catAx>
      <c:valAx>
        <c:axId val="6131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 Total</a:t>
            </a:r>
            <a:r>
              <a:rPr lang="en-US" baseline="0"/>
              <a:t> Pickups from 2017-2019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'Taxi Company Data'!$M$109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'Taxi Company Data'!$L$110:$L$129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'Taxi Company Data'!$M$110:$M$129</c:f>
              <c:numCache>
                <c:formatCode>General</c:formatCode>
                <c:ptCount val="20"/>
                <c:pt idx="0">
                  <c:v>715697</c:v>
                </c:pt>
                <c:pt idx="1">
                  <c:v>623694</c:v>
                </c:pt>
                <c:pt idx="2">
                  <c:v>663004</c:v>
                </c:pt>
                <c:pt idx="3">
                  <c:v>415924</c:v>
                </c:pt>
                <c:pt idx="4">
                  <c:v>464660</c:v>
                </c:pt>
                <c:pt idx="5">
                  <c:v>271534</c:v>
                </c:pt>
                <c:pt idx="6">
                  <c:v>177986</c:v>
                </c:pt>
                <c:pt idx="7">
                  <c:v>106377</c:v>
                </c:pt>
                <c:pt idx="8">
                  <c:v>134</c:v>
                </c:pt>
                <c:pt idx="9">
                  <c:v>94736</c:v>
                </c:pt>
                <c:pt idx="10">
                  <c:v>41</c:v>
                </c:pt>
                <c:pt idx="11">
                  <c:v>67356</c:v>
                </c:pt>
                <c:pt idx="12">
                  <c:v>1649</c:v>
                </c:pt>
                <c:pt idx="13">
                  <c:v>36364</c:v>
                </c:pt>
                <c:pt idx="14">
                  <c:v>39900</c:v>
                </c:pt>
                <c:pt idx="15">
                  <c:v>5370</c:v>
                </c:pt>
                <c:pt idx="16">
                  <c:v>28030</c:v>
                </c:pt>
                <c:pt idx="17">
                  <c:v>1927</c:v>
                </c:pt>
                <c:pt idx="18">
                  <c:v>7648</c:v>
                </c:pt>
                <c:pt idx="1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9646-94EA-3C3862F5095C}"/>
            </c:ext>
          </c:extLst>
        </c:ser>
        <c:ser>
          <c:idx val="1"/>
          <c:order val="1"/>
          <c:tx>
            <c:strRef>
              <c:f>'Taxi Company Data'!$N$109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'Taxi Company Data'!$L$110:$L$129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'Taxi Company Data'!$N$110:$N$129</c:f>
              <c:numCache>
                <c:formatCode>General</c:formatCode>
                <c:ptCount val="20"/>
                <c:pt idx="0">
                  <c:v>568272</c:v>
                </c:pt>
                <c:pt idx="1">
                  <c:v>506520</c:v>
                </c:pt>
                <c:pt idx="2">
                  <c:v>487069</c:v>
                </c:pt>
                <c:pt idx="3">
                  <c:v>297846</c:v>
                </c:pt>
                <c:pt idx="4">
                  <c:v>336624</c:v>
                </c:pt>
                <c:pt idx="5">
                  <c:v>209068</c:v>
                </c:pt>
                <c:pt idx="6">
                  <c:v>129844</c:v>
                </c:pt>
                <c:pt idx="7">
                  <c:v>84657</c:v>
                </c:pt>
                <c:pt idx="8">
                  <c:v>309</c:v>
                </c:pt>
                <c:pt idx="9">
                  <c:v>67135</c:v>
                </c:pt>
                <c:pt idx="10">
                  <c:v>126</c:v>
                </c:pt>
                <c:pt idx="11">
                  <c:v>50419</c:v>
                </c:pt>
                <c:pt idx="12">
                  <c:v>982</c:v>
                </c:pt>
                <c:pt idx="13">
                  <c:v>29317</c:v>
                </c:pt>
                <c:pt idx="14">
                  <c:v>27764</c:v>
                </c:pt>
                <c:pt idx="15">
                  <c:v>3213</c:v>
                </c:pt>
                <c:pt idx="16">
                  <c:v>21739</c:v>
                </c:pt>
                <c:pt idx="17">
                  <c:v>1431</c:v>
                </c:pt>
                <c:pt idx="18">
                  <c:v>6059</c:v>
                </c:pt>
                <c:pt idx="19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9646-94EA-3C3862F5095C}"/>
            </c:ext>
          </c:extLst>
        </c:ser>
        <c:ser>
          <c:idx val="2"/>
          <c:order val="2"/>
          <c:tx>
            <c:strRef>
              <c:f>'Taxi Company Data'!$O$109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'Taxi Company Data'!$L$110:$L$129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'Taxi Company Data'!$O$110:$O$129</c:f>
              <c:numCache>
                <c:formatCode>General</c:formatCode>
                <c:ptCount val="20"/>
                <c:pt idx="0">
                  <c:v>465649</c:v>
                </c:pt>
                <c:pt idx="1">
                  <c:v>374207</c:v>
                </c:pt>
                <c:pt idx="2">
                  <c:v>339348</c:v>
                </c:pt>
                <c:pt idx="3">
                  <c:v>206467</c:v>
                </c:pt>
                <c:pt idx="4">
                  <c:v>403</c:v>
                </c:pt>
                <c:pt idx="5">
                  <c:v>31213</c:v>
                </c:pt>
                <c:pt idx="6">
                  <c:v>141</c:v>
                </c:pt>
                <c:pt idx="7">
                  <c:v>63931</c:v>
                </c:pt>
                <c:pt idx="8">
                  <c:v>236861</c:v>
                </c:pt>
                <c:pt idx="9">
                  <c:v>709</c:v>
                </c:pt>
                <c:pt idx="10">
                  <c:v>153005</c:v>
                </c:pt>
                <c:pt idx="11">
                  <c:v>451</c:v>
                </c:pt>
                <c:pt idx="12">
                  <c:v>88901</c:v>
                </c:pt>
                <c:pt idx="13">
                  <c:v>21633</c:v>
                </c:pt>
                <c:pt idx="14">
                  <c:v>112</c:v>
                </c:pt>
                <c:pt idx="15">
                  <c:v>45245</c:v>
                </c:pt>
                <c:pt idx="16">
                  <c:v>339</c:v>
                </c:pt>
                <c:pt idx="17">
                  <c:v>17672</c:v>
                </c:pt>
                <c:pt idx="18">
                  <c:v>394</c:v>
                </c:pt>
                <c:pt idx="19">
                  <c:v>13453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6-9646-94EA-3C3862F5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588672"/>
        <c:axId val="613549296"/>
      </c:barChart>
      <c:catAx>
        <c:axId val="62058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49296"/>
        <c:crosses val="autoZero"/>
        <c:auto val="1"/>
        <c:lblAlgn val="ctr"/>
        <c:lblOffset val="100"/>
        <c:noMultiLvlLbl val="0"/>
      </c:catAx>
      <c:valAx>
        <c:axId val="613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Brooklyn Total Pickups from 2017-2019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'Taxi Company Data'!$M$178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'Taxi Company Data'!$L$179:$L$203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'Taxi Company Data'!$M$179:$M$203</c:f>
              <c:numCache>
                <c:formatCode>General</c:formatCode>
                <c:ptCount val="25"/>
                <c:pt idx="0">
                  <c:v>373876</c:v>
                </c:pt>
                <c:pt idx="1">
                  <c:v>450229</c:v>
                </c:pt>
                <c:pt idx="2">
                  <c:v>395928</c:v>
                </c:pt>
                <c:pt idx="3">
                  <c:v>305598</c:v>
                </c:pt>
                <c:pt idx="4">
                  <c:v>304794</c:v>
                </c:pt>
                <c:pt idx="5">
                  <c:v>249494</c:v>
                </c:pt>
                <c:pt idx="6">
                  <c:v>248362</c:v>
                </c:pt>
                <c:pt idx="7">
                  <c:v>180195</c:v>
                </c:pt>
                <c:pt idx="8">
                  <c:v>142336</c:v>
                </c:pt>
                <c:pt idx="9">
                  <c:v>178631</c:v>
                </c:pt>
                <c:pt idx="10">
                  <c:v>174303</c:v>
                </c:pt>
                <c:pt idx="11">
                  <c:v>116529</c:v>
                </c:pt>
                <c:pt idx="12">
                  <c:v>132183</c:v>
                </c:pt>
                <c:pt idx="13">
                  <c:v>99324</c:v>
                </c:pt>
                <c:pt idx="14">
                  <c:v>95798</c:v>
                </c:pt>
                <c:pt idx="15">
                  <c:v>50333</c:v>
                </c:pt>
                <c:pt idx="16">
                  <c:v>40595</c:v>
                </c:pt>
                <c:pt idx="17">
                  <c:v>39449</c:v>
                </c:pt>
                <c:pt idx="18">
                  <c:v>54646</c:v>
                </c:pt>
                <c:pt idx="19">
                  <c:v>16799</c:v>
                </c:pt>
                <c:pt idx="20">
                  <c:v>49014</c:v>
                </c:pt>
                <c:pt idx="21">
                  <c:v>26095</c:v>
                </c:pt>
                <c:pt idx="22">
                  <c:v>43419</c:v>
                </c:pt>
                <c:pt idx="23">
                  <c:v>42128</c:v>
                </c:pt>
                <c:pt idx="24">
                  <c:v>23183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7149-86C3-F8B6577AA71D}"/>
            </c:ext>
          </c:extLst>
        </c:ser>
        <c:ser>
          <c:idx val="1"/>
          <c:order val="1"/>
          <c:tx>
            <c:strRef>
              <c:f>'Taxi Company Data'!$N$178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'Taxi Company Data'!$L$179:$L$203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'Taxi Company Data'!$N$179:$N$203</c:f>
              <c:numCache>
                <c:formatCode>General</c:formatCode>
                <c:ptCount val="25"/>
                <c:pt idx="0">
                  <c:v>245706</c:v>
                </c:pt>
                <c:pt idx="1">
                  <c:v>215559</c:v>
                </c:pt>
                <c:pt idx="2">
                  <c:v>230691</c:v>
                </c:pt>
                <c:pt idx="3">
                  <c:v>221347</c:v>
                </c:pt>
                <c:pt idx="4">
                  <c:v>202191</c:v>
                </c:pt>
                <c:pt idx="5">
                  <c:v>205047</c:v>
                </c:pt>
                <c:pt idx="6">
                  <c:v>165922</c:v>
                </c:pt>
                <c:pt idx="7">
                  <c:v>97531</c:v>
                </c:pt>
                <c:pt idx="8">
                  <c:v>92870</c:v>
                </c:pt>
                <c:pt idx="9">
                  <c:v>78253</c:v>
                </c:pt>
                <c:pt idx="10">
                  <c:v>78780</c:v>
                </c:pt>
                <c:pt idx="11">
                  <c:v>76743</c:v>
                </c:pt>
                <c:pt idx="12">
                  <c:v>67871</c:v>
                </c:pt>
                <c:pt idx="13">
                  <c:v>55391</c:v>
                </c:pt>
                <c:pt idx="14">
                  <c:v>52595</c:v>
                </c:pt>
                <c:pt idx="15">
                  <c:v>39350</c:v>
                </c:pt>
                <c:pt idx="16">
                  <c:v>41441</c:v>
                </c:pt>
                <c:pt idx="17">
                  <c:v>37444</c:v>
                </c:pt>
                <c:pt idx="18">
                  <c:v>28526</c:v>
                </c:pt>
                <c:pt idx="19">
                  <c:v>40552</c:v>
                </c:pt>
                <c:pt idx="20">
                  <c:v>25536</c:v>
                </c:pt>
                <c:pt idx="21">
                  <c:v>34404</c:v>
                </c:pt>
                <c:pt idx="22">
                  <c:v>25543</c:v>
                </c:pt>
                <c:pt idx="23">
                  <c:v>23170</c:v>
                </c:pt>
                <c:pt idx="24">
                  <c:v>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7149-86C3-F8B6577AA71D}"/>
            </c:ext>
          </c:extLst>
        </c:ser>
        <c:ser>
          <c:idx val="2"/>
          <c:order val="2"/>
          <c:tx>
            <c:strRef>
              <c:f>'Taxi Company Data'!$O$178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'Taxi Company Data'!$L$179:$L$203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'Taxi Company Data'!$O$179:$O$203</c:f>
              <c:numCache>
                <c:formatCode>General</c:formatCode>
                <c:ptCount val="25"/>
                <c:pt idx="0">
                  <c:v>165187</c:v>
                </c:pt>
                <c:pt idx="1">
                  <c:v>79050</c:v>
                </c:pt>
                <c:pt idx="2">
                  <c:v>114254</c:v>
                </c:pt>
                <c:pt idx="3">
                  <c:v>143504</c:v>
                </c:pt>
                <c:pt idx="4">
                  <c:v>113786</c:v>
                </c:pt>
                <c:pt idx="5">
                  <c:v>135607</c:v>
                </c:pt>
                <c:pt idx="6">
                  <c:v>103212</c:v>
                </c:pt>
                <c:pt idx="7">
                  <c:v>50190</c:v>
                </c:pt>
                <c:pt idx="8">
                  <c:v>60603</c:v>
                </c:pt>
                <c:pt idx="9">
                  <c:v>29643</c:v>
                </c:pt>
                <c:pt idx="10">
                  <c:v>32129</c:v>
                </c:pt>
                <c:pt idx="11">
                  <c:v>52058</c:v>
                </c:pt>
                <c:pt idx="12">
                  <c:v>39043</c:v>
                </c:pt>
                <c:pt idx="13">
                  <c:v>31624</c:v>
                </c:pt>
                <c:pt idx="14">
                  <c:v>26554</c:v>
                </c:pt>
                <c:pt idx="15">
                  <c:v>28135</c:v>
                </c:pt>
                <c:pt idx="16">
                  <c:v>32048</c:v>
                </c:pt>
                <c:pt idx="17">
                  <c:v>28180</c:v>
                </c:pt>
                <c:pt idx="18">
                  <c:v>14572</c:v>
                </c:pt>
                <c:pt idx="19">
                  <c:v>34367</c:v>
                </c:pt>
                <c:pt idx="20">
                  <c:v>14363</c:v>
                </c:pt>
                <c:pt idx="21">
                  <c:v>27374</c:v>
                </c:pt>
                <c:pt idx="22">
                  <c:v>16164</c:v>
                </c:pt>
                <c:pt idx="23">
                  <c:v>11434</c:v>
                </c:pt>
                <c:pt idx="24">
                  <c:v>22247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7149-86C3-F8B6577A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411328"/>
        <c:axId val="618938560"/>
      </c:barChart>
      <c:catAx>
        <c:axId val="67441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8560"/>
        <c:crosses val="autoZero"/>
        <c:auto val="1"/>
        <c:lblAlgn val="ctr"/>
        <c:lblOffset val="100"/>
        <c:noMultiLvlLbl val="0"/>
      </c:catAx>
      <c:valAx>
        <c:axId val="6189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Queens Total Pickups from 2017-2019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'Taxi Company Data'!$X$109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'Taxi Company Data'!$W$110:$W$129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'Taxi Company Data'!$X$110:$X$129</c:f>
              <c:numCache>
                <c:formatCode>General</c:formatCode>
                <c:ptCount val="20"/>
                <c:pt idx="0">
                  <c:v>602215</c:v>
                </c:pt>
                <c:pt idx="1">
                  <c:v>514703</c:v>
                </c:pt>
                <c:pt idx="2">
                  <c:v>328063</c:v>
                </c:pt>
                <c:pt idx="3">
                  <c:v>302303</c:v>
                </c:pt>
                <c:pt idx="4">
                  <c:v>257921</c:v>
                </c:pt>
                <c:pt idx="5">
                  <c:v>220908</c:v>
                </c:pt>
                <c:pt idx="6">
                  <c:v>157695</c:v>
                </c:pt>
                <c:pt idx="7">
                  <c:v>178437</c:v>
                </c:pt>
                <c:pt idx="8">
                  <c:v>137797</c:v>
                </c:pt>
                <c:pt idx="9">
                  <c:v>109283</c:v>
                </c:pt>
                <c:pt idx="10">
                  <c:v>93102</c:v>
                </c:pt>
                <c:pt idx="11">
                  <c:v>90893</c:v>
                </c:pt>
                <c:pt idx="12">
                  <c:v>68215</c:v>
                </c:pt>
                <c:pt idx="13">
                  <c:v>75172</c:v>
                </c:pt>
                <c:pt idx="14">
                  <c:v>60244</c:v>
                </c:pt>
                <c:pt idx="15">
                  <c:v>30461</c:v>
                </c:pt>
                <c:pt idx="16">
                  <c:v>36639</c:v>
                </c:pt>
                <c:pt idx="17">
                  <c:v>27060</c:v>
                </c:pt>
                <c:pt idx="18">
                  <c:v>22283</c:v>
                </c:pt>
                <c:pt idx="19">
                  <c:v>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C-2C4B-BEE7-56C4379300D3}"/>
            </c:ext>
          </c:extLst>
        </c:ser>
        <c:ser>
          <c:idx val="1"/>
          <c:order val="1"/>
          <c:tx>
            <c:strRef>
              <c:f>'Taxi Company Data'!$Y$109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'Taxi Company Data'!$W$110:$W$129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'Taxi Company Data'!$Y$110:$Y$129</c:f>
              <c:numCache>
                <c:formatCode>General</c:formatCode>
                <c:ptCount val="20"/>
                <c:pt idx="0">
                  <c:v>402467</c:v>
                </c:pt>
                <c:pt idx="1">
                  <c:v>375468</c:v>
                </c:pt>
                <c:pt idx="2">
                  <c:v>238845</c:v>
                </c:pt>
                <c:pt idx="3">
                  <c:v>236100</c:v>
                </c:pt>
                <c:pt idx="4">
                  <c:v>191554</c:v>
                </c:pt>
                <c:pt idx="5">
                  <c:v>164956</c:v>
                </c:pt>
                <c:pt idx="6">
                  <c:v>134491</c:v>
                </c:pt>
                <c:pt idx="7">
                  <c:v>109838</c:v>
                </c:pt>
                <c:pt idx="8">
                  <c:v>86553</c:v>
                </c:pt>
                <c:pt idx="9">
                  <c:v>78198</c:v>
                </c:pt>
                <c:pt idx="10">
                  <c:v>68735</c:v>
                </c:pt>
                <c:pt idx="11">
                  <c:v>69170</c:v>
                </c:pt>
                <c:pt idx="12">
                  <c:v>61346</c:v>
                </c:pt>
                <c:pt idx="13">
                  <c:v>47093</c:v>
                </c:pt>
                <c:pt idx="14">
                  <c:v>43353</c:v>
                </c:pt>
                <c:pt idx="15">
                  <c:v>30575</c:v>
                </c:pt>
                <c:pt idx="16">
                  <c:v>24189</c:v>
                </c:pt>
                <c:pt idx="17">
                  <c:v>21519</c:v>
                </c:pt>
                <c:pt idx="18">
                  <c:v>19957</c:v>
                </c:pt>
                <c:pt idx="19">
                  <c:v>14697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C-2C4B-BEE7-56C4379300D3}"/>
            </c:ext>
          </c:extLst>
        </c:ser>
        <c:ser>
          <c:idx val="2"/>
          <c:order val="2"/>
          <c:tx>
            <c:strRef>
              <c:f>'Taxi Company Data'!$Z$109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'Taxi Company Data'!$W$110:$W$129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'Taxi Company Data'!$Z$110:$Z$129</c:f>
              <c:numCache>
                <c:formatCode>General</c:formatCode>
                <c:ptCount val="20"/>
                <c:pt idx="0">
                  <c:v>248960</c:v>
                </c:pt>
                <c:pt idx="1">
                  <c:v>265143</c:v>
                </c:pt>
                <c:pt idx="2">
                  <c:v>155866</c:v>
                </c:pt>
                <c:pt idx="3">
                  <c:v>178725</c:v>
                </c:pt>
                <c:pt idx="4">
                  <c:v>125140</c:v>
                </c:pt>
                <c:pt idx="5">
                  <c:v>82898</c:v>
                </c:pt>
                <c:pt idx="6">
                  <c:v>107328</c:v>
                </c:pt>
                <c:pt idx="7">
                  <c:v>52921</c:v>
                </c:pt>
                <c:pt idx="8">
                  <c:v>43139</c:v>
                </c:pt>
                <c:pt idx="9">
                  <c:v>50611</c:v>
                </c:pt>
                <c:pt idx="10">
                  <c:v>50981</c:v>
                </c:pt>
                <c:pt idx="11">
                  <c:v>48882</c:v>
                </c:pt>
                <c:pt idx="12">
                  <c:v>37292</c:v>
                </c:pt>
                <c:pt idx="13">
                  <c:v>32297</c:v>
                </c:pt>
                <c:pt idx="14">
                  <c:v>27635</c:v>
                </c:pt>
                <c:pt idx="15">
                  <c:v>22977</c:v>
                </c:pt>
                <c:pt idx="16">
                  <c:v>16600</c:v>
                </c:pt>
                <c:pt idx="17">
                  <c:v>15897</c:v>
                </c:pt>
                <c:pt idx="18">
                  <c:v>15170</c:v>
                </c:pt>
                <c:pt idx="19">
                  <c:v>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C-2C4B-BEE7-56C43793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133936"/>
        <c:axId val="612746752"/>
      </c:barChart>
      <c:catAx>
        <c:axId val="61513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46752"/>
        <c:crosses val="autoZero"/>
        <c:auto val="1"/>
        <c:lblAlgn val="ctr"/>
        <c:lblOffset val="100"/>
        <c:noMultiLvlLbl val="0"/>
      </c:catAx>
      <c:valAx>
        <c:axId val="6127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Yearly Revenue Made From Taxi Trips by Borough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'Taxi Company Data'!$M$245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Data'!$M$246:$M$252</c:f>
              <c:numCache>
                <c:formatCode>_("$"* #,##0_);_("$"* \(#,##0\);_("$"* "-"??_);_(@_)</c:formatCode>
                <c:ptCount val="7"/>
                <c:pt idx="0">
                  <c:v>46291046.520000003</c:v>
                </c:pt>
                <c:pt idx="1">
                  <c:v>62565971.380000003</c:v>
                </c:pt>
                <c:pt idx="2">
                  <c:v>46291046.520000003</c:v>
                </c:pt>
                <c:pt idx="3">
                  <c:v>9928249.6400000006</c:v>
                </c:pt>
                <c:pt idx="4">
                  <c:v>195428.88</c:v>
                </c:pt>
                <c:pt idx="5">
                  <c:v>1425060.7</c:v>
                </c:pt>
                <c:pt idx="6">
                  <c:v>459698.67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647-9E2B-30D7145F610E}"/>
            </c:ext>
          </c:extLst>
        </c:ser>
        <c:ser>
          <c:idx val="1"/>
          <c:order val="1"/>
          <c:tx>
            <c:strRef>
              <c:f>'Taxi Company Data'!$N$245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Data'!$N$246:$N$252</c:f>
              <c:numCache>
                <c:formatCode>_("$"* #,##0_);_("$"* \(#,##0\);_("$"* "-"??_);_(@_)</c:formatCode>
                <c:ptCount val="7"/>
                <c:pt idx="0">
                  <c:v>37382837.299999997</c:v>
                </c:pt>
                <c:pt idx="1">
                  <c:v>50505523.369999997</c:v>
                </c:pt>
                <c:pt idx="2">
                  <c:v>34946495.32</c:v>
                </c:pt>
                <c:pt idx="3">
                  <c:v>11379278.970000001</c:v>
                </c:pt>
                <c:pt idx="4">
                  <c:v>326057.53999999998</c:v>
                </c:pt>
                <c:pt idx="5">
                  <c:v>326057.53999999998</c:v>
                </c:pt>
                <c:pt idx="6">
                  <c:v>298594.12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647-9E2B-30D7145F610E}"/>
            </c:ext>
          </c:extLst>
        </c:ser>
        <c:ser>
          <c:idx val="2"/>
          <c:order val="2"/>
          <c:tx>
            <c:strRef>
              <c:f>'Taxi Company Data'!$O$245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Data'!$O$246:$O$252</c:f>
              <c:numCache>
                <c:formatCode>_("$"* #,##0_);_("$"* \(#,##0\);_("$"* "-"??_);_(@_)</c:formatCode>
                <c:ptCount val="7"/>
                <c:pt idx="0">
                  <c:v>27665339.640000001</c:v>
                </c:pt>
                <c:pt idx="1">
                  <c:v>38538406.380000003</c:v>
                </c:pt>
                <c:pt idx="2">
                  <c:v>24000484.079999998</c:v>
                </c:pt>
                <c:pt idx="3">
                  <c:v>9899715.1899999995</c:v>
                </c:pt>
                <c:pt idx="4">
                  <c:v>259603.82</c:v>
                </c:pt>
                <c:pt idx="5">
                  <c:v>1297115.75</c:v>
                </c:pt>
                <c:pt idx="6">
                  <c:v>208490.38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5-4647-9E2B-30D7145F610E}"/>
            </c:ext>
          </c:extLst>
        </c:ser>
        <c:ser>
          <c:idx val="3"/>
          <c:order val="3"/>
          <c:tx>
            <c:strRef>
              <c:f>'Taxi Company Data'!$P$245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invertIfNegative val="0"/>
          <c:cat>
            <c:strRef>
              <c:f>'Taxi Company Data'!$L$246:$L$252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'Taxi Company Data'!$P$246:$P$252</c:f>
              <c:numCache>
                <c:formatCode>_("$"* #,##0_);_("$"* \(#,##0\);_("$"* "-"??_);_(@_)</c:formatCode>
                <c:ptCount val="7"/>
                <c:pt idx="0">
                  <c:v>8034318.5</c:v>
                </c:pt>
                <c:pt idx="1">
                  <c:v>12315543</c:v>
                </c:pt>
                <c:pt idx="2">
                  <c:v>8034318.5</c:v>
                </c:pt>
                <c:pt idx="3">
                  <c:v>4776169.87</c:v>
                </c:pt>
                <c:pt idx="4">
                  <c:v>141605.26999999999</c:v>
                </c:pt>
                <c:pt idx="5">
                  <c:v>410474.82</c:v>
                </c:pt>
                <c:pt idx="6">
                  <c:v>36971.760000000002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5-4647-9E2B-30D7145F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196448"/>
        <c:axId val="682571152"/>
      </c:barChart>
      <c:catAx>
        <c:axId val="616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71152"/>
        <c:crosses val="autoZero"/>
        <c:auto val="1"/>
        <c:lblAlgn val="ctr"/>
        <c:lblOffset val="100"/>
        <c:noMultiLvlLbl val="0"/>
      </c:catAx>
      <c:valAx>
        <c:axId val="682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</a:t>
            </a:r>
            <a:r>
              <a:rPr lang="en-US" baseline="0"/>
              <a:t> trips reltionship with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invertIfNegative val="0"/>
          <c:cat>
            <c:numRef>
              <c:f>[1]Sheet2!$A$2:$A$49</c:f>
              <c:numCache>
                <c:formatCode>General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[1]Sheet2!$B$2:$B$49</c:f>
              <c:numCache>
                <c:formatCode>General</c:formatCode>
                <c:ptCount val="48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  <c:pt idx="12">
                  <c:v>793395</c:v>
                </c:pt>
                <c:pt idx="13">
                  <c:v>769804</c:v>
                </c:pt>
                <c:pt idx="14">
                  <c:v>836962</c:v>
                </c:pt>
                <c:pt idx="15">
                  <c:v>800120</c:v>
                </c:pt>
                <c:pt idx="16">
                  <c:v>797282</c:v>
                </c:pt>
                <c:pt idx="17">
                  <c:v>739351</c:v>
                </c:pt>
                <c:pt idx="18">
                  <c:v>684442</c:v>
                </c:pt>
                <c:pt idx="19">
                  <c:v>666324</c:v>
                </c:pt>
                <c:pt idx="20">
                  <c:v>666626</c:v>
                </c:pt>
                <c:pt idx="21">
                  <c:v>710482</c:v>
                </c:pt>
                <c:pt idx="22">
                  <c:v>656594</c:v>
                </c:pt>
                <c:pt idx="23">
                  <c:v>663302</c:v>
                </c:pt>
                <c:pt idx="24">
                  <c:v>630830</c:v>
                </c:pt>
                <c:pt idx="25">
                  <c:v>575672</c:v>
                </c:pt>
                <c:pt idx="26">
                  <c:v>601060</c:v>
                </c:pt>
                <c:pt idx="27">
                  <c:v>514387</c:v>
                </c:pt>
                <c:pt idx="28">
                  <c:v>504897</c:v>
                </c:pt>
                <c:pt idx="29">
                  <c:v>471038</c:v>
                </c:pt>
                <c:pt idx="30">
                  <c:v>470712</c:v>
                </c:pt>
                <c:pt idx="31">
                  <c:v>449692</c:v>
                </c:pt>
                <c:pt idx="32">
                  <c:v>449015</c:v>
                </c:pt>
                <c:pt idx="33">
                  <c:v>476385</c:v>
                </c:pt>
                <c:pt idx="34">
                  <c:v>449506</c:v>
                </c:pt>
                <c:pt idx="35">
                  <c:v>436256</c:v>
                </c:pt>
                <c:pt idx="36">
                  <c:v>447726</c:v>
                </c:pt>
                <c:pt idx="37">
                  <c:v>398644</c:v>
                </c:pt>
                <c:pt idx="38">
                  <c:v>223400</c:v>
                </c:pt>
                <c:pt idx="39">
                  <c:v>35607</c:v>
                </c:pt>
                <c:pt idx="40">
                  <c:v>57360</c:v>
                </c:pt>
                <c:pt idx="41">
                  <c:v>63110</c:v>
                </c:pt>
                <c:pt idx="42">
                  <c:v>72254</c:v>
                </c:pt>
                <c:pt idx="43">
                  <c:v>81064</c:v>
                </c:pt>
                <c:pt idx="44">
                  <c:v>87981</c:v>
                </c:pt>
                <c:pt idx="45">
                  <c:v>95115</c:v>
                </c:pt>
                <c:pt idx="46">
                  <c:v>88609</c:v>
                </c:pt>
                <c:pt idx="47">
                  <c:v>80474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3043-813E-0EAB0B3D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127823"/>
        <c:axId val="1932177855"/>
      </c:barChart>
      <c:lineChart>
        <c:grouping val="standard"/>
        <c:varyColors val="0"/>
        <c:ser>
          <c:idx val="1"/>
          <c:order val="1"/>
          <c:tx>
            <c:strRef>
              <c:f>[1]Sheet2!$C$1</c:f>
              <c:strCache>
                <c:ptCount val="1"/>
                <c:pt idx="0">
                  <c:v>mean prcipitation</c:v>
                </c:pt>
              </c:strCache>
            </c:strRef>
          </c:tx>
          <c:spPr>
            <a:ln w="28575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[1]Sheet2!$A$2:$A$49</c:f>
              <c:numCache>
                <c:formatCode>General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[1]Sheet2!$C$2:$C$49</c:f>
              <c:numCache>
                <c:formatCode>General</c:formatCode>
                <c:ptCount val="48"/>
                <c:pt idx="0">
                  <c:v>0.16</c:v>
                </c:pt>
                <c:pt idx="1">
                  <c:v>0.09</c:v>
                </c:pt>
                <c:pt idx="2">
                  <c:v>0.17</c:v>
                </c:pt>
                <c:pt idx="3">
                  <c:v>0.13</c:v>
                </c:pt>
                <c:pt idx="4">
                  <c:v>0.21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0.21</c:v>
                </c:pt>
                <c:pt idx="14">
                  <c:v>0.17</c:v>
                </c:pt>
                <c:pt idx="15">
                  <c:v>0.19</c:v>
                </c:pt>
                <c:pt idx="16">
                  <c:v>0.11</c:v>
                </c:pt>
                <c:pt idx="17">
                  <c:v>0.1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0.21</c:v>
                </c:pt>
                <c:pt idx="21">
                  <c:v>0.12</c:v>
                </c:pt>
                <c:pt idx="22">
                  <c:v>0.25</c:v>
                </c:pt>
                <c:pt idx="23">
                  <c:v>0.21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0.15</c:v>
                </c:pt>
                <c:pt idx="28">
                  <c:v>0.22</c:v>
                </c:pt>
                <c:pt idx="29">
                  <c:v>0.18</c:v>
                </c:pt>
                <c:pt idx="30">
                  <c:v>0.19</c:v>
                </c:pt>
                <c:pt idx="31">
                  <c:v>0.12</c:v>
                </c:pt>
                <c:pt idx="32">
                  <c:v>0.03</c:v>
                </c:pt>
                <c:pt idx="33">
                  <c:v>0.2</c:v>
                </c:pt>
                <c:pt idx="34">
                  <c:v>7.0000000000000007E-2</c:v>
                </c:pt>
                <c:pt idx="35">
                  <c:v>0.23</c:v>
                </c:pt>
                <c:pt idx="36">
                  <c:v>0.06</c:v>
                </c:pt>
                <c:pt idx="37">
                  <c:v>0.09</c:v>
                </c:pt>
                <c:pt idx="38">
                  <c:v>0.12</c:v>
                </c:pt>
                <c:pt idx="39">
                  <c:v>0.15</c:v>
                </c:pt>
                <c:pt idx="40">
                  <c:v>0.05</c:v>
                </c:pt>
                <c:pt idx="41">
                  <c:v>0.06</c:v>
                </c:pt>
                <c:pt idx="42">
                  <c:v>0.21</c:v>
                </c:pt>
                <c:pt idx="43">
                  <c:v>0.16</c:v>
                </c:pt>
                <c:pt idx="44">
                  <c:v>0.13</c:v>
                </c:pt>
                <c:pt idx="45">
                  <c:v>0.16</c:v>
                </c:pt>
                <c:pt idx="46">
                  <c:v>0.13</c:v>
                </c:pt>
                <c:pt idx="4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3043-813E-0EAB0B3DCB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D2-0944-A6F0-6149F60A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22863"/>
        <c:axId val="1932190335"/>
      </c:lineChart>
      <c:catAx>
        <c:axId val="193612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77855"/>
        <c:crosses val="autoZero"/>
        <c:auto val="1"/>
        <c:lblAlgn val="ctr"/>
        <c:lblOffset val="100"/>
        <c:noMultiLvlLbl val="0"/>
      </c:catAx>
      <c:valAx>
        <c:axId val="1932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7823"/>
        <c:crosses val="autoZero"/>
        <c:crossBetween val="between"/>
      </c:valAx>
      <c:valAx>
        <c:axId val="19321903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22863"/>
        <c:crosses val="max"/>
        <c:crossBetween val="between"/>
      </c:valAx>
      <c:catAx>
        <c:axId val="166722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19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Trips from 2017-2020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'Taxi Company Data'!$G$61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Data'!$G$62:$G$73</c:f>
              <c:numCache>
                <c:formatCode>General</c:formatCode>
                <c:ptCount val="12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B546-9618-5DFD5747C759}"/>
            </c:ext>
          </c:extLst>
        </c:ser>
        <c:ser>
          <c:idx val="1"/>
          <c:order val="1"/>
          <c:tx>
            <c:strRef>
              <c:f>'Taxi Company Data'!$H$61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Data'!$H$62:$H$73</c:f>
              <c:numCache>
                <c:formatCode>General</c:formatCode>
                <c:ptCount val="12"/>
                <c:pt idx="0">
                  <c:v>793395</c:v>
                </c:pt>
                <c:pt idx="1">
                  <c:v>769804</c:v>
                </c:pt>
                <c:pt idx="2">
                  <c:v>836962</c:v>
                </c:pt>
                <c:pt idx="3">
                  <c:v>800120</c:v>
                </c:pt>
                <c:pt idx="4">
                  <c:v>797282</c:v>
                </c:pt>
                <c:pt idx="5">
                  <c:v>739351</c:v>
                </c:pt>
                <c:pt idx="6">
                  <c:v>684442</c:v>
                </c:pt>
                <c:pt idx="7">
                  <c:v>666324</c:v>
                </c:pt>
                <c:pt idx="8">
                  <c:v>666626</c:v>
                </c:pt>
                <c:pt idx="9">
                  <c:v>710482</c:v>
                </c:pt>
                <c:pt idx="10">
                  <c:v>656594</c:v>
                </c:pt>
                <c:pt idx="11">
                  <c:v>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B546-9618-5DFD5747C759}"/>
            </c:ext>
          </c:extLst>
        </c:ser>
        <c:ser>
          <c:idx val="2"/>
          <c:order val="2"/>
          <c:tx>
            <c:strRef>
              <c:f>'Taxi Company Data'!$I$61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Data'!$I$62:$I$73</c:f>
              <c:numCache>
                <c:formatCode>General</c:formatCode>
                <c:ptCount val="12"/>
                <c:pt idx="0">
                  <c:v>630830</c:v>
                </c:pt>
                <c:pt idx="1">
                  <c:v>575672</c:v>
                </c:pt>
                <c:pt idx="2">
                  <c:v>601060</c:v>
                </c:pt>
                <c:pt idx="3">
                  <c:v>514387</c:v>
                </c:pt>
                <c:pt idx="4">
                  <c:v>504897</c:v>
                </c:pt>
                <c:pt idx="5">
                  <c:v>471038</c:v>
                </c:pt>
                <c:pt idx="6">
                  <c:v>470712</c:v>
                </c:pt>
                <c:pt idx="7">
                  <c:v>449692</c:v>
                </c:pt>
                <c:pt idx="8">
                  <c:v>449015</c:v>
                </c:pt>
                <c:pt idx="9">
                  <c:v>476385</c:v>
                </c:pt>
                <c:pt idx="10">
                  <c:v>449506</c:v>
                </c:pt>
                <c:pt idx="11">
                  <c:v>436256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9-B546-9618-5DFD5747C759}"/>
            </c:ext>
          </c:extLst>
        </c:ser>
        <c:ser>
          <c:idx val="3"/>
          <c:order val="3"/>
          <c:tx>
            <c:strRef>
              <c:f>'Taxi Company Data'!$J$61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cat>
            <c:strRef>
              <c:f>'Taxi Company Data'!$F$62:$F$73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Data'!$J$62:$J$73</c:f>
              <c:numCache>
                <c:formatCode>General</c:formatCode>
                <c:ptCount val="12"/>
                <c:pt idx="0">
                  <c:v>447726</c:v>
                </c:pt>
                <c:pt idx="1">
                  <c:v>398644</c:v>
                </c:pt>
                <c:pt idx="2">
                  <c:v>223400</c:v>
                </c:pt>
                <c:pt idx="3">
                  <c:v>35607</c:v>
                </c:pt>
                <c:pt idx="4">
                  <c:v>57360</c:v>
                </c:pt>
                <c:pt idx="5">
                  <c:v>63110</c:v>
                </c:pt>
                <c:pt idx="6">
                  <c:v>72254</c:v>
                </c:pt>
                <c:pt idx="7">
                  <c:v>81064</c:v>
                </c:pt>
                <c:pt idx="8">
                  <c:v>87981</c:v>
                </c:pt>
                <c:pt idx="9">
                  <c:v>95115</c:v>
                </c:pt>
                <c:pt idx="10">
                  <c:v>88609</c:v>
                </c:pt>
                <c:pt idx="11">
                  <c:v>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9-B546-9618-5DFD5747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09712"/>
        <c:axId val="618488704"/>
      </c:areaChart>
      <c:catAx>
        <c:axId val="68140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8704"/>
        <c:crosses val="autoZero"/>
        <c:auto val="1"/>
        <c:lblAlgn val="ctr"/>
        <c:lblOffset val="100"/>
        <c:noMultiLvlLbl val="0"/>
      </c:catAx>
      <c:valAx>
        <c:axId val="618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0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weather and taxi trips from 2017-2020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 Relationship By Month'!$R$1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rgbClr val="8DD9CC"/>
            </a:solidFill>
            <a:ln>
              <a:noFill/>
            </a:ln>
            <a:effectLst/>
          </c:spPr>
          <c:invertIfNegative val="0"/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Month'!$R$2:$R$49</c:f>
              <c:numCache>
                <c:formatCode>General</c:formatCode>
                <c:ptCount val="48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  <c:pt idx="12">
                  <c:v>793395</c:v>
                </c:pt>
                <c:pt idx="13">
                  <c:v>769804</c:v>
                </c:pt>
                <c:pt idx="14">
                  <c:v>836962</c:v>
                </c:pt>
                <c:pt idx="15">
                  <c:v>800120</c:v>
                </c:pt>
                <c:pt idx="16">
                  <c:v>797282</c:v>
                </c:pt>
                <c:pt idx="17">
                  <c:v>739351</c:v>
                </c:pt>
                <c:pt idx="18">
                  <c:v>684442</c:v>
                </c:pt>
                <c:pt idx="19">
                  <c:v>666324</c:v>
                </c:pt>
                <c:pt idx="20">
                  <c:v>666626</c:v>
                </c:pt>
                <c:pt idx="21">
                  <c:v>710482</c:v>
                </c:pt>
                <c:pt idx="22">
                  <c:v>656594</c:v>
                </c:pt>
                <c:pt idx="23">
                  <c:v>663302</c:v>
                </c:pt>
                <c:pt idx="24">
                  <c:v>630830</c:v>
                </c:pt>
                <c:pt idx="25">
                  <c:v>575672</c:v>
                </c:pt>
                <c:pt idx="26">
                  <c:v>601060</c:v>
                </c:pt>
                <c:pt idx="27">
                  <c:v>514387</c:v>
                </c:pt>
                <c:pt idx="28">
                  <c:v>504897</c:v>
                </c:pt>
                <c:pt idx="29">
                  <c:v>471038</c:v>
                </c:pt>
                <c:pt idx="30">
                  <c:v>470712</c:v>
                </c:pt>
                <c:pt idx="31">
                  <c:v>449692</c:v>
                </c:pt>
                <c:pt idx="32">
                  <c:v>449015</c:v>
                </c:pt>
                <c:pt idx="33">
                  <c:v>476385</c:v>
                </c:pt>
                <c:pt idx="34">
                  <c:v>449506</c:v>
                </c:pt>
                <c:pt idx="35">
                  <c:v>436256</c:v>
                </c:pt>
                <c:pt idx="36">
                  <c:v>447726</c:v>
                </c:pt>
                <c:pt idx="37">
                  <c:v>398644</c:v>
                </c:pt>
                <c:pt idx="38">
                  <c:v>223400</c:v>
                </c:pt>
                <c:pt idx="39">
                  <c:v>35607</c:v>
                </c:pt>
                <c:pt idx="40">
                  <c:v>57360</c:v>
                </c:pt>
                <c:pt idx="41">
                  <c:v>63110</c:v>
                </c:pt>
                <c:pt idx="42">
                  <c:v>72254</c:v>
                </c:pt>
                <c:pt idx="43">
                  <c:v>81064</c:v>
                </c:pt>
                <c:pt idx="44">
                  <c:v>87981</c:v>
                </c:pt>
                <c:pt idx="45">
                  <c:v>95115</c:v>
                </c:pt>
                <c:pt idx="46">
                  <c:v>88609</c:v>
                </c:pt>
                <c:pt idx="47">
                  <c:v>80474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9144-BA60-77DBB590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03903"/>
        <c:axId val="1460120911"/>
      </c:barChart>
      <c:lineChart>
        <c:grouping val="standard"/>
        <c:varyColors val="0"/>
        <c:ser>
          <c:idx val="1"/>
          <c:order val="1"/>
          <c:tx>
            <c:strRef>
              <c:f>'Weather Relationship By Month'!$S$1</c:f>
              <c:strCache>
                <c:ptCount val="1"/>
                <c:pt idx="0">
                  <c:v>Max Temperature</c:v>
                </c:pt>
              </c:strCache>
            </c:strRef>
          </c:tx>
          <c:spPr>
            <a:ln w="28575" cap="rnd">
              <a:solidFill>
                <a:srgbClr val="0DAD8D"/>
              </a:solidFill>
              <a:round/>
            </a:ln>
            <a:effectLst/>
          </c:spPr>
          <c:marker>
            <c:symbol val="none"/>
          </c:marker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Month'!$S$2:$S$49</c:f>
              <c:numCache>
                <c:formatCode>General</c:formatCode>
                <c:ptCount val="48"/>
                <c:pt idx="0">
                  <c:v>66</c:v>
                </c:pt>
                <c:pt idx="1">
                  <c:v>70</c:v>
                </c:pt>
                <c:pt idx="2">
                  <c:v>70</c:v>
                </c:pt>
                <c:pt idx="3">
                  <c:v>87</c:v>
                </c:pt>
                <c:pt idx="4">
                  <c:v>92</c:v>
                </c:pt>
                <c:pt idx="5">
                  <c:v>94</c:v>
                </c:pt>
                <c:pt idx="6">
                  <c:v>94</c:v>
                </c:pt>
                <c:pt idx="7">
                  <c:v>92</c:v>
                </c:pt>
                <c:pt idx="8">
                  <c:v>91</c:v>
                </c:pt>
                <c:pt idx="9">
                  <c:v>83</c:v>
                </c:pt>
                <c:pt idx="10">
                  <c:v>74</c:v>
                </c:pt>
                <c:pt idx="11">
                  <c:v>61</c:v>
                </c:pt>
                <c:pt idx="12">
                  <c:v>61</c:v>
                </c:pt>
                <c:pt idx="13">
                  <c:v>78</c:v>
                </c:pt>
                <c:pt idx="14">
                  <c:v>62</c:v>
                </c:pt>
                <c:pt idx="15">
                  <c:v>82</c:v>
                </c:pt>
                <c:pt idx="16">
                  <c:v>92</c:v>
                </c:pt>
                <c:pt idx="17">
                  <c:v>93</c:v>
                </c:pt>
                <c:pt idx="18">
                  <c:v>96</c:v>
                </c:pt>
                <c:pt idx="19">
                  <c:v>94</c:v>
                </c:pt>
                <c:pt idx="20">
                  <c:v>93</c:v>
                </c:pt>
                <c:pt idx="21">
                  <c:v>80</c:v>
                </c:pt>
                <c:pt idx="22">
                  <c:v>72</c:v>
                </c:pt>
                <c:pt idx="23">
                  <c:v>61</c:v>
                </c:pt>
                <c:pt idx="24">
                  <c:v>59</c:v>
                </c:pt>
                <c:pt idx="25">
                  <c:v>65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91</c:v>
                </c:pt>
                <c:pt idx="30">
                  <c:v>95</c:v>
                </c:pt>
                <c:pt idx="31">
                  <c:v>90</c:v>
                </c:pt>
                <c:pt idx="32">
                  <c:v>89</c:v>
                </c:pt>
                <c:pt idx="33">
                  <c:v>93</c:v>
                </c:pt>
                <c:pt idx="34">
                  <c:v>71</c:v>
                </c:pt>
                <c:pt idx="35">
                  <c:v>58</c:v>
                </c:pt>
                <c:pt idx="36">
                  <c:v>69</c:v>
                </c:pt>
                <c:pt idx="37">
                  <c:v>62</c:v>
                </c:pt>
                <c:pt idx="38">
                  <c:v>77</c:v>
                </c:pt>
                <c:pt idx="39">
                  <c:v>68</c:v>
                </c:pt>
                <c:pt idx="40">
                  <c:v>84</c:v>
                </c:pt>
                <c:pt idx="41">
                  <c:v>90</c:v>
                </c:pt>
                <c:pt idx="42">
                  <c:v>96</c:v>
                </c:pt>
                <c:pt idx="43">
                  <c:v>92</c:v>
                </c:pt>
                <c:pt idx="44">
                  <c:v>85</c:v>
                </c:pt>
                <c:pt idx="45">
                  <c:v>74</c:v>
                </c:pt>
                <c:pt idx="46">
                  <c:v>75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A-9144-BA60-77DBB590993C}"/>
            </c:ext>
          </c:extLst>
        </c:ser>
        <c:ser>
          <c:idx val="2"/>
          <c:order val="2"/>
          <c:tx>
            <c:strRef>
              <c:f>'Weather Relationship By Month'!$T$1</c:f>
              <c:strCache>
                <c:ptCount val="1"/>
                <c:pt idx="0">
                  <c:v>Min temperature</c:v>
                </c:pt>
              </c:strCache>
            </c:strRef>
          </c:tx>
          <c:spPr>
            <a:ln w="28575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Month'!$T$2:$T$49</c:f>
              <c:numCache>
                <c:formatCode>General</c:formatCode>
                <c:ptCount val="48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37</c:v>
                </c:pt>
                <c:pt idx="4">
                  <c:v>44</c:v>
                </c:pt>
                <c:pt idx="5">
                  <c:v>51</c:v>
                </c:pt>
                <c:pt idx="6">
                  <c:v>62</c:v>
                </c:pt>
                <c:pt idx="7">
                  <c:v>60</c:v>
                </c:pt>
                <c:pt idx="8">
                  <c:v>54</c:v>
                </c:pt>
                <c:pt idx="9">
                  <c:v>42</c:v>
                </c:pt>
                <c:pt idx="10">
                  <c:v>24</c:v>
                </c:pt>
                <c:pt idx="11">
                  <c:v>9</c:v>
                </c:pt>
                <c:pt idx="12">
                  <c:v>5</c:v>
                </c:pt>
                <c:pt idx="13">
                  <c:v>16</c:v>
                </c:pt>
                <c:pt idx="14">
                  <c:v>27</c:v>
                </c:pt>
                <c:pt idx="15">
                  <c:v>32</c:v>
                </c:pt>
                <c:pt idx="16">
                  <c:v>48</c:v>
                </c:pt>
                <c:pt idx="17">
                  <c:v>51</c:v>
                </c:pt>
                <c:pt idx="18">
                  <c:v>62</c:v>
                </c:pt>
                <c:pt idx="19">
                  <c:v>65</c:v>
                </c:pt>
                <c:pt idx="20">
                  <c:v>54</c:v>
                </c:pt>
                <c:pt idx="21">
                  <c:v>38</c:v>
                </c:pt>
                <c:pt idx="22">
                  <c:v>15</c:v>
                </c:pt>
                <c:pt idx="23">
                  <c:v>24</c:v>
                </c:pt>
                <c:pt idx="24">
                  <c:v>2</c:v>
                </c:pt>
                <c:pt idx="25">
                  <c:v>11</c:v>
                </c:pt>
                <c:pt idx="26">
                  <c:v>18</c:v>
                </c:pt>
                <c:pt idx="27">
                  <c:v>33</c:v>
                </c:pt>
                <c:pt idx="28">
                  <c:v>42</c:v>
                </c:pt>
                <c:pt idx="29">
                  <c:v>54</c:v>
                </c:pt>
                <c:pt idx="30">
                  <c:v>65</c:v>
                </c:pt>
                <c:pt idx="31">
                  <c:v>61</c:v>
                </c:pt>
                <c:pt idx="32">
                  <c:v>52</c:v>
                </c:pt>
                <c:pt idx="33">
                  <c:v>43</c:v>
                </c:pt>
                <c:pt idx="34">
                  <c:v>23</c:v>
                </c:pt>
                <c:pt idx="35">
                  <c:v>16</c:v>
                </c:pt>
                <c:pt idx="36">
                  <c:v>20</c:v>
                </c:pt>
                <c:pt idx="37">
                  <c:v>14</c:v>
                </c:pt>
                <c:pt idx="38">
                  <c:v>25</c:v>
                </c:pt>
                <c:pt idx="39">
                  <c:v>36</c:v>
                </c:pt>
                <c:pt idx="40">
                  <c:v>34</c:v>
                </c:pt>
                <c:pt idx="41">
                  <c:v>51</c:v>
                </c:pt>
                <c:pt idx="42">
                  <c:v>67</c:v>
                </c:pt>
                <c:pt idx="43">
                  <c:v>62</c:v>
                </c:pt>
                <c:pt idx="44">
                  <c:v>48</c:v>
                </c:pt>
                <c:pt idx="45">
                  <c:v>32</c:v>
                </c:pt>
                <c:pt idx="46">
                  <c:v>30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A-9144-BA60-77DBB590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27503"/>
        <c:axId val="1520095407"/>
      </c:lineChart>
      <c:dateAx>
        <c:axId val="14605039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20911"/>
        <c:crosses val="autoZero"/>
        <c:auto val="1"/>
        <c:lblOffset val="100"/>
        <c:baseTimeUnit val="months"/>
      </c:dateAx>
      <c:valAx>
        <c:axId val="14601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Taxi</a:t>
                </a:r>
                <a:r>
                  <a:rPr lang="en-US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Trips</a:t>
                </a:r>
                <a:endParaRPr lang="en-US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3903"/>
        <c:crosses val="autoZero"/>
        <c:crossBetween val="between"/>
      </c:valAx>
      <c:valAx>
        <c:axId val="152009540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7503"/>
        <c:crosses val="max"/>
        <c:crossBetween val="between"/>
      </c:valAx>
      <c:dateAx>
        <c:axId val="14619275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20095407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Weekly Taxi Trips in Relation</a:t>
            </a:r>
            <a:r>
              <a:rPr lang="en-US" baseline="0"/>
              <a:t> to 2020 Weekly COVID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'COVID Cases and Taxi Trips'!$N$6:$N$57</c:f>
              <c:numCache>
                <c:formatCode>[$-409]mmm\-yy;@</c:formatCode>
                <c:ptCount val="52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</c:numCache>
            </c:numRef>
          </c:cat>
          <c:val>
            <c:numRef>
              <c:f>'COVID Cases and Taxi Trips'!$O$6:$O$57</c:f>
              <c:numCache>
                <c:formatCode>General</c:formatCode>
                <c:ptCount val="52"/>
                <c:pt idx="0">
                  <c:v>69082</c:v>
                </c:pt>
                <c:pt idx="1">
                  <c:v>116351</c:v>
                </c:pt>
                <c:pt idx="2">
                  <c:v>95924</c:v>
                </c:pt>
                <c:pt idx="3">
                  <c:v>93415</c:v>
                </c:pt>
                <c:pt idx="4">
                  <c:v>97871</c:v>
                </c:pt>
                <c:pt idx="5">
                  <c:v>98256</c:v>
                </c:pt>
                <c:pt idx="6">
                  <c:v>97601</c:v>
                </c:pt>
                <c:pt idx="7">
                  <c:v>89390</c:v>
                </c:pt>
                <c:pt idx="8">
                  <c:v>99975</c:v>
                </c:pt>
                <c:pt idx="9">
                  <c:v>95682</c:v>
                </c:pt>
                <c:pt idx="10">
                  <c:v>73036</c:v>
                </c:pt>
                <c:pt idx="11">
                  <c:v>29376</c:v>
                </c:pt>
                <c:pt idx="12">
                  <c:v>10966</c:v>
                </c:pt>
                <c:pt idx="13">
                  <c:v>9105</c:v>
                </c:pt>
                <c:pt idx="14">
                  <c:v>7534</c:v>
                </c:pt>
                <c:pt idx="15">
                  <c:v>7731</c:v>
                </c:pt>
                <c:pt idx="16">
                  <c:v>7934</c:v>
                </c:pt>
                <c:pt idx="17">
                  <c:v>10693</c:v>
                </c:pt>
                <c:pt idx="18">
                  <c:v>13417</c:v>
                </c:pt>
                <c:pt idx="19">
                  <c:v>15020</c:v>
                </c:pt>
                <c:pt idx="20">
                  <c:v>11890</c:v>
                </c:pt>
                <c:pt idx="21">
                  <c:v>12488</c:v>
                </c:pt>
                <c:pt idx="22">
                  <c:v>13787</c:v>
                </c:pt>
                <c:pt idx="23">
                  <c:v>14512</c:v>
                </c:pt>
                <c:pt idx="24">
                  <c:v>14474</c:v>
                </c:pt>
                <c:pt idx="25">
                  <c:v>15555</c:v>
                </c:pt>
                <c:pt idx="26">
                  <c:v>15321</c:v>
                </c:pt>
                <c:pt idx="27">
                  <c:v>15324</c:v>
                </c:pt>
                <c:pt idx="28">
                  <c:v>16127</c:v>
                </c:pt>
                <c:pt idx="29">
                  <c:v>16571</c:v>
                </c:pt>
                <c:pt idx="30">
                  <c:v>17896</c:v>
                </c:pt>
                <c:pt idx="31">
                  <c:v>17903</c:v>
                </c:pt>
                <c:pt idx="32">
                  <c:v>17837</c:v>
                </c:pt>
                <c:pt idx="33">
                  <c:v>19200</c:v>
                </c:pt>
                <c:pt idx="34">
                  <c:v>18855</c:v>
                </c:pt>
                <c:pt idx="35">
                  <c:v>19757</c:v>
                </c:pt>
                <c:pt idx="36">
                  <c:v>18927</c:v>
                </c:pt>
                <c:pt idx="37">
                  <c:v>21538</c:v>
                </c:pt>
                <c:pt idx="38">
                  <c:v>21108</c:v>
                </c:pt>
                <c:pt idx="39">
                  <c:v>21389</c:v>
                </c:pt>
                <c:pt idx="40">
                  <c:v>21196</c:v>
                </c:pt>
                <c:pt idx="41">
                  <c:v>20597</c:v>
                </c:pt>
                <c:pt idx="42">
                  <c:v>21536</c:v>
                </c:pt>
                <c:pt idx="43">
                  <c:v>22099</c:v>
                </c:pt>
                <c:pt idx="44">
                  <c:v>21733</c:v>
                </c:pt>
                <c:pt idx="45">
                  <c:v>21824</c:v>
                </c:pt>
                <c:pt idx="46">
                  <c:v>22132</c:v>
                </c:pt>
                <c:pt idx="47">
                  <c:v>17985</c:v>
                </c:pt>
                <c:pt idx="48">
                  <c:v>20591</c:v>
                </c:pt>
                <c:pt idx="49">
                  <c:v>20715</c:v>
                </c:pt>
                <c:pt idx="50">
                  <c:v>17077</c:v>
                </c:pt>
                <c:pt idx="51">
                  <c:v>16421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D243-9825-4FD39970A357}"/>
            </c:ext>
          </c:extLst>
        </c:ser>
        <c:ser>
          <c:idx val="1"/>
          <c:order val="1"/>
          <c:spPr>
            <a:ln w="38100" cap="rnd">
              <a:solidFill>
                <a:srgbClr val="8DD8CC"/>
              </a:solidFill>
              <a:round/>
            </a:ln>
            <a:effectLst/>
          </c:spPr>
          <c:marker>
            <c:symbol val="none"/>
          </c:marker>
          <c:cat>
            <c:numRef>
              <c:f>'COVID Cases and Taxi Trips'!$N$6:$N$57</c:f>
              <c:numCache>
                <c:formatCode>[$-409]mmm\-yy;@</c:formatCode>
                <c:ptCount val="52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</c:numCache>
            </c:numRef>
          </c:cat>
          <c:val>
            <c:numRef>
              <c:f>'COVID Cases and Taxi Trips'!$P$6:$P$57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1918</c:v>
                </c:pt>
                <c:pt idx="10">
                  <c:v>18930</c:v>
                </c:pt>
                <c:pt idx="11">
                  <c:v>29162</c:v>
                </c:pt>
                <c:pt idx="12">
                  <c:v>35878</c:v>
                </c:pt>
                <c:pt idx="13">
                  <c:v>35064</c:v>
                </c:pt>
                <c:pt idx="14">
                  <c:v>23506</c:v>
                </c:pt>
                <c:pt idx="15">
                  <c:v>19614</c:v>
                </c:pt>
                <c:pt idx="16">
                  <c:v>13326</c:v>
                </c:pt>
                <c:pt idx="17">
                  <c:v>8220</c:v>
                </c:pt>
                <c:pt idx="18">
                  <c:v>6774</c:v>
                </c:pt>
                <c:pt idx="19">
                  <c:v>5895</c:v>
                </c:pt>
                <c:pt idx="20">
                  <c:v>4353</c:v>
                </c:pt>
                <c:pt idx="21">
                  <c:v>3167</c:v>
                </c:pt>
                <c:pt idx="22">
                  <c:v>2394</c:v>
                </c:pt>
                <c:pt idx="23">
                  <c:v>2277</c:v>
                </c:pt>
                <c:pt idx="24">
                  <c:v>2157</c:v>
                </c:pt>
                <c:pt idx="25">
                  <c:v>2244</c:v>
                </c:pt>
                <c:pt idx="26">
                  <c:v>2440</c:v>
                </c:pt>
                <c:pt idx="27">
                  <c:v>2588</c:v>
                </c:pt>
                <c:pt idx="28">
                  <c:v>2005</c:v>
                </c:pt>
                <c:pt idx="29">
                  <c:v>1777</c:v>
                </c:pt>
                <c:pt idx="30">
                  <c:v>1671</c:v>
                </c:pt>
                <c:pt idx="31">
                  <c:v>1732</c:v>
                </c:pt>
                <c:pt idx="32">
                  <c:v>1628</c:v>
                </c:pt>
                <c:pt idx="33">
                  <c:v>1725</c:v>
                </c:pt>
                <c:pt idx="34">
                  <c:v>1725</c:v>
                </c:pt>
                <c:pt idx="35">
                  <c:v>2008</c:v>
                </c:pt>
                <c:pt idx="36">
                  <c:v>2544</c:v>
                </c:pt>
                <c:pt idx="37">
                  <c:v>3172</c:v>
                </c:pt>
                <c:pt idx="38">
                  <c:v>3756</c:v>
                </c:pt>
                <c:pt idx="39">
                  <c:v>3576</c:v>
                </c:pt>
                <c:pt idx="40">
                  <c:v>3440</c:v>
                </c:pt>
                <c:pt idx="41">
                  <c:v>4039</c:v>
                </c:pt>
                <c:pt idx="42">
                  <c:v>4260</c:v>
                </c:pt>
                <c:pt idx="43">
                  <c:v>6491</c:v>
                </c:pt>
                <c:pt idx="44">
                  <c:v>9493</c:v>
                </c:pt>
                <c:pt idx="45">
                  <c:v>11131</c:v>
                </c:pt>
                <c:pt idx="46">
                  <c:v>12863</c:v>
                </c:pt>
                <c:pt idx="47">
                  <c:v>18871</c:v>
                </c:pt>
                <c:pt idx="48">
                  <c:v>19559</c:v>
                </c:pt>
                <c:pt idx="49">
                  <c:v>20134</c:v>
                </c:pt>
                <c:pt idx="50">
                  <c:v>22145</c:v>
                </c:pt>
                <c:pt idx="51">
                  <c:v>21864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D243-9825-4FD39970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4576"/>
        <c:axId val="649542544"/>
      </c:lineChart>
      <c:dateAx>
        <c:axId val="6124645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42544"/>
        <c:crosses val="autoZero"/>
        <c:auto val="1"/>
        <c:lblOffset val="100"/>
        <c:baseTimeUnit val="days"/>
      </c:dateAx>
      <c:valAx>
        <c:axId val="649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weather and taxi trips from 2017-2020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'Weather Relationship By Month'!$R$1</c:f>
              <c:strCache>
                <c:ptCount val="1"/>
                <c:pt idx="0">
                  <c:v>Number of Trips</c:v>
                </c:pt>
              </c:strCache>
            </c:strRef>
          </c:tx>
          <c:spPr>
            <a:solidFill>
              <a:srgbClr val="8DD9CC"/>
            </a:solidFill>
            <a:ln>
              <a:noFill/>
            </a:ln>
            <a:effectLst/>
          </c:spPr>
          <c:invertIfNegative val="0"/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Month'!$R$2:$R$49</c:f>
              <c:numCache>
                <c:formatCode>General</c:formatCode>
                <c:ptCount val="48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  <c:pt idx="12">
                  <c:v>793395</c:v>
                </c:pt>
                <c:pt idx="13">
                  <c:v>769804</c:v>
                </c:pt>
                <c:pt idx="14">
                  <c:v>836962</c:v>
                </c:pt>
                <c:pt idx="15">
                  <c:v>800120</c:v>
                </c:pt>
                <c:pt idx="16">
                  <c:v>797282</c:v>
                </c:pt>
                <c:pt idx="17">
                  <c:v>739351</c:v>
                </c:pt>
                <c:pt idx="18">
                  <c:v>684442</c:v>
                </c:pt>
                <c:pt idx="19">
                  <c:v>666324</c:v>
                </c:pt>
                <c:pt idx="20">
                  <c:v>666626</c:v>
                </c:pt>
                <c:pt idx="21">
                  <c:v>710482</c:v>
                </c:pt>
                <c:pt idx="22">
                  <c:v>656594</c:v>
                </c:pt>
                <c:pt idx="23">
                  <c:v>663302</c:v>
                </c:pt>
                <c:pt idx="24">
                  <c:v>630830</c:v>
                </c:pt>
                <c:pt idx="25">
                  <c:v>575672</c:v>
                </c:pt>
                <c:pt idx="26">
                  <c:v>601060</c:v>
                </c:pt>
                <c:pt idx="27">
                  <c:v>514387</c:v>
                </c:pt>
                <c:pt idx="28">
                  <c:v>504897</c:v>
                </c:pt>
                <c:pt idx="29">
                  <c:v>471038</c:v>
                </c:pt>
                <c:pt idx="30">
                  <c:v>470712</c:v>
                </c:pt>
                <c:pt idx="31">
                  <c:v>449692</c:v>
                </c:pt>
                <c:pt idx="32">
                  <c:v>449015</c:v>
                </c:pt>
                <c:pt idx="33">
                  <c:v>476385</c:v>
                </c:pt>
                <c:pt idx="34">
                  <c:v>449506</c:v>
                </c:pt>
                <c:pt idx="35">
                  <c:v>436256</c:v>
                </c:pt>
                <c:pt idx="36">
                  <c:v>447726</c:v>
                </c:pt>
                <c:pt idx="37">
                  <c:v>398644</c:v>
                </c:pt>
                <c:pt idx="38">
                  <c:v>223400</c:v>
                </c:pt>
                <c:pt idx="39">
                  <c:v>35607</c:v>
                </c:pt>
                <c:pt idx="40">
                  <c:v>57360</c:v>
                </c:pt>
                <c:pt idx="41">
                  <c:v>63110</c:v>
                </c:pt>
                <c:pt idx="42">
                  <c:v>72254</c:v>
                </c:pt>
                <c:pt idx="43">
                  <c:v>81064</c:v>
                </c:pt>
                <c:pt idx="44">
                  <c:v>87981</c:v>
                </c:pt>
                <c:pt idx="45">
                  <c:v>95115</c:v>
                </c:pt>
                <c:pt idx="46">
                  <c:v>88609</c:v>
                </c:pt>
                <c:pt idx="47">
                  <c:v>80474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6249-9B3D-DA7D8C33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03903"/>
        <c:axId val="1460120911"/>
      </c:barChart>
      <c:lineChart>
        <c:grouping val="standard"/>
        <c:varyColors val="0"/>
        <c:ser>
          <c:idx val="1"/>
          <c:order val="1"/>
          <c:tx>
            <c:strRef>
              <c:f>'Weather Relationship By Month'!$S$1</c:f>
              <c:strCache>
                <c:ptCount val="1"/>
                <c:pt idx="0">
                  <c:v>Max Temperature</c:v>
                </c:pt>
              </c:strCache>
            </c:strRef>
          </c:tx>
          <c:spPr>
            <a:ln w="28575" cap="rnd">
              <a:solidFill>
                <a:srgbClr val="0DAD8D"/>
              </a:solidFill>
              <a:round/>
            </a:ln>
            <a:effectLst/>
          </c:spPr>
          <c:marker>
            <c:symbol val="none"/>
          </c:marker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Month'!$S$2:$S$49</c:f>
              <c:numCache>
                <c:formatCode>General</c:formatCode>
                <c:ptCount val="48"/>
                <c:pt idx="0">
                  <c:v>66</c:v>
                </c:pt>
                <c:pt idx="1">
                  <c:v>70</c:v>
                </c:pt>
                <c:pt idx="2">
                  <c:v>70</c:v>
                </c:pt>
                <c:pt idx="3">
                  <c:v>87</c:v>
                </c:pt>
                <c:pt idx="4">
                  <c:v>92</c:v>
                </c:pt>
                <c:pt idx="5">
                  <c:v>94</c:v>
                </c:pt>
                <c:pt idx="6">
                  <c:v>94</c:v>
                </c:pt>
                <c:pt idx="7">
                  <c:v>92</c:v>
                </c:pt>
                <c:pt idx="8">
                  <c:v>91</c:v>
                </c:pt>
                <c:pt idx="9">
                  <c:v>83</c:v>
                </c:pt>
                <c:pt idx="10">
                  <c:v>74</c:v>
                </c:pt>
                <c:pt idx="11">
                  <c:v>61</c:v>
                </c:pt>
                <c:pt idx="12">
                  <c:v>61</c:v>
                </c:pt>
                <c:pt idx="13">
                  <c:v>78</c:v>
                </c:pt>
                <c:pt idx="14">
                  <c:v>62</c:v>
                </c:pt>
                <c:pt idx="15">
                  <c:v>82</c:v>
                </c:pt>
                <c:pt idx="16">
                  <c:v>92</c:v>
                </c:pt>
                <c:pt idx="17">
                  <c:v>93</c:v>
                </c:pt>
                <c:pt idx="18">
                  <c:v>96</c:v>
                </c:pt>
                <c:pt idx="19">
                  <c:v>94</c:v>
                </c:pt>
                <c:pt idx="20">
                  <c:v>93</c:v>
                </c:pt>
                <c:pt idx="21">
                  <c:v>80</c:v>
                </c:pt>
                <c:pt idx="22">
                  <c:v>72</c:v>
                </c:pt>
                <c:pt idx="23">
                  <c:v>61</c:v>
                </c:pt>
                <c:pt idx="24">
                  <c:v>59</c:v>
                </c:pt>
                <c:pt idx="25">
                  <c:v>65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91</c:v>
                </c:pt>
                <c:pt idx="30">
                  <c:v>95</c:v>
                </c:pt>
                <c:pt idx="31">
                  <c:v>90</c:v>
                </c:pt>
                <c:pt idx="32">
                  <c:v>89</c:v>
                </c:pt>
                <c:pt idx="33">
                  <c:v>93</c:v>
                </c:pt>
                <c:pt idx="34">
                  <c:v>71</c:v>
                </c:pt>
                <c:pt idx="35">
                  <c:v>58</c:v>
                </c:pt>
                <c:pt idx="36">
                  <c:v>69</c:v>
                </c:pt>
                <c:pt idx="37">
                  <c:v>62</c:v>
                </c:pt>
                <c:pt idx="38">
                  <c:v>77</c:v>
                </c:pt>
                <c:pt idx="39">
                  <c:v>68</c:v>
                </c:pt>
                <c:pt idx="40">
                  <c:v>84</c:v>
                </c:pt>
                <c:pt idx="41">
                  <c:v>90</c:v>
                </c:pt>
                <c:pt idx="42">
                  <c:v>96</c:v>
                </c:pt>
                <c:pt idx="43">
                  <c:v>92</c:v>
                </c:pt>
                <c:pt idx="44">
                  <c:v>85</c:v>
                </c:pt>
                <c:pt idx="45">
                  <c:v>74</c:v>
                </c:pt>
                <c:pt idx="46">
                  <c:v>75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5-6249-9B3D-DA7D8C339EA5}"/>
            </c:ext>
          </c:extLst>
        </c:ser>
        <c:ser>
          <c:idx val="2"/>
          <c:order val="2"/>
          <c:tx>
            <c:strRef>
              <c:f>'Weather Relationship By Month'!$T$1</c:f>
              <c:strCache>
                <c:ptCount val="1"/>
                <c:pt idx="0">
                  <c:v>Min temperature</c:v>
                </c:pt>
              </c:strCache>
            </c:strRef>
          </c:tx>
          <c:spPr>
            <a:ln w="28575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'Weather Relationship By Month'!$Q$2:$Q$49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43850</c:v>
                </c:pt>
                <c:pt idx="37">
                  <c:v>43881</c:v>
                </c:pt>
                <c:pt idx="38">
                  <c:v>43910</c:v>
                </c:pt>
                <c:pt idx="39">
                  <c:v>43941</c:v>
                </c:pt>
                <c:pt idx="40">
                  <c:v>43971</c:v>
                </c:pt>
                <c:pt idx="41">
                  <c:v>44002</c:v>
                </c:pt>
                <c:pt idx="42">
                  <c:v>44032</c:v>
                </c:pt>
                <c:pt idx="43">
                  <c:v>44063</c:v>
                </c:pt>
                <c:pt idx="44">
                  <c:v>44094</c:v>
                </c:pt>
                <c:pt idx="45">
                  <c:v>44124</c:v>
                </c:pt>
                <c:pt idx="46">
                  <c:v>44155</c:v>
                </c:pt>
                <c:pt idx="47">
                  <c:v>44185</c:v>
                </c:pt>
              </c:numCache>
            </c:numRef>
          </c:cat>
          <c:val>
            <c:numRef>
              <c:f>'Weather Relationship By Month'!$T$2:$T$49</c:f>
              <c:numCache>
                <c:formatCode>General</c:formatCode>
                <c:ptCount val="48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37</c:v>
                </c:pt>
                <c:pt idx="4">
                  <c:v>44</c:v>
                </c:pt>
                <c:pt idx="5">
                  <c:v>51</c:v>
                </c:pt>
                <c:pt idx="6">
                  <c:v>62</c:v>
                </c:pt>
                <c:pt idx="7">
                  <c:v>60</c:v>
                </c:pt>
                <c:pt idx="8">
                  <c:v>54</c:v>
                </c:pt>
                <c:pt idx="9">
                  <c:v>42</c:v>
                </c:pt>
                <c:pt idx="10">
                  <c:v>24</c:v>
                </c:pt>
                <c:pt idx="11">
                  <c:v>9</c:v>
                </c:pt>
                <c:pt idx="12">
                  <c:v>5</c:v>
                </c:pt>
                <c:pt idx="13">
                  <c:v>16</c:v>
                </c:pt>
                <c:pt idx="14">
                  <c:v>27</c:v>
                </c:pt>
                <c:pt idx="15">
                  <c:v>32</c:v>
                </c:pt>
                <c:pt idx="16">
                  <c:v>48</c:v>
                </c:pt>
                <c:pt idx="17">
                  <c:v>51</c:v>
                </c:pt>
                <c:pt idx="18">
                  <c:v>62</c:v>
                </c:pt>
                <c:pt idx="19">
                  <c:v>65</c:v>
                </c:pt>
                <c:pt idx="20">
                  <c:v>54</c:v>
                </c:pt>
                <c:pt idx="21">
                  <c:v>38</c:v>
                </c:pt>
                <c:pt idx="22">
                  <c:v>15</c:v>
                </c:pt>
                <c:pt idx="23">
                  <c:v>24</c:v>
                </c:pt>
                <c:pt idx="24">
                  <c:v>2</c:v>
                </c:pt>
                <c:pt idx="25">
                  <c:v>11</c:v>
                </c:pt>
                <c:pt idx="26">
                  <c:v>18</c:v>
                </c:pt>
                <c:pt idx="27">
                  <c:v>33</c:v>
                </c:pt>
                <c:pt idx="28">
                  <c:v>42</c:v>
                </c:pt>
                <c:pt idx="29">
                  <c:v>54</c:v>
                </c:pt>
                <c:pt idx="30">
                  <c:v>65</c:v>
                </c:pt>
                <c:pt idx="31">
                  <c:v>61</c:v>
                </c:pt>
                <c:pt idx="32">
                  <c:v>52</c:v>
                </c:pt>
                <c:pt idx="33">
                  <c:v>43</c:v>
                </c:pt>
                <c:pt idx="34">
                  <c:v>23</c:v>
                </c:pt>
                <c:pt idx="35">
                  <c:v>16</c:v>
                </c:pt>
                <c:pt idx="36">
                  <c:v>20</c:v>
                </c:pt>
                <c:pt idx="37">
                  <c:v>14</c:v>
                </c:pt>
                <c:pt idx="38">
                  <c:v>25</c:v>
                </c:pt>
                <c:pt idx="39">
                  <c:v>36</c:v>
                </c:pt>
                <c:pt idx="40">
                  <c:v>34</c:v>
                </c:pt>
                <c:pt idx="41">
                  <c:v>51</c:v>
                </c:pt>
                <c:pt idx="42">
                  <c:v>67</c:v>
                </c:pt>
                <c:pt idx="43">
                  <c:v>62</c:v>
                </c:pt>
                <c:pt idx="44">
                  <c:v>48</c:v>
                </c:pt>
                <c:pt idx="45">
                  <c:v>32</c:v>
                </c:pt>
                <c:pt idx="46">
                  <c:v>30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5-6249-9B3D-DA7D8C33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27503"/>
        <c:axId val="1520095407"/>
      </c:lineChart>
      <c:dateAx>
        <c:axId val="14605039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20911"/>
        <c:crosses val="autoZero"/>
        <c:auto val="1"/>
        <c:lblOffset val="100"/>
        <c:baseTimeUnit val="months"/>
      </c:dateAx>
      <c:valAx>
        <c:axId val="14601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Taxi</a:t>
                </a:r>
                <a:r>
                  <a:rPr lang="en-US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Trips</a:t>
                </a:r>
                <a:endParaRPr lang="en-US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3903"/>
        <c:crosses val="autoZero"/>
        <c:crossBetween val="between"/>
      </c:valAx>
      <c:valAx>
        <c:axId val="152009540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27503"/>
        <c:crosses val="max"/>
        <c:crossBetween val="between"/>
      </c:valAx>
      <c:dateAx>
        <c:axId val="14619275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20095407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Weekly Taxi Trips in Relation</a:t>
            </a:r>
            <a:r>
              <a:rPr lang="en-US" baseline="0"/>
              <a:t> to 2020 Weekly COVID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10023409236013E-2"/>
          <c:y val="9.48137535816619E-2"/>
          <c:w val="0.91011970632049377"/>
          <c:h val="0.76170949619836203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C98BA"/>
              </a:solidFill>
              <a:round/>
            </a:ln>
            <a:effectLst/>
          </c:spPr>
          <c:marker>
            <c:symbol val="none"/>
          </c:marker>
          <c:cat>
            <c:numRef>
              <c:f>'COVID Cases and Taxi Trips'!$N$6:$N$57</c:f>
              <c:numCache>
                <c:formatCode>[$-409]mmm\-yy;@</c:formatCode>
                <c:ptCount val="52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</c:numCache>
            </c:numRef>
          </c:cat>
          <c:val>
            <c:numRef>
              <c:f>'COVID Cases and Taxi Trips'!$O$6:$O$57</c:f>
              <c:numCache>
                <c:formatCode>General</c:formatCode>
                <c:ptCount val="52"/>
                <c:pt idx="0">
                  <c:v>69082</c:v>
                </c:pt>
                <c:pt idx="1">
                  <c:v>116351</c:v>
                </c:pt>
                <c:pt idx="2">
                  <c:v>95924</c:v>
                </c:pt>
                <c:pt idx="3">
                  <c:v>93415</c:v>
                </c:pt>
                <c:pt idx="4">
                  <c:v>97871</c:v>
                </c:pt>
                <c:pt idx="5">
                  <c:v>98256</c:v>
                </c:pt>
                <c:pt idx="6">
                  <c:v>97601</c:v>
                </c:pt>
                <c:pt idx="7">
                  <c:v>89390</c:v>
                </c:pt>
                <c:pt idx="8">
                  <c:v>99975</c:v>
                </c:pt>
                <c:pt idx="9">
                  <c:v>95682</c:v>
                </c:pt>
                <c:pt idx="10">
                  <c:v>73036</c:v>
                </c:pt>
                <c:pt idx="11">
                  <c:v>29376</c:v>
                </c:pt>
                <c:pt idx="12">
                  <c:v>10966</c:v>
                </c:pt>
                <c:pt idx="13">
                  <c:v>9105</c:v>
                </c:pt>
                <c:pt idx="14">
                  <c:v>7534</c:v>
                </c:pt>
                <c:pt idx="15">
                  <c:v>7731</c:v>
                </c:pt>
                <c:pt idx="16">
                  <c:v>7934</c:v>
                </c:pt>
                <c:pt idx="17">
                  <c:v>10693</c:v>
                </c:pt>
                <c:pt idx="18">
                  <c:v>13417</c:v>
                </c:pt>
                <c:pt idx="19">
                  <c:v>15020</c:v>
                </c:pt>
                <c:pt idx="20">
                  <c:v>11890</c:v>
                </c:pt>
                <c:pt idx="21">
                  <c:v>12488</c:v>
                </c:pt>
                <c:pt idx="22">
                  <c:v>13787</c:v>
                </c:pt>
                <c:pt idx="23">
                  <c:v>14512</c:v>
                </c:pt>
                <c:pt idx="24">
                  <c:v>14474</c:v>
                </c:pt>
                <c:pt idx="25">
                  <c:v>15555</c:v>
                </c:pt>
                <c:pt idx="26">
                  <c:v>15321</c:v>
                </c:pt>
                <c:pt idx="27">
                  <c:v>15324</c:v>
                </c:pt>
                <c:pt idx="28">
                  <c:v>16127</c:v>
                </c:pt>
                <c:pt idx="29">
                  <c:v>16571</c:v>
                </c:pt>
                <c:pt idx="30">
                  <c:v>17896</c:v>
                </c:pt>
                <c:pt idx="31">
                  <c:v>17903</c:v>
                </c:pt>
                <c:pt idx="32">
                  <c:v>17837</c:v>
                </c:pt>
                <c:pt idx="33">
                  <c:v>19200</c:v>
                </c:pt>
                <c:pt idx="34">
                  <c:v>18855</c:v>
                </c:pt>
                <c:pt idx="35">
                  <c:v>19757</c:v>
                </c:pt>
                <c:pt idx="36">
                  <c:v>18927</c:v>
                </c:pt>
                <c:pt idx="37">
                  <c:v>21538</c:v>
                </c:pt>
                <c:pt idx="38">
                  <c:v>21108</c:v>
                </c:pt>
                <c:pt idx="39">
                  <c:v>21389</c:v>
                </c:pt>
                <c:pt idx="40">
                  <c:v>21196</c:v>
                </c:pt>
                <c:pt idx="41">
                  <c:v>20597</c:v>
                </c:pt>
                <c:pt idx="42">
                  <c:v>21536</c:v>
                </c:pt>
                <c:pt idx="43">
                  <c:v>22099</c:v>
                </c:pt>
                <c:pt idx="44">
                  <c:v>21733</c:v>
                </c:pt>
                <c:pt idx="45">
                  <c:v>21824</c:v>
                </c:pt>
                <c:pt idx="46">
                  <c:v>22132</c:v>
                </c:pt>
                <c:pt idx="47">
                  <c:v>17985</c:v>
                </c:pt>
                <c:pt idx="48">
                  <c:v>20591</c:v>
                </c:pt>
                <c:pt idx="49">
                  <c:v>20715</c:v>
                </c:pt>
                <c:pt idx="50">
                  <c:v>17077</c:v>
                </c:pt>
                <c:pt idx="51">
                  <c:v>16421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D243-9825-4FD39970A357}"/>
            </c:ext>
          </c:extLst>
        </c:ser>
        <c:ser>
          <c:idx val="1"/>
          <c:order val="1"/>
          <c:spPr>
            <a:ln w="38100" cap="rnd">
              <a:solidFill>
                <a:srgbClr val="8DD8CC"/>
              </a:solidFill>
              <a:round/>
            </a:ln>
            <a:effectLst/>
          </c:spPr>
          <c:marker>
            <c:symbol val="none"/>
          </c:marker>
          <c:cat>
            <c:numRef>
              <c:f>'COVID Cases and Taxi Trips'!$N$6:$N$57</c:f>
              <c:numCache>
                <c:formatCode>[$-409]mmm\-yy;@</c:formatCode>
                <c:ptCount val="52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</c:numCache>
            </c:numRef>
          </c:cat>
          <c:val>
            <c:numRef>
              <c:f>'COVID Cases and Taxi Trips'!$P$6:$P$57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1918</c:v>
                </c:pt>
                <c:pt idx="10">
                  <c:v>18930</c:v>
                </c:pt>
                <c:pt idx="11">
                  <c:v>29162</c:v>
                </c:pt>
                <c:pt idx="12">
                  <c:v>35878</c:v>
                </c:pt>
                <c:pt idx="13">
                  <c:v>35064</c:v>
                </c:pt>
                <c:pt idx="14">
                  <c:v>23506</c:v>
                </c:pt>
                <c:pt idx="15">
                  <c:v>19614</c:v>
                </c:pt>
                <c:pt idx="16">
                  <c:v>13326</c:v>
                </c:pt>
                <c:pt idx="17">
                  <c:v>8220</c:v>
                </c:pt>
                <c:pt idx="18">
                  <c:v>6774</c:v>
                </c:pt>
                <c:pt idx="19">
                  <c:v>5895</c:v>
                </c:pt>
                <c:pt idx="20">
                  <c:v>4353</c:v>
                </c:pt>
                <c:pt idx="21">
                  <c:v>3167</c:v>
                </c:pt>
                <c:pt idx="22">
                  <c:v>2394</c:v>
                </c:pt>
                <c:pt idx="23">
                  <c:v>2277</c:v>
                </c:pt>
                <c:pt idx="24">
                  <c:v>2157</c:v>
                </c:pt>
                <c:pt idx="25">
                  <c:v>2244</c:v>
                </c:pt>
                <c:pt idx="26">
                  <c:v>2440</c:v>
                </c:pt>
                <c:pt idx="27">
                  <c:v>2588</c:v>
                </c:pt>
                <c:pt idx="28">
                  <c:v>2005</c:v>
                </c:pt>
                <c:pt idx="29">
                  <c:v>1777</c:v>
                </c:pt>
                <c:pt idx="30">
                  <c:v>1671</c:v>
                </c:pt>
                <c:pt idx="31">
                  <c:v>1732</c:v>
                </c:pt>
                <c:pt idx="32">
                  <c:v>1628</c:v>
                </c:pt>
                <c:pt idx="33">
                  <c:v>1725</c:v>
                </c:pt>
                <c:pt idx="34">
                  <c:v>1725</c:v>
                </c:pt>
                <c:pt idx="35">
                  <c:v>2008</c:v>
                </c:pt>
                <c:pt idx="36">
                  <c:v>2544</c:v>
                </c:pt>
                <c:pt idx="37">
                  <c:v>3172</c:v>
                </c:pt>
                <c:pt idx="38">
                  <c:v>3756</c:v>
                </c:pt>
                <c:pt idx="39">
                  <c:v>3576</c:v>
                </c:pt>
                <c:pt idx="40">
                  <c:v>3440</c:v>
                </c:pt>
                <c:pt idx="41">
                  <c:v>4039</c:v>
                </c:pt>
                <c:pt idx="42">
                  <c:v>4260</c:v>
                </c:pt>
                <c:pt idx="43">
                  <c:v>6491</c:v>
                </c:pt>
                <c:pt idx="44">
                  <c:v>9493</c:v>
                </c:pt>
                <c:pt idx="45">
                  <c:v>11131</c:v>
                </c:pt>
                <c:pt idx="46">
                  <c:v>12863</c:v>
                </c:pt>
                <c:pt idx="47">
                  <c:v>18871</c:v>
                </c:pt>
                <c:pt idx="48">
                  <c:v>19559</c:v>
                </c:pt>
                <c:pt idx="49">
                  <c:v>20134</c:v>
                </c:pt>
                <c:pt idx="50">
                  <c:v>22145</c:v>
                </c:pt>
                <c:pt idx="51">
                  <c:v>21864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D243-9825-4FD39970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4576"/>
        <c:axId val="649542544"/>
      </c:lineChart>
      <c:dateAx>
        <c:axId val="6124645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42544"/>
        <c:crosses val="autoZero"/>
        <c:auto val="1"/>
        <c:lblOffset val="100"/>
        <c:baseTimeUnit val="days"/>
      </c:dateAx>
      <c:valAx>
        <c:axId val="649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'Taxi Company Data'!$B$3</c:f>
              <c:strCache>
                <c:ptCount val="1"/>
                <c:pt idx="0">
                  <c:v>JFK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11420612813370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CE-8042-93A8-36B15F8AA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Data'!$C$3:$F$3</c:f>
              <c:numCache>
                <c:formatCode>#,##0</c:formatCode>
                <c:ptCount val="4"/>
                <c:pt idx="0">
                  <c:v>2076</c:v>
                </c:pt>
                <c:pt idx="1">
                  <c:v>1393</c:v>
                </c:pt>
                <c:pt idx="2">
                  <c:v>1030</c:v>
                </c:pt>
                <c:pt idx="3" formatCode="General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8042-93A8-36B15F8AAAC4}"/>
            </c:ext>
          </c:extLst>
        </c:ser>
        <c:ser>
          <c:idx val="1"/>
          <c:order val="1"/>
          <c:tx>
            <c:strRef>
              <c:f>'Taxi Company Data'!$B$4</c:f>
              <c:strCache>
                <c:ptCount val="1"/>
                <c:pt idx="0">
                  <c:v>LaGuardia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5654596100276E-3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CE-8042-93A8-36B15F8AAAC4}"/>
                </c:ext>
              </c:extLst>
            </c:dLbl>
            <c:dLbl>
              <c:idx val="1"/>
              <c:layout>
                <c:manualLayout>
                  <c:x val="5.5710306406685237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CE-8042-93A8-36B15F8AAAC4}"/>
                </c:ext>
              </c:extLst>
            </c:dLbl>
            <c:dLbl>
              <c:idx val="2"/>
              <c:layout>
                <c:manualLayout>
                  <c:x val="1.11420612813370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CE-8042-93A8-36B15F8AA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Data'!$C$4:$F$4</c:f>
              <c:numCache>
                <c:formatCode>#,##0</c:formatCode>
                <c:ptCount val="4"/>
                <c:pt idx="0">
                  <c:v>1845</c:v>
                </c:pt>
                <c:pt idx="1">
                  <c:v>1309</c:v>
                </c:pt>
                <c:pt idx="2">
                  <c:v>1012</c:v>
                </c:pt>
                <c:pt idx="3" formatCode="General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E-8042-93A8-36B15F8AAAC4}"/>
            </c:ext>
          </c:extLst>
        </c:ser>
        <c:ser>
          <c:idx val="2"/>
          <c:order val="2"/>
          <c:tx>
            <c:strRef>
              <c:f>'Taxi Company Data'!$B$5</c:f>
              <c:strCache>
                <c:ptCount val="1"/>
                <c:pt idx="0">
                  <c:v>Newark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Data'!$C$5:$F$5</c:f>
              <c:numCache>
                <c:formatCode>General</c:formatCode>
                <c:ptCount val="4"/>
                <c:pt idx="0">
                  <c:v>248</c:v>
                </c:pt>
                <c:pt idx="1">
                  <c:v>106</c:v>
                </c:pt>
                <c:pt idx="2">
                  <c:v>103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E-8042-93A8-36B15F8A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86543"/>
        <c:axId val="1890488191"/>
      </c:barChart>
      <c:catAx>
        <c:axId val="18904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8191"/>
        <c:crosses val="autoZero"/>
        <c:auto val="1"/>
        <c:lblAlgn val="ctr"/>
        <c:lblOffset val="100"/>
        <c:noMultiLvlLbl val="0"/>
      </c:catAx>
      <c:valAx>
        <c:axId val="18904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'Taxi Company Data'!$J$3</c:f>
              <c:strCache>
                <c:ptCount val="1"/>
                <c:pt idx="0">
                  <c:v>JFK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50371540037516E-2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C-1E42-88B7-035D96637E30}"/>
                </c:ext>
              </c:extLst>
            </c:dLbl>
            <c:dLbl>
              <c:idx val="1"/>
              <c:layout>
                <c:manualLayout>
                  <c:x val="-8.36277865502813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0C-1E42-88B7-035D96637E30}"/>
                </c:ext>
              </c:extLst>
            </c:dLbl>
            <c:dLbl>
              <c:idx val="2"/>
              <c:layout>
                <c:manualLayout>
                  <c:x val="-8.362778655028239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0C-1E42-88B7-035D96637E30}"/>
                </c:ext>
              </c:extLst>
            </c:dLbl>
            <c:dLbl>
              <c:idx val="3"/>
              <c:layout>
                <c:manualLayout>
                  <c:x val="-1.1150371540037618E-2"/>
                  <c:y val="9.15066351317037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C-1E42-88B7-035D96637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Data'!$K$3:$N$3</c:f>
              <c:numCache>
                <c:formatCode>#,##0</c:formatCode>
                <c:ptCount val="4"/>
                <c:pt idx="0">
                  <c:v>71628</c:v>
                </c:pt>
                <c:pt idx="1">
                  <c:v>46255</c:v>
                </c:pt>
                <c:pt idx="2">
                  <c:v>30241</c:v>
                </c:pt>
                <c:pt idx="3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C-1E42-88B7-035D96637E30}"/>
            </c:ext>
          </c:extLst>
        </c:ser>
        <c:ser>
          <c:idx val="1"/>
          <c:order val="1"/>
          <c:tx>
            <c:strRef>
              <c:f>'Taxi Company Data'!$J$4</c:f>
              <c:strCache>
                <c:ptCount val="1"/>
                <c:pt idx="0">
                  <c:v>LaGuardia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Data'!$K$4:$N$4</c:f>
              <c:numCache>
                <c:formatCode>#,##0</c:formatCode>
                <c:ptCount val="4"/>
                <c:pt idx="0">
                  <c:v>133255</c:v>
                </c:pt>
                <c:pt idx="1">
                  <c:v>99100</c:v>
                </c:pt>
                <c:pt idx="2">
                  <c:v>71315</c:v>
                </c:pt>
                <c:pt idx="3">
                  <c:v>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C-1E42-88B7-035D96637E30}"/>
            </c:ext>
          </c:extLst>
        </c:ser>
        <c:ser>
          <c:idx val="2"/>
          <c:order val="2"/>
          <c:tx>
            <c:strRef>
              <c:f>'Taxi Company Data'!$J$5</c:f>
              <c:strCache>
                <c:ptCount val="1"/>
                <c:pt idx="0">
                  <c:v>Newark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751857700187578E-3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0C-1E42-88B7-035D96637E30}"/>
                </c:ext>
              </c:extLst>
            </c:dLbl>
            <c:dLbl>
              <c:idx val="1"/>
              <c:layout>
                <c:manualLayout>
                  <c:x val="5.5751857700186555E-3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C-1E42-88B7-035D96637E30}"/>
                </c:ext>
              </c:extLst>
            </c:dLbl>
            <c:dLbl>
              <c:idx val="2"/>
              <c:layout>
                <c:manualLayout>
                  <c:x val="8.36277865502813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0C-1E42-88B7-035D96637E30}"/>
                </c:ext>
              </c:extLst>
            </c:dLbl>
            <c:dLbl>
              <c:idx val="3"/>
              <c:layout>
                <c:manualLayout>
                  <c:x val="-1.01808856140837E-16"/>
                  <c:y val="1.81469661344747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0C-1E42-88B7-035D96637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Data'!$K$5:$N$5</c:f>
              <c:numCache>
                <c:formatCode>#,##0</c:formatCode>
                <c:ptCount val="4"/>
                <c:pt idx="0">
                  <c:v>4425</c:v>
                </c:pt>
                <c:pt idx="1">
                  <c:v>2820</c:v>
                </c:pt>
                <c:pt idx="2">
                  <c:v>1906</c:v>
                </c:pt>
                <c:pt idx="3" formatCode="General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C-1E42-88B7-035D9663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037327"/>
        <c:axId val="1892038975"/>
      </c:barChart>
      <c:catAx>
        <c:axId val="18920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8975"/>
        <c:crosses val="autoZero"/>
        <c:auto val="1"/>
        <c:lblAlgn val="ctr"/>
        <c:lblOffset val="100"/>
        <c:noMultiLvlLbl val="0"/>
      </c:catAx>
      <c:valAx>
        <c:axId val="18920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</a:t>
            </a:r>
            <a:r>
              <a:rPr lang="en-US" baseline="0"/>
              <a:t> Pick-ups vs. Airport Drop-offs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'Taxi Company Data'!$F$25</c:f>
              <c:strCache>
                <c:ptCount val="1"/>
                <c:pt idx="0">
                  <c:v>Pick-up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99914630008648E-3"/>
                  <c:y val="1.04202391111891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F2-2F42-9569-96C32BFB06EB}"/>
                </c:ext>
              </c:extLst>
            </c:dLbl>
            <c:dLbl>
              <c:idx val="1"/>
              <c:layout>
                <c:manualLayout>
                  <c:x val="-8.3399914630008648E-3"/>
                  <c:y val="7.01824475362739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F2-2F42-9569-96C32BFB06EB}"/>
                </c:ext>
              </c:extLst>
            </c:dLbl>
            <c:dLbl>
              <c:idx val="2"/>
              <c:layout>
                <c:manualLayout>
                  <c:x val="-8.3399914630008648E-3"/>
                  <c:y val="5.36111387037771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F2-2F42-9569-96C32BFB0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Data'!$G$24:$J$24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Data'!$G$25:$J$25</c:f>
              <c:numCache>
                <c:formatCode>#,##0</c:formatCode>
                <c:ptCount val="4"/>
                <c:pt idx="0">
                  <c:v>4169</c:v>
                </c:pt>
                <c:pt idx="1">
                  <c:v>2808</c:v>
                </c:pt>
                <c:pt idx="2">
                  <c:v>2145</c:v>
                </c:pt>
                <c:pt idx="3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2F42-9569-96C32BFB06EB}"/>
            </c:ext>
          </c:extLst>
        </c:ser>
        <c:ser>
          <c:idx val="1"/>
          <c:order val="1"/>
          <c:tx>
            <c:strRef>
              <c:f>'Taxi Company Data'!$F$26</c:f>
              <c:strCache>
                <c:ptCount val="1"/>
                <c:pt idx="0">
                  <c:v>Drop-off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'Taxi Company Data'!$G$24:$J$24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'Taxi Company Data'!$G$26:$J$26</c:f>
              <c:numCache>
                <c:formatCode>#,##0</c:formatCode>
                <c:ptCount val="4"/>
                <c:pt idx="0">
                  <c:v>209308</c:v>
                </c:pt>
                <c:pt idx="1">
                  <c:v>148175</c:v>
                </c:pt>
                <c:pt idx="2">
                  <c:v>103462</c:v>
                </c:pt>
                <c:pt idx="3">
                  <c:v>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2F42-9569-96C32BFB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69839"/>
        <c:axId val="1890390399"/>
      </c:barChart>
      <c:catAx>
        <c:axId val="189276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0399"/>
        <c:crosses val="autoZero"/>
        <c:auto val="1"/>
        <c:lblAlgn val="ctr"/>
        <c:lblOffset val="100"/>
        <c:noMultiLvlLbl val="0"/>
      </c:catAx>
      <c:valAx>
        <c:axId val="1890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</a:t>
            </a:r>
            <a:r>
              <a:rPr lang="en-US" baseline="0"/>
              <a:t> Trips in 2018 per Month</a:t>
            </a:r>
            <a:endParaRPr lang="en-US"/>
          </a:p>
        </c:rich>
      </c:tx>
      <c:layout>
        <c:manualLayout>
          <c:xMode val="edge"/>
          <c:yMode val="edge"/>
          <c:x val="0.33066666666666666"/>
          <c:y val="1.2691517835579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'Taxi Company Data'!$B$45:$B$56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Data'!$C$45:$C$56</c:f>
              <c:numCache>
                <c:formatCode>#,##0</c:formatCode>
                <c:ptCount val="12"/>
                <c:pt idx="0">
                  <c:v>766728</c:v>
                </c:pt>
                <c:pt idx="1">
                  <c:v>742875</c:v>
                </c:pt>
                <c:pt idx="2">
                  <c:v>806994</c:v>
                </c:pt>
                <c:pt idx="3">
                  <c:v>775152</c:v>
                </c:pt>
                <c:pt idx="4">
                  <c:v>771334</c:v>
                </c:pt>
                <c:pt idx="5">
                  <c:v>711608</c:v>
                </c:pt>
                <c:pt idx="6">
                  <c:v>663670</c:v>
                </c:pt>
                <c:pt idx="7">
                  <c:v>642375</c:v>
                </c:pt>
                <c:pt idx="8">
                  <c:v>646120</c:v>
                </c:pt>
                <c:pt idx="9">
                  <c:v>687458</c:v>
                </c:pt>
                <c:pt idx="10">
                  <c:v>630983</c:v>
                </c:pt>
                <c:pt idx="11">
                  <c:v>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5E41-B677-50EE15012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05743"/>
        <c:axId val="1890339535"/>
      </c:barChart>
      <c:catAx>
        <c:axId val="19175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39535"/>
        <c:crosses val="autoZero"/>
        <c:auto val="1"/>
        <c:lblAlgn val="ctr"/>
        <c:lblOffset val="100"/>
        <c:noMultiLvlLbl val="0"/>
      </c:catAx>
      <c:valAx>
        <c:axId val="18903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Trips in 2017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79182176482265E-3"/>
                  <c:y val="1.8319018054474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5F-6B42-BE51-537D84689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'Taxi Company Data'!$M$44:$M$55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'Taxi Company Data'!$N$44:$N$55</c:f>
              <c:numCache>
                <c:formatCode>General</c:formatCode>
                <c:ptCount val="12"/>
                <c:pt idx="0">
                  <c:v>1038680</c:v>
                </c:pt>
                <c:pt idx="1">
                  <c:v>991309</c:v>
                </c:pt>
                <c:pt idx="2">
                  <c:v>1112156</c:v>
                </c:pt>
                <c:pt idx="3">
                  <c:v>1045451</c:v>
                </c:pt>
                <c:pt idx="4">
                  <c:v>1029912</c:v>
                </c:pt>
                <c:pt idx="5">
                  <c:v>940962</c:v>
                </c:pt>
                <c:pt idx="6">
                  <c:v>890385</c:v>
                </c:pt>
                <c:pt idx="7">
                  <c:v>840155</c:v>
                </c:pt>
                <c:pt idx="8">
                  <c:v>845582</c:v>
                </c:pt>
                <c:pt idx="9">
                  <c:v>897598</c:v>
                </c:pt>
                <c:pt idx="10">
                  <c:v>844615</c:v>
                </c:pt>
                <c:pt idx="11">
                  <c:v>876203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F-6B42-BE51-537D8468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496863"/>
        <c:axId val="1919129951"/>
      </c:barChart>
      <c:catAx>
        <c:axId val="19194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29951"/>
        <c:crosses val="autoZero"/>
        <c:auto val="1"/>
        <c:lblAlgn val="ctr"/>
        <c:lblOffset val="100"/>
        <c:noMultiLvlLbl val="0"/>
      </c:catAx>
      <c:valAx>
        <c:axId val="1919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788699</xdr:colOff>
      <xdr:row>30</xdr:row>
      <xdr:rowOff>101599</xdr:rowOff>
    </xdr:from>
    <xdr:to>
      <xdr:col>16</xdr:col>
      <xdr:colOff>373063</xdr:colOff>
      <xdr:row>46</xdr:row>
      <xdr:rowOff>87313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57AE2-D003-1F47-8C33-7DF59BF1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206586</xdr:colOff>
      <xdr:row>0</xdr:row>
      <xdr:rowOff>114611</xdr:rowOff>
    </xdr:from>
    <xdr:to>
      <xdr:col>16</xdr:col>
      <xdr:colOff>349613</xdr:colOff>
      <xdr:row>16</xdr:row>
      <xdr:rowOff>52660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D471CB-1750-1649-B78E-0A1F7AA8D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270933</xdr:colOff>
      <xdr:row>16</xdr:row>
      <xdr:rowOff>186267</xdr:rowOff>
    </xdr:from>
    <xdr:to>
      <xdr:col>16</xdr:col>
      <xdr:colOff>342900</xdr:colOff>
      <xdr:row>29</xdr:row>
      <xdr:rowOff>131887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533C9-F7B8-FD4F-A36A-84D4CF936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270931</xdr:colOff>
      <xdr:row>30</xdr:row>
      <xdr:rowOff>114611</xdr:rowOff>
    </xdr:from>
    <xdr:to>
      <xdr:col>9</xdr:col>
      <xdr:colOff>592666</xdr:colOff>
      <xdr:row>46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232826-48B2-9942-BB47-A735ECA9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258704</xdr:colOff>
      <xdr:row>0</xdr:row>
      <xdr:rowOff>117593</xdr:rowOff>
    </xdr:from>
    <xdr:to>
      <xdr:col>9</xdr:col>
      <xdr:colOff>0</xdr:colOff>
      <xdr:row>16</xdr:row>
      <xdr:rowOff>35277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F168BD-2112-604E-A7C1-B90E96EC17A0}"/>
            </a:ext>
          </a:extLst>
        </xdr:cNvPr>
        <xdr:cNvSpPr txBox="1"/>
      </xdr:nvSpPr>
      <xdr:spPr>
        <a:xfrm>
          <a:off x="1905000" y="117593"/>
          <a:ext cx="5503333" cy="3116203"/>
        </a:xfrm>
        <a:prstGeom prst="rect">
          <a:avLst/>
        </a:prstGeom>
        <a:noFill/>
        <a:ln w="104775" cmpd="sng">
          <a:gradFill flip="none" rotWithShape="1">
            <a:gsLst>
              <a:gs pos="0">
                <a:srgbClr val="8DD8CC"/>
              </a:gs>
              <a:gs pos="36000">
                <a:schemeClr val="accent1">
                  <a:lumMod val="45000"/>
                  <a:lumOff val="55000"/>
                </a:schemeClr>
              </a:gs>
              <a:gs pos="67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>
              <a:solidFill>
                <a:srgbClr val="8DD8CC"/>
              </a:solidFill>
              <a:latin typeface="Century Gothic" panose="020B0502020202020204" pitchFamily="34" charset="0"/>
            </a:rPr>
            <a:t>NYC </a:t>
          </a:r>
        </a:p>
        <a:p>
          <a:pPr algn="ctr"/>
          <a:r>
            <a:rPr lang="en-US" sz="9600">
              <a:solidFill>
                <a:srgbClr val="8DD8CC"/>
              </a:solidFill>
              <a:latin typeface="Century Gothic" panose="020B0502020202020204" pitchFamily="34" charset="0"/>
            </a:rPr>
            <a:t>Taxi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6</xdr:col>
      <xdr:colOff>450850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D209C-8FB2-5945-8121-D2B016FB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7</xdr:row>
      <xdr:rowOff>0</xdr:rowOff>
    </xdr:from>
    <xdr:to>
      <xdr:col>14</xdr:col>
      <xdr:colOff>456126</xdr:colOff>
      <xdr:row>20</xdr:row>
      <xdr:rowOff>125211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E88E4-4EBC-5E42-B572-70CA66EA9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27</xdr:row>
      <xdr:rowOff>12700</xdr:rowOff>
    </xdr:from>
    <xdr:to>
      <xdr:col>10</xdr:col>
      <xdr:colOff>457200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4D05F-C532-6A41-8530-DE617D94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8010</xdr:colOff>
      <xdr:row>42</xdr:row>
      <xdr:rowOff>22883</xdr:rowOff>
    </xdr:from>
    <xdr:to>
      <xdr:col>9</xdr:col>
      <xdr:colOff>461091</xdr:colOff>
      <xdr:row>56</xdr:row>
      <xdr:rowOff>198852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5F6A4C-CB3C-2245-B0FA-6D2E19D1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7055</xdr:colOff>
      <xdr:row>40</xdr:row>
      <xdr:rowOff>141111</xdr:rowOff>
    </xdr:from>
    <xdr:to>
      <xdr:col>20</xdr:col>
      <xdr:colOff>416277</xdr:colOff>
      <xdr:row>56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DAA008-C22D-AA4F-AD32-B927833E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500944</xdr:colOff>
      <xdr:row>60</xdr:row>
      <xdr:rowOff>11288</xdr:rowOff>
    </xdr:from>
    <xdr:to>
      <xdr:col>15</xdr:col>
      <xdr:colOff>134055</xdr:colOff>
      <xdr:row>73</xdr:row>
      <xdr:rowOff>186266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6F6E00-56A1-2342-93AF-0AD66CB4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819150</xdr:colOff>
      <xdr:row>77</xdr:row>
      <xdr:rowOff>6350</xdr:rowOff>
    </xdr:from>
    <xdr:to>
      <xdr:col>16</xdr:col>
      <xdr:colOff>431800</xdr:colOff>
      <xdr:row>89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D8ABA9-F8A6-0B40-BECE-79BAD099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12700</xdr:colOff>
      <xdr:row>60</xdr:row>
      <xdr:rowOff>6350</xdr:rowOff>
    </xdr:from>
    <xdr:to>
      <xdr:col>26</xdr:col>
      <xdr:colOff>457200</xdr:colOff>
      <xdr:row>72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2E88A5-BD62-8748-B5B7-BD2D4A8A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1176</xdr:colOff>
      <xdr:row>76</xdr:row>
      <xdr:rowOff>10112</xdr:rowOff>
    </xdr:from>
    <xdr:to>
      <xdr:col>27</xdr:col>
      <xdr:colOff>457435</xdr:colOff>
      <xdr:row>89</xdr:row>
      <xdr:rowOff>13404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8331-B315-B34E-A3EA-578F70DF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11838</xdr:colOff>
      <xdr:row>177</xdr:row>
      <xdr:rowOff>232043</xdr:rowOff>
    </xdr:from>
    <xdr:to>
      <xdr:col>32</xdr:col>
      <xdr:colOff>440194</xdr:colOff>
      <xdr:row>221</xdr:row>
      <xdr:rowOff>204491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181448-D168-C140-A8EF-466314242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4232</xdr:colOff>
      <xdr:row>108</xdr:row>
      <xdr:rowOff>4230</xdr:rowOff>
    </xdr:from>
    <xdr:to>
      <xdr:col>21</xdr:col>
      <xdr:colOff>530000</xdr:colOff>
      <xdr:row>134</xdr:row>
      <xdr:rowOff>160867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9891EC-579A-E046-96ED-CB5E537D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4233</xdr:colOff>
      <xdr:row>177</xdr:row>
      <xdr:rowOff>12700</xdr:rowOff>
    </xdr:from>
    <xdr:to>
      <xdr:col>20</xdr:col>
      <xdr:colOff>1206500</xdr:colOff>
      <xdr:row>205</xdr:row>
      <xdr:rowOff>42333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11907F-9BBC-C742-88F1-9F4AAAA9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34376</xdr:colOff>
      <xdr:row>108</xdr:row>
      <xdr:rowOff>27308</xdr:rowOff>
    </xdr:from>
    <xdr:to>
      <xdr:col>33</xdr:col>
      <xdr:colOff>510000</xdr:colOff>
      <xdr:row>133</xdr:row>
      <xdr:rowOff>28647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2FC202-F84A-F243-9C62-E6E5410B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220868</xdr:colOff>
      <xdr:row>244</xdr:row>
      <xdr:rowOff>3313</xdr:rowOff>
    </xdr:from>
    <xdr:to>
      <xdr:col>22</xdr:col>
      <xdr:colOff>165652</xdr:colOff>
      <xdr:row>260</xdr:row>
      <xdr:rowOff>66260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B6D3AD-5769-1A4C-AC06-89EABB6DC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205317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2B14-58C3-A44F-B3AA-E0F74F5A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33</xdr:col>
      <xdr:colOff>395996</xdr:colOff>
      <xdr:row>13</xdr:row>
      <xdr:rowOff>1316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9FA25-E957-9A4B-8499-9F0FD2B95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28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6276E-3BEB-104D-A4EF-F7F9DCC66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ther_Relationship_By_Mon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B1" t="str">
            <v>Number of trips</v>
          </cell>
          <cell r="C1" t="str">
            <v>mean prcipitation</v>
          </cell>
        </row>
        <row r="2">
          <cell r="A2">
            <v>42736</v>
          </cell>
          <cell r="B2">
            <v>1070261</v>
          </cell>
          <cell r="C2">
            <v>0.16</v>
          </cell>
        </row>
        <row r="3">
          <cell r="A3">
            <v>42767</v>
          </cell>
          <cell r="B3">
            <v>1023263</v>
          </cell>
          <cell r="C3">
            <v>0.09</v>
          </cell>
        </row>
        <row r="4">
          <cell r="A4">
            <v>42795</v>
          </cell>
          <cell r="B4">
            <v>1158638</v>
          </cell>
          <cell r="C4">
            <v>0.17</v>
          </cell>
        </row>
        <row r="5">
          <cell r="A5">
            <v>42826</v>
          </cell>
          <cell r="B5">
            <v>1081771</v>
          </cell>
          <cell r="C5">
            <v>0.13</v>
          </cell>
        </row>
        <row r="6">
          <cell r="A6">
            <v>42856</v>
          </cell>
          <cell r="B6">
            <v>1059463</v>
          </cell>
          <cell r="C6">
            <v>0.21</v>
          </cell>
        </row>
        <row r="7">
          <cell r="A7">
            <v>42887</v>
          </cell>
          <cell r="B7">
            <v>976467</v>
          </cell>
          <cell r="C7">
            <v>0.16</v>
          </cell>
        </row>
        <row r="8">
          <cell r="A8">
            <v>42917</v>
          </cell>
          <cell r="B8">
            <v>914783</v>
          </cell>
          <cell r="C8">
            <v>0.14000000000000001</v>
          </cell>
        </row>
        <row r="9">
          <cell r="A9">
            <v>42948</v>
          </cell>
          <cell r="B9">
            <v>867357</v>
          </cell>
          <cell r="C9">
            <v>0.11</v>
          </cell>
        </row>
        <row r="10">
          <cell r="A10">
            <v>42979</v>
          </cell>
          <cell r="B10">
            <v>882381</v>
          </cell>
          <cell r="C10">
            <v>7.0000000000000007E-2</v>
          </cell>
        </row>
        <row r="11">
          <cell r="A11">
            <v>43009</v>
          </cell>
          <cell r="B11">
            <v>925722</v>
          </cell>
          <cell r="C11">
            <v>0.13</v>
          </cell>
        </row>
        <row r="12">
          <cell r="A12">
            <v>43040</v>
          </cell>
          <cell r="B12">
            <v>874217</v>
          </cell>
          <cell r="C12">
            <v>0.05</v>
          </cell>
        </row>
        <row r="13">
          <cell r="A13">
            <v>43070</v>
          </cell>
          <cell r="B13">
            <v>876203</v>
          </cell>
          <cell r="C13">
            <v>7.0000000000000007E-2</v>
          </cell>
        </row>
        <row r="14">
          <cell r="A14">
            <v>43101</v>
          </cell>
          <cell r="B14">
            <v>793395</v>
          </cell>
          <cell r="C14">
            <v>7.0000000000000007E-2</v>
          </cell>
        </row>
        <row r="15">
          <cell r="A15">
            <v>43132</v>
          </cell>
          <cell r="B15">
            <v>769804</v>
          </cell>
          <cell r="C15">
            <v>0.21</v>
          </cell>
        </row>
        <row r="16">
          <cell r="A16">
            <v>43160</v>
          </cell>
          <cell r="B16">
            <v>836962</v>
          </cell>
          <cell r="C16">
            <v>0.17</v>
          </cell>
        </row>
        <row r="17">
          <cell r="A17">
            <v>43191</v>
          </cell>
          <cell r="B17">
            <v>800120</v>
          </cell>
          <cell r="C17">
            <v>0.19</v>
          </cell>
        </row>
        <row r="18">
          <cell r="A18">
            <v>43221</v>
          </cell>
          <cell r="B18">
            <v>797282</v>
          </cell>
          <cell r="C18">
            <v>0.11</v>
          </cell>
        </row>
        <row r="19">
          <cell r="A19">
            <v>43252</v>
          </cell>
          <cell r="B19">
            <v>739351</v>
          </cell>
          <cell r="C19">
            <v>0.1</v>
          </cell>
        </row>
        <row r="20">
          <cell r="A20">
            <v>43282</v>
          </cell>
          <cell r="B20">
            <v>684442</v>
          </cell>
          <cell r="C20">
            <v>0.24</v>
          </cell>
        </row>
        <row r="21">
          <cell r="A21">
            <v>43313</v>
          </cell>
          <cell r="B21">
            <v>666324</v>
          </cell>
          <cell r="C21">
            <v>0.28000000000000003</v>
          </cell>
        </row>
        <row r="22">
          <cell r="A22">
            <v>43344</v>
          </cell>
          <cell r="B22">
            <v>666626</v>
          </cell>
          <cell r="C22">
            <v>0.21</v>
          </cell>
        </row>
        <row r="23">
          <cell r="A23">
            <v>43374</v>
          </cell>
          <cell r="B23">
            <v>710482</v>
          </cell>
          <cell r="C23">
            <v>0.12</v>
          </cell>
        </row>
        <row r="24">
          <cell r="A24">
            <v>43405</v>
          </cell>
          <cell r="B24">
            <v>656594</v>
          </cell>
          <cell r="C24">
            <v>0.25</v>
          </cell>
        </row>
        <row r="25">
          <cell r="A25">
            <v>43435</v>
          </cell>
          <cell r="B25">
            <v>663302</v>
          </cell>
          <cell r="C25">
            <v>0.21</v>
          </cell>
        </row>
        <row r="26">
          <cell r="A26">
            <v>43466</v>
          </cell>
          <cell r="B26">
            <v>630830</v>
          </cell>
          <cell r="C26">
            <v>0.12</v>
          </cell>
        </row>
        <row r="27">
          <cell r="A27">
            <v>43497</v>
          </cell>
          <cell r="B27">
            <v>575672</v>
          </cell>
          <cell r="C27">
            <v>0.11</v>
          </cell>
        </row>
        <row r="28">
          <cell r="A28">
            <v>43525</v>
          </cell>
          <cell r="B28">
            <v>601060</v>
          </cell>
          <cell r="C28">
            <v>0.12</v>
          </cell>
        </row>
        <row r="29">
          <cell r="A29">
            <v>43556</v>
          </cell>
          <cell r="B29">
            <v>514387</v>
          </cell>
          <cell r="C29">
            <v>0.15</v>
          </cell>
        </row>
        <row r="30">
          <cell r="A30">
            <v>43586</v>
          </cell>
          <cell r="B30">
            <v>504897</v>
          </cell>
          <cell r="C30">
            <v>0.22</v>
          </cell>
        </row>
        <row r="31">
          <cell r="A31">
            <v>43617</v>
          </cell>
          <cell r="B31">
            <v>471038</v>
          </cell>
          <cell r="C31">
            <v>0.18</v>
          </cell>
        </row>
        <row r="32">
          <cell r="A32">
            <v>43647</v>
          </cell>
          <cell r="B32">
            <v>470712</v>
          </cell>
          <cell r="C32">
            <v>0.19</v>
          </cell>
        </row>
        <row r="33">
          <cell r="A33">
            <v>43678</v>
          </cell>
          <cell r="B33">
            <v>449692</v>
          </cell>
          <cell r="C33">
            <v>0.12</v>
          </cell>
        </row>
        <row r="34">
          <cell r="A34">
            <v>43709</v>
          </cell>
          <cell r="B34">
            <v>449015</v>
          </cell>
          <cell r="C34">
            <v>0.03</v>
          </cell>
        </row>
        <row r="35">
          <cell r="A35">
            <v>43739</v>
          </cell>
          <cell r="B35">
            <v>476385</v>
          </cell>
          <cell r="C35">
            <v>0.2</v>
          </cell>
        </row>
        <row r="36">
          <cell r="A36">
            <v>43770</v>
          </cell>
          <cell r="B36">
            <v>449506</v>
          </cell>
          <cell r="C36">
            <v>7.0000000000000007E-2</v>
          </cell>
        </row>
        <row r="37">
          <cell r="A37">
            <v>43800</v>
          </cell>
          <cell r="B37">
            <v>436256</v>
          </cell>
          <cell r="C37">
            <v>0.23</v>
          </cell>
        </row>
        <row r="38">
          <cell r="A38">
            <v>43850</v>
          </cell>
          <cell r="B38">
            <v>447726</v>
          </cell>
          <cell r="C38">
            <v>0.06</v>
          </cell>
        </row>
        <row r="39">
          <cell r="A39">
            <v>43881</v>
          </cell>
          <cell r="B39">
            <v>398644</v>
          </cell>
          <cell r="C39">
            <v>0.09</v>
          </cell>
        </row>
        <row r="40">
          <cell r="A40">
            <v>43910</v>
          </cell>
          <cell r="B40">
            <v>223400</v>
          </cell>
          <cell r="C40">
            <v>0.12</v>
          </cell>
        </row>
        <row r="41">
          <cell r="A41">
            <v>43941</v>
          </cell>
          <cell r="B41">
            <v>35607</v>
          </cell>
          <cell r="C41">
            <v>0.15</v>
          </cell>
        </row>
        <row r="42">
          <cell r="A42">
            <v>43971</v>
          </cell>
          <cell r="B42">
            <v>57360</v>
          </cell>
          <cell r="C42">
            <v>0.05</v>
          </cell>
        </row>
        <row r="43">
          <cell r="A43">
            <v>44002</v>
          </cell>
          <cell r="B43">
            <v>63110</v>
          </cell>
          <cell r="C43">
            <v>0.06</v>
          </cell>
        </row>
        <row r="44">
          <cell r="A44">
            <v>44032</v>
          </cell>
          <cell r="B44">
            <v>72254</v>
          </cell>
          <cell r="C44">
            <v>0.21</v>
          </cell>
        </row>
        <row r="45">
          <cell r="A45">
            <v>44063</v>
          </cell>
          <cell r="B45">
            <v>81064</v>
          </cell>
          <cell r="C45">
            <v>0.16</v>
          </cell>
        </row>
        <row r="46">
          <cell r="A46">
            <v>44094</v>
          </cell>
          <cell r="B46">
            <v>87981</v>
          </cell>
          <cell r="C46">
            <v>0.13</v>
          </cell>
        </row>
        <row r="47">
          <cell r="A47">
            <v>44124</v>
          </cell>
          <cell r="B47">
            <v>95115</v>
          </cell>
          <cell r="C47">
            <v>0.16</v>
          </cell>
        </row>
        <row r="48">
          <cell r="A48">
            <v>44155</v>
          </cell>
          <cell r="B48">
            <v>88609</v>
          </cell>
          <cell r="C48">
            <v>0.13</v>
          </cell>
        </row>
        <row r="49">
          <cell r="A49">
            <v>44185</v>
          </cell>
          <cell r="B49">
            <v>80474</v>
          </cell>
          <cell r="C49">
            <v>0.15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F7733-830A-B542-B159-3D20D00A711C}" name="Table43" displayName="Table43" ref="A1:C49" totalsRowShown="0">
  <autoFilter ref="A1:C49" xr:uid="{184F7733-830A-B542-B159-3D20D00A711C}"/>
  <tableColumns count="3">
    <tableColumn id="1" xr3:uid="{9B3D59C8-1D78-1B4E-ABDE-D59FF00D1E0E}" name="Dates" dataDxfId="6"/>
    <tableColumn id="2" xr3:uid="{965D08AE-D1BE-7F4F-BE35-50EB98CCB11C}" name="Number of trips" dataDxfId="5"/>
    <tableColumn id="3" xr3:uid="{DD07C230-89DE-954D-ADDD-9A9CFFB8ED90}" name="mean prcipit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DC155-458F-D645-8051-2D5071624CED}" name="Table54" displayName="Table54" ref="Q1:T49" totalsRowShown="0" tableBorderDxfId="4">
  <autoFilter ref="Q1:T49" xr:uid="{CEEDC155-458F-D645-8051-2D5071624CED}"/>
  <tableColumns count="4">
    <tableColumn id="1" xr3:uid="{7F9CE566-46CF-2A44-B660-C9A65D60F0D1}" name="Dates" dataDxfId="3"/>
    <tableColumn id="2" xr3:uid="{59317832-A356-D340-AB4E-53941264C9B0}" name="Number of Trips" dataDxfId="2"/>
    <tableColumn id="3" xr3:uid="{F0CCFF40-C559-6442-B70B-803A448A8CD6}" name="Max Temperature"/>
    <tableColumn id="4" xr3:uid="{D81EDC2B-B549-8A4C-B3D5-2151C19E4A88}" name="Min tempera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C4663-C519-944B-835B-948FE81162C0}" name="Table3" displayName="Table3" ref="N5:P57" totalsRowShown="0">
  <autoFilter ref="N5:P57" xr:uid="{6C6C4663-C519-944B-835B-948FE81162C0}"/>
  <tableColumns count="3">
    <tableColumn id="1" xr3:uid="{480A5E91-AFF8-2546-8228-F3893A7E9109}" name="Dates" dataDxfId="1"/>
    <tableColumn id="2" xr3:uid="{054CAFDD-F855-464A-90B2-F36A5033D26F}" name="# of Trips" dataDxfId="0"/>
    <tableColumn id="3" xr3:uid="{BF8068D7-3E74-B74E-9A80-52E4F63A9792}" name="# of 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BEAC-2282-1D4F-902F-FF5A8D37423E}">
  <dimension ref="A1"/>
  <sheetViews>
    <sheetView tabSelected="1" zoomScale="75" workbookViewId="0">
      <selection activeCell="X26" sqref="X26"/>
    </sheetView>
  </sheetViews>
  <sheetFormatPr baseColWidth="10" defaultRowHeight="16"/>
  <cols>
    <col min="1" max="16384" width="10.83203125" style="3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5994-A6A4-1845-99CB-C6DD9BCCE29C}">
  <dimension ref="B1:AJ436"/>
  <sheetViews>
    <sheetView topLeftCell="H230" zoomScale="63" workbookViewId="0">
      <selection activeCell="L245" sqref="L245:P252"/>
    </sheetView>
  </sheetViews>
  <sheetFormatPr baseColWidth="10" defaultRowHeight="16"/>
  <cols>
    <col min="8" max="8" width="14.6640625" bestFit="1" customWidth="1"/>
    <col min="12" max="12" width="14" customWidth="1"/>
    <col min="13" max="16" width="13.5" bestFit="1" customWidth="1"/>
    <col min="17" max="17" width="11.6640625" customWidth="1"/>
    <col min="18" max="18" width="12.1640625" bestFit="1" customWidth="1"/>
    <col min="20" max="20" width="11.5" customWidth="1"/>
    <col min="21" max="21" width="15.1640625" customWidth="1"/>
  </cols>
  <sheetData>
    <row r="1" spans="2:15">
      <c r="B1" s="36" t="s">
        <v>3</v>
      </c>
      <c r="C1" s="36"/>
      <c r="D1" s="36"/>
      <c r="E1" s="36"/>
      <c r="F1" s="36"/>
      <c r="J1" s="36" t="s">
        <v>4</v>
      </c>
      <c r="K1" s="36"/>
      <c r="L1" s="36"/>
      <c r="M1" s="36"/>
      <c r="N1" s="36"/>
    </row>
    <row r="2" spans="2:15">
      <c r="C2">
        <v>2017</v>
      </c>
      <c r="D2">
        <v>2018</v>
      </c>
      <c r="E2">
        <v>2019</v>
      </c>
      <c r="F2">
        <v>2020</v>
      </c>
      <c r="G2" t="s">
        <v>5</v>
      </c>
      <c r="K2">
        <v>2017</v>
      </c>
      <c r="L2">
        <v>2018</v>
      </c>
      <c r="M2">
        <v>2019</v>
      </c>
      <c r="N2">
        <v>2020</v>
      </c>
      <c r="O2" t="s">
        <v>5</v>
      </c>
    </row>
    <row r="3" spans="2:15">
      <c r="B3" t="s">
        <v>0</v>
      </c>
      <c r="C3" s="2">
        <v>2076</v>
      </c>
      <c r="D3" s="2">
        <v>1393</v>
      </c>
      <c r="E3" s="2">
        <v>1030</v>
      </c>
      <c r="F3" s="3">
        <v>233</v>
      </c>
      <c r="G3" s="1">
        <f>$C3+$D3+$E3+$F3</f>
        <v>4732</v>
      </c>
      <c r="J3" t="s">
        <v>0</v>
      </c>
      <c r="K3" s="2">
        <v>71628</v>
      </c>
      <c r="L3" s="2">
        <v>46255</v>
      </c>
      <c r="M3" s="2">
        <v>30241</v>
      </c>
      <c r="N3" s="2">
        <v>5509</v>
      </c>
      <c r="O3" s="1">
        <f>$K3+$L3+$M3+$N3</f>
        <v>153633</v>
      </c>
    </row>
    <row r="4" spans="2:15">
      <c r="B4" t="s">
        <v>1</v>
      </c>
      <c r="C4" s="2">
        <v>1845</v>
      </c>
      <c r="D4" s="2">
        <v>1309</v>
      </c>
      <c r="E4" s="2">
        <v>1012</v>
      </c>
      <c r="F4" s="3">
        <v>189</v>
      </c>
      <c r="G4" s="1">
        <f>$C4+$D4+$E4+$F4</f>
        <v>4355</v>
      </c>
      <c r="J4" t="s">
        <v>1</v>
      </c>
      <c r="K4" s="2">
        <v>133255</v>
      </c>
      <c r="L4" s="2">
        <v>99100</v>
      </c>
      <c r="M4" s="2">
        <v>71315</v>
      </c>
      <c r="N4" s="2">
        <v>11522</v>
      </c>
      <c r="O4" s="1">
        <f>$K4+$L4+$M4+$N4</f>
        <v>315192</v>
      </c>
    </row>
    <row r="5" spans="2:15">
      <c r="B5" t="s">
        <v>2</v>
      </c>
      <c r="C5" s="3">
        <v>248</v>
      </c>
      <c r="D5" s="3">
        <v>106</v>
      </c>
      <c r="E5" s="3">
        <v>103</v>
      </c>
      <c r="F5" s="3">
        <v>26</v>
      </c>
      <c r="G5" s="1">
        <f>$C5+$D5+$E5+$F5</f>
        <v>483</v>
      </c>
      <c r="J5" t="s">
        <v>2</v>
      </c>
      <c r="K5" s="2">
        <v>4425</v>
      </c>
      <c r="L5" s="2">
        <v>2820</v>
      </c>
      <c r="M5" s="2">
        <v>1906</v>
      </c>
      <c r="N5" s="3">
        <v>360</v>
      </c>
      <c r="O5" s="1">
        <f>$K5+$L5+$M5+$N5</f>
        <v>9511</v>
      </c>
    </row>
    <row r="6" spans="2:15">
      <c r="B6" t="s">
        <v>5</v>
      </c>
      <c r="C6" s="1">
        <f>C$3+C$4+C$5</f>
        <v>4169</v>
      </c>
      <c r="D6" s="1">
        <f>D$3+D$4+D$5</f>
        <v>2808</v>
      </c>
      <c r="E6" s="1">
        <f>E$3+E$4+E$5</f>
        <v>2145</v>
      </c>
      <c r="F6" s="1">
        <f>F$3+F$4+F$5</f>
        <v>448</v>
      </c>
      <c r="G6" s="1">
        <f>$C6+$D6+$E6+$F6</f>
        <v>9570</v>
      </c>
      <c r="J6" t="s">
        <v>5</v>
      </c>
      <c r="K6" s="1">
        <f>K$3+K$4+K$5</f>
        <v>209308</v>
      </c>
      <c r="L6" s="1">
        <f>L$3+L$4+L$5</f>
        <v>148175</v>
      </c>
      <c r="M6" s="1">
        <f>M$3+M$4+M$5</f>
        <v>103462</v>
      </c>
      <c r="N6" s="1">
        <f>N$3+N$4+N$5</f>
        <v>17391</v>
      </c>
      <c r="O6" s="1">
        <f>$K6+$L6+$M6+$N6</f>
        <v>478336</v>
      </c>
    </row>
    <row r="24" spans="6:10">
      <c r="G24">
        <v>2017</v>
      </c>
      <c r="H24">
        <v>2018</v>
      </c>
      <c r="I24">
        <v>2019</v>
      </c>
      <c r="J24">
        <v>2020</v>
      </c>
    </row>
    <row r="25" spans="6:10">
      <c r="F25" t="s">
        <v>6</v>
      </c>
      <c r="G25" s="1">
        <v>4169</v>
      </c>
      <c r="H25" s="1">
        <v>2808</v>
      </c>
      <c r="I25" s="1">
        <v>2145</v>
      </c>
      <c r="J25" s="1">
        <v>448</v>
      </c>
    </row>
    <row r="26" spans="6:10">
      <c r="F26" t="s">
        <v>7</v>
      </c>
      <c r="G26" s="1">
        <v>209308</v>
      </c>
      <c r="H26" s="1">
        <v>148175</v>
      </c>
      <c r="I26" s="1">
        <v>103462</v>
      </c>
      <c r="J26" s="1">
        <v>17391</v>
      </c>
    </row>
    <row r="44" spans="2:14" ht="17">
      <c r="B44" s="36" t="s">
        <v>20</v>
      </c>
      <c r="C44" s="36"/>
      <c r="M44" t="s">
        <v>8</v>
      </c>
      <c r="N44" s="4">
        <v>1038680</v>
      </c>
    </row>
    <row r="45" spans="2:14" ht="17">
      <c r="B45" t="s">
        <v>8</v>
      </c>
      <c r="C45" s="5">
        <v>766728</v>
      </c>
      <c r="M45" t="s">
        <v>9</v>
      </c>
      <c r="N45" s="4">
        <v>991309</v>
      </c>
    </row>
    <row r="46" spans="2:14" ht="17">
      <c r="B46" t="s">
        <v>9</v>
      </c>
      <c r="C46" s="5">
        <v>742875</v>
      </c>
      <c r="M46" t="s">
        <v>10</v>
      </c>
      <c r="N46" s="4">
        <v>1112156</v>
      </c>
    </row>
    <row r="47" spans="2:14" ht="17">
      <c r="B47" t="s">
        <v>10</v>
      </c>
      <c r="C47" s="5">
        <v>806994</v>
      </c>
      <c r="M47" t="s">
        <v>11</v>
      </c>
      <c r="N47" s="4">
        <v>1045451</v>
      </c>
    </row>
    <row r="48" spans="2:14" ht="17">
      <c r="B48" t="s">
        <v>11</v>
      </c>
      <c r="C48" s="5">
        <v>775152</v>
      </c>
      <c r="M48" t="s">
        <v>12</v>
      </c>
      <c r="N48" s="4">
        <v>1029912</v>
      </c>
    </row>
    <row r="49" spans="2:20" ht="17">
      <c r="B49" t="s">
        <v>12</v>
      </c>
      <c r="C49" s="5">
        <v>771334</v>
      </c>
      <c r="M49" t="s">
        <v>13</v>
      </c>
      <c r="N49" s="4">
        <v>940962</v>
      </c>
    </row>
    <row r="50" spans="2:20" ht="17">
      <c r="B50" t="s">
        <v>13</v>
      </c>
      <c r="C50" s="5">
        <v>711608</v>
      </c>
      <c r="M50" t="s">
        <v>14</v>
      </c>
      <c r="N50" s="4">
        <v>890385</v>
      </c>
    </row>
    <row r="51" spans="2:20" ht="17">
      <c r="B51" t="s">
        <v>14</v>
      </c>
      <c r="C51" s="5">
        <v>663670</v>
      </c>
      <c r="M51" t="s">
        <v>15</v>
      </c>
      <c r="N51" s="4">
        <v>840155</v>
      </c>
    </row>
    <row r="52" spans="2:20" ht="17">
      <c r="B52" t="s">
        <v>15</v>
      </c>
      <c r="C52" s="5">
        <v>642375</v>
      </c>
      <c r="M52" t="s">
        <v>16</v>
      </c>
      <c r="N52" s="4">
        <v>845582</v>
      </c>
    </row>
    <row r="53" spans="2:20" ht="17">
      <c r="B53" t="s">
        <v>16</v>
      </c>
      <c r="C53" s="5">
        <v>646120</v>
      </c>
      <c r="M53" t="s">
        <v>17</v>
      </c>
      <c r="N53" s="4">
        <v>897598</v>
      </c>
    </row>
    <row r="54" spans="2:20" ht="17">
      <c r="B54" t="s">
        <v>17</v>
      </c>
      <c r="C54" s="5">
        <v>687458</v>
      </c>
      <c r="M54" t="s">
        <v>18</v>
      </c>
      <c r="N54" s="4">
        <v>844615</v>
      </c>
    </row>
    <row r="55" spans="2:20" ht="17">
      <c r="B55" t="s">
        <v>18</v>
      </c>
      <c r="C55" s="5">
        <v>630983</v>
      </c>
      <c r="M55" t="s">
        <v>19</v>
      </c>
      <c r="N55" s="4">
        <v>876203</v>
      </c>
    </row>
    <row r="56" spans="2:20" ht="17">
      <c r="B56" t="s">
        <v>19</v>
      </c>
      <c r="C56" s="5">
        <v>663302</v>
      </c>
    </row>
    <row r="59" spans="2:20">
      <c r="C59" s="1"/>
    </row>
    <row r="60" spans="2:20">
      <c r="T60" t="s">
        <v>23</v>
      </c>
    </row>
    <row r="61" spans="2:20">
      <c r="G61">
        <v>2017</v>
      </c>
      <c r="H61">
        <v>2018</v>
      </c>
      <c r="I61">
        <v>2019</v>
      </c>
      <c r="J61">
        <v>2020</v>
      </c>
      <c r="S61" s="6" t="s">
        <v>8</v>
      </c>
      <c r="T61">
        <f>AVERAGE($G62:$I62)</f>
        <v>831495.33333333337</v>
      </c>
    </row>
    <row r="62" spans="2:20">
      <c r="F62" s="6" t="s">
        <v>8</v>
      </c>
      <c r="G62" s="12">
        <v>1070261</v>
      </c>
      <c r="H62" s="12">
        <v>793395</v>
      </c>
      <c r="I62" s="12">
        <v>630830</v>
      </c>
      <c r="J62" s="12">
        <v>447726</v>
      </c>
      <c r="S62" s="6" t="s">
        <v>9</v>
      </c>
      <c r="T62">
        <f t="shared" ref="T62:T72" si="0">AVERAGE($G63:$I63)</f>
        <v>789579.66666666663</v>
      </c>
    </row>
    <row r="63" spans="2:20">
      <c r="F63" s="6" t="s">
        <v>9</v>
      </c>
      <c r="G63" s="12">
        <v>1023263</v>
      </c>
      <c r="H63" s="12">
        <v>769804</v>
      </c>
      <c r="I63" s="12">
        <v>575672</v>
      </c>
      <c r="J63" s="12">
        <v>398644</v>
      </c>
      <c r="K63" s="12"/>
      <c r="S63" s="6" t="s">
        <v>10</v>
      </c>
      <c r="T63">
        <f t="shared" si="0"/>
        <v>865553.33333333337</v>
      </c>
    </row>
    <row r="64" spans="2:20">
      <c r="F64" s="6" t="s">
        <v>10</v>
      </c>
      <c r="G64" s="12">
        <v>1158638</v>
      </c>
      <c r="H64" s="12">
        <v>836962</v>
      </c>
      <c r="I64" s="12">
        <v>601060</v>
      </c>
      <c r="J64" s="12">
        <v>223400</v>
      </c>
      <c r="K64" s="12"/>
      <c r="S64" s="6" t="s">
        <v>11</v>
      </c>
      <c r="T64">
        <f t="shared" si="0"/>
        <v>798759.33333333337</v>
      </c>
    </row>
    <row r="65" spans="6:36">
      <c r="F65" s="6" t="s">
        <v>11</v>
      </c>
      <c r="G65" s="12">
        <v>1081771</v>
      </c>
      <c r="H65" s="12">
        <v>800120</v>
      </c>
      <c r="I65" s="12">
        <v>514387</v>
      </c>
      <c r="J65" s="12">
        <v>35607</v>
      </c>
      <c r="K65" s="12"/>
      <c r="S65" s="6" t="s">
        <v>12</v>
      </c>
      <c r="T65">
        <f t="shared" si="0"/>
        <v>787214</v>
      </c>
    </row>
    <row r="66" spans="6:36">
      <c r="F66" s="6" t="s">
        <v>12</v>
      </c>
      <c r="G66" s="12">
        <v>1059463</v>
      </c>
      <c r="H66" s="12">
        <v>797282</v>
      </c>
      <c r="I66" s="12">
        <v>504897</v>
      </c>
      <c r="J66" s="12">
        <v>57360</v>
      </c>
      <c r="K66" s="12"/>
      <c r="S66" s="6" t="s">
        <v>13</v>
      </c>
      <c r="T66">
        <f t="shared" si="0"/>
        <v>728952</v>
      </c>
    </row>
    <row r="67" spans="6:36">
      <c r="F67" s="6" t="s">
        <v>13</v>
      </c>
      <c r="G67" s="12">
        <v>976467</v>
      </c>
      <c r="H67" s="12">
        <v>739351</v>
      </c>
      <c r="I67" s="12">
        <v>471038</v>
      </c>
      <c r="J67" s="12">
        <v>63110</v>
      </c>
      <c r="K67" s="12"/>
      <c r="S67" s="6" t="s">
        <v>14</v>
      </c>
      <c r="T67">
        <f t="shared" si="0"/>
        <v>689979</v>
      </c>
    </row>
    <row r="68" spans="6:36">
      <c r="F68" s="6" t="s">
        <v>14</v>
      </c>
      <c r="G68" s="12">
        <v>914783</v>
      </c>
      <c r="H68" s="12">
        <v>684442</v>
      </c>
      <c r="I68" s="12">
        <v>470712</v>
      </c>
      <c r="J68" s="12">
        <v>72254</v>
      </c>
      <c r="K68" s="12"/>
      <c r="S68" s="6" t="s">
        <v>15</v>
      </c>
      <c r="T68">
        <f t="shared" si="0"/>
        <v>661124.33333333337</v>
      </c>
    </row>
    <row r="69" spans="6:36">
      <c r="F69" s="6" t="s">
        <v>15</v>
      </c>
      <c r="G69" s="12">
        <v>867357</v>
      </c>
      <c r="H69" s="12">
        <v>666324</v>
      </c>
      <c r="I69" s="12">
        <v>449692</v>
      </c>
      <c r="J69" s="12">
        <v>81064</v>
      </c>
      <c r="K69" s="12"/>
      <c r="S69" s="6" t="s">
        <v>16</v>
      </c>
      <c r="T69">
        <f t="shared" si="0"/>
        <v>666007.33333333337</v>
      </c>
    </row>
    <row r="70" spans="6:36">
      <c r="F70" s="6" t="s">
        <v>16</v>
      </c>
      <c r="G70" s="12">
        <v>882381</v>
      </c>
      <c r="H70" s="12">
        <v>666626</v>
      </c>
      <c r="I70" s="12">
        <v>449015</v>
      </c>
      <c r="J70" s="12">
        <v>87981</v>
      </c>
      <c r="K70" s="12"/>
      <c r="S70" s="6" t="s">
        <v>17</v>
      </c>
      <c r="T70">
        <f t="shared" si="0"/>
        <v>704196.33333333337</v>
      </c>
    </row>
    <row r="71" spans="6:36">
      <c r="F71" s="6" t="s">
        <v>17</v>
      </c>
      <c r="G71" s="12">
        <v>925722</v>
      </c>
      <c r="H71" s="12">
        <v>710482</v>
      </c>
      <c r="I71" s="12">
        <v>476385</v>
      </c>
      <c r="J71" s="12">
        <v>95115</v>
      </c>
      <c r="K71" s="12"/>
      <c r="S71" s="6" t="s">
        <v>18</v>
      </c>
      <c r="T71">
        <f t="shared" si="0"/>
        <v>660105.66666666663</v>
      </c>
    </row>
    <row r="72" spans="6:36">
      <c r="F72" s="6" t="s">
        <v>18</v>
      </c>
      <c r="G72" s="12">
        <v>874217</v>
      </c>
      <c r="H72" s="12">
        <v>656594</v>
      </c>
      <c r="I72" s="12">
        <v>449506</v>
      </c>
      <c r="J72" s="12">
        <v>88609</v>
      </c>
      <c r="K72" s="12"/>
      <c r="S72" s="6" t="s">
        <v>19</v>
      </c>
      <c r="T72">
        <f t="shared" si="0"/>
        <v>658587</v>
      </c>
    </row>
    <row r="73" spans="6:36">
      <c r="F73" s="6" t="s">
        <v>19</v>
      </c>
      <c r="G73" s="12">
        <v>876203</v>
      </c>
      <c r="H73" s="12">
        <v>663302</v>
      </c>
      <c r="I73" s="12">
        <v>436256</v>
      </c>
      <c r="J73" s="12">
        <v>83128</v>
      </c>
      <c r="K73" s="12"/>
    </row>
    <row r="77" spans="6:36">
      <c r="T77" t="s">
        <v>21</v>
      </c>
      <c r="U77" t="s">
        <v>22</v>
      </c>
    </row>
    <row r="78" spans="6:36" ht="17">
      <c r="F78" s="7">
        <v>42736</v>
      </c>
      <c r="G78" s="4">
        <v>1038680</v>
      </c>
      <c r="S78" s="6" t="s">
        <v>8</v>
      </c>
      <c r="T78" s="4">
        <v>432081</v>
      </c>
      <c r="U78">
        <v>0</v>
      </c>
    </row>
    <row r="79" spans="6:36" ht="17">
      <c r="F79" s="7">
        <v>42767</v>
      </c>
      <c r="G79" s="4">
        <v>991309</v>
      </c>
      <c r="S79" s="6" t="s">
        <v>9</v>
      </c>
      <c r="T79" s="4">
        <v>367954</v>
      </c>
      <c r="U79">
        <v>0</v>
      </c>
      <c r="AJ79" s="13"/>
    </row>
    <row r="80" spans="6:36" ht="17">
      <c r="F80" s="7">
        <v>42795</v>
      </c>
      <c r="G80" s="4">
        <v>1112156</v>
      </c>
      <c r="S80" s="6" t="s">
        <v>10</v>
      </c>
      <c r="T80" s="4">
        <v>221981</v>
      </c>
      <c r="U80">
        <v>65157</v>
      </c>
      <c r="AJ80" s="13"/>
    </row>
    <row r="81" spans="6:36" ht="17">
      <c r="F81" s="7">
        <v>42826</v>
      </c>
      <c r="G81" s="4">
        <v>1045451</v>
      </c>
      <c r="S81" s="6" t="s">
        <v>11</v>
      </c>
      <c r="T81" s="4">
        <v>33930</v>
      </c>
      <c r="U81">
        <v>109296</v>
      </c>
      <c r="AJ81" s="13"/>
    </row>
    <row r="82" spans="6:36" ht="17">
      <c r="F82" s="7">
        <v>42856</v>
      </c>
      <c r="G82" s="4">
        <v>1029912</v>
      </c>
      <c r="S82" s="6" t="s">
        <v>12</v>
      </c>
      <c r="T82" s="4">
        <v>56145</v>
      </c>
      <c r="U82">
        <v>28417</v>
      </c>
      <c r="AJ82" s="13"/>
    </row>
    <row r="83" spans="6:36" ht="17">
      <c r="F83" s="7">
        <v>42887</v>
      </c>
      <c r="G83" s="4">
        <v>940962</v>
      </c>
      <c r="S83" s="6" t="s">
        <v>13</v>
      </c>
      <c r="T83" s="4">
        <v>60697</v>
      </c>
      <c r="U83">
        <v>10844</v>
      </c>
      <c r="AJ83" s="13"/>
    </row>
    <row r="84" spans="6:36" ht="17">
      <c r="F84" s="7">
        <v>42917</v>
      </c>
      <c r="G84" s="4">
        <v>890385</v>
      </c>
      <c r="S84" s="6" t="s">
        <v>14</v>
      </c>
      <c r="T84" s="4">
        <v>69690</v>
      </c>
      <c r="U84">
        <v>9786</v>
      </c>
      <c r="AJ84" s="13"/>
    </row>
    <row r="85" spans="6:36" ht="17">
      <c r="F85" s="7">
        <v>42948</v>
      </c>
      <c r="G85" s="4">
        <v>840155</v>
      </c>
      <c r="S85" s="6" t="s">
        <v>15</v>
      </c>
      <c r="T85" s="4">
        <v>77998</v>
      </c>
      <c r="U85">
        <v>7446</v>
      </c>
      <c r="AJ85" s="13"/>
    </row>
    <row r="86" spans="6:36" ht="17">
      <c r="F86" s="7">
        <v>42979</v>
      </c>
      <c r="G86" s="4">
        <v>845582</v>
      </c>
      <c r="S86" s="6" t="s">
        <v>16</v>
      </c>
      <c r="T86" s="4">
        <v>84607</v>
      </c>
      <c r="U86">
        <v>11095</v>
      </c>
      <c r="AJ86" s="13"/>
    </row>
    <row r="87" spans="6:36" ht="17">
      <c r="F87" s="7">
        <v>43009</v>
      </c>
      <c r="G87" s="4">
        <v>897598</v>
      </c>
      <c r="S87" s="6" t="s">
        <v>17</v>
      </c>
      <c r="T87" s="4">
        <v>92386</v>
      </c>
      <c r="U87">
        <v>16924</v>
      </c>
      <c r="AJ87" s="13"/>
    </row>
    <row r="88" spans="6:36" ht="17">
      <c r="F88" s="7">
        <v>43040</v>
      </c>
      <c r="G88" s="4">
        <v>844615</v>
      </c>
      <c r="S88" s="6" t="s">
        <v>18</v>
      </c>
      <c r="T88" s="4">
        <v>85659</v>
      </c>
      <c r="U88">
        <v>44764</v>
      </c>
      <c r="AJ88" s="13"/>
    </row>
    <row r="89" spans="6:36" ht="17">
      <c r="F89" s="7">
        <v>43070</v>
      </c>
      <c r="G89" s="4">
        <v>876203</v>
      </c>
      <c r="S89" s="6" t="s">
        <v>19</v>
      </c>
      <c r="T89" s="4">
        <v>80474</v>
      </c>
      <c r="U89">
        <v>97787</v>
      </c>
      <c r="AJ89" s="13"/>
    </row>
    <row r="90" spans="6:36" ht="17">
      <c r="F90" s="7">
        <v>43101</v>
      </c>
      <c r="G90" s="5">
        <v>766728</v>
      </c>
      <c r="AJ90" s="13"/>
    </row>
    <row r="91" spans="6:36" ht="17">
      <c r="F91" s="7">
        <v>43132</v>
      </c>
      <c r="G91" s="5">
        <v>742875</v>
      </c>
      <c r="AJ91" s="13"/>
    </row>
    <row r="92" spans="6:36" ht="17">
      <c r="F92" s="7">
        <v>43160</v>
      </c>
      <c r="G92" s="5">
        <v>806994</v>
      </c>
      <c r="I92" t="s">
        <v>271</v>
      </c>
      <c r="AJ92" s="13"/>
    </row>
    <row r="93" spans="6:36" ht="17">
      <c r="F93" s="7">
        <v>43191</v>
      </c>
      <c r="G93" s="5">
        <v>775152</v>
      </c>
      <c r="I93" t="s">
        <v>272</v>
      </c>
      <c r="S93" s="6"/>
      <c r="T93" s="4"/>
      <c r="AJ93" s="13"/>
    </row>
    <row r="94" spans="6:36" ht="17">
      <c r="F94" s="7">
        <v>43221</v>
      </c>
      <c r="G94" s="5">
        <v>771334</v>
      </c>
      <c r="I94" t="s">
        <v>270</v>
      </c>
      <c r="S94" s="6"/>
      <c r="T94" s="4"/>
      <c r="AJ94" s="13"/>
    </row>
    <row r="95" spans="6:36" ht="17">
      <c r="F95" s="7">
        <v>43252</v>
      </c>
      <c r="G95" s="5">
        <v>711608</v>
      </c>
      <c r="I95" t="s">
        <v>269</v>
      </c>
      <c r="S95" s="6"/>
      <c r="T95" s="4"/>
      <c r="AJ95" s="13"/>
    </row>
    <row r="96" spans="6:36" ht="17">
      <c r="F96" s="7">
        <v>43282</v>
      </c>
      <c r="G96" s="5">
        <v>663670</v>
      </c>
      <c r="I96" t="s">
        <v>268</v>
      </c>
      <c r="S96" s="6"/>
      <c r="T96" s="4"/>
      <c r="AJ96" s="14"/>
    </row>
    <row r="97" spans="6:36" ht="17">
      <c r="F97" s="7">
        <v>43313</v>
      </c>
      <c r="G97" s="5">
        <v>642375</v>
      </c>
      <c r="I97" t="s">
        <v>267</v>
      </c>
      <c r="S97" s="6"/>
      <c r="T97" s="4"/>
      <c r="AJ97" s="14"/>
    </row>
    <row r="98" spans="6:36" ht="17">
      <c r="F98" s="7">
        <v>43344</v>
      </c>
      <c r="G98" s="5">
        <v>646120</v>
      </c>
      <c r="S98" s="6"/>
      <c r="T98" s="4"/>
      <c r="AJ98" s="14"/>
    </row>
    <row r="99" spans="6:36" ht="17">
      <c r="F99" s="7">
        <v>43374</v>
      </c>
      <c r="G99" s="5">
        <v>687458</v>
      </c>
      <c r="S99" s="6"/>
      <c r="T99" s="4"/>
      <c r="AJ99" s="13"/>
    </row>
    <row r="100" spans="6:36" ht="17">
      <c r="F100" s="7">
        <v>43405</v>
      </c>
      <c r="G100" s="5">
        <v>630983</v>
      </c>
      <c r="S100" s="6"/>
      <c r="T100" s="4"/>
      <c r="AJ100" s="13"/>
    </row>
    <row r="101" spans="6:36" ht="17">
      <c r="F101" s="7">
        <v>43435</v>
      </c>
      <c r="G101" s="5">
        <v>663302</v>
      </c>
      <c r="S101" s="6"/>
      <c r="T101" s="4"/>
      <c r="AJ101" s="13"/>
    </row>
    <row r="102" spans="6:36" ht="17">
      <c r="F102" s="7">
        <v>43466</v>
      </c>
      <c r="G102" s="4">
        <v>609546</v>
      </c>
      <c r="S102" s="6"/>
      <c r="T102" s="4"/>
      <c r="AJ102" s="13"/>
    </row>
    <row r="103" spans="6:36" ht="17">
      <c r="F103" s="7">
        <v>43497</v>
      </c>
      <c r="G103" s="4">
        <v>554913</v>
      </c>
      <c r="AJ103" s="13"/>
    </row>
    <row r="104" spans="6:36" ht="17">
      <c r="F104" s="7">
        <v>43525</v>
      </c>
      <c r="G104" s="4">
        <v>584352</v>
      </c>
      <c r="AJ104" s="13"/>
    </row>
    <row r="105" spans="6:36" ht="17">
      <c r="F105" s="7">
        <v>43556</v>
      </c>
      <c r="G105" s="4">
        <v>498837</v>
      </c>
      <c r="AJ105" s="13"/>
    </row>
    <row r="106" spans="6:36" ht="17">
      <c r="F106" s="7">
        <v>43586</v>
      </c>
      <c r="G106" s="4">
        <v>488052</v>
      </c>
      <c r="AJ106" s="13"/>
    </row>
    <row r="107" spans="6:36" ht="17">
      <c r="F107" s="7">
        <v>43617</v>
      </c>
      <c r="G107" s="4">
        <v>457840</v>
      </c>
      <c r="AJ107" s="13"/>
    </row>
    <row r="108" spans="6:36" ht="17">
      <c r="F108" s="7">
        <v>43647</v>
      </c>
      <c r="G108" s="4">
        <v>455447</v>
      </c>
      <c r="AJ108" s="13"/>
    </row>
    <row r="109" spans="6:36" ht="19">
      <c r="F109" s="7">
        <v>43678</v>
      </c>
      <c r="G109" s="4">
        <v>435658</v>
      </c>
      <c r="L109" s="8"/>
      <c r="M109">
        <v>2017</v>
      </c>
      <c r="N109">
        <v>2018</v>
      </c>
      <c r="O109">
        <v>2019</v>
      </c>
      <c r="P109" t="s">
        <v>222</v>
      </c>
      <c r="W109" s="8"/>
      <c r="X109">
        <v>2017</v>
      </c>
      <c r="Y109">
        <v>2018</v>
      </c>
      <c r="Z109">
        <v>2019</v>
      </c>
      <c r="AA109" t="s">
        <v>222</v>
      </c>
      <c r="AJ109" s="13"/>
    </row>
    <row r="110" spans="6:36" ht="17">
      <c r="F110" s="7">
        <v>43709</v>
      </c>
      <c r="G110" s="4">
        <v>436202</v>
      </c>
      <c r="L110" t="s">
        <v>35</v>
      </c>
      <c r="M110">
        <v>715697</v>
      </c>
      <c r="N110">
        <v>568272</v>
      </c>
      <c r="O110">
        <v>465649</v>
      </c>
      <c r="P110" s="11">
        <f t="shared" ref="P110:P141" si="1">AVERAGE($M110:$O110)</f>
        <v>583206</v>
      </c>
      <c r="W110" s="10" t="s">
        <v>154</v>
      </c>
      <c r="X110">
        <v>602215</v>
      </c>
      <c r="Y110">
        <v>402467</v>
      </c>
      <c r="Z110">
        <v>248960</v>
      </c>
      <c r="AA110" s="11">
        <f t="shared" ref="AA110:AA141" si="2">AVERAGE($X110:$Z110)</f>
        <v>417880.66666666669</v>
      </c>
      <c r="AJ110" s="13"/>
    </row>
    <row r="111" spans="6:36" ht="17">
      <c r="F111" s="7">
        <v>43739</v>
      </c>
      <c r="G111" s="4">
        <v>460227</v>
      </c>
      <c r="L111" t="s">
        <v>36</v>
      </c>
      <c r="M111">
        <v>623694</v>
      </c>
      <c r="N111">
        <v>506520</v>
      </c>
      <c r="O111">
        <v>374207</v>
      </c>
      <c r="P111" s="11">
        <f t="shared" si="1"/>
        <v>501473.66666666669</v>
      </c>
      <c r="W111" t="s">
        <v>170</v>
      </c>
      <c r="X111">
        <v>514703</v>
      </c>
      <c r="Y111">
        <v>375468</v>
      </c>
      <c r="Z111">
        <v>265143</v>
      </c>
      <c r="AA111" s="11">
        <f t="shared" si="2"/>
        <v>385104.66666666669</v>
      </c>
      <c r="AJ111" s="13"/>
    </row>
    <row r="112" spans="6:36" ht="17">
      <c r="F112" s="7">
        <v>43770</v>
      </c>
      <c r="G112" s="4">
        <v>436428</v>
      </c>
      <c r="L112" t="s">
        <v>28</v>
      </c>
      <c r="M112">
        <v>663004</v>
      </c>
      <c r="N112">
        <v>487069</v>
      </c>
      <c r="O112">
        <v>339348</v>
      </c>
      <c r="P112" s="11">
        <f t="shared" si="1"/>
        <v>496473.66666666669</v>
      </c>
      <c r="W112" t="s">
        <v>184</v>
      </c>
      <c r="X112">
        <v>328063</v>
      </c>
      <c r="Y112">
        <v>238845</v>
      </c>
      <c r="Z112">
        <v>155866</v>
      </c>
      <c r="AA112" s="11">
        <f t="shared" si="2"/>
        <v>240924.66666666666</v>
      </c>
      <c r="AJ112" s="13"/>
    </row>
    <row r="113" spans="6:36" ht="17">
      <c r="F113" s="7">
        <v>43800</v>
      </c>
      <c r="G113" s="4">
        <v>436256</v>
      </c>
      <c r="L113" t="s">
        <v>29</v>
      </c>
      <c r="M113">
        <v>415924</v>
      </c>
      <c r="N113">
        <v>297846</v>
      </c>
      <c r="O113">
        <v>206467</v>
      </c>
      <c r="P113" s="11">
        <f t="shared" si="1"/>
        <v>306745.66666666669</v>
      </c>
      <c r="W113" t="s">
        <v>175</v>
      </c>
      <c r="X113">
        <v>302303</v>
      </c>
      <c r="Y113">
        <v>236100</v>
      </c>
      <c r="Z113">
        <v>178725</v>
      </c>
      <c r="AA113" s="11">
        <f t="shared" si="2"/>
        <v>239042.66666666666</v>
      </c>
      <c r="AJ113" s="13"/>
    </row>
    <row r="114" spans="6:36">
      <c r="L114" t="s">
        <v>65</v>
      </c>
      <c r="M114">
        <v>464660</v>
      </c>
      <c r="N114">
        <v>336624</v>
      </c>
      <c r="O114">
        <v>403</v>
      </c>
      <c r="P114" s="11">
        <f t="shared" si="1"/>
        <v>267229</v>
      </c>
      <c r="W114" t="s">
        <v>221</v>
      </c>
      <c r="X114">
        <v>257921</v>
      </c>
      <c r="Y114">
        <v>191554</v>
      </c>
      <c r="Z114">
        <v>125140</v>
      </c>
      <c r="AA114" s="11">
        <f t="shared" si="2"/>
        <v>191538.33333333334</v>
      </c>
      <c r="AJ114" s="13"/>
    </row>
    <row r="115" spans="6:36">
      <c r="L115" t="s">
        <v>84</v>
      </c>
      <c r="M115">
        <v>271534</v>
      </c>
      <c r="N115">
        <v>209068</v>
      </c>
      <c r="O115">
        <v>31213</v>
      </c>
      <c r="P115" s="11">
        <f t="shared" si="1"/>
        <v>170605</v>
      </c>
      <c r="W115" t="s">
        <v>216</v>
      </c>
      <c r="X115">
        <v>220908</v>
      </c>
      <c r="Y115">
        <v>164956</v>
      </c>
      <c r="Z115">
        <v>82898</v>
      </c>
      <c r="AA115" s="11">
        <f t="shared" si="2"/>
        <v>156254</v>
      </c>
      <c r="AJ115" s="13"/>
    </row>
    <row r="116" spans="6:36">
      <c r="L116" t="s">
        <v>45</v>
      </c>
      <c r="M116">
        <v>177986</v>
      </c>
      <c r="N116">
        <v>129844</v>
      </c>
      <c r="O116">
        <v>141</v>
      </c>
      <c r="P116" s="11">
        <f t="shared" si="1"/>
        <v>102657</v>
      </c>
      <c r="W116" t="s">
        <v>185</v>
      </c>
      <c r="X116">
        <v>157695</v>
      </c>
      <c r="Y116">
        <v>134491</v>
      </c>
      <c r="Z116">
        <v>107328</v>
      </c>
      <c r="AA116" s="11">
        <f t="shared" si="2"/>
        <v>133171.33333333334</v>
      </c>
      <c r="AJ116" s="13"/>
    </row>
    <row r="117" spans="6:36">
      <c r="L117" t="s">
        <v>30</v>
      </c>
      <c r="M117">
        <v>106377</v>
      </c>
      <c r="N117">
        <v>84657</v>
      </c>
      <c r="O117">
        <v>63931</v>
      </c>
      <c r="P117" s="11">
        <f t="shared" si="1"/>
        <v>84988.333333333328</v>
      </c>
      <c r="W117" t="s">
        <v>193</v>
      </c>
      <c r="X117">
        <v>178437</v>
      </c>
      <c r="Y117">
        <v>109838</v>
      </c>
      <c r="Z117">
        <v>52921</v>
      </c>
      <c r="AA117" s="11">
        <f t="shared" si="2"/>
        <v>113732</v>
      </c>
    </row>
    <row r="118" spans="6:36">
      <c r="L118" t="s">
        <v>66</v>
      </c>
      <c r="M118">
        <v>134</v>
      </c>
      <c r="N118">
        <v>309</v>
      </c>
      <c r="O118">
        <v>236861</v>
      </c>
      <c r="P118" s="11">
        <f t="shared" si="1"/>
        <v>79101.333333333328</v>
      </c>
      <c r="W118" t="s">
        <v>217</v>
      </c>
      <c r="X118">
        <v>137797</v>
      </c>
      <c r="Y118">
        <v>86553</v>
      </c>
      <c r="Z118">
        <v>43139</v>
      </c>
      <c r="AA118" s="11">
        <f t="shared" si="2"/>
        <v>89163</v>
      </c>
    </row>
    <row r="119" spans="6:36">
      <c r="L119" t="s">
        <v>58</v>
      </c>
      <c r="M119">
        <v>94736</v>
      </c>
      <c r="N119">
        <v>67135</v>
      </c>
      <c r="O119">
        <v>709</v>
      </c>
      <c r="P119" s="11">
        <f t="shared" si="1"/>
        <v>54193.333333333336</v>
      </c>
      <c r="W119" t="s">
        <v>205</v>
      </c>
      <c r="X119">
        <v>109283</v>
      </c>
      <c r="Y119">
        <v>78198</v>
      </c>
      <c r="Z119">
        <v>50611</v>
      </c>
      <c r="AA119" s="11">
        <f t="shared" si="2"/>
        <v>79364</v>
      </c>
    </row>
    <row r="120" spans="6:36">
      <c r="L120" t="s">
        <v>85</v>
      </c>
      <c r="M120">
        <v>41</v>
      </c>
      <c r="N120">
        <v>126</v>
      </c>
      <c r="O120">
        <v>153005</v>
      </c>
      <c r="P120" s="11">
        <f t="shared" si="1"/>
        <v>51057.333333333336</v>
      </c>
      <c r="W120" t="s">
        <v>189</v>
      </c>
      <c r="X120">
        <v>93102</v>
      </c>
      <c r="Y120">
        <v>68735</v>
      </c>
      <c r="Z120">
        <v>50981</v>
      </c>
      <c r="AA120" s="11">
        <f t="shared" si="2"/>
        <v>70939.333333333328</v>
      </c>
    </row>
    <row r="121" spans="6:36">
      <c r="L121" t="s">
        <v>83</v>
      </c>
      <c r="M121">
        <v>67356</v>
      </c>
      <c r="N121">
        <v>50419</v>
      </c>
      <c r="O121">
        <v>451</v>
      </c>
      <c r="P121" s="11">
        <f t="shared" si="1"/>
        <v>39408.666666666664</v>
      </c>
      <c r="W121" t="s">
        <v>173</v>
      </c>
      <c r="X121">
        <v>90893</v>
      </c>
      <c r="Y121">
        <v>69170</v>
      </c>
      <c r="Z121">
        <v>48882</v>
      </c>
      <c r="AA121" s="11">
        <f t="shared" si="2"/>
        <v>69648.333333333328</v>
      </c>
    </row>
    <row r="122" spans="6:36">
      <c r="L122" t="s">
        <v>46</v>
      </c>
      <c r="M122">
        <v>1649</v>
      </c>
      <c r="N122">
        <v>982</v>
      </c>
      <c r="O122">
        <v>88901</v>
      </c>
      <c r="P122" s="11">
        <f t="shared" si="1"/>
        <v>30510.666666666668</v>
      </c>
      <c r="W122" t="s">
        <v>200</v>
      </c>
      <c r="X122">
        <v>68215</v>
      </c>
      <c r="Y122">
        <v>61346</v>
      </c>
      <c r="Z122">
        <v>37292</v>
      </c>
      <c r="AA122" s="11">
        <f t="shared" si="2"/>
        <v>55617.666666666664</v>
      </c>
    </row>
    <row r="123" spans="6:36">
      <c r="L123" t="s">
        <v>27</v>
      </c>
      <c r="M123">
        <v>36364</v>
      </c>
      <c r="N123">
        <v>29317</v>
      </c>
      <c r="O123">
        <v>21633</v>
      </c>
      <c r="P123" s="11">
        <f t="shared" si="1"/>
        <v>29104.666666666668</v>
      </c>
      <c r="W123" t="s">
        <v>171</v>
      </c>
      <c r="X123">
        <v>75172</v>
      </c>
      <c r="Y123">
        <v>47093</v>
      </c>
      <c r="Z123">
        <v>32297</v>
      </c>
      <c r="AA123" s="11">
        <f t="shared" si="2"/>
        <v>51520.666666666664</v>
      </c>
    </row>
    <row r="124" spans="6:36">
      <c r="L124" t="s">
        <v>48</v>
      </c>
      <c r="M124">
        <v>39900</v>
      </c>
      <c r="N124">
        <v>27764</v>
      </c>
      <c r="O124">
        <v>112</v>
      </c>
      <c r="P124" s="11">
        <f t="shared" si="1"/>
        <v>22592</v>
      </c>
      <c r="W124" t="s">
        <v>194</v>
      </c>
      <c r="X124">
        <v>60244</v>
      </c>
      <c r="Y124">
        <v>43353</v>
      </c>
      <c r="Z124">
        <v>27635</v>
      </c>
      <c r="AA124" s="11">
        <f t="shared" si="2"/>
        <v>43744</v>
      </c>
    </row>
    <row r="125" spans="6:36">
      <c r="L125" t="s">
        <v>59</v>
      </c>
      <c r="M125">
        <v>5370</v>
      </c>
      <c r="N125">
        <v>3213</v>
      </c>
      <c r="O125">
        <v>45245</v>
      </c>
      <c r="P125" s="11">
        <f t="shared" si="1"/>
        <v>17942.666666666668</v>
      </c>
      <c r="W125" t="s">
        <v>204</v>
      </c>
      <c r="X125">
        <v>30461</v>
      </c>
      <c r="Y125">
        <v>30575</v>
      </c>
      <c r="Z125">
        <v>22977</v>
      </c>
      <c r="AA125" s="11">
        <f t="shared" si="2"/>
        <v>28004.333333333332</v>
      </c>
    </row>
    <row r="126" spans="6:36">
      <c r="L126" t="s">
        <v>79</v>
      </c>
      <c r="M126">
        <v>28030</v>
      </c>
      <c r="N126">
        <v>21739</v>
      </c>
      <c r="O126">
        <v>339</v>
      </c>
      <c r="P126" s="11">
        <f t="shared" si="1"/>
        <v>16702.666666666668</v>
      </c>
      <c r="W126" t="s">
        <v>198</v>
      </c>
      <c r="X126">
        <v>36639</v>
      </c>
      <c r="Y126">
        <v>24189</v>
      </c>
      <c r="Z126">
        <v>16600</v>
      </c>
      <c r="AA126" s="11">
        <f t="shared" si="2"/>
        <v>25809.333333333332</v>
      </c>
    </row>
    <row r="127" spans="6:36">
      <c r="L127" t="s">
        <v>49</v>
      </c>
      <c r="M127">
        <v>1927</v>
      </c>
      <c r="N127">
        <v>1431</v>
      </c>
      <c r="O127">
        <v>17672</v>
      </c>
      <c r="P127" s="11">
        <f t="shared" si="1"/>
        <v>7010</v>
      </c>
      <c r="W127" t="s">
        <v>174</v>
      </c>
      <c r="X127">
        <v>27060</v>
      </c>
      <c r="Y127">
        <v>21519</v>
      </c>
      <c r="Z127">
        <v>15897</v>
      </c>
      <c r="AA127" s="11">
        <f t="shared" si="2"/>
        <v>21492</v>
      </c>
    </row>
    <row r="128" spans="6:36">
      <c r="L128" t="s">
        <v>89</v>
      </c>
      <c r="M128">
        <v>7648</v>
      </c>
      <c r="N128">
        <v>6059</v>
      </c>
      <c r="O128">
        <v>394</v>
      </c>
      <c r="P128" s="11">
        <f t="shared" si="1"/>
        <v>4700.333333333333</v>
      </c>
      <c r="W128" t="s">
        <v>166</v>
      </c>
      <c r="X128">
        <v>22283</v>
      </c>
      <c r="Y128">
        <v>19957</v>
      </c>
      <c r="Z128">
        <v>15170</v>
      </c>
      <c r="AA128" s="11">
        <f t="shared" si="2"/>
        <v>19136.666666666668</v>
      </c>
    </row>
    <row r="129" spans="12:27">
      <c r="L129" t="s">
        <v>80</v>
      </c>
      <c r="M129">
        <v>167</v>
      </c>
      <c r="N129">
        <v>264</v>
      </c>
      <c r="O129">
        <v>13453</v>
      </c>
      <c r="P129" s="11">
        <f t="shared" si="1"/>
        <v>4628</v>
      </c>
      <c r="W129" t="s">
        <v>206</v>
      </c>
      <c r="X129">
        <v>7975</v>
      </c>
      <c r="Y129">
        <v>14697</v>
      </c>
      <c r="Z129">
        <v>14488</v>
      </c>
      <c r="AA129" s="11">
        <f t="shared" si="2"/>
        <v>12386.666666666666</v>
      </c>
    </row>
    <row r="130" spans="12:27">
      <c r="L130" t="s">
        <v>60</v>
      </c>
      <c r="M130">
        <v>50</v>
      </c>
      <c r="N130">
        <v>68</v>
      </c>
      <c r="O130">
        <v>2797</v>
      </c>
      <c r="P130" s="11">
        <f t="shared" si="1"/>
        <v>971.66666666666663</v>
      </c>
      <c r="W130" t="s">
        <v>181</v>
      </c>
      <c r="X130">
        <v>10510</v>
      </c>
      <c r="Y130">
        <v>11527</v>
      </c>
      <c r="Z130">
        <v>9475</v>
      </c>
      <c r="AA130" s="11">
        <f t="shared" si="2"/>
        <v>10504</v>
      </c>
    </row>
    <row r="131" spans="12:27">
      <c r="L131" t="s">
        <v>69</v>
      </c>
      <c r="M131">
        <v>1147</v>
      </c>
      <c r="N131">
        <v>910</v>
      </c>
      <c r="O131">
        <v>651</v>
      </c>
      <c r="P131" s="11">
        <f t="shared" si="1"/>
        <v>902.66666666666663</v>
      </c>
      <c r="W131" t="s">
        <v>213</v>
      </c>
      <c r="X131">
        <v>8446</v>
      </c>
      <c r="Y131">
        <v>11187</v>
      </c>
      <c r="Z131">
        <v>9435</v>
      </c>
      <c r="AA131" s="11">
        <f t="shared" si="2"/>
        <v>9689.3333333333339</v>
      </c>
    </row>
    <row r="132" spans="12:27">
      <c r="L132" t="s">
        <v>68</v>
      </c>
      <c r="M132">
        <v>1250</v>
      </c>
      <c r="N132">
        <v>648</v>
      </c>
      <c r="O132">
        <v>554</v>
      </c>
      <c r="P132" s="11">
        <f t="shared" si="1"/>
        <v>817.33333333333337</v>
      </c>
      <c r="W132" t="s">
        <v>168</v>
      </c>
      <c r="X132">
        <v>12639</v>
      </c>
      <c r="Y132">
        <v>9362</v>
      </c>
      <c r="Z132">
        <v>6555</v>
      </c>
      <c r="AA132" s="11">
        <f t="shared" si="2"/>
        <v>9518.6666666666661</v>
      </c>
    </row>
    <row r="133" spans="12:27">
      <c r="L133" t="s">
        <v>52</v>
      </c>
      <c r="M133">
        <v>115</v>
      </c>
      <c r="N133">
        <v>170</v>
      </c>
      <c r="O133">
        <v>1673</v>
      </c>
      <c r="P133" s="11">
        <f t="shared" si="1"/>
        <v>652.66666666666663</v>
      </c>
      <c r="W133" t="s">
        <v>210</v>
      </c>
      <c r="X133">
        <v>1973</v>
      </c>
      <c r="Y133">
        <v>11159</v>
      </c>
      <c r="Z133">
        <v>13168</v>
      </c>
      <c r="AA133" s="11">
        <f t="shared" si="2"/>
        <v>8766.6666666666661</v>
      </c>
    </row>
    <row r="134" spans="12:27">
      <c r="L134" t="s">
        <v>51</v>
      </c>
      <c r="M134">
        <v>120</v>
      </c>
      <c r="N134">
        <v>153</v>
      </c>
      <c r="O134">
        <v>1383</v>
      </c>
      <c r="P134" s="11">
        <f t="shared" si="1"/>
        <v>552</v>
      </c>
      <c r="W134" t="s">
        <v>162</v>
      </c>
      <c r="X134">
        <v>7940</v>
      </c>
      <c r="Y134">
        <v>9529</v>
      </c>
      <c r="Z134">
        <v>7888</v>
      </c>
      <c r="AA134" s="11">
        <f t="shared" si="2"/>
        <v>8452.3333333333339</v>
      </c>
    </row>
    <row r="135" spans="12:27">
      <c r="L135" t="s">
        <v>67</v>
      </c>
      <c r="M135">
        <v>96</v>
      </c>
      <c r="N135">
        <v>453</v>
      </c>
      <c r="O135">
        <v>1033</v>
      </c>
      <c r="P135" s="11">
        <f t="shared" si="1"/>
        <v>527.33333333333337</v>
      </c>
      <c r="W135" t="s">
        <v>212</v>
      </c>
      <c r="X135">
        <v>3121</v>
      </c>
      <c r="Y135">
        <v>9762</v>
      </c>
      <c r="Z135">
        <v>9552</v>
      </c>
      <c r="AA135" s="11">
        <f t="shared" si="2"/>
        <v>7478.333333333333</v>
      </c>
    </row>
    <row r="136" spans="12:27">
      <c r="L136" t="s">
        <v>32</v>
      </c>
      <c r="M136">
        <v>178</v>
      </c>
      <c r="N136">
        <v>548</v>
      </c>
      <c r="O136">
        <v>823</v>
      </c>
      <c r="P136" s="11">
        <f t="shared" si="1"/>
        <v>516.33333333333337</v>
      </c>
      <c r="W136" t="s">
        <v>202</v>
      </c>
      <c r="X136">
        <v>2315</v>
      </c>
      <c r="Y136">
        <v>8804</v>
      </c>
      <c r="Z136">
        <v>7426</v>
      </c>
      <c r="AA136" s="11">
        <f t="shared" si="2"/>
        <v>6181.666666666667</v>
      </c>
    </row>
    <row r="137" spans="12:27">
      <c r="L137" t="s">
        <v>82</v>
      </c>
      <c r="M137">
        <v>116</v>
      </c>
      <c r="N137">
        <v>330</v>
      </c>
      <c r="O137">
        <v>903</v>
      </c>
      <c r="P137" s="11">
        <f t="shared" si="1"/>
        <v>449.66666666666669</v>
      </c>
      <c r="W137" t="s">
        <v>190</v>
      </c>
      <c r="X137">
        <v>4774</v>
      </c>
      <c r="Y137">
        <v>7390</v>
      </c>
      <c r="Z137">
        <v>5846</v>
      </c>
      <c r="AA137" s="11">
        <f t="shared" si="2"/>
        <v>6003.333333333333</v>
      </c>
    </row>
    <row r="138" spans="12:27">
      <c r="L138" t="s">
        <v>50</v>
      </c>
      <c r="M138">
        <v>71</v>
      </c>
      <c r="N138">
        <v>211</v>
      </c>
      <c r="O138">
        <v>1016</v>
      </c>
      <c r="P138" s="11">
        <f t="shared" si="1"/>
        <v>432.66666666666669</v>
      </c>
      <c r="W138" t="s">
        <v>157</v>
      </c>
      <c r="X138">
        <v>2364</v>
      </c>
      <c r="Y138">
        <v>8075</v>
      </c>
      <c r="Z138">
        <v>7445</v>
      </c>
      <c r="AA138" s="11">
        <f t="shared" si="2"/>
        <v>5961.333333333333</v>
      </c>
    </row>
    <row r="139" spans="12:27">
      <c r="L139" t="s">
        <v>74</v>
      </c>
      <c r="M139">
        <v>219</v>
      </c>
      <c r="N139">
        <v>583</v>
      </c>
      <c r="O139">
        <v>400</v>
      </c>
      <c r="P139" s="11">
        <f t="shared" si="1"/>
        <v>400.66666666666669</v>
      </c>
      <c r="W139" t="s">
        <v>203</v>
      </c>
      <c r="X139">
        <v>6309</v>
      </c>
      <c r="Y139">
        <v>6233</v>
      </c>
      <c r="Z139">
        <v>5216</v>
      </c>
      <c r="AA139" s="11">
        <f t="shared" si="2"/>
        <v>5919.333333333333</v>
      </c>
    </row>
    <row r="140" spans="12:27">
      <c r="L140" t="s">
        <v>41</v>
      </c>
      <c r="M140">
        <v>73</v>
      </c>
      <c r="N140">
        <v>496</v>
      </c>
      <c r="O140">
        <v>562</v>
      </c>
      <c r="P140" s="11">
        <f t="shared" si="1"/>
        <v>377</v>
      </c>
      <c r="W140" t="s">
        <v>207</v>
      </c>
      <c r="X140">
        <v>5751</v>
      </c>
      <c r="Y140">
        <v>5921</v>
      </c>
      <c r="Z140">
        <v>5121</v>
      </c>
      <c r="AA140" s="11">
        <f t="shared" si="2"/>
        <v>5597.666666666667</v>
      </c>
    </row>
    <row r="141" spans="12:27">
      <c r="L141" t="s">
        <v>53</v>
      </c>
      <c r="M141">
        <v>116</v>
      </c>
      <c r="N141">
        <v>302</v>
      </c>
      <c r="O141">
        <v>707</v>
      </c>
      <c r="P141" s="11">
        <f t="shared" si="1"/>
        <v>375</v>
      </c>
      <c r="W141" t="s">
        <v>195</v>
      </c>
      <c r="X141">
        <v>6384</v>
      </c>
      <c r="Y141">
        <v>5042</v>
      </c>
      <c r="Z141">
        <v>4769</v>
      </c>
      <c r="AA141" s="11">
        <f t="shared" si="2"/>
        <v>5398.333333333333</v>
      </c>
    </row>
    <row r="142" spans="12:27">
      <c r="L142" t="s">
        <v>62</v>
      </c>
      <c r="M142">
        <v>165</v>
      </c>
      <c r="N142">
        <v>431</v>
      </c>
      <c r="O142">
        <v>528</v>
      </c>
      <c r="P142" s="11">
        <f t="shared" ref="P142:P175" si="3">AVERAGE($M142:$O142)</f>
        <v>374.66666666666669</v>
      </c>
      <c r="W142" t="s">
        <v>187</v>
      </c>
      <c r="X142">
        <v>2631</v>
      </c>
      <c r="Y142">
        <v>6292</v>
      </c>
      <c r="Z142">
        <v>6452</v>
      </c>
      <c r="AA142" s="11">
        <f t="shared" ref="AA142:AA177" si="4">AVERAGE($X142:$Z142)</f>
        <v>5125</v>
      </c>
    </row>
    <row r="143" spans="12:27">
      <c r="L143" t="s">
        <v>76</v>
      </c>
      <c r="M143">
        <v>20</v>
      </c>
      <c r="N143">
        <v>31</v>
      </c>
      <c r="O143">
        <v>982</v>
      </c>
      <c r="P143" s="11">
        <f t="shared" si="3"/>
        <v>344.33333333333331</v>
      </c>
      <c r="W143" t="s">
        <v>214</v>
      </c>
      <c r="X143">
        <v>1418</v>
      </c>
      <c r="Y143">
        <v>6532</v>
      </c>
      <c r="Z143">
        <v>7122</v>
      </c>
      <c r="AA143" s="11">
        <f t="shared" si="4"/>
        <v>5024</v>
      </c>
    </row>
    <row r="144" spans="12:27">
      <c r="L144" t="s">
        <v>63</v>
      </c>
      <c r="M144">
        <v>158</v>
      </c>
      <c r="N144">
        <v>351</v>
      </c>
      <c r="O144">
        <v>521</v>
      </c>
      <c r="P144" s="11">
        <f t="shared" si="3"/>
        <v>343.33333333333331</v>
      </c>
      <c r="W144" t="s">
        <v>220</v>
      </c>
      <c r="X144">
        <v>3496</v>
      </c>
      <c r="Y144">
        <v>5487</v>
      </c>
      <c r="Z144">
        <v>4785</v>
      </c>
      <c r="AA144" s="11">
        <f t="shared" si="4"/>
        <v>4589.333333333333</v>
      </c>
    </row>
    <row r="145" spans="12:27">
      <c r="L145" t="s">
        <v>77</v>
      </c>
      <c r="M145">
        <v>63</v>
      </c>
      <c r="N145">
        <v>137</v>
      </c>
      <c r="O145">
        <v>752</v>
      </c>
      <c r="P145" s="11">
        <f t="shared" si="3"/>
        <v>317.33333333333331</v>
      </c>
      <c r="W145" t="s">
        <v>179</v>
      </c>
      <c r="X145">
        <v>2370</v>
      </c>
      <c r="Y145">
        <v>4253</v>
      </c>
      <c r="Z145">
        <v>4092</v>
      </c>
      <c r="AA145" s="11">
        <f t="shared" si="4"/>
        <v>3571.6666666666665</v>
      </c>
    </row>
    <row r="146" spans="12:27">
      <c r="L146" t="s">
        <v>88</v>
      </c>
      <c r="M146">
        <v>428</v>
      </c>
      <c r="N146">
        <v>285</v>
      </c>
      <c r="O146">
        <v>236</v>
      </c>
      <c r="P146" s="11">
        <f t="shared" si="3"/>
        <v>316.33333333333331</v>
      </c>
      <c r="W146" t="s">
        <v>196</v>
      </c>
      <c r="X146">
        <v>3094</v>
      </c>
      <c r="Y146">
        <v>3861</v>
      </c>
      <c r="Z146">
        <v>3681</v>
      </c>
      <c r="AA146" s="11">
        <f t="shared" si="4"/>
        <v>3545.3333333333335</v>
      </c>
    </row>
    <row r="147" spans="12:27">
      <c r="L147" t="s">
        <v>34</v>
      </c>
      <c r="M147">
        <v>73</v>
      </c>
      <c r="N147">
        <v>232</v>
      </c>
      <c r="O147">
        <v>636</v>
      </c>
      <c r="P147" s="11">
        <f t="shared" si="3"/>
        <v>313.66666666666669</v>
      </c>
      <c r="W147" t="s">
        <v>182</v>
      </c>
      <c r="X147">
        <v>1509</v>
      </c>
      <c r="Y147">
        <v>4056</v>
      </c>
      <c r="Z147">
        <v>4827</v>
      </c>
      <c r="AA147" s="11">
        <f t="shared" si="4"/>
        <v>3464</v>
      </c>
    </row>
    <row r="148" spans="12:27">
      <c r="L148" t="s">
        <v>70</v>
      </c>
      <c r="M148">
        <v>19</v>
      </c>
      <c r="N148">
        <v>20</v>
      </c>
      <c r="O148">
        <v>897</v>
      </c>
      <c r="P148" s="11">
        <f t="shared" si="3"/>
        <v>312</v>
      </c>
      <c r="W148" t="s">
        <v>159</v>
      </c>
      <c r="X148">
        <v>1792</v>
      </c>
      <c r="Y148">
        <v>4070</v>
      </c>
      <c r="Z148">
        <v>4012</v>
      </c>
      <c r="AA148" s="11">
        <f t="shared" si="4"/>
        <v>3291.3333333333335</v>
      </c>
    </row>
    <row r="149" spans="12:27">
      <c r="L149" t="s">
        <v>64</v>
      </c>
      <c r="M149">
        <v>109</v>
      </c>
      <c r="N149">
        <v>376</v>
      </c>
      <c r="O149">
        <v>365</v>
      </c>
      <c r="P149" s="11">
        <f t="shared" si="3"/>
        <v>283.33333333333331</v>
      </c>
      <c r="W149" t="s">
        <v>197</v>
      </c>
      <c r="X149">
        <v>1832</v>
      </c>
      <c r="Y149">
        <v>3669</v>
      </c>
      <c r="Z149">
        <v>4004</v>
      </c>
      <c r="AA149" s="11">
        <f t="shared" si="4"/>
        <v>3168.3333333333335</v>
      </c>
    </row>
    <row r="150" spans="12:27">
      <c r="L150" t="s">
        <v>47</v>
      </c>
      <c r="M150">
        <v>18</v>
      </c>
      <c r="N150">
        <v>90</v>
      </c>
      <c r="O150">
        <v>713</v>
      </c>
      <c r="P150" s="11">
        <f t="shared" si="3"/>
        <v>273.66666666666669</v>
      </c>
      <c r="W150" t="s">
        <v>192</v>
      </c>
      <c r="X150">
        <v>471</v>
      </c>
      <c r="Y150">
        <v>3591</v>
      </c>
      <c r="Z150">
        <v>4200</v>
      </c>
      <c r="AA150" s="11">
        <f t="shared" si="4"/>
        <v>2754</v>
      </c>
    </row>
    <row r="151" spans="12:27">
      <c r="L151" t="s">
        <v>75</v>
      </c>
      <c r="M151">
        <v>67</v>
      </c>
      <c r="N151">
        <v>253</v>
      </c>
      <c r="O151">
        <v>487</v>
      </c>
      <c r="P151" s="11">
        <f t="shared" si="3"/>
        <v>269</v>
      </c>
      <c r="W151" t="s">
        <v>180</v>
      </c>
      <c r="X151">
        <v>551</v>
      </c>
      <c r="Y151">
        <v>2454</v>
      </c>
      <c r="Z151">
        <v>5096</v>
      </c>
      <c r="AA151" s="11">
        <f t="shared" si="4"/>
        <v>2700.3333333333335</v>
      </c>
    </row>
    <row r="152" spans="12:27">
      <c r="L152" t="s">
        <v>81</v>
      </c>
      <c r="M152">
        <v>91</v>
      </c>
      <c r="N152">
        <v>139</v>
      </c>
      <c r="O152">
        <v>557</v>
      </c>
      <c r="P152" s="11">
        <f t="shared" si="3"/>
        <v>262.33333333333331</v>
      </c>
      <c r="W152" t="s">
        <v>156</v>
      </c>
      <c r="X152">
        <v>887</v>
      </c>
      <c r="Y152">
        <v>2972</v>
      </c>
      <c r="Z152">
        <v>3282</v>
      </c>
      <c r="AA152" s="11">
        <f t="shared" si="4"/>
        <v>2380.3333333333335</v>
      </c>
    </row>
    <row r="153" spans="12:27">
      <c r="L153" t="s">
        <v>43</v>
      </c>
      <c r="M153">
        <v>67</v>
      </c>
      <c r="N153">
        <v>128</v>
      </c>
      <c r="O153">
        <v>573</v>
      </c>
      <c r="P153" s="11">
        <f t="shared" si="3"/>
        <v>256</v>
      </c>
      <c r="W153" t="s">
        <v>209</v>
      </c>
      <c r="X153">
        <v>695</v>
      </c>
      <c r="Y153">
        <v>2759</v>
      </c>
      <c r="Z153">
        <v>3628</v>
      </c>
      <c r="AA153" s="11">
        <f t="shared" si="4"/>
        <v>2360.6666666666665</v>
      </c>
    </row>
    <row r="154" spans="12:27">
      <c r="L154" t="s">
        <v>78</v>
      </c>
      <c r="M154">
        <v>139</v>
      </c>
      <c r="N154">
        <v>253</v>
      </c>
      <c r="O154">
        <v>374</v>
      </c>
      <c r="P154" s="11">
        <f t="shared" si="3"/>
        <v>255.33333333333334</v>
      </c>
      <c r="W154" t="s">
        <v>164</v>
      </c>
      <c r="X154">
        <v>347</v>
      </c>
      <c r="Y154">
        <v>2889</v>
      </c>
      <c r="Z154">
        <v>3657</v>
      </c>
      <c r="AA154" s="11">
        <f t="shared" si="4"/>
        <v>2297.6666666666665</v>
      </c>
    </row>
    <row r="155" spans="12:27">
      <c r="L155" t="s">
        <v>31</v>
      </c>
      <c r="M155">
        <v>25</v>
      </c>
      <c r="N155">
        <v>27</v>
      </c>
      <c r="O155">
        <v>626</v>
      </c>
      <c r="P155" s="11">
        <f t="shared" si="3"/>
        <v>226</v>
      </c>
      <c r="W155" t="s">
        <v>215</v>
      </c>
      <c r="X155">
        <v>961</v>
      </c>
      <c r="Y155">
        <v>3099</v>
      </c>
      <c r="Z155">
        <v>2748</v>
      </c>
      <c r="AA155" s="11">
        <f t="shared" si="4"/>
        <v>2269.3333333333335</v>
      </c>
    </row>
    <row r="156" spans="12:27">
      <c r="L156" t="s">
        <v>40</v>
      </c>
      <c r="M156">
        <v>65</v>
      </c>
      <c r="N156">
        <v>167</v>
      </c>
      <c r="O156">
        <v>434</v>
      </c>
      <c r="P156" s="11">
        <f t="shared" si="3"/>
        <v>222</v>
      </c>
      <c r="W156" t="s">
        <v>160</v>
      </c>
      <c r="X156">
        <v>841</v>
      </c>
      <c r="Y156">
        <v>3089</v>
      </c>
      <c r="Z156">
        <v>2795</v>
      </c>
      <c r="AA156" s="11">
        <f t="shared" si="4"/>
        <v>2241.6666666666665</v>
      </c>
    </row>
    <row r="157" spans="12:27">
      <c r="L157" t="s">
        <v>37</v>
      </c>
      <c r="M157">
        <v>112</v>
      </c>
      <c r="N157">
        <v>239</v>
      </c>
      <c r="O157">
        <v>309</v>
      </c>
      <c r="P157" s="11">
        <f t="shared" si="3"/>
        <v>220</v>
      </c>
      <c r="W157" t="s">
        <v>183</v>
      </c>
      <c r="X157">
        <v>788</v>
      </c>
      <c r="Y157">
        <v>2980</v>
      </c>
      <c r="Z157">
        <v>2917</v>
      </c>
      <c r="AA157" s="11">
        <f t="shared" si="4"/>
        <v>2228.3333333333335</v>
      </c>
    </row>
    <row r="158" spans="12:27">
      <c r="L158" t="s">
        <v>71</v>
      </c>
      <c r="M158">
        <v>37</v>
      </c>
      <c r="N158">
        <v>116</v>
      </c>
      <c r="O158">
        <v>505</v>
      </c>
      <c r="P158" s="11">
        <f t="shared" si="3"/>
        <v>219.33333333333334</v>
      </c>
      <c r="W158" t="s">
        <v>165</v>
      </c>
      <c r="X158">
        <v>2435</v>
      </c>
      <c r="Y158">
        <v>1992</v>
      </c>
      <c r="Z158">
        <v>1978</v>
      </c>
      <c r="AA158" s="11">
        <f t="shared" si="4"/>
        <v>2135</v>
      </c>
    </row>
    <row r="159" spans="12:27">
      <c r="L159" t="s">
        <v>61</v>
      </c>
      <c r="M159">
        <v>212</v>
      </c>
      <c r="N159">
        <v>371</v>
      </c>
      <c r="O159">
        <v>47</v>
      </c>
      <c r="P159" s="11">
        <f t="shared" si="3"/>
        <v>210</v>
      </c>
      <c r="W159" t="s">
        <v>172</v>
      </c>
      <c r="X159">
        <v>188</v>
      </c>
      <c r="Y159">
        <v>2113</v>
      </c>
      <c r="Z159">
        <v>4099</v>
      </c>
      <c r="AA159" s="11">
        <f t="shared" si="4"/>
        <v>2133.3333333333335</v>
      </c>
    </row>
    <row r="160" spans="12:27">
      <c r="L160" t="s">
        <v>38</v>
      </c>
      <c r="M160">
        <v>32</v>
      </c>
      <c r="N160">
        <v>116</v>
      </c>
      <c r="O160">
        <v>464</v>
      </c>
      <c r="P160" s="11">
        <f t="shared" si="3"/>
        <v>204</v>
      </c>
      <c r="W160" t="s">
        <v>201</v>
      </c>
      <c r="X160">
        <v>1318</v>
      </c>
      <c r="Y160">
        <v>2872</v>
      </c>
      <c r="Z160">
        <v>1739</v>
      </c>
      <c r="AA160" s="11">
        <f t="shared" si="4"/>
        <v>1976.3333333333333</v>
      </c>
    </row>
    <row r="161" spans="12:27">
      <c r="L161" t="s">
        <v>54</v>
      </c>
      <c r="M161">
        <v>28</v>
      </c>
      <c r="N161">
        <v>82</v>
      </c>
      <c r="O161">
        <v>497</v>
      </c>
      <c r="P161" s="11">
        <f t="shared" si="3"/>
        <v>202.33333333333334</v>
      </c>
      <c r="W161" t="s">
        <v>177</v>
      </c>
      <c r="X161">
        <v>833</v>
      </c>
      <c r="Y161">
        <v>2203</v>
      </c>
      <c r="Z161">
        <v>2069</v>
      </c>
      <c r="AA161" s="11">
        <f t="shared" si="4"/>
        <v>1701.6666666666667</v>
      </c>
    </row>
    <row r="162" spans="12:27">
      <c r="L162" t="s">
        <v>73</v>
      </c>
      <c r="M162">
        <v>167</v>
      </c>
      <c r="N162">
        <v>180</v>
      </c>
      <c r="O162">
        <v>230</v>
      </c>
      <c r="P162" s="11">
        <f t="shared" si="3"/>
        <v>192.33333333333334</v>
      </c>
      <c r="W162" t="s">
        <v>218</v>
      </c>
      <c r="X162">
        <v>891</v>
      </c>
      <c r="Y162">
        <v>1807</v>
      </c>
      <c r="Z162">
        <v>2017</v>
      </c>
      <c r="AA162" s="11">
        <f t="shared" si="4"/>
        <v>1571.6666666666667</v>
      </c>
    </row>
    <row r="163" spans="12:27">
      <c r="L163" t="s">
        <v>44</v>
      </c>
      <c r="M163">
        <v>60</v>
      </c>
      <c r="N163">
        <v>158</v>
      </c>
      <c r="O163">
        <v>313</v>
      </c>
      <c r="P163" s="11">
        <f t="shared" si="3"/>
        <v>177</v>
      </c>
      <c r="W163" t="s">
        <v>178</v>
      </c>
      <c r="X163">
        <v>419</v>
      </c>
      <c r="Y163">
        <v>2180</v>
      </c>
      <c r="Z163">
        <v>2090</v>
      </c>
      <c r="AA163" s="11">
        <f t="shared" si="4"/>
        <v>1563</v>
      </c>
    </row>
    <row r="164" spans="12:27">
      <c r="L164" t="s">
        <v>86</v>
      </c>
      <c r="M164">
        <v>95</v>
      </c>
      <c r="N164">
        <v>188</v>
      </c>
      <c r="O164">
        <v>218</v>
      </c>
      <c r="P164" s="11">
        <f t="shared" si="3"/>
        <v>167</v>
      </c>
      <c r="W164" t="s">
        <v>199</v>
      </c>
      <c r="X164">
        <v>499</v>
      </c>
      <c r="Y164">
        <v>2135</v>
      </c>
      <c r="Z164">
        <v>1889</v>
      </c>
      <c r="AA164" s="11">
        <f t="shared" si="4"/>
        <v>1507.6666666666667</v>
      </c>
    </row>
    <row r="165" spans="12:27">
      <c r="L165" t="s">
        <v>55</v>
      </c>
      <c r="M165">
        <v>41</v>
      </c>
      <c r="N165">
        <v>85</v>
      </c>
      <c r="O165">
        <v>321</v>
      </c>
      <c r="P165" s="11">
        <f t="shared" si="3"/>
        <v>149</v>
      </c>
      <c r="W165" t="s">
        <v>188</v>
      </c>
      <c r="X165">
        <v>2076</v>
      </c>
      <c r="Y165">
        <v>1393</v>
      </c>
      <c r="Z165">
        <v>1029</v>
      </c>
      <c r="AA165" s="11">
        <f t="shared" si="4"/>
        <v>1499.3333333333333</v>
      </c>
    </row>
    <row r="166" spans="12:27">
      <c r="L166" t="s">
        <v>33</v>
      </c>
      <c r="M166">
        <v>41</v>
      </c>
      <c r="N166">
        <v>87</v>
      </c>
      <c r="O166">
        <v>280</v>
      </c>
      <c r="P166" s="11">
        <f t="shared" si="3"/>
        <v>136</v>
      </c>
      <c r="W166" t="s">
        <v>169</v>
      </c>
      <c r="X166">
        <v>1088</v>
      </c>
      <c r="Y166">
        <v>1654</v>
      </c>
      <c r="Z166">
        <v>1661</v>
      </c>
      <c r="AA166" s="11">
        <f t="shared" si="4"/>
        <v>1467.6666666666667</v>
      </c>
    </row>
    <row r="167" spans="12:27">
      <c r="L167" t="s">
        <v>57</v>
      </c>
      <c r="M167">
        <v>88</v>
      </c>
      <c r="N167">
        <v>66</v>
      </c>
      <c r="O167">
        <v>212</v>
      </c>
      <c r="P167" s="11">
        <f t="shared" si="3"/>
        <v>122</v>
      </c>
      <c r="W167" t="s">
        <v>191</v>
      </c>
      <c r="X167">
        <v>1845</v>
      </c>
      <c r="Y167">
        <v>1309</v>
      </c>
      <c r="Z167">
        <v>1011</v>
      </c>
      <c r="AA167" s="11">
        <f t="shared" si="4"/>
        <v>1388.3333333333333</v>
      </c>
    </row>
    <row r="168" spans="12:27">
      <c r="L168" t="s">
        <v>39</v>
      </c>
      <c r="M168">
        <v>10</v>
      </c>
      <c r="N168">
        <v>73</v>
      </c>
      <c r="O168">
        <v>261</v>
      </c>
      <c r="P168" s="11">
        <f t="shared" si="3"/>
        <v>114.66666666666667</v>
      </c>
      <c r="W168" t="s">
        <v>211</v>
      </c>
      <c r="X168">
        <v>2058</v>
      </c>
      <c r="Y168">
        <v>1101</v>
      </c>
      <c r="Z168">
        <v>754</v>
      </c>
      <c r="AA168" s="11">
        <f t="shared" si="4"/>
        <v>1304.3333333333333</v>
      </c>
    </row>
    <row r="169" spans="12:27">
      <c r="L169" t="s">
        <v>24</v>
      </c>
      <c r="M169">
        <v>8</v>
      </c>
      <c r="N169">
        <v>12</v>
      </c>
      <c r="O169">
        <v>305</v>
      </c>
      <c r="P169" s="11">
        <f t="shared" si="3"/>
        <v>108.33333333333333</v>
      </c>
      <c r="W169" t="s">
        <v>158</v>
      </c>
      <c r="X169">
        <v>428</v>
      </c>
      <c r="Y169">
        <v>1572</v>
      </c>
      <c r="Z169">
        <v>1829</v>
      </c>
      <c r="AA169" s="11">
        <f t="shared" si="4"/>
        <v>1276.3333333333333</v>
      </c>
    </row>
    <row r="170" spans="12:27">
      <c r="L170" t="s">
        <v>26</v>
      </c>
      <c r="M170">
        <v>29</v>
      </c>
      <c r="N170">
        <v>116</v>
      </c>
      <c r="O170">
        <v>174</v>
      </c>
      <c r="P170" s="11">
        <f t="shared" si="3"/>
        <v>106.33333333333333</v>
      </c>
      <c r="W170" t="s">
        <v>219</v>
      </c>
      <c r="X170">
        <v>1524</v>
      </c>
      <c r="Y170">
        <v>1177</v>
      </c>
      <c r="Z170">
        <v>918</v>
      </c>
      <c r="AA170" s="11">
        <f t="shared" si="4"/>
        <v>1206.3333333333333</v>
      </c>
    </row>
    <row r="171" spans="12:27">
      <c r="L171" t="s">
        <v>56</v>
      </c>
      <c r="M171">
        <v>54</v>
      </c>
      <c r="N171">
        <v>97</v>
      </c>
      <c r="O171">
        <v>162</v>
      </c>
      <c r="P171" s="11">
        <f t="shared" si="3"/>
        <v>104.33333333333333</v>
      </c>
      <c r="W171" t="s">
        <v>167</v>
      </c>
      <c r="X171">
        <v>311</v>
      </c>
      <c r="Y171">
        <v>1074</v>
      </c>
      <c r="Z171">
        <v>1284</v>
      </c>
      <c r="AA171" s="11">
        <f t="shared" si="4"/>
        <v>889.66666666666663</v>
      </c>
    </row>
    <row r="172" spans="12:27">
      <c r="L172" t="s">
        <v>87</v>
      </c>
      <c r="M172">
        <v>29</v>
      </c>
      <c r="N172">
        <v>72</v>
      </c>
      <c r="O172">
        <v>195</v>
      </c>
      <c r="P172" s="11">
        <f t="shared" si="3"/>
        <v>98.666666666666671</v>
      </c>
      <c r="W172" t="s">
        <v>208</v>
      </c>
      <c r="X172">
        <v>107</v>
      </c>
      <c r="Y172">
        <v>485</v>
      </c>
      <c r="Z172">
        <v>1108</v>
      </c>
      <c r="AA172" s="11">
        <f t="shared" si="4"/>
        <v>566.66666666666663</v>
      </c>
    </row>
    <row r="173" spans="12:27">
      <c r="L173" t="s">
        <v>42</v>
      </c>
      <c r="M173">
        <v>77</v>
      </c>
      <c r="N173">
        <v>182</v>
      </c>
      <c r="O173">
        <v>1</v>
      </c>
      <c r="P173" s="11">
        <f t="shared" si="3"/>
        <v>86.666666666666671</v>
      </c>
      <c r="W173" t="s">
        <v>176</v>
      </c>
      <c r="X173">
        <v>553</v>
      </c>
      <c r="Y173">
        <v>356</v>
      </c>
      <c r="Z173">
        <v>507</v>
      </c>
      <c r="AA173" s="11">
        <f t="shared" si="4"/>
        <v>472</v>
      </c>
    </row>
    <row r="174" spans="12:27">
      <c r="L174" t="s">
        <v>72</v>
      </c>
      <c r="M174">
        <v>5</v>
      </c>
      <c r="N174">
        <v>13</v>
      </c>
      <c r="O174">
        <v>73</v>
      </c>
      <c r="P174" s="11">
        <f t="shared" si="3"/>
        <v>30.333333333333332</v>
      </c>
      <c r="W174" t="s">
        <v>155</v>
      </c>
      <c r="X174">
        <v>331</v>
      </c>
      <c r="Y174">
        <v>172</v>
      </c>
      <c r="Z174">
        <v>104</v>
      </c>
      <c r="AA174" s="11">
        <f t="shared" si="4"/>
        <v>202.33333333333334</v>
      </c>
    </row>
    <row r="175" spans="12:27">
      <c r="L175" t="s">
        <v>25</v>
      </c>
      <c r="M175">
        <v>1</v>
      </c>
      <c r="N175">
        <v>2</v>
      </c>
      <c r="O175">
        <v>24</v>
      </c>
      <c r="P175" s="11">
        <f t="shared" si="3"/>
        <v>9</v>
      </c>
      <c r="W175" t="s">
        <v>161</v>
      </c>
      <c r="X175">
        <v>29</v>
      </c>
      <c r="Y175">
        <v>129</v>
      </c>
      <c r="Z175">
        <v>174</v>
      </c>
      <c r="AA175" s="11">
        <f t="shared" si="4"/>
        <v>110.66666666666667</v>
      </c>
    </row>
    <row r="176" spans="12:27">
      <c r="W176" t="s">
        <v>163</v>
      </c>
      <c r="X176">
        <v>8</v>
      </c>
      <c r="Y176">
        <v>19</v>
      </c>
      <c r="Z176">
        <v>107</v>
      </c>
      <c r="AA176" s="11">
        <f t="shared" si="4"/>
        <v>44.666666666666664</v>
      </c>
    </row>
    <row r="177" spans="12:27">
      <c r="W177" t="s">
        <v>186</v>
      </c>
      <c r="X177">
        <v>7</v>
      </c>
      <c r="Y177">
        <v>11</v>
      </c>
      <c r="Z177">
        <v>33</v>
      </c>
      <c r="AA177" s="11">
        <f t="shared" si="4"/>
        <v>17</v>
      </c>
    </row>
    <row r="178" spans="12:27" ht="19">
      <c r="L178" s="9"/>
      <c r="M178">
        <v>2017</v>
      </c>
      <c r="N178">
        <v>2018</v>
      </c>
      <c r="O178">
        <v>2019</v>
      </c>
      <c r="P178" t="s">
        <v>222</v>
      </c>
    </row>
    <row r="179" spans="12:27" ht="19">
      <c r="L179" t="s">
        <v>125</v>
      </c>
      <c r="M179">
        <v>373876</v>
      </c>
      <c r="N179">
        <v>245706</v>
      </c>
      <c r="O179">
        <v>165187</v>
      </c>
      <c r="P179" s="11">
        <f t="shared" ref="P179:P210" si="5">AVERAGE($M179:$O179)</f>
        <v>261589.66666666666</v>
      </c>
      <c r="W179" s="9" t="s">
        <v>266</v>
      </c>
      <c r="X179">
        <v>2017</v>
      </c>
      <c r="Y179">
        <v>2018</v>
      </c>
      <c r="Z179">
        <v>2019</v>
      </c>
      <c r="AA179" t="s">
        <v>222</v>
      </c>
    </row>
    <row r="180" spans="12:27">
      <c r="L180" t="s">
        <v>150</v>
      </c>
      <c r="M180">
        <v>450229</v>
      </c>
      <c r="N180">
        <v>215559</v>
      </c>
      <c r="O180">
        <v>79050</v>
      </c>
      <c r="P180" s="11">
        <f t="shared" si="5"/>
        <v>248279.33333333334</v>
      </c>
      <c r="W180" t="s">
        <v>261</v>
      </c>
      <c r="X180">
        <v>60799</v>
      </c>
      <c r="Y180">
        <v>39621</v>
      </c>
      <c r="Z180">
        <v>27801</v>
      </c>
      <c r="AA180" s="11">
        <f t="shared" ref="AA180:AA222" si="6">AVERAGE($X180:$Z180)</f>
        <v>42740.333333333336</v>
      </c>
    </row>
    <row r="181" spans="12:27">
      <c r="L181" t="s">
        <v>139</v>
      </c>
      <c r="M181">
        <v>395928</v>
      </c>
      <c r="N181">
        <v>230691</v>
      </c>
      <c r="O181">
        <v>114254</v>
      </c>
      <c r="P181" s="11">
        <f t="shared" si="5"/>
        <v>246957.66666666666</v>
      </c>
      <c r="W181" t="s">
        <v>242</v>
      </c>
      <c r="X181">
        <v>38853</v>
      </c>
      <c r="Y181">
        <v>28709</v>
      </c>
      <c r="Z181">
        <v>22368</v>
      </c>
      <c r="AA181" s="11">
        <f t="shared" si="6"/>
        <v>29976.666666666668</v>
      </c>
    </row>
    <row r="182" spans="12:27">
      <c r="L182" t="s">
        <v>100</v>
      </c>
      <c r="M182">
        <v>305598</v>
      </c>
      <c r="N182">
        <v>221347</v>
      </c>
      <c r="O182">
        <v>143504</v>
      </c>
      <c r="P182" s="11">
        <f t="shared" si="5"/>
        <v>223483</v>
      </c>
      <c r="W182" t="s">
        <v>234</v>
      </c>
      <c r="X182">
        <v>34148</v>
      </c>
      <c r="Y182">
        <v>30083</v>
      </c>
      <c r="Z182">
        <v>24288</v>
      </c>
      <c r="AA182" s="11">
        <f t="shared" si="6"/>
        <v>29506.333333333332</v>
      </c>
    </row>
    <row r="183" spans="12:27">
      <c r="L183" t="s">
        <v>97</v>
      </c>
      <c r="M183">
        <v>304794</v>
      </c>
      <c r="N183">
        <v>202191</v>
      </c>
      <c r="O183">
        <v>113786</v>
      </c>
      <c r="P183" s="11">
        <f t="shared" si="5"/>
        <v>206923.66666666666</v>
      </c>
      <c r="W183" t="s">
        <v>244</v>
      </c>
      <c r="X183">
        <v>34612</v>
      </c>
      <c r="Y183">
        <v>27916</v>
      </c>
      <c r="Z183">
        <v>21738</v>
      </c>
      <c r="AA183" s="11">
        <f t="shared" si="6"/>
        <v>28088.666666666668</v>
      </c>
    </row>
    <row r="184" spans="12:27">
      <c r="L184" t="s">
        <v>114</v>
      </c>
      <c r="M184">
        <v>249494</v>
      </c>
      <c r="N184">
        <v>205047</v>
      </c>
      <c r="O184">
        <v>135607</v>
      </c>
      <c r="P184" s="11">
        <f t="shared" si="5"/>
        <v>196716</v>
      </c>
      <c r="W184" t="s">
        <v>260</v>
      </c>
      <c r="X184">
        <v>23913</v>
      </c>
      <c r="Y184">
        <v>28641</v>
      </c>
      <c r="Z184">
        <v>24286</v>
      </c>
      <c r="AA184" s="11">
        <f t="shared" si="6"/>
        <v>25613.333333333332</v>
      </c>
    </row>
    <row r="185" spans="12:27">
      <c r="L185" t="s">
        <v>115</v>
      </c>
      <c r="M185">
        <v>248362</v>
      </c>
      <c r="N185">
        <v>165922</v>
      </c>
      <c r="O185">
        <v>103212</v>
      </c>
      <c r="P185" s="11">
        <f t="shared" si="5"/>
        <v>172498.66666666666</v>
      </c>
      <c r="W185" t="s">
        <v>247</v>
      </c>
      <c r="X185">
        <v>19900</v>
      </c>
      <c r="Y185">
        <v>21135</v>
      </c>
      <c r="Z185">
        <v>15290</v>
      </c>
      <c r="AA185" s="11">
        <f t="shared" si="6"/>
        <v>18775</v>
      </c>
    </row>
    <row r="186" spans="12:27">
      <c r="L186" t="s">
        <v>107</v>
      </c>
      <c r="M186">
        <v>180195</v>
      </c>
      <c r="N186">
        <v>97531</v>
      </c>
      <c r="O186">
        <v>50190</v>
      </c>
      <c r="P186" s="11">
        <f t="shared" si="5"/>
        <v>109305.33333333333</v>
      </c>
      <c r="W186" t="s">
        <v>246</v>
      </c>
      <c r="X186">
        <v>18000</v>
      </c>
      <c r="Y186">
        <v>20880</v>
      </c>
      <c r="Z186">
        <v>15897</v>
      </c>
      <c r="AA186" s="11">
        <f t="shared" si="6"/>
        <v>18259</v>
      </c>
    </row>
    <row r="187" spans="12:27">
      <c r="L187" t="s">
        <v>111</v>
      </c>
      <c r="M187">
        <v>142336</v>
      </c>
      <c r="N187">
        <v>92870</v>
      </c>
      <c r="O187">
        <v>60603</v>
      </c>
      <c r="P187" s="11">
        <f t="shared" si="5"/>
        <v>98603</v>
      </c>
      <c r="W187" t="s">
        <v>254</v>
      </c>
      <c r="X187">
        <v>19546</v>
      </c>
      <c r="Y187">
        <v>17324</v>
      </c>
      <c r="Z187">
        <v>13838</v>
      </c>
      <c r="AA187" s="11">
        <f t="shared" si="6"/>
        <v>16902.666666666668</v>
      </c>
    </row>
    <row r="188" spans="12:27">
      <c r="L188" t="s">
        <v>151</v>
      </c>
      <c r="M188">
        <v>178631</v>
      </c>
      <c r="N188">
        <v>78253</v>
      </c>
      <c r="O188">
        <v>29643</v>
      </c>
      <c r="P188" s="11">
        <f t="shared" si="5"/>
        <v>95509</v>
      </c>
      <c r="W188" t="s">
        <v>255</v>
      </c>
      <c r="X188">
        <v>8694</v>
      </c>
      <c r="Y188">
        <v>19844</v>
      </c>
      <c r="Z188">
        <v>18326</v>
      </c>
      <c r="AA188" s="11">
        <f t="shared" si="6"/>
        <v>15621.333333333334</v>
      </c>
    </row>
    <row r="189" spans="12:27">
      <c r="L189" t="s">
        <v>128</v>
      </c>
      <c r="M189">
        <v>174303</v>
      </c>
      <c r="N189">
        <v>78780</v>
      </c>
      <c r="O189">
        <v>32129</v>
      </c>
      <c r="P189" s="11">
        <f t="shared" si="5"/>
        <v>95070.666666666672</v>
      </c>
      <c r="W189" t="s">
        <v>257</v>
      </c>
      <c r="X189">
        <v>10849</v>
      </c>
      <c r="Y189">
        <v>15874</v>
      </c>
      <c r="Z189">
        <v>13597</v>
      </c>
      <c r="AA189" s="11">
        <f t="shared" si="6"/>
        <v>13440</v>
      </c>
    </row>
    <row r="190" spans="12:27">
      <c r="L190" t="s">
        <v>108</v>
      </c>
      <c r="M190">
        <v>116529</v>
      </c>
      <c r="N190">
        <v>76743</v>
      </c>
      <c r="O190">
        <v>52058</v>
      </c>
      <c r="P190" s="11">
        <f t="shared" si="5"/>
        <v>81776.666666666672</v>
      </c>
      <c r="W190" t="s">
        <v>230</v>
      </c>
      <c r="X190">
        <v>4335</v>
      </c>
      <c r="Y190">
        <v>17248</v>
      </c>
      <c r="Z190">
        <v>17221</v>
      </c>
      <c r="AA190" s="11">
        <f t="shared" si="6"/>
        <v>12934.666666666666</v>
      </c>
    </row>
    <row r="191" spans="12:27">
      <c r="L191" t="s">
        <v>94</v>
      </c>
      <c r="M191">
        <v>132183</v>
      </c>
      <c r="N191">
        <v>67871</v>
      </c>
      <c r="O191">
        <v>39043</v>
      </c>
      <c r="P191" s="11">
        <f t="shared" si="5"/>
        <v>79699</v>
      </c>
      <c r="W191" t="s">
        <v>243</v>
      </c>
      <c r="X191">
        <v>14038</v>
      </c>
      <c r="Y191">
        <v>13912</v>
      </c>
      <c r="Z191">
        <v>10851</v>
      </c>
      <c r="AA191" s="11">
        <f t="shared" si="6"/>
        <v>12933.666666666666</v>
      </c>
    </row>
    <row r="192" spans="12:27">
      <c r="L192" t="s">
        <v>121</v>
      </c>
      <c r="M192">
        <v>99324</v>
      </c>
      <c r="N192">
        <v>55391</v>
      </c>
      <c r="O192">
        <v>31624</v>
      </c>
      <c r="P192" s="11">
        <f t="shared" si="5"/>
        <v>62113</v>
      </c>
      <c r="W192" t="s">
        <v>235</v>
      </c>
      <c r="X192">
        <v>12746</v>
      </c>
      <c r="Y192">
        <v>14384</v>
      </c>
      <c r="Z192">
        <v>11310</v>
      </c>
      <c r="AA192" s="11">
        <f t="shared" si="6"/>
        <v>12813.333333333334</v>
      </c>
    </row>
    <row r="193" spans="12:27">
      <c r="L193" t="s">
        <v>106</v>
      </c>
      <c r="M193">
        <v>95798</v>
      </c>
      <c r="N193">
        <v>52595</v>
      </c>
      <c r="O193">
        <v>26554</v>
      </c>
      <c r="P193" s="11">
        <f t="shared" si="5"/>
        <v>58315.666666666664</v>
      </c>
      <c r="W193" t="s">
        <v>224</v>
      </c>
      <c r="X193">
        <v>12995</v>
      </c>
      <c r="Y193">
        <v>14366</v>
      </c>
      <c r="Z193">
        <v>10918</v>
      </c>
      <c r="AA193" s="11">
        <f t="shared" si="6"/>
        <v>12759.666666666666</v>
      </c>
    </row>
    <row r="194" spans="12:27">
      <c r="L194" t="s">
        <v>147</v>
      </c>
      <c r="M194">
        <v>50333</v>
      </c>
      <c r="N194">
        <v>39350</v>
      </c>
      <c r="O194">
        <v>28135</v>
      </c>
      <c r="P194" s="11">
        <f t="shared" si="5"/>
        <v>39272.666666666664</v>
      </c>
      <c r="W194" t="s">
        <v>245</v>
      </c>
      <c r="X194">
        <v>13013</v>
      </c>
      <c r="Y194">
        <v>13775</v>
      </c>
      <c r="Z194">
        <v>11282</v>
      </c>
      <c r="AA194" s="11">
        <f t="shared" si="6"/>
        <v>12690</v>
      </c>
    </row>
    <row r="195" spans="12:27">
      <c r="L195" t="s">
        <v>142</v>
      </c>
      <c r="M195">
        <v>40595</v>
      </c>
      <c r="N195">
        <v>41441</v>
      </c>
      <c r="O195">
        <v>32048</v>
      </c>
      <c r="P195" s="11">
        <f t="shared" si="5"/>
        <v>38028</v>
      </c>
      <c r="W195" t="s">
        <v>256</v>
      </c>
      <c r="X195">
        <v>11173</v>
      </c>
      <c r="Y195">
        <v>13888</v>
      </c>
      <c r="Z195">
        <v>11086</v>
      </c>
      <c r="AA195" s="11">
        <f t="shared" si="6"/>
        <v>12049</v>
      </c>
    </row>
    <row r="196" spans="12:27">
      <c r="L196" t="s">
        <v>144</v>
      </c>
      <c r="M196">
        <v>39449</v>
      </c>
      <c r="N196">
        <v>37444</v>
      </c>
      <c r="O196">
        <v>28180</v>
      </c>
      <c r="P196" s="11">
        <f t="shared" si="5"/>
        <v>35024.333333333336</v>
      </c>
      <c r="W196" t="s">
        <v>238</v>
      </c>
      <c r="X196">
        <v>12996</v>
      </c>
      <c r="Y196">
        <v>11995</v>
      </c>
      <c r="Z196">
        <v>11018</v>
      </c>
      <c r="AA196" s="11">
        <f t="shared" si="6"/>
        <v>12003</v>
      </c>
    </row>
    <row r="197" spans="12:27">
      <c r="L197" t="s">
        <v>140</v>
      </c>
      <c r="M197">
        <v>54646</v>
      </c>
      <c r="N197">
        <v>28526</v>
      </c>
      <c r="O197">
        <v>14572</v>
      </c>
      <c r="P197" s="11">
        <f t="shared" si="5"/>
        <v>32581.333333333332</v>
      </c>
      <c r="W197" t="s">
        <v>264</v>
      </c>
      <c r="X197">
        <v>5090</v>
      </c>
      <c r="Y197">
        <v>15107</v>
      </c>
      <c r="Z197">
        <v>13723</v>
      </c>
      <c r="AA197" s="11">
        <f t="shared" si="6"/>
        <v>11306.666666666666</v>
      </c>
    </row>
    <row r="198" spans="12:27">
      <c r="L198" t="s">
        <v>119</v>
      </c>
      <c r="M198">
        <v>16799</v>
      </c>
      <c r="N198">
        <v>40552</v>
      </c>
      <c r="O198">
        <v>34367</v>
      </c>
      <c r="P198" s="11">
        <f t="shared" si="5"/>
        <v>30572.666666666668</v>
      </c>
      <c r="W198" t="s">
        <v>240</v>
      </c>
      <c r="X198">
        <v>9162</v>
      </c>
      <c r="Y198">
        <v>13195</v>
      </c>
      <c r="Z198">
        <v>11206</v>
      </c>
      <c r="AA198" s="11">
        <f t="shared" si="6"/>
        <v>11187.666666666666</v>
      </c>
    </row>
    <row r="199" spans="12:27">
      <c r="L199" t="s">
        <v>103</v>
      </c>
      <c r="M199">
        <v>49014</v>
      </c>
      <c r="N199">
        <v>25536</v>
      </c>
      <c r="O199">
        <v>14363</v>
      </c>
      <c r="P199" s="11">
        <f t="shared" si="5"/>
        <v>29637.666666666668</v>
      </c>
      <c r="W199" t="s">
        <v>263</v>
      </c>
      <c r="X199">
        <v>10215</v>
      </c>
      <c r="Y199">
        <v>12201</v>
      </c>
      <c r="Z199">
        <v>9454</v>
      </c>
      <c r="AA199" s="11">
        <f t="shared" si="6"/>
        <v>10623.333333333334</v>
      </c>
    </row>
    <row r="200" spans="12:27">
      <c r="L200" t="s">
        <v>123</v>
      </c>
      <c r="M200">
        <v>26095</v>
      </c>
      <c r="N200">
        <v>34404</v>
      </c>
      <c r="O200">
        <v>27374</v>
      </c>
      <c r="P200" s="11">
        <f t="shared" si="5"/>
        <v>29291</v>
      </c>
      <c r="W200" t="s">
        <v>229</v>
      </c>
      <c r="X200">
        <v>9946</v>
      </c>
      <c r="Y200">
        <v>11412</v>
      </c>
      <c r="Z200">
        <v>8945</v>
      </c>
      <c r="AA200" s="11">
        <f t="shared" si="6"/>
        <v>10101</v>
      </c>
    </row>
    <row r="201" spans="12:27">
      <c r="L201" t="s">
        <v>104</v>
      </c>
      <c r="M201">
        <v>43419</v>
      </c>
      <c r="N201">
        <v>25543</v>
      </c>
      <c r="O201">
        <v>16164</v>
      </c>
      <c r="P201" s="11">
        <f t="shared" si="5"/>
        <v>28375.333333333332</v>
      </c>
      <c r="W201" t="s">
        <v>250</v>
      </c>
      <c r="X201">
        <v>7963</v>
      </c>
      <c r="Y201">
        <v>11598</v>
      </c>
      <c r="Z201">
        <v>8939</v>
      </c>
      <c r="AA201" s="11">
        <f t="shared" si="6"/>
        <v>9500</v>
      </c>
    </row>
    <row r="202" spans="12:27">
      <c r="L202" t="s">
        <v>126</v>
      </c>
      <c r="M202">
        <v>42128</v>
      </c>
      <c r="N202">
        <v>23170</v>
      </c>
      <c r="O202">
        <v>11434</v>
      </c>
      <c r="P202" s="11">
        <f t="shared" si="5"/>
        <v>25577.333333333332</v>
      </c>
      <c r="W202" t="s">
        <v>259</v>
      </c>
      <c r="X202">
        <v>8601</v>
      </c>
      <c r="Y202">
        <v>9666</v>
      </c>
      <c r="Z202">
        <v>7774</v>
      </c>
      <c r="AA202" s="11">
        <f t="shared" si="6"/>
        <v>8680.3333333333339</v>
      </c>
    </row>
    <row r="203" spans="12:27">
      <c r="L203" t="s">
        <v>110</v>
      </c>
      <c r="M203">
        <v>23183</v>
      </c>
      <c r="N203">
        <v>26180</v>
      </c>
      <c r="O203">
        <v>22247</v>
      </c>
      <c r="P203" s="11">
        <f t="shared" si="5"/>
        <v>23870</v>
      </c>
      <c r="W203" t="s">
        <v>225</v>
      </c>
      <c r="X203">
        <v>10531</v>
      </c>
      <c r="Y203">
        <v>8439</v>
      </c>
      <c r="Z203">
        <v>6321</v>
      </c>
      <c r="AA203" s="11">
        <f t="shared" si="6"/>
        <v>8430.3333333333339</v>
      </c>
    </row>
    <row r="204" spans="12:27">
      <c r="L204" t="s">
        <v>102</v>
      </c>
      <c r="M204">
        <v>12561</v>
      </c>
      <c r="N204">
        <v>26378</v>
      </c>
      <c r="O204">
        <v>22394</v>
      </c>
      <c r="P204" s="11">
        <f t="shared" si="5"/>
        <v>20444.333333333332</v>
      </c>
      <c r="W204" t="s">
        <v>239</v>
      </c>
      <c r="X204">
        <v>7430</v>
      </c>
      <c r="Y204">
        <v>8050</v>
      </c>
      <c r="Z204">
        <v>6643</v>
      </c>
      <c r="AA204" s="11">
        <f t="shared" si="6"/>
        <v>7374.333333333333</v>
      </c>
    </row>
    <row r="205" spans="12:27">
      <c r="L205" t="s">
        <v>112</v>
      </c>
      <c r="M205">
        <v>20297</v>
      </c>
      <c r="N205">
        <v>21788</v>
      </c>
      <c r="O205">
        <v>16110</v>
      </c>
      <c r="P205" s="11">
        <f t="shared" si="5"/>
        <v>19398.333333333332</v>
      </c>
      <c r="W205" t="s">
        <v>262</v>
      </c>
      <c r="X205">
        <v>6424</v>
      </c>
      <c r="Y205">
        <v>8155</v>
      </c>
      <c r="Z205">
        <v>6916</v>
      </c>
      <c r="AA205" s="11">
        <f t="shared" si="6"/>
        <v>7165</v>
      </c>
    </row>
    <row r="206" spans="12:27">
      <c r="L206" t="s">
        <v>105</v>
      </c>
      <c r="M206">
        <v>7088</v>
      </c>
      <c r="N206">
        <v>25211</v>
      </c>
      <c r="O206">
        <v>21625</v>
      </c>
      <c r="P206" s="11">
        <f t="shared" si="5"/>
        <v>17974.666666666668</v>
      </c>
      <c r="W206" t="s">
        <v>227</v>
      </c>
      <c r="X206">
        <v>3676</v>
      </c>
      <c r="Y206">
        <v>9025</v>
      </c>
      <c r="Z206">
        <v>7597</v>
      </c>
      <c r="AA206" s="11">
        <f t="shared" si="6"/>
        <v>6766</v>
      </c>
    </row>
    <row r="207" spans="12:27">
      <c r="L207" t="s">
        <v>149</v>
      </c>
      <c r="M207">
        <v>24425</v>
      </c>
      <c r="N207">
        <v>17146</v>
      </c>
      <c r="O207">
        <v>10176</v>
      </c>
      <c r="P207" s="11">
        <f t="shared" si="5"/>
        <v>17249</v>
      </c>
      <c r="W207" t="s">
        <v>241</v>
      </c>
      <c r="X207">
        <v>6146</v>
      </c>
      <c r="Y207">
        <v>7131</v>
      </c>
      <c r="Z207">
        <v>6268</v>
      </c>
      <c r="AA207" s="11">
        <f t="shared" si="6"/>
        <v>6515</v>
      </c>
    </row>
    <row r="208" spans="12:27">
      <c r="L208" t="s">
        <v>93</v>
      </c>
      <c r="M208">
        <v>12575</v>
      </c>
      <c r="N208">
        <v>21891</v>
      </c>
      <c r="O208">
        <v>16924</v>
      </c>
      <c r="P208" s="11">
        <f t="shared" si="5"/>
        <v>17130</v>
      </c>
      <c r="W208" t="s">
        <v>253</v>
      </c>
      <c r="X208">
        <v>4871</v>
      </c>
      <c r="Y208">
        <v>7591</v>
      </c>
      <c r="Z208">
        <v>6630</v>
      </c>
      <c r="AA208" s="11">
        <f t="shared" si="6"/>
        <v>6364</v>
      </c>
    </row>
    <row r="209" spans="12:27">
      <c r="L209" t="s">
        <v>137</v>
      </c>
      <c r="M209">
        <v>15524</v>
      </c>
      <c r="N209">
        <v>18497</v>
      </c>
      <c r="O209">
        <v>13694</v>
      </c>
      <c r="P209" s="11">
        <f t="shared" si="5"/>
        <v>15905</v>
      </c>
      <c r="W209" t="s">
        <v>236</v>
      </c>
      <c r="X209">
        <v>2424</v>
      </c>
      <c r="Y209">
        <v>8337</v>
      </c>
      <c r="Z209">
        <v>7890</v>
      </c>
      <c r="AA209" s="11">
        <f t="shared" si="6"/>
        <v>6217</v>
      </c>
    </row>
    <row r="210" spans="12:27">
      <c r="L210" t="s">
        <v>124</v>
      </c>
      <c r="M210">
        <v>7786</v>
      </c>
      <c r="N210">
        <v>21342</v>
      </c>
      <c r="O210">
        <v>17718</v>
      </c>
      <c r="P210" s="11">
        <f t="shared" si="5"/>
        <v>15615.333333333334</v>
      </c>
      <c r="W210" t="s">
        <v>237</v>
      </c>
      <c r="X210">
        <v>6499</v>
      </c>
      <c r="Y210">
        <v>6107</v>
      </c>
      <c r="Z210">
        <v>5126</v>
      </c>
      <c r="AA210" s="11">
        <f t="shared" si="6"/>
        <v>5910.666666666667</v>
      </c>
    </row>
    <row r="211" spans="12:27">
      <c r="L211" t="s">
        <v>118</v>
      </c>
      <c r="M211">
        <v>6921</v>
      </c>
      <c r="N211">
        <v>20216</v>
      </c>
      <c r="O211">
        <v>17245</v>
      </c>
      <c r="P211" s="11">
        <f t="shared" ref="P211:P239" si="7">AVERAGE($M211:$O211)</f>
        <v>14794</v>
      </c>
      <c r="W211" t="s">
        <v>233</v>
      </c>
      <c r="X211">
        <v>4904</v>
      </c>
      <c r="Y211">
        <v>6283</v>
      </c>
      <c r="Z211">
        <v>5742</v>
      </c>
      <c r="AA211" s="11">
        <f t="shared" si="6"/>
        <v>5643</v>
      </c>
    </row>
    <row r="212" spans="12:27">
      <c r="L212" t="s">
        <v>117</v>
      </c>
      <c r="M212">
        <v>7227</v>
      </c>
      <c r="N212">
        <v>18854</v>
      </c>
      <c r="O212">
        <v>15768</v>
      </c>
      <c r="P212" s="11">
        <f t="shared" si="7"/>
        <v>13949.666666666666</v>
      </c>
      <c r="W212" t="s">
        <v>223</v>
      </c>
      <c r="X212">
        <v>2818</v>
      </c>
      <c r="Y212">
        <v>6389</v>
      </c>
      <c r="Z212">
        <v>5755</v>
      </c>
      <c r="AA212" s="11">
        <f t="shared" si="6"/>
        <v>4987.333333333333</v>
      </c>
    </row>
    <row r="213" spans="12:27">
      <c r="L213" t="s">
        <v>98</v>
      </c>
      <c r="M213">
        <v>7066</v>
      </c>
      <c r="N213">
        <v>17423</v>
      </c>
      <c r="O213">
        <v>13102</v>
      </c>
      <c r="P213" s="11">
        <f t="shared" si="7"/>
        <v>12530.333333333334</v>
      </c>
      <c r="W213" t="s">
        <v>265</v>
      </c>
      <c r="X213">
        <v>1647</v>
      </c>
      <c r="Y213">
        <v>6211</v>
      </c>
      <c r="Z213">
        <v>6143</v>
      </c>
      <c r="AA213" s="11">
        <f t="shared" si="6"/>
        <v>4667</v>
      </c>
    </row>
    <row r="214" spans="12:27">
      <c r="L214" t="s">
        <v>143</v>
      </c>
      <c r="M214">
        <v>15177</v>
      </c>
      <c r="N214">
        <v>12230</v>
      </c>
      <c r="O214">
        <v>8901</v>
      </c>
      <c r="P214" s="11">
        <f t="shared" si="7"/>
        <v>12102.666666666666</v>
      </c>
      <c r="W214" t="s">
        <v>226</v>
      </c>
      <c r="X214">
        <v>6622</v>
      </c>
      <c r="Y214">
        <v>3383</v>
      </c>
      <c r="Z214">
        <v>2251</v>
      </c>
      <c r="AA214" s="11">
        <f t="shared" si="6"/>
        <v>4085.3333333333335</v>
      </c>
    </row>
    <row r="215" spans="12:27">
      <c r="L215" t="s">
        <v>122</v>
      </c>
      <c r="M215">
        <v>11450</v>
      </c>
      <c r="N215">
        <v>12618</v>
      </c>
      <c r="O215">
        <v>10017</v>
      </c>
      <c r="P215" s="11">
        <f t="shared" si="7"/>
        <v>11361.666666666666</v>
      </c>
      <c r="W215" t="s">
        <v>252</v>
      </c>
      <c r="X215">
        <v>1594</v>
      </c>
      <c r="Y215">
        <v>4968</v>
      </c>
      <c r="Z215">
        <v>4824</v>
      </c>
      <c r="AA215" s="11">
        <f t="shared" si="6"/>
        <v>3795.3333333333335</v>
      </c>
    </row>
    <row r="216" spans="12:27">
      <c r="L216" t="s">
        <v>136</v>
      </c>
      <c r="M216">
        <v>4501</v>
      </c>
      <c r="N216">
        <v>14853</v>
      </c>
      <c r="O216">
        <v>12446</v>
      </c>
      <c r="P216" s="11">
        <f t="shared" si="7"/>
        <v>10600</v>
      </c>
      <c r="W216" t="s">
        <v>248</v>
      </c>
      <c r="X216">
        <v>2765</v>
      </c>
      <c r="Y216">
        <v>4314</v>
      </c>
      <c r="Z216">
        <v>3706</v>
      </c>
      <c r="AA216" s="11">
        <f t="shared" si="6"/>
        <v>3595</v>
      </c>
    </row>
    <row r="217" spans="12:27">
      <c r="L217" t="s">
        <v>135</v>
      </c>
      <c r="M217">
        <v>3498</v>
      </c>
      <c r="N217">
        <v>14003</v>
      </c>
      <c r="O217">
        <v>11057</v>
      </c>
      <c r="P217" s="11">
        <f t="shared" si="7"/>
        <v>9519.3333333333339</v>
      </c>
      <c r="W217" t="s">
        <v>249</v>
      </c>
      <c r="X217">
        <v>1946</v>
      </c>
      <c r="Y217">
        <v>969</v>
      </c>
      <c r="Z217">
        <v>470</v>
      </c>
      <c r="AA217" s="11">
        <f t="shared" si="6"/>
        <v>1128.3333333333333</v>
      </c>
    </row>
    <row r="218" spans="12:27">
      <c r="L218" t="s">
        <v>141</v>
      </c>
      <c r="M218">
        <v>13437</v>
      </c>
      <c r="N218">
        <v>9113</v>
      </c>
      <c r="O218">
        <v>5041</v>
      </c>
      <c r="P218" s="11">
        <f t="shared" si="7"/>
        <v>9197</v>
      </c>
      <c r="W218" t="s">
        <v>258</v>
      </c>
      <c r="X218">
        <v>894</v>
      </c>
      <c r="Y218">
        <v>1295</v>
      </c>
      <c r="Z218">
        <v>1150</v>
      </c>
      <c r="AA218" s="11">
        <f t="shared" si="6"/>
        <v>1113</v>
      </c>
    </row>
    <row r="219" spans="12:27">
      <c r="L219" t="s">
        <v>130</v>
      </c>
      <c r="M219">
        <v>4212</v>
      </c>
      <c r="N219">
        <v>13251</v>
      </c>
      <c r="O219">
        <v>9695</v>
      </c>
      <c r="P219" s="11">
        <f t="shared" si="7"/>
        <v>9052.6666666666661</v>
      </c>
      <c r="W219" t="s">
        <v>228</v>
      </c>
      <c r="X219">
        <v>209</v>
      </c>
      <c r="Y219">
        <v>861</v>
      </c>
      <c r="Z219">
        <v>964</v>
      </c>
      <c r="AA219" s="11">
        <f t="shared" si="6"/>
        <v>678</v>
      </c>
    </row>
    <row r="220" spans="12:27">
      <c r="L220" t="s">
        <v>120</v>
      </c>
      <c r="M220">
        <v>4197</v>
      </c>
      <c r="N220">
        <v>10687</v>
      </c>
      <c r="O220">
        <v>8774</v>
      </c>
      <c r="P220" s="11">
        <f t="shared" si="7"/>
        <v>7886</v>
      </c>
      <c r="W220" t="s">
        <v>231</v>
      </c>
      <c r="X220">
        <v>171</v>
      </c>
      <c r="Y220">
        <v>485</v>
      </c>
      <c r="Z220">
        <v>645</v>
      </c>
      <c r="AA220" s="11">
        <f t="shared" si="6"/>
        <v>433.66666666666669</v>
      </c>
    </row>
    <row r="221" spans="12:27">
      <c r="L221" t="s">
        <v>99</v>
      </c>
      <c r="M221">
        <v>4826</v>
      </c>
      <c r="N221">
        <v>9827</v>
      </c>
      <c r="O221">
        <v>8861</v>
      </c>
      <c r="P221" s="11">
        <f t="shared" si="7"/>
        <v>7838</v>
      </c>
      <c r="W221" t="s">
        <v>232</v>
      </c>
      <c r="X221">
        <v>327</v>
      </c>
      <c r="Y221">
        <v>472</v>
      </c>
      <c r="Z221">
        <v>418</v>
      </c>
      <c r="AA221" s="11">
        <f t="shared" si="6"/>
        <v>405.66666666666669</v>
      </c>
    </row>
    <row r="222" spans="12:27">
      <c r="L222" t="s">
        <v>145</v>
      </c>
      <c r="M222">
        <v>11523</v>
      </c>
      <c r="N222">
        <v>7533</v>
      </c>
      <c r="O222">
        <v>4376</v>
      </c>
      <c r="P222" s="11">
        <f t="shared" si="7"/>
        <v>7810.666666666667</v>
      </c>
      <c r="W222" t="s">
        <v>251</v>
      </c>
      <c r="X222">
        <v>14</v>
      </c>
      <c r="Z222">
        <v>1</v>
      </c>
      <c r="AA222" s="11">
        <f t="shared" si="6"/>
        <v>7.5</v>
      </c>
    </row>
    <row r="223" spans="12:27">
      <c r="L223" t="s">
        <v>96</v>
      </c>
      <c r="M223">
        <v>3450</v>
      </c>
      <c r="N223">
        <v>10148</v>
      </c>
      <c r="O223">
        <v>9429</v>
      </c>
      <c r="P223" s="11">
        <f t="shared" si="7"/>
        <v>7675.666666666667</v>
      </c>
    </row>
    <row r="224" spans="12:27">
      <c r="L224" t="s">
        <v>132</v>
      </c>
      <c r="M224">
        <v>5283</v>
      </c>
      <c r="N224">
        <v>10575</v>
      </c>
      <c r="O224">
        <v>6805</v>
      </c>
      <c r="P224" s="11">
        <f t="shared" si="7"/>
        <v>7554.333333333333</v>
      </c>
    </row>
    <row r="225" spans="12:16">
      <c r="L225" t="s">
        <v>146</v>
      </c>
      <c r="M225">
        <v>1692</v>
      </c>
      <c r="N225">
        <v>9887</v>
      </c>
      <c r="O225">
        <v>8987</v>
      </c>
      <c r="P225" s="11">
        <f t="shared" si="7"/>
        <v>6855.333333333333</v>
      </c>
    </row>
    <row r="226" spans="12:16">
      <c r="L226" t="s">
        <v>152</v>
      </c>
      <c r="M226">
        <v>7121</v>
      </c>
      <c r="N226">
        <v>7336</v>
      </c>
      <c r="O226">
        <v>4661</v>
      </c>
      <c r="P226" s="11">
        <f t="shared" si="7"/>
        <v>6372.666666666667</v>
      </c>
    </row>
    <row r="227" spans="12:16">
      <c r="L227" t="s">
        <v>95</v>
      </c>
      <c r="M227">
        <v>2634</v>
      </c>
      <c r="N227">
        <v>8685</v>
      </c>
      <c r="O227">
        <v>7495</v>
      </c>
      <c r="P227" s="11">
        <f t="shared" si="7"/>
        <v>6271.333333333333</v>
      </c>
    </row>
    <row r="228" spans="12:16">
      <c r="L228" t="s">
        <v>131</v>
      </c>
      <c r="M228">
        <v>5138</v>
      </c>
      <c r="N228">
        <v>7136</v>
      </c>
      <c r="O228">
        <v>5880</v>
      </c>
      <c r="P228" s="11">
        <f t="shared" si="7"/>
        <v>6051.333333333333</v>
      </c>
    </row>
    <row r="229" spans="12:16">
      <c r="L229" t="s">
        <v>127</v>
      </c>
      <c r="M229">
        <v>2385</v>
      </c>
      <c r="N229">
        <v>7825</v>
      </c>
      <c r="O229">
        <v>6997</v>
      </c>
      <c r="P229" s="11">
        <f t="shared" si="7"/>
        <v>5735.666666666667</v>
      </c>
    </row>
    <row r="230" spans="12:16">
      <c r="L230" t="s">
        <v>148</v>
      </c>
      <c r="M230">
        <v>3647</v>
      </c>
      <c r="N230">
        <v>6912</v>
      </c>
      <c r="O230">
        <v>5643</v>
      </c>
      <c r="P230" s="11">
        <f t="shared" si="7"/>
        <v>5400.666666666667</v>
      </c>
    </row>
    <row r="231" spans="12:16">
      <c r="L231" t="s">
        <v>101</v>
      </c>
      <c r="M231">
        <v>8010</v>
      </c>
      <c r="N231">
        <v>3676</v>
      </c>
      <c r="O231">
        <v>2059</v>
      </c>
      <c r="P231" s="11">
        <f t="shared" si="7"/>
        <v>4581.666666666667</v>
      </c>
    </row>
    <row r="232" spans="12:16">
      <c r="L232" t="s">
        <v>113</v>
      </c>
      <c r="M232">
        <v>2401</v>
      </c>
      <c r="N232">
        <v>5524</v>
      </c>
      <c r="O232">
        <v>5087</v>
      </c>
      <c r="P232" s="11">
        <f t="shared" si="7"/>
        <v>4337.333333333333</v>
      </c>
    </row>
    <row r="233" spans="12:16">
      <c r="L233" t="s">
        <v>109</v>
      </c>
      <c r="M233">
        <v>6189</v>
      </c>
      <c r="N233">
        <v>3713</v>
      </c>
      <c r="O233">
        <v>1994</v>
      </c>
      <c r="P233" s="11">
        <f t="shared" si="7"/>
        <v>3965.3333333333335</v>
      </c>
    </row>
    <row r="234" spans="12:16">
      <c r="L234" t="s">
        <v>133</v>
      </c>
      <c r="M234">
        <v>1891</v>
      </c>
      <c r="N234">
        <v>5107</v>
      </c>
      <c r="O234">
        <v>4714</v>
      </c>
      <c r="P234" s="11">
        <f t="shared" si="7"/>
        <v>3904</v>
      </c>
    </row>
    <row r="235" spans="12:16">
      <c r="L235" t="s">
        <v>116</v>
      </c>
      <c r="M235">
        <v>1567</v>
      </c>
      <c r="N235">
        <v>4226</v>
      </c>
      <c r="O235">
        <v>3804</v>
      </c>
      <c r="P235" s="11">
        <f t="shared" si="7"/>
        <v>3199</v>
      </c>
    </row>
    <row r="236" spans="12:16">
      <c r="L236" t="s">
        <v>92</v>
      </c>
      <c r="M236">
        <v>1385</v>
      </c>
      <c r="N236">
        <v>3979</v>
      </c>
      <c r="O236">
        <v>3639</v>
      </c>
      <c r="P236" s="11">
        <f t="shared" si="7"/>
        <v>3001</v>
      </c>
    </row>
    <row r="237" spans="12:16">
      <c r="L237" t="s">
        <v>138</v>
      </c>
      <c r="M237">
        <v>1433</v>
      </c>
      <c r="N237">
        <v>3982</v>
      </c>
      <c r="O237">
        <v>3159</v>
      </c>
      <c r="P237" s="11">
        <f t="shared" si="7"/>
        <v>2858</v>
      </c>
    </row>
    <row r="238" spans="12:16">
      <c r="L238" t="s">
        <v>129</v>
      </c>
      <c r="M238">
        <v>705</v>
      </c>
      <c r="N238">
        <v>401</v>
      </c>
      <c r="O238">
        <v>171</v>
      </c>
      <c r="P238" s="11">
        <f t="shared" si="7"/>
        <v>425.66666666666669</v>
      </c>
    </row>
    <row r="239" spans="12:16">
      <c r="L239" t="s">
        <v>134</v>
      </c>
      <c r="M239">
        <v>248</v>
      </c>
      <c r="N239">
        <v>510</v>
      </c>
      <c r="O239">
        <v>443</v>
      </c>
      <c r="P239" s="11">
        <f t="shared" si="7"/>
        <v>400.33333333333331</v>
      </c>
    </row>
    <row r="242" spans="12:18">
      <c r="M242" s="11"/>
    </row>
    <row r="243" spans="12:18">
      <c r="L243" s="10"/>
      <c r="M243" s="11"/>
    </row>
    <row r="244" spans="12:18">
      <c r="M244" s="11"/>
    </row>
    <row r="245" spans="12:18">
      <c r="M245" s="11">
        <v>2017</v>
      </c>
      <c r="N245">
        <v>2018</v>
      </c>
      <c r="O245">
        <v>2019</v>
      </c>
      <c r="P245">
        <v>2020</v>
      </c>
    </row>
    <row r="246" spans="12:18">
      <c r="L246" t="s">
        <v>153</v>
      </c>
      <c r="M246" s="16">
        <v>46291046.520000003</v>
      </c>
      <c r="N246" s="16">
        <v>37382837.299999997</v>
      </c>
      <c r="O246" s="16">
        <v>27665339.640000001</v>
      </c>
      <c r="P246" s="16">
        <v>8034318.5</v>
      </c>
    </row>
    <row r="247" spans="12:18">
      <c r="L247" t="s">
        <v>90</v>
      </c>
      <c r="M247" s="16">
        <v>62565971.380000003</v>
      </c>
      <c r="N247" s="16">
        <v>50505523.369999997</v>
      </c>
      <c r="O247" s="16">
        <v>38538406.380000003</v>
      </c>
      <c r="P247" s="16">
        <v>12315543</v>
      </c>
    </row>
    <row r="248" spans="12:18">
      <c r="L248" t="s">
        <v>91</v>
      </c>
      <c r="M248" s="16">
        <v>46291046.520000003</v>
      </c>
      <c r="N248" s="16">
        <v>34946495.32</v>
      </c>
      <c r="O248" s="16">
        <v>24000484.079999998</v>
      </c>
      <c r="P248" s="16">
        <v>8034318.5</v>
      </c>
    </row>
    <row r="249" spans="12:18">
      <c r="L249" t="s">
        <v>266</v>
      </c>
      <c r="M249" s="16">
        <v>9928249.6400000006</v>
      </c>
      <c r="N249" s="16">
        <v>11379278.970000001</v>
      </c>
      <c r="O249" s="16">
        <v>9899715.1899999995</v>
      </c>
      <c r="P249" s="16">
        <v>4776169.87</v>
      </c>
    </row>
    <row r="250" spans="12:18">
      <c r="L250" t="s">
        <v>273</v>
      </c>
      <c r="M250" s="16">
        <v>195428.88</v>
      </c>
      <c r="N250" s="16">
        <v>326057.53999999998</v>
      </c>
      <c r="O250" s="16">
        <v>259603.82</v>
      </c>
      <c r="P250" s="16">
        <v>141605.26999999999</v>
      </c>
    </row>
    <row r="251" spans="12:18">
      <c r="L251" t="s">
        <v>274</v>
      </c>
      <c r="M251" s="16">
        <v>1425060.7</v>
      </c>
      <c r="N251" s="16">
        <v>326057.53999999998</v>
      </c>
      <c r="O251" s="16">
        <v>1297115.75</v>
      </c>
      <c r="P251" s="16">
        <v>410474.82</v>
      </c>
    </row>
    <row r="252" spans="12:18">
      <c r="L252" t="s">
        <v>275</v>
      </c>
      <c r="M252" s="16">
        <v>459698.67</v>
      </c>
      <c r="N252" s="16">
        <v>298594.12</v>
      </c>
      <c r="O252" s="16">
        <v>208490.38</v>
      </c>
      <c r="P252" s="16">
        <v>36971.760000000002</v>
      </c>
    </row>
    <row r="253" spans="12:18">
      <c r="M253" s="15"/>
      <c r="N253" s="15"/>
      <c r="O253" s="15"/>
      <c r="P253" s="15"/>
      <c r="Q253" s="15"/>
      <c r="R253" s="15"/>
    </row>
    <row r="254" spans="12:18">
      <c r="M254" s="15"/>
      <c r="N254" s="15"/>
      <c r="O254" s="15"/>
      <c r="P254" s="15"/>
      <c r="Q254" s="15"/>
      <c r="R254" s="15"/>
    </row>
    <row r="255" spans="12:18">
      <c r="M255" s="15"/>
      <c r="N255" s="15"/>
      <c r="O255" s="15"/>
      <c r="P255" s="15"/>
      <c r="Q255" s="15"/>
      <c r="R255" s="15"/>
    </row>
    <row r="256" spans="12:18">
      <c r="M256" s="15"/>
      <c r="N256" s="15"/>
      <c r="O256" s="15"/>
      <c r="P256" s="15"/>
      <c r="Q256" s="15"/>
      <c r="R256" s="15"/>
    </row>
    <row r="257" spans="13:13">
      <c r="M257" s="11"/>
    </row>
    <row r="258" spans="13:13">
      <c r="M258" s="11"/>
    </row>
    <row r="259" spans="13:13">
      <c r="M259" s="11"/>
    </row>
    <row r="260" spans="13:13">
      <c r="M260" s="11"/>
    </row>
    <row r="261" spans="13:13">
      <c r="M261" s="11"/>
    </row>
    <row r="262" spans="13:13">
      <c r="M262" s="11"/>
    </row>
    <row r="263" spans="13:13">
      <c r="M263" s="11"/>
    </row>
    <row r="264" spans="13:13">
      <c r="M264" s="11"/>
    </row>
    <row r="265" spans="13:13">
      <c r="M265" s="11"/>
    </row>
    <row r="266" spans="13:13">
      <c r="M266" s="11"/>
    </row>
    <row r="267" spans="13:13">
      <c r="M267" s="11"/>
    </row>
    <row r="268" spans="13:13">
      <c r="M268" s="11"/>
    </row>
    <row r="269" spans="13:13">
      <c r="M269" s="11"/>
    </row>
    <row r="270" spans="13:13">
      <c r="M270" s="11"/>
    </row>
    <row r="271" spans="13:13">
      <c r="M271" s="11"/>
    </row>
    <row r="272" spans="13:13">
      <c r="M272" s="11"/>
    </row>
    <row r="273" spans="13:13">
      <c r="M273" s="11"/>
    </row>
    <row r="274" spans="13:13">
      <c r="M274" s="11"/>
    </row>
    <row r="275" spans="13:13">
      <c r="M275" s="11"/>
    </row>
    <row r="276" spans="13:13">
      <c r="M276" s="11"/>
    </row>
    <row r="277" spans="13:13">
      <c r="M277" s="11"/>
    </row>
    <row r="278" spans="13:13">
      <c r="M278" s="11"/>
    </row>
    <row r="279" spans="13:13">
      <c r="M279" s="11"/>
    </row>
    <row r="280" spans="13:13">
      <c r="M280" s="11"/>
    </row>
    <row r="281" spans="13:13">
      <c r="M281" s="11"/>
    </row>
    <row r="282" spans="13:13">
      <c r="M282" s="11"/>
    </row>
    <row r="283" spans="13:13">
      <c r="M283" s="11"/>
    </row>
    <row r="284" spans="13:13">
      <c r="M284" s="11"/>
    </row>
    <row r="285" spans="13:13">
      <c r="M285" s="11"/>
    </row>
    <row r="286" spans="13:13">
      <c r="M286" s="11"/>
    </row>
    <row r="287" spans="13:13">
      <c r="M287" s="11"/>
    </row>
    <row r="288" spans="13:13">
      <c r="M288" s="11"/>
    </row>
    <row r="289" spans="13:13">
      <c r="M289" s="11"/>
    </row>
    <row r="290" spans="13:13">
      <c r="M290" s="11"/>
    </row>
    <row r="291" spans="13:13">
      <c r="M291" s="11"/>
    </row>
    <row r="292" spans="13:13">
      <c r="M292" s="11"/>
    </row>
    <row r="293" spans="13:13">
      <c r="M293" s="11"/>
    </row>
    <row r="294" spans="13:13">
      <c r="M294" s="11"/>
    </row>
    <row r="295" spans="13:13">
      <c r="M295" s="11"/>
    </row>
    <row r="296" spans="13:13">
      <c r="M296" s="11"/>
    </row>
    <row r="297" spans="13:13">
      <c r="M297" s="11"/>
    </row>
    <row r="298" spans="13:13">
      <c r="M298" s="11"/>
    </row>
    <row r="299" spans="13:13">
      <c r="M299" s="11"/>
    </row>
    <row r="300" spans="13:13">
      <c r="M300" s="11"/>
    </row>
    <row r="301" spans="13:13">
      <c r="M301" s="11"/>
    </row>
    <row r="302" spans="13:13">
      <c r="M302" s="11"/>
    </row>
    <row r="303" spans="13:13">
      <c r="M303" s="11"/>
    </row>
    <row r="304" spans="13:13">
      <c r="M304" s="11"/>
    </row>
    <row r="305" spans="13:13">
      <c r="M305" s="11"/>
    </row>
    <row r="306" spans="13:13">
      <c r="M306" s="11"/>
    </row>
    <row r="307" spans="13:13">
      <c r="M307" s="11"/>
    </row>
    <row r="308" spans="13:13">
      <c r="M308" s="11"/>
    </row>
    <row r="309" spans="13:13">
      <c r="M309" s="11"/>
    </row>
    <row r="310" spans="13:13">
      <c r="M310" s="11"/>
    </row>
    <row r="311" spans="13:13">
      <c r="M311" s="11"/>
    </row>
    <row r="312" spans="13:13">
      <c r="M312" s="11"/>
    </row>
    <row r="313" spans="13:13">
      <c r="M313" s="11"/>
    </row>
    <row r="314" spans="13:13">
      <c r="M314" s="11"/>
    </row>
    <row r="315" spans="13:13">
      <c r="M315" s="11"/>
    </row>
    <row r="316" spans="13:13">
      <c r="M316" s="11"/>
    </row>
    <row r="317" spans="13:13">
      <c r="M317" s="11"/>
    </row>
    <row r="318" spans="13:13">
      <c r="M318" s="11"/>
    </row>
    <row r="319" spans="13:13">
      <c r="M319" s="11"/>
    </row>
    <row r="320" spans="13:13">
      <c r="M320" s="11"/>
    </row>
    <row r="321" spans="13:13">
      <c r="M321" s="11"/>
    </row>
    <row r="322" spans="13:13">
      <c r="M322" s="11"/>
    </row>
    <row r="323" spans="13:13">
      <c r="M323" s="11"/>
    </row>
    <row r="324" spans="13:13">
      <c r="M324" s="11"/>
    </row>
    <row r="325" spans="13:13">
      <c r="M325" s="11"/>
    </row>
    <row r="326" spans="13:13">
      <c r="M326" s="11"/>
    </row>
    <row r="327" spans="13:13">
      <c r="M327" s="11"/>
    </row>
    <row r="328" spans="13:13">
      <c r="M328" s="11"/>
    </row>
    <row r="329" spans="13:13">
      <c r="M329" s="11"/>
    </row>
    <row r="330" spans="13:13">
      <c r="M330" s="11"/>
    </row>
    <row r="331" spans="13:13">
      <c r="M331" s="11"/>
    </row>
    <row r="332" spans="13:13">
      <c r="M332" s="11"/>
    </row>
    <row r="333" spans="13:13">
      <c r="M333" s="11"/>
    </row>
    <row r="334" spans="13:13">
      <c r="M334" s="11"/>
    </row>
    <row r="335" spans="13:13">
      <c r="M335" s="11"/>
    </row>
    <row r="336" spans="13:13">
      <c r="M336" s="11"/>
    </row>
    <row r="337" spans="13:13">
      <c r="M337" s="11"/>
    </row>
    <row r="338" spans="13:13">
      <c r="M338" s="11"/>
    </row>
    <row r="339" spans="13:13">
      <c r="M339" s="11"/>
    </row>
    <row r="340" spans="13:13">
      <c r="M340" s="11"/>
    </row>
    <row r="341" spans="13:13">
      <c r="M341" s="11"/>
    </row>
    <row r="342" spans="13:13">
      <c r="M342" s="11"/>
    </row>
    <row r="343" spans="13:13">
      <c r="M343" s="11"/>
    </row>
    <row r="344" spans="13:13">
      <c r="M344" s="11"/>
    </row>
    <row r="345" spans="13:13">
      <c r="M345" s="11"/>
    </row>
    <row r="346" spans="13:13">
      <c r="M346" s="11"/>
    </row>
    <row r="347" spans="13:13">
      <c r="M347" s="11"/>
    </row>
    <row r="348" spans="13:13">
      <c r="M348" s="11"/>
    </row>
    <row r="349" spans="13:13">
      <c r="M349" s="11"/>
    </row>
    <row r="350" spans="13:13">
      <c r="M350" s="11"/>
    </row>
    <row r="351" spans="13:13">
      <c r="M351" s="11"/>
    </row>
    <row r="352" spans="13:13">
      <c r="M352" s="11"/>
    </row>
    <row r="353" spans="13:13">
      <c r="M353" s="11"/>
    </row>
    <row r="354" spans="13:13">
      <c r="M354" s="11"/>
    </row>
    <row r="355" spans="13:13">
      <c r="M355" s="11"/>
    </row>
    <row r="356" spans="13:13">
      <c r="M356" s="11"/>
    </row>
    <row r="357" spans="13:13">
      <c r="M357" s="11"/>
    </row>
    <row r="358" spans="13:13">
      <c r="M358" s="11"/>
    </row>
    <row r="359" spans="13:13">
      <c r="M359" s="11"/>
    </row>
    <row r="360" spans="13:13">
      <c r="M360" s="11"/>
    </row>
    <row r="361" spans="13:13">
      <c r="M361" s="11"/>
    </row>
    <row r="362" spans="13:13">
      <c r="M362" s="11"/>
    </row>
    <row r="363" spans="13:13">
      <c r="M363" s="11"/>
    </row>
    <row r="364" spans="13:13">
      <c r="M364" s="11"/>
    </row>
    <row r="365" spans="13:13">
      <c r="M365" s="11"/>
    </row>
    <row r="366" spans="13:13">
      <c r="M366" s="11"/>
    </row>
    <row r="367" spans="13:13">
      <c r="M367" s="11"/>
    </row>
    <row r="368" spans="13:13">
      <c r="M368" s="11"/>
    </row>
    <row r="369" spans="13:13">
      <c r="M369" s="11"/>
    </row>
    <row r="370" spans="13:13">
      <c r="M370" s="11"/>
    </row>
    <row r="371" spans="13:13">
      <c r="M371" s="11"/>
    </row>
    <row r="372" spans="13:13">
      <c r="M372" s="11"/>
    </row>
    <row r="373" spans="13:13">
      <c r="M373" s="11"/>
    </row>
    <row r="374" spans="13:13">
      <c r="M374" s="11"/>
    </row>
    <row r="375" spans="13:13">
      <c r="M375" s="11"/>
    </row>
    <row r="376" spans="13:13">
      <c r="M376" s="11"/>
    </row>
    <row r="377" spans="13:13">
      <c r="M377" s="11"/>
    </row>
    <row r="378" spans="13:13">
      <c r="M378" s="11"/>
    </row>
    <row r="379" spans="13:13">
      <c r="M379" s="11"/>
    </row>
    <row r="380" spans="13:13">
      <c r="M380" s="11"/>
    </row>
    <row r="381" spans="13:13">
      <c r="M381" s="11"/>
    </row>
    <row r="382" spans="13:13">
      <c r="M382" s="11"/>
    </row>
    <row r="383" spans="13:13">
      <c r="M383" s="11"/>
    </row>
    <row r="384" spans="13:13">
      <c r="M384" s="11"/>
    </row>
    <row r="385" spans="13:13">
      <c r="M385" s="11"/>
    </row>
    <row r="386" spans="13:13">
      <c r="M386" s="11"/>
    </row>
    <row r="387" spans="13:13">
      <c r="M387" s="11"/>
    </row>
    <row r="388" spans="13:13">
      <c r="M388" s="11"/>
    </row>
    <row r="389" spans="13:13">
      <c r="M389" s="11"/>
    </row>
    <row r="390" spans="13:13">
      <c r="M390" s="11"/>
    </row>
    <row r="391" spans="13:13">
      <c r="M391" s="11"/>
    </row>
    <row r="392" spans="13:13">
      <c r="M392" s="11"/>
    </row>
    <row r="393" spans="13:13">
      <c r="M393" s="11"/>
    </row>
    <row r="394" spans="13:13">
      <c r="M394" s="11"/>
    </row>
    <row r="395" spans="13:13">
      <c r="M395" s="11"/>
    </row>
    <row r="396" spans="13:13">
      <c r="M396" s="11"/>
    </row>
    <row r="397" spans="13:13">
      <c r="M397" s="11"/>
    </row>
    <row r="398" spans="13:13">
      <c r="M398" s="11"/>
    </row>
    <row r="399" spans="13:13">
      <c r="M399" s="11"/>
    </row>
    <row r="400" spans="13:13">
      <c r="M400" s="11"/>
    </row>
    <row r="401" spans="13:13">
      <c r="M401" s="11"/>
    </row>
    <row r="402" spans="13:13">
      <c r="M402" s="11"/>
    </row>
    <row r="403" spans="13:13">
      <c r="M403" s="11"/>
    </row>
    <row r="404" spans="13:13">
      <c r="M404" s="11"/>
    </row>
    <row r="405" spans="13:13">
      <c r="M405" s="11"/>
    </row>
    <row r="406" spans="13:13">
      <c r="M406" s="11"/>
    </row>
    <row r="407" spans="13:13">
      <c r="M407" s="11"/>
    </row>
    <row r="408" spans="13:13">
      <c r="M408" s="11"/>
    </row>
    <row r="409" spans="13:13">
      <c r="M409" s="11"/>
    </row>
    <row r="410" spans="13:13">
      <c r="M410" s="11"/>
    </row>
    <row r="411" spans="13:13">
      <c r="M411" s="11"/>
    </row>
    <row r="412" spans="13:13">
      <c r="M412" s="11"/>
    </row>
    <row r="413" spans="13:13">
      <c r="M413" s="11"/>
    </row>
    <row r="414" spans="13:13">
      <c r="M414" s="11"/>
    </row>
    <row r="415" spans="13:13">
      <c r="M415" s="11"/>
    </row>
    <row r="416" spans="13:13">
      <c r="M416" s="11"/>
    </row>
    <row r="417" spans="13:13">
      <c r="M417" s="11"/>
    </row>
    <row r="418" spans="13:13">
      <c r="M418" s="11"/>
    </row>
    <row r="419" spans="13:13">
      <c r="M419" s="11"/>
    </row>
    <row r="420" spans="13:13">
      <c r="M420" s="11"/>
    </row>
    <row r="421" spans="13:13">
      <c r="M421" s="11"/>
    </row>
    <row r="422" spans="13:13">
      <c r="M422" s="11"/>
    </row>
    <row r="423" spans="13:13">
      <c r="M423" s="11"/>
    </row>
    <row r="424" spans="13:13">
      <c r="M424" s="11"/>
    </row>
    <row r="425" spans="13:13">
      <c r="M425" s="11"/>
    </row>
    <row r="426" spans="13:13">
      <c r="M426" s="11"/>
    </row>
    <row r="427" spans="13:13">
      <c r="M427" s="11"/>
    </row>
    <row r="428" spans="13:13">
      <c r="M428" s="11"/>
    </row>
    <row r="429" spans="13:13">
      <c r="M429" s="11"/>
    </row>
    <row r="430" spans="13:13">
      <c r="M430" s="11"/>
    </row>
    <row r="431" spans="13:13">
      <c r="M431" s="11"/>
    </row>
    <row r="432" spans="13:13">
      <c r="M432" s="11"/>
    </row>
    <row r="433" spans="13:13">
      <c r="M433" s="11"/>
    </row>
    <row r="434" spans="13:13">
      <c r="M434" s="11"/>
    </row>
    <row r="435" spans="13:13">
      <c r="M435" s="11"/>
    </row>
    <row r="436" spans="13:13">
      <c r="M436" s="11"/>
    </row>
  </sheetData>
  <sortState xmlns:xlrd2="http://schemas.microsoft.com/office/spreadsheetml/2017/richdata2" ref="P110:P175">
    <sortCondition descending="1" ref="P110:P175"/>
  </sortState>
  <mergeCells count="3">
    <mergeCell ref="B1:F1"/>
    <mergeCell ref="J1:N1"/>
    <mergeCell ref="B44:C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EDC-0BD2-7F49-929C-F693619374E3}">
  <dimension ref="A1:T49"/>
  <sheetViews>
    <sheetView topLeftCell="O1" zoomScale="83" workbookViewId="0">
      <selection activeCell="Q1" sqref="Q1:T49"/>
    </sheetView>
  </sheetViews>
  <sheetFormatPr baseColWidth="10" defaultRowHeight="16"/>
  <sheetData>
    <row r="1" spans="1:20">
      <c r="A1" t="s">
        <v>276</v>
      </c>
      <c r="B1" t="s">
        <v>277</v>
      </c>
      <c r="C1" t="s">
        <v>278</v>
      </c>
      <c r="Q1" s="20" t="s">
        <v>276</v>
      </c>
      <c r="R1" s="20" t="s">
        <v>279</v>
      </c>
      <c r="S1" t="s">
        <v>280</v>
      </c>
      <c r="T1" t="s">
        <v>281</v>
      </c>
    </row>
    <row r="2" spans="1:20">
      <c r="A2" s="7">
        <v>42736</v>
      </c>
      <c r="B2" s="17">
        <v>1070261</v>
      </c>
      <c r="C2">
        <v>0.16</v>
      </c>
      <c r="Q2" s="21">
        <v>42736</v>
      </c>
      <c r="R2" s="22">
        <v>1070261</v>
      </c>
      <c r="S2">
        <v>66</v>
      </c>
      <c r="T2">
        <v>14</v>
      </c>
    </row>
    <row r="3" spans="1:20">
      <c r="A3" s="7">
        <v>42767</v>
      </c>
      <c r="B3" s="17">
        <v>1023263</v>
      </c>
      <c r="C3">
        <v>0.09</v>
      </c>
      <c r="Q3" s="23">
        <v>42767</v>
      </c>
      <c r="R3" s="24">
        <v>1023263</v>
      </c>
      <c r="S3">
        <v>70</v>
      </c>
      <c r="T3">
        <v>19</v>
      </c>
    </row>
    <row r="4" spans="1:20">
      <c r="A4" s="7">
        <v>42795</v>
      </c>
      <c r="B4" s="17">
        <v>1158638</v>
      </c>
      <c r="C4">
        <v>0.17</v>
      </c>
      <c r="Q4" s="21">
        <v>42795</v>
      </c>
      <c r="R4" s="22">
        <v>1158638</v>
      </c>
      <c r="S4">
        <v>70</v>
      </c>
      <c r="T4">
        <v>14</v>
      </c>
    </row>
    <row r="5" spans="1:20">
      <c r="A5" s="7">
        <v>42826</v>
      </c>
      <c r="B5">
        <v>1081771</v>
      </c>
      <c r="C5">
        <v>0.13</v>
      </c>
      <c r="Q5" s="23">
        <v>42826</v>
      </c>
      <c r="R5" s="25">
        <v>1081771</v>
      </c>
      <c r="S5">
        <v>87</v>
      </c>
      <c r="T5">
        <v>37</v>
      </c>
    </row>
    <row r="6" spans="1:20">
      <c r="A6" s="7">
        <v>42856</v>
      </c>
      <c r="B6" s="17">
        <v>1059463</v>
      </c>
      <c r="C6">
        <v>0.21</v>
      </c>
      <c r="Q6" s="21">
        <v>42856</v>
      </c>
      <c r="R6" s="22">
        <v>1059463</v>
      </c>
      <c r="S6">
        <v>92</v>
      </c>
      <c r="T6">
        <v>44</v>
      </c>
    </row>
    <row r="7" spans="1:20">
      <c r="A7" s="7">
        <v>42887</v>
      </c>
      <c r="B7" s="17">
        <v>976467</v>
      </c>
      <c r="C7">
        <v>0.16</v>
      </c>
      <c r="Q7" s="23">
        <v>42887</v>
      </c>
      <c r="R7" s="24">
        <v>976467</v>
      </c>
      <c r="S7">
        <v>94</v>
      </c>
      <c r="T7">
        <v>51</v>
      </c>
    </row>
    <row r="8" spans="1:20">
      <c r="A8" s="7">
        <v>42917</v>
      </c>
      <c r="B8" s="17">
        <v>914783</v>
      </c>
      <c r="C8">
        <v>0.14000000000000001</v>
      </c>
      <c r="Q8" s="21">
        <v>42917</v>
      </c>
      <c r="R8" s="22">
        <v>914783</v>
      </c>
      <c r="S8">
        <v>94</v>
      </c>
      <c r="T8">
        <v>62</v>
      </c>
    </row>
    <row r="9" spans="1:20">
      <c r="A9" s="7">
        <v>42948</v>
      </c>
      <c r="B9" s="17">
        <v>867357</v>
      </c>
      <c r="C9">
        <v>0.11</v>
      </c>
      <c r="Q9" s="23">
        <v>42948</v>
      </c>
      <c r="R9" s="24">
        <v>867357</v>
      </c>
      <c r="S9">
        <v>92</v>
      </c>
      <c r="T9">
        <v>60</v>
      </c>
    </row>
    <row r="10" spans="1:20">
      <c r="A10" s="7">
        <v>42979</v>
      </c>
      <c r="B10" s="17">
        <v>882381</v>
      </c>
      <c r="C10">
        <v>7.0000000000000007E-2</v>
      </c>
      <c r="Q10" s="21">
        <v>42979</v>
      </c>
      <c r="R10" s="22">
        <v>882381</v>
      </c>
      <c r="S10">
        <v>91</v>
      </c>
      <c r="T10">
        <v>54</v>
      </c>
    </row>
    <row r="11" spans="1:20">
      <c r="A11" s="7">
        <v>43009</v>
      </c>
      <c r="B11" s="17">
        <v>925722</v>
      </c>
      <c r="C11">
        <v>0.13</v>
      </c>
      <c r="Q11" s="23">
        <v>43009</v>
      </c>
      <c r="R11" s="24">
        <v>925722</v>
      </c>
      <c r="S11">
        <v>83</v>
      </c>
      <c r="T11">
        <v>42</v>
      </c>
    </row>
    <row r="12" spans="1:20">
      <c r="A12" s="7">
        <v>43040</v>
      </c>
      <c r="B12" s="17">
        <v>874217</v>
      </c>
      <c r="C12">
        <v>0.05</v>
      </c>
      <c r="Q12" s="21">
        <v>43040</v>
      </c>
      <c r="R12" s="22">
        <v>874217</v>
      </c>
      <c r="S12">
        <v>74</v>
      </c>
      <c r="T12">
        <v>24</v>
      </c>
    </row>
    <row r="13" spans="1:20">
      <c r="A13" s="7">
        <v>43070</v>
      </c>
      <c r="B13" s="17">
        <v>876203</v>
      </c>
      <c r="C13">
        <v>7.0000000000000007E-2</v>
      </c>
      <c r="Q13" s="23">
        <v>43070</v>
      </c>
      <c r="R13" s="24">
        <v>876203</v>
      </c>
      <c r="S13">
        <v>61</v>
      </c>
      <c r="T13">
        <v>9</v>
      </c>
    </row>
    <row r="14" spans="1:20">
      <c r="A14" s="7">
        <v>43101</v>
      </c>
      <c r="B14" s="18">
        <v>793395</v>
      </c>
      <c r="C14">
        <v>7.0000000000000007E-2</v>
      </c>
      <c r="Q14" s="21">
        <v>43101</v>
      </c>
      <c r="R14" s="26">
        <v>793395</v>
      </c>
      <c r="S14">
        <v>61</v>
      </c>
      <c r="T14">
        <v>5</v>
      </c>
    </row>
    <row r="15" spans="1:20">
      <c r="A15" s="7">
        <v>43132</v>
      </c>
      <c r="B15" s="18">
        <v>769804</v>
      </c>
      <c r="C15">
        <v>0.21</v>
      </c>
      <c r="Q15" s="23">
        <v>43132</v>
      </c>
      <c r="R15" s="27">
        <v>769804</v>
      </c>
      <c r="S15">
        <v>78</v>
      </c>
      <c r="T15">
        <v>16</v>
      </c>
    </row>
    <row r="16" spans="1:20">
      <c r="A16" s="7">
        <v>43160</v>
      </c>
      <c r="B16" s="18">
        <v>836962</v>
      </c>
      <c r="C16">
        <v>0.17</v>
      </c>
      <c r="Q16" s="21">
        <v>43160</v>
      </c>
      <c r="R16" s="26">
        <v>836962</v>
      </c>
      <c r="S16">
        <v>62</v>
      </c>
      <c r="T16">
        <v>27</v>
      </c>
    </row>
    <row r="17" spans="1:20">
      <c r="A17" s="7">
        <v>43191</v>
      </c>
      <c r="B17" s="18">
        <v>800120</v>
      </c>
      <c r="C17">
        <v>0.19</v>
      </c>
      <c r="Q17" s="23">
        <v>43191</v>
      </c>
      <c r="R17" s="27">
        <v>800120</v>
      </c>
      <c r="S17">
        <v>82</v>
      </c>
      <c r="T17">
        <v>32</v>
      </c>
    </row>
    <row r="18" spans="1:20">
      <c r="A18" s="7">
        <v>43221</v>
      </c>
      <c r="B18" s="18">
        <v>797282</v>
      </c>
      <c r="C18">
        <v>0.11</v>
      </c>
      <c r="Q18" s="21">
        <v>43221</v>
      </c>
      <c r="R18" s="26">
        <v>797282</v>
      </c>
      <c r="S18">
        <v>92</v>
      </c>
      <c r="T18">
        <v>48</v>
      </c>
    </row>
    <row r="19" spans="1:20">
      <c r="A19" s="7">
        <v>43252</v>
      </c>
      <c r="B19" s="18">
        <v>739351</v>
      </c>
      <c r="C19">
        <v>0.1</v>
      </c>
      <c r="Q19" s="23">
        <v>43252</v>
      </c>
      <c r="R19" s="27">
        <v>739351</v>
      </c>
      <c r="S19">
        <v>93</v>
      </c>
      <c r="T19">
        <v>51</v>
      </c>
    </row>
    <row r="20" spans="1:20">
      <c r="A20" s="7">
        <v>43282</v>
      </c>
      <c r="B20" s="18">
        <v>684442</v>
      </c>
      <c r="C20">
        <v>0.24</v>
      </c>
      <c r="Q20" s="21">
        <v>43282</v>
      </c>
      <c r="R20" s="26">
        <v>684442</v>
      </c>
      <c r="S20">
        <v>96</v>
      </c>
      <c r="T20">
        <v>62</v>
      </c>
    </row>
    <row r="21" spans="1:20">
      <c r="A21" s="7">
        <v>43313</v>
      </c>
      <c r="B21" s="18">
        <v>666324</v>
      </c>
      <c r="C21">
        <v>0.28000000000000003</v>
      </c>
      <c r="Q21" s="23">
        <v>43313</v>
      </c>
      <c r="R21" s="27">
        <v>666324</v>
      </c>
      <c r="S21">
        <v>94</v>
      </c>
      <c r="T21">
        <v>65</v>
      </c>
    </row>
    <row r="22" spans="1:20">
      <c r="A22" s="7">
        <v>43344</v>
      </c>
      <c r="B22" s="18">
        <v>666626</v>
      </c>
      <c r="C22">
        <v>0.21</v>
      </c>
      <c r="Q22" s="21">
        <v>43344</v>
      </c>
      <c r="R22" s="26">
        <v>666626</v>
      </c>
      <c r="S22">
        <v>93</v>
      </c>
      <c r="T22">
        <v>54</v>
      </c>
    </row>
    <row r="23" spans="1:20">
      <c r="A23" s="7">
        <v>43374</v>
      </c>
      <c r="B23" s="18">
        <v>710482</v>
      </c>
      <c r="C23">
        <v>0.12</v>
      </c>
      <c r="Q23" s="23">
        <v>43374</v>
      </c>
      <c r="R23" s="27">
        <v>710482</v>
      </c>
      <c r="S23">
        <v>80</v>
      </c>
      <c r="T23">
        <v>38</v>
      </c>
    </row>
    <row r="24" spans="1:20">
      <c r="A24" s="7">
        <v>43405</v>
      </c>
      <c r="B24" s="18">
        <v>656594</v>
      </c>
      <c r="C24">
        <v>0.25</v>
      </c>
      <c r="Q24" s="21">
        <v>43405</v>
      </c>
      <c r="R24" s="26">
        <v>656594</v>
      </c>
      <c r="S24">
        <v>72</v>
      </c>
      <c r="T24">
        <v>15</v>
      </c>
    </row>
    <row r="25" spans="1:20">
      <c r="A25" s="7">
        <v>43435</v>
      </c>
      <c r="B25" s="18">
        <v>663302</v>
      </c>
      <c r="C25">
        <v>0.21</v>
      </c>
      <c r="Q25" s="23">
        <v>43435</v>
      </c>
      <c r="R25" s="27">
        <v>663302</v>
      </c>
      <c r="S25">
        <v>61</v>
      </c>
      <c r="T25">
        <v>24</v>
      </c>
    </row>
    <row r="26" spans="1:20">
      <c r="A26" s="7">
        <v>43466</v>
      </c>
      <c r="B26" s="18">
        <v>630830</v>
      </c>
      <c r="C26">
        <v>0.12</v>
      </c>
      <c r="Q26" s="21">
        <v>43466</v>
      </c>
      <c r="R26" s="26">
        <v>630830</v>
      </c>
      <c r="S26">
        <v>59</v>
      </c>
      <c r="T26">
        <v>2</v>
      </c>
    </row>
    <row r="27" spans="1:20">
      <c r="A27" s="7">
        <v>43497</v>
      </c>
      <c r="B27" s="18">
        <v>575672</v>
      </c>
      <c r="C27">
        <v>0.11</v>
      </c>
      <c r="Q27" s="23">
        <v>43497</v>
      </c>
      <c r="R27" s="27">
        <v>575672</v>
      </c>
      <c r="S27">
        <v>65</v>
      </c>
      <c r="T27">
        <v>11</v>
      </c>
    </row>
    <row r="28" spans="1:20">
      <c r="A28" s="7">
        <v>43525</v>
      </c>
      <c r="B28" s="18">
        <v>601060</v>
      </c>
      <c r="C28">
        <v>0.12</v>
      </c>
      <c r="Q28" s="21">
        <v>43525</v>
      </c>
      <c r="R28" s="26">
        <v>601060</v>
      </c>
      <c r="S28">
        <v>75</v>
      </c>
      <c r="T28">
        <v>18</v>
      </c>
    </row>
    <row r="29" spans="1:20">
      <c r="A29" s="7">
        <v>43556</v>
      </c>
      <c r="B29" s="18">
        <v>514387</v>
      </c>
      <c r="C29">
        <v>0.15</v>
      </c>
      <c r="Q29" s="23">
        <v>43556</v>
      </c>
      <c r="R29" s="27">
        <v>514387</v>
      </c>
      <c r="S29">
        <v>80</v>
      </c>
      <c r="T29">
        <v>33</v>
      </c>
    </row>
    <row r="30" spans="1:20">
      <c r="A30" s="7">
        <v>43586</v>
      </c>
      <c r="B30" s="18">
        <v>504897</v>
      </c>
      <c r="C30">
        <v>0.22</v>
      </c>
      <c r="Q30" s="21">
        <v>43586</v>
      </c>
      <c r="R30" s="26">
        <v>504897</v>
      </c>
      <c r="S30">
        <v>86</v>
      </c>
      <c r="T30">
        <v>42</v>
      </c>
    </row>
    <row r="31" spans="1:20">
      <c r="A31" s="7">
        <v>43617</v>
      </c>
      <c r="B31" s="18">
        <v>471038</v>
      </c>
      <c r="C31">
        <v>0.18</v>
      </c>
      <c r="Q31" s="23">
        <v>43617</v>
      </c>
      <c r="R31" s="27">
        <v>471038</v>
      </c>
      <c r="S31">
        <v>91</v>
      </c>
      <c r="T31">
        <v>54</v>
      </c>
    </row>
    <row r="32" spans="1:20">
      <c r="A32" s="7">
        <v>43647</v>
      </c>
      <c r="B32" s="18">
        <v>470712</v>
      </c>
      <c r="C32">
        <v>0.19</v>
      </c>
      <c r="Q32" s="21">
        <v>43647</v>
      </c>
      <c r="R32" s="26">
        <v>470712</v>
      </c>
      <c r="S32">
        <v>95</v>
      </c>
      <c r="T32">
        <v>65</v>
      </c>
    </row>
    <row r="33" spans="1:20">
      <c r="A33" s="7">
        <v>43678</v>
      </c>
      <c r="B33" s="18">
        <v>449692</v>
      </c>
      <c r="C33">
        <v>0.12</v>
      </c>
      <c r="Q33" s="23">
        <v>43678</v>
      </c>
      <c r="R33" s="27">
        <v>449692</v>
      </c>
      <c r="S33">
        <v>90</v>
      </c>
      <c r="T33">
        <v>61</v>
      </c>
    </row>
    <row r="34" spans="1:20">
      <c r="A34" s="7">
        <v>43709</v>
      </c>
      <c r="B34" s="18">
        <v>449015</v>
      </c>
      <c r="C34">
        <v>0.03</v>
      </c>
      <c r="Q34" s="21">
        <v>43709</v>
      </c>
      <c r="R34" s="26">
        <v>449015</v>
      </c>
      <c r="S34">
        <v>89</v>
      </c>
      <c r="T34">
        <v>52</v>
      </c>
    </row>
    <row r="35" spans="1:20">
      <c r="A35" s="7">
        <v>43739</v>
      </c>
      <c r="B35" s="18">
        <v>476385</v>
      </c>
      <c r="C35">
        <v>0.2</v>
      </c>
      <c r="Q35" s="23">
        <v>43739</v>
      </c>
      <c r="R35" s="27">
        <v>476385</v>
      </c>
      <c r="S35">
        <v>93</v>
      </c>
      <c r="T35">
        <v>43</v>
      </c>
    </row>
    <row r="36" spans="1:20">
      <c r="A36" s="7">
        <v>43770</v>
      </c>
      <c r="B36" s="18">
        <v>449506</v>
      </c>
      <c r="C36">
        <v>7.0000000000000007E-2</v>
      </c>
      <c r="Q36" s="21">
        <v>43770</v>
      </c>
      <c r="R36" s="26">
        <v>449506</v>
      </c>
      <c r="S36">
        <v>71</v>
      </c>
      <c r="T36">
        <v>23</v>
      </c>
    </row>
    <row r="37" spans="1:20">
      <c r="A37" s="7">
        <v>43800</v>
      </c>
      <c r="B37" s="18">
        <v>436256</v>
      </c>
      <c r="C37">
        <v>0.23</v>
      </c>
      <c r="Q37" s="23">
        <v>43800</v>
      </c>
      <c r="R37" s="27">
        <v>436256</v>
      </c>
      <c r="S37">
        <v>58</v>
      </c>
      <c r="T37">
        <v>16</v>
      </c>
    </row>
    <row r="38" spans="1:20">
      <c r="A38" s="19">
        <v>43850</v>
      </c>
      <c r="B38" s="18">
        <v>447726</v>
      </c>
      <c r="C38">
        <v>0.06</v>
      </c>
      <c r="Q38" s="28">
        <v>43850</v>
      </c>
      <c r="R38" s="26">
        <v>447726</v>
      </c>
      <c r="S38">
        <v>69</v>
      </c>
      <c r="T38">
        <v>20</v>
      </c>
    </row>
    <row r="39" spans="1:20">
      <c r="A39" s="19">
        <v>43881</v>
      </c>
      <c r="B39" s="18">
        <v>398644</v>
      </c>
      <c r="C39">
        <v>0.09</v>
      </c>
      <c r="Q39" s="29">
        <v>43881</v>
      </c>
      <c r="R39" s="27">
        <v>398644</v>
      </c>
      <c r="S39">
        <v>62</v>
      </c>
      <c r="T39">
        <v>14</v>
      </c>
    </row>
    <row r="40" spans="1:20">
      <c r="A40" s="19">
        <v>43910</v>
      </c>
      <c r="B40" s="18">
        <v>223400</v>
      </c>
      <c r="C40">
        <v>0.12</v>
      </c>
      <c r="Q40" s="28">
        <v>43910</v>
      </c>
      <c r="R40" s="26">
        <v>223400</v>
      </c>
      <c r="S40">
        <v>77</v>
      </c>
      <c r="T40">
        <v>25</v>
      </c>
    </row>
    <row r="41" spans="1:20">
      <c r="A41" s="19">
        <v>43941</v>
      </c>
      <c r="B41" s="18">
        <v>35607</v>
      </c>
      <c r="C41">
        <v>0.15</v>
      </c>
      <c r="Q41" s="29">
        <v>43941</v>
      </c>
      <c r="R41" s="27">
        <v>35607</v>
      </c>
      <c r="S41">
        <v>68</v>
      </c>
      <c r="T41">
        <v>36</v>
      </c>
    </row>
    <row r="42" spans="1:20">
      <c r="A42" s="19">
        <v>43971</v>
      </c>
      <c r="B42" s="18">
        <v>57360</v>
      </c>
      <c r="C42">
        <v>0.05</v>
      </c>
      <c r="Q42" s="28">
        <v>43971</v>
      </c>
      <c r="R42" s="26">
        <v>57360</v>
      </c>
      <c r="S42">
        <v>84</v>
      </c>
      <c r="T42">
        <v>34</v>
      </c>
    </row>
    <row r="43" spans="1:20">
      <c r="A43" s="19">
        <v>44002</v>
      </c>
      <c r="B43" s="18">
        <v>63110</v>
      </c>
      <c r="C43">
        <v>0.06</v>
      </c>
      <c r="Q43" s="29">
        <v>44002</v>
      </c>
      <c r="R43" s="27">
        <v>63110</v>
      </c>
      <c r="S43">
        <v>90</v>
      </c>
      <c r="T43">
        <v>51</v>
      </c>
    </row>
    <row r="44" spans="1:20">
      <c r="A44" s="19">
        <v>44032</v>
      </c>
      <c r="B44" s="18">
        <v>72254</v>
      </c>
      <c r="C44">
        <v>0.21</v>
      </c>
      <c r="Q44" s="28">
        <v>44032</v>
      </c>
      <c r="R44" s="26">
        <v>72254</v>
      </c>
      <c r="S44">
        <v>96</v>
      </c>
      <c r="T44">
        <v>67</v>
      </c>
    </row>
    <row r="45" spans="1:20">
      <c r="A45" s="19">
        <v>44063</v>
      </c>
      <c r="B45" s="18">
        <v>81064</v>
      </c>
      <c r="C45">
        <v>0.16</v>
      </c>
      <c r="Q45" s="29">
        <v>44063</v>
      </c>
      <c r="R45" s="27">
        <v>81064</v>
      </c>
      <c r="S45">
        <v>92</v>
      </c>
      <c r="T45">
        <v>62</v>
      </c>
    </row>
    <row r="46" spans="1:20">
      <c r="A46" s="19">
        <v>44094</v>
      </c>
      <c r="B46" s="18">
        <v>87981</v>
      </c>
      <c r="C46">
        <v>0.13</v>
      </c>
      <c r="Q46" s="28">
        <v>44094</v>
      </c>
      <c r="R46" s="26">
        <v>87981</v>
      </c>
      <c r="S46">
        <v>85</v>
      </c>
      <c r="T46">
        <v>48</v>
      </c>
    </row>
    <row r="47" spans="1:20">
      <c r="A47" s="19">
        <v>44124</v>
      </c>
      <c r="B47" s="18">
        <v>95115</v>
      </c>
      <c r="C47">
        <v>0.16</v>
      </c>
      <c r="Q47" s="29">
        <v>44124</v>
      </c>
      <c r="R47" s="27">
        <v>95115</v>
      </c>
      <c r="S47">
        <v>74</v>
      </c>
      <c r="T47">
        <v>32</v>
      </c>
    </row>
    <row r="48" spans="1:20">
      <c r="A48" s="19">
        <v>44155</v>
      </c>
      <c r="B48" s="18">
        <v>88609</v>
      </c>
      <c r="C48">
        <v>0.13</v>
      </c>
      <c r="Q48" s="28">
        <v>44155</v>
      </c>
      <c r="R48" s="26">
        <v>88609</v>
      </c>
      <c r="S48">
        <v>75</v>
      </c>
      <c r="T48">
        <v>30</v>
      </c>
    </row>
    <row r="49" spans="1:20">
      <c r="A49" s="19">
        <v>44185</v>
      </c>
      <c r="B49" s="18">
        <v>80474</v>
      </c>
      <c r="C49">
        <v>0.15</v>
      </c>
      <c r="Q49" s="29">
        <v>44185</v>
      </c>
      <c r="R49" s="27">
        <v>80474</v>
      </c>
      <c r="S49">
        <v>62</v>
      </c>
      <c r="T49">
        <v>20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58-DF2F-664B-8511-7117A4E5C212}">
  <dimension ref="B5:P304"/>
  <sheetViews>
    <sheetView topLeftCell="L1" workbookViewId="0">
      <selection activeCell="X32" sqref="X32"/>
    </sheetView>
  </sheetViews>
  <sheetFormatPr baseColWidth="10" defaultRowHeight="16"/>
  <cols>
    <col min="15" max="15" width="11.1640625" customWidth="1"/>
    <col min="16" max="16" width="11.83203125" customWidth="1"/>
  </cols>
  <sheetData>
    <row r="5" spans="2:16">
      <c r="E5" t="s">
        <v>583</v>
      </c>
      <c r="G5" t="s">
        <v>581</v>
      </c>
      <c r="I5" t="s">
        <v>582</v>
      </c>
      <c r="N5" t="s">
        <v>276</v>
      </c>
      <c r="O5" t="s">
        <v>21</v>
      </c>
      <c r="P5" t="s">
        <v>584</v>
      </c>
    </row>
    <row r="6" spans="2:16">
      <c r="B6" s="30" t="s">
        <v>282</v>
      </c>
      <c r="C6" s="31">
        <v>21</v>
      </c>
      <c r="E6">
        <f>WEEKNUM(B6)</f>
        <v>11</v>
      </c>
      <c r="G6">
        <v>11</v>
      </c>
      <c r="I6">
        <f>SUMIF(E6:E304, G6, C6:C304)</f>
        <v>1918</v>
      </c>
      <c r="N6" s="32">
        <v>43835</v>
      </c>
      <c r="O6" s="33">
        <v>69082</v>
      </c>
      <c r="P6">
        <v>0</v>
      </c>
    </row>
    <row r="7" spans="2:16">
      <c r="B7" s="30" t="s">
        <v>283</v>
      </c>
      <c r="C7" s="31">
        <v>57</v>
      </c>
      <c r="E7">
        <f t="shared" ref="E7:E70" si="0">WEEKNUM(B7)</f>
        <v>11</v>
      </c>
      <c r="G7">
        <f>G6+1</f>
        <v>12</v>
      </c>
      <c r="I7">
        <f t="shared" ref="I7:I48" si="1">SUMIF(E7:E305, G7, C7:C305)</f>
        <v>18930</v>
      </c>
      <c r="N7" s="32">
        <v>43842</v>
      </c>
      <c r="O7" s="33">
        <v>116351</v>
      </c>
      <c r="P7">
        <v>0</v>
      </c>
    </row>
    <row r="8" spans="2:16">
      <c r="B8" s="30" t="s">
        <v>284</v>
      </c>
      <c r="C8" s="31">
        <v>69</v>
      </c>
      <c r="E8">
        <f t="shared" si="0"/>
        <v>11</v>
      </c>
      <c r="G8">
        <f t="shared" ref="G8:G48" si="2">G7+1</f>
        <v>13</v>
      </c>
      <c r="I8">
        <f t="shared" si="1"/>
        <v>29162</v>
      </c>
      <c r="N8" s="32">
        <v>43849</v>
      </c>
      <c r="O8" s="33">
        <v>95924</v>
      </c>
      <c r="P8">
        <v>0</v>
      </c>
    </row>
    <row r="9" spans="2:16">
      <c r="B9" s="30" t="s">
        <v>285</v>
      </c>
      <c r="C9" s="31">
        <v>155</v>
      </c>
      <c r="E9">
        <f t="shared" si="0"/>
        <v>11</v>
      </c>
      <c r="G9">
        <f t="shared" si="2"/>
        <v>14</v>
      </c>
      <c r="I9">
        <f t="shared" si="1"/>
        <v>35878</v>
      </c>
      <c r="N9" s="32">
        <v>43856</v>
      </c>
      <c r="O9" s="33">
        <v>93415</v>
      </c>
      <c r="P9">
        <v>0</v>
      </c>
    </row>
    <row r="10" spans="2:16">
      <c r="B10" s="30" t="s">
        <v>286</v>
      </c>
      <c r="C10" s="31">
        <v>355</v>
      </c>
      <c r="E10">
        <f t="shared" si="0"/>
        <v>11</v>
      </c>
      <c r="G10">
        <f t="shared" si="2"/>
        <v>15</v>
      </c>
      <c r="I10">
        <f t="shared" si="1"/>
        <v>35064</v>
      </c>
      <c r="N10" s="32">
        <v>43863</v>
      </c>
      <c r="O10" s="33">
        <v>97871</v>
      </c>
      <c r="P10">
        <v>0</v>
      </c>
    </row>
    <row r="11" spans="2:16">
      <c r="B11" s="30" t="s">
        <v>287</v>
      </c>
      <c r="C11" s="31">
        <v>619</v>
      </c>
      <c r="E11">
        <f t="shared" si="0"/>
        <v>11</v>
      </c>
      <c r="G11">
        <f t="shared" si="2"/>
        <v>16</v>
      </c>
      <c r="I11">
        <f t="shared" si="1"/>
        <v>23506</v>
      </c>
      <c r="N11" s="32">
        <v>43870</v>
      </c>
      <c r="O11" s="33">
        <v>98256</v>
      </c>
      <c r="P11">
        <v>0</v>
      </c>
    </row>
    <row r="12" spans="2:16">
      <c r="B12" s="30" t="s">
        <v>288</v>
      </c>
      <c r="C12" s="31">
        <v>642</v>
      </c>
      <c r="E12">
        <f t="shared" si="0"/>
        <v>11</v>
      </c>
      <c r="G12">
        <f t="shared" si="2"/>
        <v>17</v>
      </c>
      <c r="I12">
        <f t="shared" si="1"/>
        <v>19614</v>
      </c>
      <c r="N12" s="32">
        <v>43877</v>
      </c>
      <c r="O12" s="33">
        <v>97601</v>
      </c>
      <c r="P12">
        <v>0</v>
      </c>
    </row>
    <row r="13" spans="2:16">
      <c r="B13" s="30" t="s">
        <v>289</v>
      </c>
      <c r="C13" s="31">
        <v>1034</v>
      </c>
      <c r="E13">
        <f t="shared" si="0"/>
        <v>12</v>
      </c>
      <c r="G13">
        <f t="shared" si="2"/>
        <v>18</v>
      </c>
      <c r="I13">
        <f t="shared" si="1"/>
        <v>13326</v>
      </c>
      <c r="N13" s="32">
        <v>43884</v>
      </c>
      <c r="O13" s="33">
        <v>89390</v>
      </c>
      <c r="P13">
        <v>0</v>
      </c>
    </row>
    <row r="14" spans="2:16">
      <c r="B14" s="30" t="s">
        <v>290</v>
      </c>
      <c r="C14" s="31">
        <v>2121</v>
      </c>
      <c r="E14">
        <f t="shared" si="0"/>
        <v>12</v>
      </c>
      <c r="G14">
        <f t="shared" si="2"/>
        <v>19</v>
      </c>
      <c r="I14">
        <f t="shared" si="1"/>
        <v>8220</v>
      </c>
      <c r="N14" s="32">
        <v>43891</v>
      </c>
      <c r="O14" s="33">
        <v>99975</v>
      </c>
      <c r="P14">
        <v>0</v>
      </c>
    </row>
    <row r="15" spans="2:16">
      <c r="B15" s="30" t="s">
        <v>291</v>
      </c>
      <c r="C15" s="31">
        <v>2452</v>
      </c>
      <c r="E15">
        <f t="shared" si="0"/>
        <v>12</v>
      </c>
      <c r="G15">
        <f t="shared" si="2"/>
        <v>20</v>
      </c>
      <c r="I15">
        <f t="shared" si="1"/>
        <v>6774</v>
      </c>
      <c r="N15" s="32">
        <v>43898</v>
      </c>
      <c r="O15" s="33">
        <v>95682</v>
      </c>
      <c r="P15">
        <f t="shared" ref="P15:P57" si="3">SUMIF(E6:E304, G6, C6:C304)</f>
        <v>1918</v>
      </c>
    </row>
    <row r="16" spans="2:16">
      <c r="B16" s="30" t="s">
        <v>292</v>
      </c>
      <c r="C16" s="31">
        <v>2971</v>
      </c>
      <c r="E16">
        <f t="shared" si="0"/>
        <v>12</v>
      </c>
      <c r="G16">
        <f t="shared" si="2"/>
        <v>21</v>
      </c>
      <c r="I16">
        <f t="shared" si="1"/>
        <v>5895</v>
      </c>
      <c r="N16" s="32">
        <v>43905</v>
      </c>
      <c r="O16" s="33">
        <v>73036</v>
      </c>
      <c r="P16">
        <f t="shared" si="3"/>
        <v>18930</v>
      </c>
    </row>
    <row r="17" spans="2:16">
      <c r="B17" s="30" t="s">
        <v>293</v>
      </c>
      <c r="C17" s="31">
        <v>3706</v>
      </c>
      <c r="E17">
        <f t="shared" si="0"/>
        <v>12</v>
      </c>
      <c r="G17">
        <f t="shared" si="2"/>
        <v>22</v>
      </c>
      <c r="I17">
        <f t="shared" si="1"/>
        <v>4353</v>
      </c>
      <c r="N17" s="32">
        <v>43912</v>
      </c>
      <c r="O17" s="33">
        <v>29376</v>
      </c>
      <c r="P17">
        <f t="shared" si="3"/>
        <v>29162</v>
      </c>
    </row>
    <row r="18" spans="2:16">
      <c r="B18" s="30" t="s">
        <v>294</v>
      </c>
      <c r="C18" s="31">
        <v>4007</v>
      </c>
      <c r="E18">
        <f t="shared" si="0"/>
        <v>12</v>
      </c>
      <c r="G18">
        <f t="shared" si="2"/>
        <v>23</v>
      </c>
      <c r="I18">
        <f t="shared" si="1"/>
        <v>3167</v>
      </c>
      <c r="N18" s="32">
        <v>43919</v>
      </c>
      <c r="O18" s="33">
        <v>10966</v>
      </c>
      <c r="P18">
        <f t="shared" si="3"/>
        <v>35878</v>
      </c>
    </row>
    <row r="19" spans="2:16">
      <c r="B19" s="30" t="s">
        <v>295</v>
      </c>
      <c r="C19" s="31">
        <v>2639</v>
      </c>
      <c r="E19">
        <f t="shared" si="0"/>
        <v>12</v>
      </c>
      <c r="G19">
        <f t="shared" si="2"/>
        <v>24</v>
      </c>
      <c r="I19">
        <f t="shared" si="1"/>
        <v>2394</v>
      </c>
      <c r="N19" s="32">
        <v>43926</v>
      </c>
      <c r="O19" s="33">
        <v>9105</v>
      </c>
      <c r="P19">
        <f t="shared" si="3"/>
        <v>35064</v>
      </c>
    </row>
    <row r="20" spans="2:16">
      <c r="B20" s="30" t="s">
        <v>296</v>
      </c>
      <c r="C20" s="31">
        <v>2580</v>
      </c>
      <c r="E20">
        <f t="shared" si="0"/>
        <v>13</v>
      </c>
      <c r="G20">
        <f t="shared" si="2"/>
        <v>25</v>
      </c>
      <c r="I20">
        <f t="shared" si="1"/>
        <v>2277</v>
      </c>
      <c r="N20" s="32">
        <v>43933</v>
      </c>
      <c r="O20" s="33">
        <v>7534</v>
      </c>
      <c r="P20">
        <f t="shared" si="3"/>
        <v>23506</v>
      </c>
    </row>
    <row r="21" spans="2:16">
      <c r="B21" s="30" t="s">
        <v>297</v>
      </c>
      <c r="C21" s="31">
        <v>3570</v>
      </c>
      <c r="E21">
        <f t="shared" si="0"/>
        <v>13</v>
      </c>
      <c r="G21">
        <f t="shared" si="2"/>
        <v>26</v>
      </c>
      <c r="I21">
        <f t="shared" si="1"/>
        <v>2157</v>
      </c>
      <c r="N21" s="32">
        <v>43940</v>
      </c>
      <c r="O21" s="33">
        <v>7731</v>
      </c>
      <c r="P21">
        <f t="shared" si="3"/>
        <v>19614</v>
      </c>
    </row>
    <row r="22" spans="2:16">
      <c r="B22" s="30" t="s">
        <v>298</v>
      </c>
      <c r="C22" s="31">
        <v>4496</v>
      </c>
      <c r="E22">
        <f t="shared" si="0"/>
        <v>13</v>
      </c>
      <c r="G22">
        <f t="shared" si="2"/>
        <v>27</v>
      </c>
      <c r="I22">
        <f t="shared" si="1"/>
        <v>2244</v>
      </c>
      <c r="N22" s="32">
        <v>43947</v>
      </c>
      <c r="O22" s="33">
        <v>7934</v>
      </c>
      <c r="P22">
        <f t="shared" si="3"/>
        <v>13326</v>
      </c>
    </row>
    <row r="23" spans="2:16">
      <c r="B23" s="30" t="s">
        <v>299</v>
      </c>
      <c r="C23" s="31">
        <v>4874</v>
      </c>
      <c r="E23">
        <f t="shared" si="0"/>
        <v>13</v>
      </c>
      <c r="G23">
        <f t="shared" si="2"/>
        <v>28</v>
      </c>
      <c r="I23">
        <f t="shared" si="1"/>
        <v>2440</v>
      </c>
      <c r="N23" s="34">
        <v>43954</v>
      </c>
      <c r="O23" s="33">
        <v>10693</v>
      </c>
      <c r="P23">
        <f t="shared" si="3"/>
        <v>8220</v>
      </c>
    </row>
    <row r="24" spans="2:16">
      <c r="B24" s="30" t="s">
        <v>300</v>
      </c>
      <c r="C24" s="31">
        <v>5044</v>
      </c>
      <c r="E24">
        <f t="shared" si="0"/>
        <v>13</v>
      </c>
      <c r="G24">
        <f t="shared" si="2"/>
        <v>29</v>
      </c>
      <c r="I24">
        <f t="shared" si="1"/>
        <v>2588</v>
      </c>
      <c r="N24" s="34">
        <v>43961</v>
      </c>
      <c r="O24" s="33">
        <v>13417</v>
      </c>
      <c r="P24">
        <f t="shared" si="3"/>
        <v>6774</v>
      </c>
    </row>
    <row r="25" spans="2:16">
      <c r="B25" s="30" t="s">
        <v>301</v>
      </c>
      <c r="C25" s="31">
        <v>5119</v>
      </c>
      <c r="E25">
        <f t="shared" si="0"/>
        <v>13</v>
      </c>
      <c r="G25">
        <f t="shared" si="2"/>
        <v>30</v>
      </c>
      <c r="I25">
        <f t="shared" si="1"/>
        <v>2005</v>
      </c>
      <c r="N25" s="34">
        <v>43968</v>
      </c>
      <c r="O25" s="33">
        <v>15020</v>
      </c>
      <c r="P25">
        <f t="shared" si="3"/>
        <v>5895</v>
      </c>
    </row>
    <row r="26" spans="2:16">
      <c r="B26" s="30" t="s">
        <v>302</v>
      </c>
      <c r="C26" s="31">
        <v>3479</v>
      </c>
      <c r="E26">
        <f t="shared" si="0"/>
        <v>13</v>
      </c>
      <c r="G26">
        <f t="shared" si="2"/>
        <v>31</v>
      </c>
      <c r="I26">
        <f t="shared" si="1"/>
        <v>1777</v>
      </c>
      <c r="N26" s="32">
        <v>43975</v>
      </c>
      <c r="O26" s="33">
        <v>11890</v>
      </c>
      <c r="P26">
        <f t="shared" si="3"/>
        <v>4353</v>
      </c>
    </row>
    <row r="27" spans="2:16">
      <c r="B27" s="30" t="s">
        <v>303</v>
      </c>
      <c r="C27" s="31">
        <v>3560</v>
      </c>
      <c r="E27">
        <f t="shared" si="0"/>
        <v>14</v>
      </c>
      <c r="G27">
        <f t="shared" si="2"/>
        <v>32</v>
      </c>
      <c r="I27">
        <f t="shared" si="1"/>
        <v>1671</v>
      </c>
      <c r="N27" s="32">
        <v>43982</v>
      </c>
      <c r="O27" s="33">
        <v>12488</v>
      </c>
      <c r="P27">
        <f t="shared" si="3"/>
        <v>3167</v>
      </c>
    </row>
    <row r="28" spans="2:16">
      <c r="B28" s="30" t="s">
        <v>304</v>
      </c>
      <c r="C28" s="31">
        <v>6129</v>
      </c>
      <c r="E28">
        <f t="shared" si="0"/>
        <v>14</v>
      </c>
      <c r="G28">
        <f t="shared" si="2"/>
        <v>33</v>
      </c>
      <c r="I28">
        <f t="shared" si="1"/>
        <v>1732</v>
      </c>
      <c r="N28" s="32">
        <v>43989</v>
      </c>
      <c r="O28" s="33">
        <v>13787</v>
      </c>
      <c r="P28">
        <f t="shared" si="3"/>
        <v>2394</v>
      </c>
    </row>
    <row r="29" spans="2:16">
      <c r="B29" s="30" t="s">
        <v>305</v>
      </c>
      <c r="C29" s="31">
        <v>5458</v>
      </c>
      <c r="E29">
        <f t="shared" si="0"/>
        <v>14</v>
      </c>
      <c r="G29">
        <f t="shared" si="2"/>
        <v>34</v>
      </c>
      <c r="I29">
        <f t="shared" si="1"/>
        <v>1628</v>
      </c>
      <c r="N29" s="32">
        <v>43996</v>
      </c>
      <c r="O29" s="33">
        <v>14512</v>
      </c>
      <c r="P29">
        <f t="shared" si="3"/>
        <v>2277</v>
      </c>
    </row>
    <row r="30" spans="2:16">
      <c r="B30" s="30" t="s">
        <v>306</v>
      </c>
      <c r="C30" s="31">
        <v>5449</v>
      </c>
      <c r="E30">
        <f t="shared" si="0"/>
        <v>14</v>
      </c>
      <c r="G30">
        <f t="shared" si="2"/>
        <v>35</v>
      </c>
      <c r="I30">
        <f t="shared" si="1"/>
        <v>1725</v>
      </c>
      <c r="N30" s="32">
        <v>44003</v>
      </c>
      <c r="O30" s="33">
        <v>14474</v>
      </c>
      <c r="P30">
        <f t="shared" si="3"/>
        <v>2157</v>
      </c>
    </row>
    <row r="31" spans="2:16">
      <c r="B31" s="30" t="s">
        <v>307</v>
      </c>
      <c r="C31" s="31">
        <v>5746</v>
      </c>
      <c r="E31">
        <f t="shared" si="0"/>
        <v>14</v>
      </c>
      <c r="G31">
        <f t="shared" si="2"/>
        <v>36</v>
      </c>
      <c r="I31">
        <f t="shared" si="1"/>
        <v>1725</v>
      </c>
      <c r="N31" s="32">
        <v>44010</v>
      </c>
      <c r="O31" s="33">
        <v>15555</v>
      </c>
      <c r="P31">
        <f t="shared" si="3"/>
        <v>2244</v>
      </c>
    </row>
    <row r="32" spans="2:16">
      <c r="B32" s="30" t="s">
        <v>308</v>
      </c>
      <c r="C32" s="31">
        <v>5670</v>
      </c>
      <c r="E32">
        <f t="shared" si="0"/>
        <v>14</v>
      </c>
      <c r="G32">
        <f t="shared" si="2"/>
        <v>37</v>
      </c>
      <c r="I32">
        <f t="shared" si="1"/>
        <v>2008</v>
      </c>
      <c r="N32" s="32">
        <v>44017</v>
      </c>
      <c r="O32" s="33">
        <v>15321</v>
      </c>
      <c r="P32">
        <f t="shared" si="3"/>
        <v>2440</v>
      </c>
    </row>
    <row r="33" spans="2:16">
      <c r="B33" s="30" t="s">
        <v>309</v>
      </c>
      <c r="C33" s="31">
        <v>3866</v>
      </c>
      <c r="E33">
        <f t="shared" si="0"/>
        <v>14</v>
      </c>
      <c r="G33">
        <f t="shared" si="2"/>
        <v>38</v>
      </c>
      <c r="I33">
        <f t="shared" si="1"/>
        <v>2544</v>
      </c>
      <c r="N33" s="32">
        <v>44024</v>
      </c>
      <c r="O33" s="33">
        <v>15324</v>
      </c>
      <c r="P33">
        <f t="shared" si="3"/>
        <v>2588</v>
      </c>
    </row>
    <row r="34" spans="2:16">
      <c r="B34" s="30" t="s">
        <v>310</v>
      </c>
      <c r="C34" s="31">
        <v>3780</v>
      </c>
      <c r="E34">
        <f t="shared" si="0"/>
        <v>15</v>
      </c>
      <c r="G34">
        <f t="shared" si="2"/>
        <v>39</v>
      </c>
      <c r="I34">
        <f t="shared" si="1"/>
        <v>3172</v>
      </c>
      <c r="N34" s="32">
        <v>44031</v>
      </c>
      <c r="O34" s="33">
        <v>16127</v>
      </c>
      <c r="P34">
        <f t="shared" si="3"/>
        <v>2005</v>
      </c>
    </row>
    <row r="35" spans="2:16">
      <c r="B35" s="30" t="s">
        <v>311</v>
      </c>
      <c r="C35" s="31">
        <v>6353</v>
      </c>
      <c r="E35">
        <f t="shared" si="0"/>
        <v>15</v>
      </c>
      <c r="G35">
        <f t="shared" si="2"/>
        <v>40</v>
      </c>
      <c r="I35">
        <f t="shared" si="1"/>
        <v>3756</v>
      </c>
      <c r="N35" s="32">
        <v>44038</v>
      </c>
      <c r="O35" s="33">
        <v>16571</v>
      </c>
      <c r="P35">
        <f t="shared" si="3"/>
        <v>1777</v>
      </c>
    </row>
    <row r="36" spans="2:16">
      <c r="B36" s="30" t="s">
        <v>312</v>
      </c>
      <c r="C36" s="31">
        <v>6044</v>
      </c>
      <c r="E36">
        <f t="shared" si="0"/>
        <v>15</v>
      </c>
      <c r="G36">
        <f t="shared" si="2"/>
        <v>41</v>
      </c>
      <c r="I36">
        <f t="shared" si="1"/>
        <v>3576</v>
      </c>
      <c r="N36" s="32">
        <v>44045</v>
      </c>
      <c r="O36" s="33">
        <v>17896</v>
      </c>
      <c r="P36">
        <f t="shared" si="3"/>
        <v>1671</v>
      </c>
    </row>
    <row r="37" spans="2:16">
      <c r="B37" s="30" t="s">
        <v>313</v>
      </c>
      <c r="C37" s="31">
        <v>5575</v>
      </c>
      <c r="E37">
        <f t="shared" si="0"/>
        <v>15</v>
      </c>
      <c r="G37">
        <f t="shared" si="2"/>
        <v>42</v>
      </c>
      <c r="I37">
        <f t="shared" si="1"/>
        <v>3440</v>
      </c>
      <c r="N37" s="32">
        <v>44052</v>
      </c>
      <c r="O37" s="33">
        <v>17903</v>
      </c>
      <c r="P37">
        <f t="shared" si="3"/>
        <v>1732</v>
      </c>
    </row>
    <row r="38" spans="2:16">
      <c r="B38" s="30" t="s">
        <v>314</v>
      </c>
      <c r="C38" s="31">
        <v>5070</v>
      </c>
      <c r="E38">
        <f t="shared" si="0"/>
        <v>15</v>
      </c>
      <c r="G38">
        <f t="shared" si="2"/>
        <v>43</v>
      </c>
      <c r="I38">
        <f t="shared" si="1"/>
        <v>4039</v>
      </c>
      <c r="N38" s="32">
        <v>44059</v>
      </c>
      <c r="O38" s="33">
        <v>17837</v>
      </c>
      <c r="P38">
        <f t="shared" si="3"/>
        <v>1628</v>
      </c>
    </row>
    <row r="39" spans="2:16">
      <c r="B39" s="30" t="s">
        <v>315</v>
      </c>
      <c r="C39" s="31">
        <v>4510</v>
      </c>
      <c r="E39">
        <f t="shared" si="0"/>
        <v>15</v>
      </c>
      <c r="G39">
        <f t="shared" si="2"/>
        <v>44</v>
      </c>
      <c r="I39">
        <f t="shared" si="1"/>
        <v>4260</v>
      </c>
      <c r="N39" s="32">
        <v>44066</v>
      </c>
      <c r="O39" s="33">
        <v>19200</v>
      </c>
      <c r="P39">
        <f t="shared" si="3"/>
        <v>1725</v>
      </c>
    </row>
    <row r="40" spans="2:16">
      <c r="B40" s="30" t="s">
        <v>316</v>
      </c>
      <c r="C40" s="31">
        <v>3732</v>
      </c>
      <c r="E40">
        <f t="shared" si="0"/>
        <v>15</v>
      </c>
      <c r="G40">
        <f t="shared" si="2"/>
        <v>45</v>
      </c>
      <c r="I40">
        <f t="shared" si="1"/>
        <v>6491</v>
      </c>
      <c r="N40" s="32">
        <v>44073</v>
      </c>
      <c r="O40" s="33">
        <v>18855</v>
      </c>
      <c r="P40">
        <f t="shared" si="3"/>
        <v>1725</v>
      </c>
    </row>
    <row r="41" spans="2:16">
      <c r="B41" s="30" t="s">
        <v>317</v>
      </c>
      <c r="C41" s="31">
        <v>2887</v>
      </c>
      <c r="E41">
        <f t="shared" si="0"/>
        <v>16</v>
      </c>
      <c r="G41">
        <f t="shared" si="2"/>
        <v>46</v>
      </c>
      <c r="I41">
        <f t="shared" si="1"/>
        <v>9493</v>
      </c>
      <c r="N41" s="32">
        <v>44080</v>
      </c>
      <c r="O41" s="33">
        <v>19757</v>
      </c>
      <c r="P41">
        <f t="shared" si="3"/>
        <v>2008</v>
      </c>
    </row>
    <row r="42" spans="2:16">
      <c r="B42" s="30" t="s">
        <v>318</v>
      </c>
      <c r="C42" s="31">
        <v>3311</v>
      </c>
      <c r="E42">
        <f t="shared" si="0"/>
        <v>16</v>
      </c>
      <c r="G42">
        <f t="shared" si="2"/>
        <v>47</v>
      </c>
      <c r="I42">
        <f t="shared" si="1"/>
        <v>11131</v>
      </c>
      <c r="N42" s="32">
        <v>44087</v>
      </c>
      <c r="O42" s="33">
        <v>18927</v>
      </c>
      <c r="P42">
        <f t="shared" si="3"/>
        <v>2544</v>
      </c>
    </row>
    <row r="43" spans="2:16">
      <c r="B43" s="30" t="s">
        <v>319</v>
      </c>
      <c r="C43" s="31">
        <v>4144</v>
      </c>
      <c r="E43">
        <f t="shared" si="0"/>
        <v>16</v>
      </c>
      <c r="G43">
        <f t="shared" si="2"/>
        <v>48</v>
      </c>
      <c r="I43">
        <f t="shared" si="1"/>
        <v>12863</v>
      </c>
      <c r="N43" s="32">
        <v>44094</v>
      </c>
      <c r="O43" s="33">
        <v>21538</v>
      </c>
      <c r="P43">
        <f t="shared" si="3"/>
        <v>3172</v>
      </c>
    </row>
    <row r="44" spans="2:16">
      <c r="B44" s="30" t="s">
        <v>320</v>
      </c>
      <c r="C44" s="31">
        <v>3876</v>
      </c>
      <c r="E44">
        <f t="shared" si="0"/>
        <v>16</v>
      </c>
      <c r="G44">
        <f t="shared" si="2"/>
        <v>49</v>
      </c>
      <c r="I44">
        <f t="shared" si="1"/>
        <v>18871</v>
      </c>
      <c r="N44" s="32">
        <v>44101</v>
      </c>
      <c r="O44" s="33">
        <v>21108</v>
      </c>
      <c r="P44">
        <f t="shared" si="3"/>
        <v>3756</v>
      </c>
    </row>
    <row r="45" spans="2:16">
      <c r="B45" s="30" t="s">
        <v>321</v>
      </c>
      <c r="C45" s="31">
        <v>3530</v>
      </c>
      <c r="E45">
        <f t="shared" si="0"/>
        <v>16</v>
      </c>
      <c r="G45">
        <f t="shared" si="2"/>
        <v>50</v>
      </c>
      <c r="I45">
        <f t="shared" si="1"/>
        <v>19559</v>
      </c>
      <c r="N45" s="32">
        <v>44108</v>
      </c>
      <c r="O45" s="33">
        <v>21389</v>
      </c>
      <c r="P45">
        <f t="shared" si="3"/>
        <v>3576</v>
      </c>
    </row>
    <row r="46" spans="2:16">
      <c r="B46" s="30" t="s">
        <v>322</v>
      </c>
      <c r="C46" s="31">
        <v>3586</v>
      </c>
      <c r="E46">
        <f t="shared" si="0"/>
        <v>16</v>
      </c>
      <c r="G46">
        <f t="shared" si="2"/>
        <v>51</v>
      </c>
      <c r="I46">
        <f t="shared" si="1"/>
        <v>20134</v>
      </c>
      <c r="N46" s="32">
        <v>44115</v>
      </c>
      <c r="O46" s="33">
        <v>21196</v>
      </c>
      <c r="P46">
        <f t="shared" si="3"/>
        <v>3440</v>
      </c>
    </row>
    <row r="47" spans="2:16">
      <c r="B47" s="30" t="s">
        <v>323</v>
      </c>
      <c r="C47" s="31">
        <v>2172</v>
      </c>
      <c r="E47">
        <f t="shared" si="0"/>
        <v>16</v>
      </c>
      <c r="G47">
        <f t="shared" si="2"/>
        <v>52</v>
      </c>
      <c r="I47">
        <f t="shared" si="1"/>
        <v>22145</v>
      </c>
      <c r="N47" s="32">
        <v>44122</v>
      </c>
      <c r="O47" s="33">
        <v>20597</v>
      </c>
      <c r="P47">
        <f t="shared" si="3"/>
        <v>4039</v>
      </c>
    </row>
    <row r="48" spans="2:16">
      <c r="B48" s="30" t="s">
        <v>324</v>
      </c>
      <c r="C48" s="31">
        <v>2343</v>
      </c>
      <c r="E48">
        <f t="shared" si="0"/>
        <v>17</v>
      </c>
      <c r="G48">
        <f t="shared" si="2"/>
        <v>53</v>
      </c>
      <c r="I48">
        <f t="shared" si="1"/>
        <v>21864</v>
      </c>
      <c r="N48" s="32">
        <v>44129</v>
      </c>
      <c r="O48" s="33">
        <v>21536</v>
      </c>
      <c r="P48">
        <f t="shared" si="3"/>
        <v>4260</v>
      </c>
    </row>
    <row r="49" spans="2:16">
      <c r="B49" s="30" t="s">
        <v>325</v>
      </c>
      <c r="C49" s="31">
        <v>3792</v>
      </c>
      <c r="E49">
        <f t="shared" si="0"/>
        <v>17</v>
      </c>
      <c r="N49" s="32">
        <v>44136</v>
      </c>
      <c r="O49" s="33">
        <v>22099</v>
      </c>
      <c r="P49">
        <f t="shared" si="3"/>
        <v>6491</v>
      </c>
    </row>
    <row r="50" spans="2:16">
      <c r="B50" s="30" t="s">
        <v>326</v>
      </c>
      <c r="C50" s="31">
        <v>3062</v>
      </c>
      <c r="E50">
        <f t="shared" si="0"/>
        <v>17</v>
      </c>
      <c r="N50" s="32">
        <v>44143</v>
      </c>
      <c r="O50" s="33">
        <v>21733</v>
      </c>
      <c r="P50">
        <f t="shared" si="3"/>
        <v>9493</v>
      </c>
    </row>
    <row r="51" spans="2:16">
      <c r="B51" s="30" t="s">
        <v>327</v>
      </c>
      <c r="C51" s="31">
        <v>3446</v>
      </c>
      <c r="E51">
        <f t="shared" si="0"/>
        <v>17</v>
      </c>
      <c r="N51" s="32">
        <v>44150</v>
      </c>
      <c r="O51" s="33">
        <v>21824</v>
      </c>
      <c r="P51">
        <f t="shared" si="3"/>
        <v>11131</v>
      </c>
    </row>
    <row r="52" spans="2:16">
      <c r="B52" s="30" t="s">
        <v>328</v>
      </c>
      <c r="C52" s="31">
        <v>2841</v>
      </c>
      <c r="E52">
        <f t="shared" si="0"/>
        <v>17</v>
      </c>
      <c r="N52" s="32">
        <v>44157</v>
      </c>
      <c r="O52" s="33">
        <v>22132</v>
      </c>
      <c r="P52">
        <f t="shared" si="3"/>
        <v>12863</v>
      </c>
    </row>
    <row r="53" spans="2:16">
      <c r="B53" s="30" t="s">
        <v>329</v>
      </c>
      <c r="C53" s="31">
        <v>2535</v>
      </c>
      <c r="E53">
        <f t="shared" si="0"/>
        <v>17</v>
      </c>
      <c r="N53" s="32">
        <v>44164</v>
      </c>
      <c r="O53" s="33">
        <v>17985</v>
      </c>
      <c r="P53">
        <f t="shared" si="3"/>
        <v>18871</v>
      </c>
    </row>
    <row r="54" spans="2:16">
      <c r="B54" s="30" t="s">
        <v>330</v>
      </c>
      <c r="C54" s="31">
        <v>1595</v>
      </c>
      <c r="E54">
        <f t="shared" si="0"/>
        <v>17</v>
      </c>
      <c r="N54" s="32">
        <v>44171</v>
      </c>
      <c r="O54" s="33">
        <v>20591</v>
      </c>
      <c r="P54">
        <f t="shared" si="3"/>
        <v>19559</v>
      </c>
    </row>
    <row r="55" spans="2:16">
      <c r="B55" s="30" t="s">
        <v>331</v>
      </c>
      <c r="C55" s="31">
        <v>1003</v>
      </c>
      <c r="E55">
        <f t="shared" si="0"/>
        <v>18</v>
      </c>
      <c r="N55" s="32">
        <v>44178</v>
      </c>
      <c r="O55" s="33">
        <v>20715</v>
      </c>
      <c r="P55">
        <f t="shared" si="3"/>
        <v>20134</v>
      </c>
    </row>
    <row r="56" spans="2:16">
      <c r="B56" s="30" t="s">
        <v>332</v>
      </c>
      <c r="C56" s="31">
        <v>2290</v>
      </c>
      <c r="E56">
        <f t="shared" si="0"/>
        <v>18</v>
      </c>
      <c r="N56" s="32">
        <v>44185</v>
      </c>
      <c r="O56" s="33">
        <v>17077</v>
      </c>
      <c r="P56">
        <f t="shared" si="3"/>
        <v>22145</v>
      </c>
    </row>
    <row r="57" spans="2:16">
      <c r="B57" s="30" t="s">
        <v>333</v>
      </c>
      <c r="C57" s="31">
        <v>2726</v>
      </c>
      <c r="E57">
        <f t="shared" si="0"/>
        <v>18</v>
      </c>
      <c r="N57" s="32">
        <v>44192</v>
      </c>
      <c r="O57" s="33">
        <v>16421</v>
      </c>
      <c r="P57">
        <f t="shared" si="3"/>
        <v>21864</v>
      </c>
    </row>
    <row r="58" spans="2:16">
      <c r="B58" s="30" t="s">
        <v>334</v>
      </c>
      <c r="C58" s="31">
        <v>2340</v>
      </c>
      <c r="E58">
        <f t="shared" si="0"/>
        <v>18</v>
      </c>
    </row>
    <row r="59" spans="2:16">
      <c r="B59" s="30" t="s">
        <v>335</v>
      </c>
      <c r="C59" s="31">
        <v>2022</v>
      </c>
      <c r="E59">
        <f t="shared" si="0"/>
        <v>18</v>
      </c>
    </row>
    <row r="60" spans="2:16">
      <c r="B60" s="30" t="s">
        <v>336</v>
      </c>
      <c r="C60" s="31">
        <v>1887</v>
      </c>
      <c r="E60">
        <f t="shared" si="0"/>
        <v>18</v>
      </c>
    </row>
    <row r="61" spans="2:16">
      <c r="B61" s="30" t="s">
        <v>337</v>
      </c>
      <c r="C61" s="31">
        <v>1058</v>
      </c>
      <c r="E61">
        <f t="shared" si="0"/>
        <v>18</v>
      </c>
    </row>
    <row r="62" spans="2:16">
      <c r="B62" s="30" t="s">
        <v>338</v>
      </c>
      <c r="C62" s="31">
        <v>787</v>
      </c>
      <c r="E62">
        <f t="shared" si="0"/>
        <v>19</v>
      </c>
    </row>
    <row r="63" spans="2:16">
      <c r="B63" s="30" t="s">
        <v>339</v>
      </c>
      <c r="C63" s="31">
        <v>1550</v>
      </c>
      <c r="E63">
        <f t="shared" si="0"/>
        <v>19</v>
      </c>
    </row>
    <row r="64" spans="2:16">
      <c r="B64" s="30" t="s">
        <v>340</v>
      </c>
      <c r="C64" s="31">
        <v>1512</v>
      </c>
      <c r="E64">
        <f t="shared" si="0"/>
        <v>19</v>
      </c>
    </row>
    <row r="65" spans="2:5">
      <c r="B65" s="30" t="s">
        <v>341</v>
      </c>
      <c r="C65" s="31">
        <v>1397</v>
      </c>
      <c r="E65">
        <f t="shared" si="0"/>
        <v>19</v>
      </c>
    </row>
    <row r="66" spans="2:5">
      <c r="B66" s="30" t="s">
        <v>342</v>
      </c>
      <c r="C66" s="31">
        <v>1238</v>
      </c>
      <c r="E66">
        <f t="shared" si="0"/>
        <v>19</v>
      </c>
    </row>
    <row r="67" spans="2:5">
      <c r="B67" s="30" t="s">
        <v>343</v>
      </c>
      <c r="C67" s="31">
        <v>1079</v>
      </c>
      <c r="E67">
        <f t="shared" si="0"/>
        <v>19</v>
      </c>
    </row>
    <row r="68" spans="2:5">
      <c r="B68" s="30" t="s">
        <v>344</v>
      </c>
      <c r="C68" s="31">
        <v>657</v>
      </c>
      <c r="E68">
        <f t="shared" si="0"/>
        <v>19</v>
      </c>
    </row>
    <row r="69" spans="2:5">
      <c r="B69" s="30" t="s">
        <v>345</v>
      </c>
      <c r="C69" s="31">
        <v>457</v>
      </c>
      <c r="E69">
        <f t="shared" si="0"/>
        <v>20</v>
      </c>
    </row>
    <row r="70" spans="2:5">
      <c r="B70" s="30" t="s">
        <v>346</v>
      </c>
      <c r="C70" s="31">
        <v>1231</v>
      </c>
      <c r="E70">
        <f t="shared" si="0"/>
        <v>20</v>
      </c>
    </row>
    <row r="71" spans="2:5">
      <c r="B71" s="30" t="s">
        <v>347</v>
      </c>
      <c r="C71" s="31">
        <v>1285</v>
      </c>
      <c r="E71">
        <f t="shared" ref="E71:E134" si="4">WEEKNUM(B71)</f>
        <v>20</v>
      </c>
    </row>
    <row r="72" spans="2:5">
      <c r="B72" s="30" t="s">
        <v>348</v>
      </c>
      <c r="C72" s="31">
        <v>1333</v>
      </c>
      <c r="E72">
        <f t="shared" si="4"/>
        <v>20</v>
      </c>
    </row>
    <row r="73" spans="2:5">
      <c r="B73" s="30" t="s">
        <v>349</v>
      </c>
      <c r="C73" s="31">
        <v>1110</v>
      </c>
      <c r="E73">
        <f t="shared" si="4"/>
        <v>20</v>
      </c>
    </row>
    <row r="74" spans="2:5">
      <c r="B74" s="30" t="s">
        <v>350</v>
      </c>
      <c r="C74" s="31">
        <v>873</v>
      </c>
      <c r="E74">
        <f t="shared" si="4"/>
        <v>20</v>
      </c>
    </row>
    <row r="75" spans="2:5">
      <c r="B75" s="30" t="s">
        <v>351</v>
      </c>
      <c r="C75" s="31">
        <v>485</v>
      </c>
      <c r="E75">
        <f t="shared" si="4"/>
        <v>20</v>
      </c>
    </row>
    <row r="76" spans="2:5">
      <c r="B76" s="30" t="s">
        <v>352</v>
      </c>
      <c r="C76" s="31">
        <v>360</v>
      </c>
      <c r="E76">
        <f t="shared" si="4"/>
        <v>21</v>
      </c>
    </row>
    <row r="77" spans="2:5">
      <c r="B77" s="30" t="s">
        <v>353</v>
      </c>
      <c r="C77" s="31">
        <v>895</v>
      </c>
      <c r="E77">
        <f t="shared" si="4"/>
        <v>21</v>
      </c>
    </row>
    <row r="78" spans="2:5">
      <c r="B78" s="30" t="s">
        <v>354</v>
      </c>
      <c r="C78" s="31">
        <v>1003</v>
      </c>
      <c r="E78">
        <f t="shared" si="4"/>
        <v>21</v>
      </c>
    </row>
    <row r="79" spans="2:5">
      <c r="B79" s="30" t="s">
        <v>355</v>
      </c>
      <c r="C79" s="31">
        <v>1077</v>
      </c>
      <c r="E79">
        <f t="shared" si="4"/>
        <v>21</v>
      </c>
    </row>
    <row r="80" spans="2:5">
      <c r="B80" s="30" t="s">
        <v>356</v>
      </c>
      <c r="C80" s="31">
        <v>1069</v>
      </c>
      <c r="E80">
        <f t="shared" si="4"/>
        <v>21</v>
      </c>
    </row>
    <row r="81" spans="2:5">
      <c r="B81" s="30" t="s">
        <v>357</v>
      </c>
      <c r="C81" s="31">
        <v>1036</v>
      </c>
      <c r="E81">
        <f t="shared" si="4"/>
        <v>21</v>
      </c>
    </row>
    <row r="82" spans="2:5">
      <c r="B82" s="30" t="s">
        <v>358</v>
      </c>
      <c r="C82" s="31">
        <v>455</v>
      </c>
      <c r="E82">
        <f t="shared" si="4"/>
        <v>21</v>
      </c>
    </row>
    <row r="83" spans="2:5">
      <c r="B83" s="30" t="s">
        <v>359</v>
      </c>
      <c r="C83" s="31">
        <v>467</v>
      </c>
      <c r="E83">
        <f t="shared" si="4"/>
        <v>22</v>
      </c>
    </row>
    <row r="84" spans="2:5">
      <c r="B84" s="30" t="s">
        <v>360</v>
      </c>
      <c r="C84" s="31">
        <v>464</v>
      </c>
      <c r="E84">
        <f t="shared" si="4"/>
        <v>22</v>
      </c>
    </row>
    <row r="85" spans="2:5">
      <c r="B85" s="30" t="s">
        <v>361</v>
      </c>
      <c r="C85" s="31">
        <v>1050</v>
      </c>
      <c r="E85">
        <f t="shared" si="4"/>
        <v>22</v>
      </c>
    </row>
    <row r="86" spans="2:5">
      <c r="B86" s="30" t="s">
        <v>362</v>
      </c>
      <c r="C86" s="31">
        <v>741</v>
      </c>
      <c r="E86">
        <f t="shared" si="4"/>
        <v>22</v>
      </c>
    </row>
    <row r="87" spans="2:5">
      <c r="B87" s="30" t="s">
        <v>363</v>
      </c>
      <c r="C87" s="31">
        <v>646</v>
      </c>
      <c r="E87">
        <f t="shared" si="4"/>
        <v>22</v>
      </c>
    </row>
    <row r="88" spans="2:5">
      <c r="B88" s="30" t="s">
        <v>364</v>
      </c>
      <c r="C88" s="31">
        <v>639</v>
      </c>
      <c r="E88">
        <f t="shared" si="4"/>
        <v>22</v>
      </c>
    </row>
    <row r="89" spans="2:5">
      <c r="B89" s="30" t="s">
        <v>365</v>
      </c>
      <c r="C89" s="31">
        <v>346</v>
      </c>
      <c r="E89">
        <f t="shared" si="4"/>
        <v>22</v>
      </c>
    </row>
    <row r="90" spans="2:5">
      <c r="B90" s="30" t="s">
        <v>366</v>
      </c>
      <c r="C90" s="31">
        <v>230</v>
      </c>
      <c r="E90">
        <f t="shared" si="4"/>
        <v>23</v>
      </c>
    </row>
    <row r="91" spans="2:5">
      <c r="B91" s="30" t="s">
        <v>367</v>
      </c>
      <c r="C91" s="31">
        <v>686</v>
      </c>
      <c r="E91">
        <f t="shared" si="4"/>
        <v>23</v>
      </c>
    </row>
    <row r="92" spans="2:5">
      <c r="B92" s="30" t="s">
        <v>368</v>
      </c>
      <c r="C92" s="31">
        <v>570</v>
      </c>
      <c r="E92">
        <f t="shared" si="4"/>
        <v>23</v>
      </c>
    </row>
    <row r="93" spans="2:5">
      <c r="B93" s="30" t="s">
        <v>369</v>
      </c>
      <c r="C93" s="31">
        <v>515</v>
      </c>
      <c r="E93">
        <f t="shared" si="4"/>
        <v>23</v>
      </c>
    </row>
    <row r="94" spans="2:5">
      <c r="B94" s="30" t="s">
        <v>370</v>
      </c>
      <c r="C94" s="31">
        <v>517</v>
      </c>
      <c r="E94">
        <f t="shared" si="4"/>
        <v>23</v>
      </c>
    </row>
    <row r="95" spans="2:5">
      <c r="B95" s="30" t="s">
        <v>371</v>
      </c>
      <c r="C95" s="31">
        <v>402</v>
      </c>
      <c r="E95">
        <f t="shared" si="4"/>
        <v>23</v>
      </c>
    </row>
    <row r="96" spans="2:5">
      <c r="B96" s="30" t="s">
        <v>372</v>
      </c>
      <c r="C96" s="31">
        <v>247</v>
      </c>
      <c r="E96">
        <f t="shared" si="4"/>
        <v>23</v>
      </c>
    </row>
    <row r="97" spans="2:5">
      <c r="B97" s="30" t="s">
        <v>373</v>
      </c>
      <c r="C97" s="31">
        <v>197</v>
      </c>
      <c r="E97">
        <f t="shared" si="4"/>
        <v>24</v>
      </c>
    </row>
    <row r="98" spans="2:5">
      <c r="B98" s="30" t="s">
        <v>374</v>
      </c>
      <c r="C98" s="31">
        <v>447</v>
      </c>
      <c r="E98">
        <f t="shared" si="4"/>
        <v>24</v>
      </c>
    </row>
    <row r="99" spans="2:5">
      <c r="B99" s="30" t="s">
        <v>375</v>
      </c>
      <c r="C99" s="31">
        <v>419</v>
      </c>
      <c r="E99">
        <f t="shared" si="4"/>
        <v>24</v>
      </c>
    </row>
    <row r="100" spans="2:5">
      <c r="B100" s="30" t="s">
        <v>376</v>
      </c>
      <c r="C100" s="31">
        <v>363</v>
      </c>
      <c r="E100">
        <f t="shared" si="4"/>
        <v>24</v>
      </c>
    </row>
    <row r="101" spans="2:5">
      <c r="B101" s="30" t="s">
        <v>377</v>
      </c>
      <c r="C101" s="31">
        <v>363</v>
      </c>
      <c r="E101">
        <f t="shared" si="4"/>
        <v>24</v>
      </c>
    </row>
    <row r="102" spans="2:5">
      <c r="B102" s="30" t="s">
        <v>378</v>
      </c>
      <c r="C102" s="31">
        <v>409</v>
      </c>
      <c r="E102">
        <f t="shared" si="4"/>
        <v>24</v>
      </c>
    </row>
    <row r="103" spans="2:5">
      <c r="B103" s="30" t="s">
        <v>379</v>
      </c>
      <c r="C103" s="31">
        <v>196</v>
      </c>
      <c r="E103">
        <f t="shared" si="4"/>
        <v>24</v>
      </c>
    </row>
    <row r="104" spans="2:5">
      <c r="B104" s="30" t="s">
        <v>380</v>
      </c>
      <c r="C104" s="31">
        <v>180</v>
      </c>
      <c r="E104">
        <f t="shared" si="4"/>
        <v>25</v>
      </c>
    </row>
    <row r="105" spans="2:5">
      <c r="B105" s="30" t="s">
        <v>381</v>
      </c>
      <c r="C105" s="31">
        <v>380</v>
      </c>
      <c r="E105">
        <f t="shared" si="4"/>
        <v>25</v>
      </c>
    </row>
    <row r="106" spans="2:5">
      <c r="B106" s="30" t="s">
        <v>382</v>
      </c>
      <c r="C106" s="31">
        <v>419</v>
      </c>
      <c r="E106">
        <f t="shared" si="4"/>
        <v>25</v>
      </c>
    </row>
    <row r="107" spans="2:5">
      <c r="B107" s="30" t="s">
        <v>383</v>
      </c>
      <c r="C107" s="31">
        <v>356</v>
      </c>
      <c r="E107">
        <f t="shared" si="4"/>
        <v>25</v>
      </c>
    </row>
    <row r="108" spans="2:5">
      <c r="B108" s="30" t="s">
        <v>384</v>
      </c>
      <c r="C108" s="31">
        <v>378</v>
      </c>
      <c r="E108">
        <f t="shared" si="4"/>
        <v>25</v>
      </c>
    </row>
    <row r="109" spans="2:5">
      <c r="B109" s="30" t="s">
        <v>385</v>
      </c>
      <c r="C109" s="31">
        <v>361</v>
      </c>
      <c r="E109">
        <f t="shared" si="4"/>
        <v>25</v>
      </c>
    </row>
    <row r="110" spans="2:5">
      <c r="B110" s="30" t="s">
        <v>386</v>
      </c>
      <c r="C110" s="31">
        <v>203</v>
      </c>
      <c r="E110">
        <f t="shared" si="4"/>
        <v>25</v>
      </c>
    </row>
    <row r="111" spans="2:5">
      <c r="B111" s="30" t="s">
        <v>387</v>
      </c>
      <c r="C111" s="31">
        <v>172</v>
      </c>
      <c r="E111">
        <f t="shared" si="4"/>
        <v>26</v>
      </c>
    </row>
    <row r="112" spans="2:5">
      <c r="B112" s="30" t="s">
        <v>388</v>
      </c>
      <c r="C112" s="31">
        <v>402</v>
      </c>
      <c r="E112">
        <f t="shared" si="4"/>
        <v>26</v>
      </c>
    </row>
    <row r="113" spans="2:5">
      <c r="B113" s="30" t="s">
        <v>389</v>
      </c>
      <c r="C113" s="31">
        <v>381</v>
      </c>
      <c r="E113">
        <f t="shared" si="4"/>
        <v>26</v>
      </c>
    </row>
    <row r="114" spans="2:5">
      <c r="B114" s="30" t="s">
        <v>390</v>
      </c>
      <c r="C114" s="31">
        <v>381</v>
      </c>
      <c r="E114">
        <f t="shared" si="4"/>
        <v>26</v>
      </c>
    </row>
    <row r="115" spans="2:5">
      <c r="B115" s="30" t="s">
        <v>391</v>
      </c>
      <c r="C115" s="31">
        <v>298</v>
      </c>
      <c r="E115">
        <f t="shared" si="4"/>
        <v>26</v>
      </c>
    </row>
    <row r="116" spans="2:5">
      <c r="B116" s="30" t="s">
        <v>392</v>
      </c>
      <c r="C116" s="31">
        <v>317</v>
      </c>
      <c r="E116">
        <f t="shared" si="4"/>
        <v>26</v>
      </c>
    </row>
    <row r="117" spans="2:5">
      <c r="B117" s="30" t="s">
        <v>393</v>
      </c>
      <c r="C117" s="31">
        <v>206</v>
      </c>
      <c r="E117">
        <f t="shared" si="4"/>
        <v>26</v>
      </c>
    </row>
    <row r="118" spans="2:5">
      <c r="B118" s="30" t="s">
        <v>394</v>
      </c>
      <c r="C118" s="31">
        <v>201</v>
      </c>
      <c r="E118">
        <f t="shared" si="4"/>
        <v>27</v>
      </c>
    </row>
    <row r="119" spans="2:5">
      <c r="B119" s="30" t="s">
        <v>395</v>
      </c>
      <c r="C119" s="31">
        <v>437</v>
      </c>
      <c r="E119">
        <f t="shared" si="4"/>
        <v>27</v>
      </c>
    </row>
    <row r="120" spans="2:5">
      <c r="B120" s="30" t="s">
        <v>396</v>
      </c>
      <c r="C120" s="31">
        <v>441</v>
      </c>
      <c r="E120">
        <f t="shared" si="4"/>
        <v>27</v>
      </c>
    </row>
    <row r="121" spans="2:5">
      <c r="B121" s="30" t="s">
        <v>397</v>
      </c>
      <c r="C121" s="31">
        <v>395</v>
      </c>
      <c r="E121">
        <f t="shared" si="4"/>
        <v>27</v>
      </c>
    </row>
    <row r="122" spans="2:5">
      <c r="B122" s="30" t="s">
        <v>398</v>
      </c>
      <c r="C122" s="31">
        <v>416</v>
      </c>
      <c r="E122">
        <f t="shared" si="4"/>
        <v>27</v>
      </c>
    </row>
    <row r="123" spans="2:5">
      <c r="B123" s="30" t="s">
        <v>399</v>
      </c>
      <c r="C123" s="31">
        <v>234</v>
      </c>
      <c r="E123">
        <f t="shared" si="4"/>
        <v>27</v>
      </c>
    </row>
    <row r="124" spans="2:5">
      <c r="B124" s="30" t="s">
        <v>400</v>
      </c>
      <c r="C124" s="31">
        <v>120</v>
      </c>
      <c r="E124">
        <f t="shared" si="4"/>
        <v>27</v>
      </c>
    </row>
    <row r="125" spans="2:5">
      <c r="B125" s="30" t="s">
        <v>401</v>
      </c>
      <c r="C125" s="31">
        <v>155</v>
      </c>
      <c r="E125">
        <f t="shared" si="4"/>
        <v>28</v>
      </c>
    </row>
    <row r="126" spans="2:5">
      <c r="B126" s="30" t="s">
        <v>402</v>
      </c>
      <c r="C126" s="31">
        <v>431</v>
      </c>
      <c r="E126">
        <f t="shared" si="4"/>
        <v>28</v>
      </c>
    </row>
    <row r="127" spans="2:5">
      <c r="B127" s="30" t="s">
        <v>403</v>
      </c>
      <c r="C127" s="31">
        <v>461</v>
      </c>
      <c r="E127">
        <f t="shared" si="4"/>
        <v>28</v>
      </c>
    </row>
    <row r="128" spans="2:5">
      <c r="B128" s="30" t="s">
        <v>404</v>
      </c>
      <c r="C128" s="31">
        <v>437</v>
      </c>
      <c r="E128">
        <f t="shared" si="4"/>
        <v>28</v>
      </c>
    </row>
    <row r="129" spans="2:5">
      <c r="B129" s="30" t="s">
        <v>405</v>
      </c>
      <c r="C129" s="31">
        <v>391</v>
      </c>
      <c r="E129">
        <f t="shared" si="4"/>
        <v>28</v>
      </c>
    </row>
    <row r="130" spans="2:5">
      <c r="B130" s="30" t="s">
        <v>406</v>
      </c>
      <c r="C130" s="31">
        <v>306</v>
      </c>
      <c r="E130">
        <f t="shared" si="4"/>
        <v>28</v>
      </c>
    </row>
    <row r="131" spans="2:5">
      <c r="B131" s="30" t="s">
        <v>407</v>
      </c>
      <c r="C131" s="31">
        <v>259</v>
      </c>
      <c r="E131">
        <f t="shared" si="4"/>
        <v>28</v>
      </c>
    </row>
    <row r="132" spans="2:5">
      <c r="B132" s="30" t="s">
        <v>408</v>
      </c>
      <c r="C132" s="31">
        <v>223</v>
      </c>
      <c r="E132">
        <f t="shared" si="4"/>
        <v>29</v>
      </c>
    </row>
    <row r="133" spans="2:5">
      <c r="B133" s="30" t="s">
        <v>409</v>
      </c>
      <c r="C133" s="31">
        <v>483</v>
      </c>
      <c r="E133">
        <f t="shared" si="4"/>
        <v>29</v>
      </c>
    </row>
    <row r="134" spans="2:5">
      <c r="B134" s="30" t="s">
        <v>410</v>
      </c>
      <c r="C134" s="31">
        <v>402</v>
      </c>
      <c r="E134">
        <f t="shared" si="4"/>
        <v>29</v>
      </c>
    </row>
    <row r="135" spans="2:5">
      <c r="B135" s="30" t="s">
        <v>411</v>
      </c>
      <c r="C135" s="31">
        <v>440</v>
      </c>
      <c r="E135">
        <f t="shared" ref="E135:E198" si="5">WEEKNUM(B135)</f>
        <v>29</v>
      </c>
    </row>
    <row r="136" spans="2:5">
      <c r="B136" s="30" t="s">
        <v>412</v>
      </c>
      <c r="C136" s="31">
        <v>411</v>
      </c>
      <c r="E136">
        <f t="shared" si="5"/>
        <v>29</v>
      </c>
    </row>
    <row r="137" spans="2:5">
      <c r="B137" s="30" t="s">
        <v>413</v>
      </c>
      <c r="C137" s="31">
        <v>413</v>
      </c>
      <c r="E137">
        <f t="shared" si="5"/>
        <v>29</v>
      </c>
    </row>
    <row r="138" spans="2:5">
      <c r="B138" s="30" t="s">
        <v>414</v>
      </c>
      <c r="C138" s="31">
        <v>216</v>
      </c>
      <c r="E138">
        <f t="shared" si="5"/>
        <v>29</v>
      </c>
    </row>
    <row r="139" spans="2:5">
      <c r="B139" s="30" t="s">
        <v>415</v>
      </c>
      <c r="C139" s="31">
        <v>176</v>
      </c>
      <c r="E139">
        <f t="shared" si="5"/>
        <v>30</v>
      </c>
    </row>
    <row r="140" spans="2:5">
      <c r="B140" s="30" t="s">
        <v>416</v>
      </c>
      <c r="C140" s="31">
        <v>401</v>
      </c>
      <c r="E140">
        <f t="shared" si="5"/>
        <v>30</v>
      </c>
    </row>
    <row r="141" spans="2:5">
      <c r="B141" s="30" t="s">
        <v>417</v>
      </c>
      <c r="C141" s="31">
        <v>340</v>
      </c>
      <c r="E141">
        <f t="shared" si="5"/>
        <v>30</v>
      </c>
    </row>
    <row r="142" spans="2:5">
      <c r="B142" s="30" t="s">
        <v>418</v>
      </c>
      <c r="C142" s="31">
        <v>329</v>
      </c>
      <c r="E142">
        <f t="shared" si="5"/>
        <v>30</v>
      </c>
    </row>
    <row r="143" spans="2:5">
      <c r="B143" s="30" t="s">
        <v>419</v>
      </c>
      <c r="C143" s="31">
        <v>308</v>
      </c>
      <c r="E143">
        <f t="shared" si="5"/>
        <v>30</v>
      </c>
    </row>
    <row r="144" spans="2:5">
      <c r="B144" s="30" t="s">
        <v>420</v>
      </c>
      <c r="C144" s="31">
        <v>298</v>
      </c>
      <c r="E144">
        <f t="shared" si="5"/>
        <v>30</v>
      </c>
    </row>
    <row r="145" spans="2:5">
      <c r="B145" s="30" t="s">
        <v>421</v>
      </c>
      <c r="C145" s="31">
        <v>153</v>
      </c>
      <c r="E145">
        <f t="shared" si="5"/>
        <v>30</v>
      </c>
    </row>
    <row r="146" spans="2:5">
      <c r="B146" s="30" t="s">
        <v>422</v>
      </c>
      <c r="C146" s="31">
        <v>140</v>
      </c>
      <c r="E146">
        <f t="shared" si="5"/>
        <v>31</v>
      </c>
    </row>
    <row r="147" spans="2:5">
      <c r="B147" s="30" t="s">
        <v>423</v>
      </c>
      <c r="C147" s="31">
        <v>312</v>
      </c>
      <c r="E147">
        <f t="shared" si="5"/>
        <v>31</v>
      </c>
    </row>
    <row r="148" spans="2:5">
      <c r="B148" s="30" t="s">
        <v>424</v>
      </c>
      <c r="C148" s="31">
        <v>313</v>
      </c>
      <c r="E148">
        <f t="shared" si="5"/>
        <v>31</v>
      </c>
    </row>
    <row r="149" spans="2:5">
      <c r="B149" s="30" t="s">
        <v>425</v>
      </c>
      <c r="C149" s="31">
        <v>287</v>
      </c>
      <c r="E149">
        <f t="shared" si="5"/>
        <v>31</v>
      </c>
    </row>
    <row r="150" spans="2:5">
      <c r="B150" s="30" t="s">
        <v>426</v>
      </c>
      <c r="C150" s="31">
        <v>274</v>
      </c>
      <c r="E150">
        <f t="shared" si="5"/>
        <v>31</v>
      </c>
    </row>
    <row r="151" spans="2:5">
      <c r="B151" s="30" t="s">
        <v>427</v>
      </c>
      <c r="C151" s="31">
        <v>262</v>
      </c>
      <c r="E151">
        <f t="shared" si="5"/>
        <v>31</v>
      </c>
    </row>
    <row r="152" spans="2:5">
      <c r="B152" s="30" t="s">
        <v>428</v>
      </c>
      <c r="C152" s="31">
        <v>189</v>
      </c>
      <c r="E152">
        <f t="shared" si="5"/>
        <v>31</v>
      </c>
    </row>
    <row r="153" spans="2:5">
      <c r="B153" s="30" t="s">
        <v>429</v>
      </c>
      <c r="C153" s="31">
        <v>135</v>
      </c>
      <c r="E153">
        <f t="shared" si="5"/>
        <v>32</v>
      </c>
    </row>
    <row r="154" spans="2:5">
      <c r="B154" s="30" t="s">
        <v>430</v>
      </c>
      <c r="C154" s="31">
        <v>348</v>
      </c>
      <c r="E154">
        <f t="shared" si="5"/>
        <v>32</v>
      </c>
    </row>
    <row r="155" spans="2:5">
      <c r="B155" s="30" t="s">
        <v>431</v>
      </c>
      <c r="C155" s="31">
        <v>187</v>
      </c>
      <c r="E155">
        <f t="shared" si="5"/>
        <v>32</v>
      </c>
    </row>
    <row r="156" spans="2:5">
      <c r="B156" s="30" t="s">
        <v>432</v>
      </c>
      <c r="C156" s="31">
        <v>298</v>
      </c>
      <c r="E156">
        <f t="shared" si="5"/>
        <v>32</v>
      </c>
    </row>
    <row r="157" spans="2:5">
      <c r="B157" s="30" t="s">
        <v>433</v>
      </c>
      <c r="C157" s="31">
        <v>288</v>
      </c>
      <c r="E157">
        <f t="shared" si="5"/>
        <v>32</v>
      </c>
    </row>
    <row r="158" spans="2:5">
      <c r="B158" s="30" t="s">
        <v>434</v>
      </c>
      <c r="C158" s="31">
        <v>255</v>
      </c>
      <c r="E158">
        <f t="shared" si="5"/>
        <v>32</v>
      </c>
    </row>
    <row r="159" spans="2:5">
      <c r="B159" s="30" t="s">
        <v>435</v>
      </c>
      <c r="C159" s="31">
        <v>160</v>
      </c>
      <c r="E159">
        <f t="shared" si="5"/>
        <v>32</v>
      </c>
    </row>
    <row r="160" spans="2:5">
      <c r="B160" s="30" t="s">
        <v>436</v>
      </c>
      <c r="C160" s="31">
        <v>133</v>
      </c>
      <c r="E160">
        <f t="shared" si="5"/>
        <v>33</v>
      </c>
    </row>
    <row r="161" spans="2:5">
      <c r="B161" s="30" t="s">
        <v>437</v>
      </c>
      <c r="C161" s="31">
        <v>312</v>
      </c>
      <c r="E161">
        <f t="shared" si="5"/>
        <v>33</v>
      </c>
    </row>
    <row r="162" spans="2:5">
      <c r="B162" s="30" t="s">
        <v>438</v>
      </c>
      <c r="C162" s="31">
        <v>263</v>
      </c>
      <c r="E162">
        <f t="shared" si="5"/>
        <v>33</v>
      </c>
    </row>
    <row r="163" spans="2:5">
      <c r="B163" s="30" t="s">
        <v>439</v>
      </c>
      <c r="C163" s="31">
        <v>320</v>
      </c>
      <c r="E163">
        <f t="shared" si="5"/>
        <v>33</v>
      </c>
    </row>
    <row r="164" spans="2:5">
      <c r="B164" s="30" t="s">
        <v>440</v>
      </c>
      <c r="C164" s="31">
        <v>276</v>
      </c>
      <c r="E164">
        <f t="shared" si="5"/>
        <v>33</v>
      </c>
    </row>
    <row r="165" spans="2:5">
      <c r="B165" s="30" t="s">
        <v>441</v>
      </c>
      <c r="C165" s="31">
        <v>277</v>
      </c>
      <c r="E165">
        <f t="shared" si="5"/>
        <v>33</v>
      </c>
    </row>
    <row r="166" spans="2:5">
      <c r="B166" s="30" t="s">
        <v>442</v>
      </c>
      <c r="C166" s="31">
        <v>151</v>
      </c>
      <c r="E166">
        <f t="shared" si="5"/>
        <v>33</v>
      </c>
    </row>
    <row r="167" spans="2:5">
      <c r="B167" s="30" t="s">
        <v>443</v>
      </c>
      <c r="C167" s="31">
        <v>140</v>
      </c>
      <c r="E167">
        <f t="shared" si="5"/>
        <v>34</v>
      </c>
    </row>
    <row r="168" spans="2:5">
      <c r="B168" s="30" t="s">
        <v>444</v>
      </c>
      <c r="C168" s="31">
        <v>333</v>
      </c>
      <c r="E168">
        <f t="shared" si="5"/>
        <v>34</v>
      </c>
    </row>
    <row r="169" spans="2:5">
      <c r="B169" s="30" t="s">
        <v>445</v>
      </c>
      <c r="C169" s="31">
        <v>283</v>
      </c>
      <c r="E169">
        <f t="shared" si="5"/>
        <v>34</v>
      </c>
    </row>
    <row r="170" spans="2:5">
      <c r="B170" s="30" t="s">
        <v>446</v>
      </c>
      <c r="C170" s="31">
        <v>257</v>
      </c>
      <c r="E170">
        <f t="shared" si="5"/>
        <v>34</v>
      </c>
    </row>
    <row r="171" spans="2:5">
      <c r="B171" s="30" t="s">
        <v>447</v>
      </c>
      <c r="C171" s="31">
        <v>227</v>
      </c>
      <c r="E171">
        <f t="shared" si="5"/>
        <v>34</v>
      </c>
    </row>
    <row r="172" spans="2:5">
      <c r="B172" s="30" t="s">
        <v>448</v>
      </c>
      <c r="C172" s="31">
        <v>252</v>
      </c>
      <c r="E172">
        <f t="shared" si="5"/>
        <v>34</v>
      </c>
    </row>
    <row r="173" spans="2:5">
      <c r="B173" s="30" t="s">
        <v>449</v>
      </c>
      <c r="C173" s="31">
        <v>136</v>
      </c>
      <c r="E173">
        <f t="shared" si="5"/>
        <v>34</v>
      </c>
    </row>
    <row r="174" spans="2:5">
      <c r="B174" s="30" t="s">
        <v>450</v>
      </c>
      <c r="C174" s="31">
        <v>150</v>
      </c>
      <c r="E174">
        <f t="shared" si="5"/>
        <v>35</v>
      </c>
    </row>
    <row r="175" spans="2:5">
      <c r="B175" s="30" t="s">
        <v>451</v>
      </c>
      <c r="C175" s="31">
        <v>297</v>
      </c>
      <c r="E175">
        <f t="shared" si="5"/>
        <v>35</v>
      </c>
    </row>
    <row r="176" spans="2:5">
      <c r="B176" s="30" t="s">
        <v>452</v>
      </c>
      <c r="C176" s="31">
        <v>283</v>
      </c>
      <c r="E176">
        <f t="shared" si="5"/>
        <v>35</v>
      </c>
    </row>
    <row r="177" spans="2:5">
      <c r="B177" s="30" t="s">
        <v>453</v>
      </c>
      <c r="C177" s="31">
        <v>313</v>
      </c>
      <c r="E177">
        <f t="shared" si="5"/>
        <v>35</v>
      </c>
    </row>
    <row r="178" spans="2:5">
      <c r="B178" s="30" t="s">
        <v>454</v>
      </c>
      <c r="C178" s="31">
        <v>274</v>
      </c>
      <c r="E178">
        <f t="shared" si="5"/>
        <v>35</v>
      </c>
    </row>
    <row r="179" spans="2:5">
      <c r="B179" s="30" t="s">
        <v>455</v>
      </c>
      <c r="C179" s="31">
        <v>280</v>
      </c>
      <c r="E179">
        <f t="shared" si="5"/>
        <v>35</v>
      </c>
    </row>
    <row r="180" spans="2:5">
      <c r="B180" s="30" t="s">
        <v>456</v>
      </c>
      <c r="C180" s="31">
        <v>128</v>
      </c>
      <c r="E180">
        <f t="shared" si="5"/>
        <v>35</v>
      </c>
    </row>
    <row r="181" spans="2:5">
      <c r="B181" s="30" t="s">
        <v>457</v>
      </c>
      <c r="C181" s="31">
        <v>186</v>
      </c>
      <c r="E181">
        <f t="shared" si="5"/>
        <v>36</v>
      </c>
    </row>
    <row r="182" spans="2:5">
      <c r="B182" s="30" t="s">
        <v>458</v>
      </c>
      <c r="C182" s="31">
        <v>315</v>
      </c>
      <c r="E182">
        <f t="shared" si="5"/>
        <v>36</v>
      </c>
    </row>
    <row r="183" spans="2:5">
      <c r="B183" s="30" t="s">
        <v>459</v>
      </c>
      <c r="C183" s="31">
        <v>294</v>
      </c>
      <c r="E183">
        <f t="shared" si="5"/>
        <v>36</v>
      </c>
    </row>
    <row r="184" spans="2:5">
      <c r="B184" s="30" t="s">
        <v>460</v>
      </c>
      <c r="C184" s="31">
        <v>271</v>
      </c>
      <c r="E184">
        <f t="shared" si="5"/>
        <v>36</v>
      </c>
    </row>
    <row r="185" spans="2:5">
      <c r="B185" s="30" t="s">
        <v>461</v>
      </c>
      <c r="C185" s="31">
        <v>273</v>
      </c>
      <c r="E185">
        <f t="shared" si="5"/>
        <v>36</v>
      </c>
    </row>
    <row r="186" spans="2:5">
      <c r="B186" s="30" t="s">
        <v>462</v>
      </c>
      <c r="C186" s="31">
        <v>230</v>
      </c>
      <c r="E186">
        <f t="shared" si="5"/>
        <v>36</v>
      </c>
    </row>
    <row r="187" spans="2:5">
      <c r="B187" s="30" t="s">
        <v>463</v>
      </c>
      <c r="C187" s="31">
        <v>156</v>
      </c>
      <c r="E187">
        <f t="shared" si="5"/>
        <v>36</v>
      </c>
    </row>
    <row r="188" spans="2:5">
      <c r="B188" s="30" t="s">
        <v>464</v>
      </c>
      <c r="C188" s="31">
        <v>207</v>
      </c>
      <c r="E188">
        <f t="shared" si="5"/>
        <v>37</v>
      </c>
    </row>
    <row r="189" spans="2:5">
      <c r="B189" s="30" t="s">
        <v>465</v>
      </c>
      <c r="C189" s="31">
        <v>217</v>
      </c>
      <c r="E189">
        <f t="shared" si="5"/>
        <v>37</v>
      </c>
    </row>
    <row r="190" spans="2:5">
      <c r="B190" s="30" t="s">
        <v>466</v>
      </c>
      <c r="C190" s="31">
        <v>393</v>
      </c>
      <c r="E190">
        <f t="shared" si="5"/>
        <v>37</v>
      </c>
    </row>
    <row r="191" spans="2:5">
      <c r="B191" s="30" t="s">
        <v>467</v>
      </c>
      <c r="C191" s="31">
        <v>353</v>
      </c>
      <c r="E191">
        <f t="shared" si="5"/>
        <v>37</v>
      </c>
    </row>
    <row r="192" spans="2:5">
      <c r="B192" s="30" t="s">
        <v>468</v>
      </c>
      <c r="C192" s="31">
        <v>323</v>
      </c>
      <c r="E192">
        <f t="shared" si="5"/>
        <v>37</v>
      </c>
    </row>
    <row r="193" spans="2:5">
      <c r="B193" s="30" t="s">
        <v>469</v>
      </c>
      <c r="C193" s="31">
        <v>313</v>
      </c>
      <c r="E193">
        <f t="shared" si="5"/>
        <v>37</v>
      </c>
    </row>
    <row r="194" spans="2:5">
      <c r="B194" s="30" t="s">
        <v>470</v>
      </c>
      <c r="C194" s="31">
        <v>202</v>
      </c>
      <c r="E194">
        <f t="shared" si="5"/>
        <v>37</v>
      </c>
    </row>
    <row r="195" spans="2:5">
      <c r="B195" s="30" t="s">
        <v>471</v>
      </c>
      <c r="C195" s="31">
        <v>263</v>
      </c>
      <c r="E195">
        <f t="shared" si="5"/>
        <v>38</v>
      </c>
    </row>
    <row r="196" spans="2:5">
      <c r="B196" s="30" t="s">
        <v>472</v>
      </c>
      <c r="C196" s="31">
        <v>461</v>
      </c>
      <c r="E196">
        <f t="shared" si="5"/>
        <v>38</v>
      </c>
    </row>
    <row r="197" spans="2:5">
      <c r="B197" s="30" t="s">
        <v>473</v>
      </c>
      <c r="C197" s="31">
        <v>415</v>
      </c>
      <c r="E197">
        <f t="shared" si="5"/>
        <v>38</v>
      </c>
    </row>
    <row r="198" spans="2:5">
      <c r="B198" s="30" t="s">
        <v>474</v>
      </c>
      <c r="C198" s="31">
        <v>456</v>
      </c>
      <c r="E198">
        <f t="shared" si="5"/>
        <v>38</v>
      </c>
    </row>
    <row r="199" spans="2:5">
      <c r="B199" s="30" t="s">
        <v>475</v>
      </c>
      <c r="C199" s="31">
        <v>441</v>
      </c>
      <c r="E199">
        <f t="shared" ref="E199:E262" si="6">WEEKNUM(B199)</f>
        <v>38</v>
      </c>
    </row>
    <row r="200" spans="2:5">
      <c r="B200" s="30" t="s">
        <v>476</v>
      </c>
      <c r="C200" s="31">
        <v>292</v>
      </c>
      <c r="E200">
        <f t="shared" si="6"/>
        <v>38</v>
      </c>
    </row>
    <row r="201" spans="2:5">
      <c r="B201" s="30" t="s">
        <v>477</v>
      </c>
      <c r="C201" s="31">
        <v>216</v>
      </c>
      <c r="E201">
        <f t="shared" si="6"/>
        <v>38</v>
      </c>
    </row>
    <row r="202" spans="2:5">
      <c r="B202" s="30" t="s">
        <v>478</v>
      </c>
      <c r="C202" s="31">
        <v>220</v>
      </c>
      <c r="E202">
        <f t="shared" si="6"/>
        <v>39</v>
      </c>
    </row>
    <row r="203" spans="2:5">
      <c r="B203" s="30" t="s">
        <v>479</v>
      </c>
      <c r="C203" s="31">
        <v>558</v>
      </c>
      <c r="E203">
        <f t="shared" si="6"/>
        <v>39</v>
      </c>
    </row>
    <row r="204" spans="2:5">
      <c r="B204" s="30" t="s">
        <v>480</v>
      </c>
      <c r="C204" s="31">
        <v>497</v>
      </c>
      <c r="E204">
        <f t="shared" si="6"/>
        <v>39</v>
      </c>
    </row>
    <row r="205" spans="2:5">
      <c r="B205" s="30" t="s">
        <v>481</v>
      </c>
      <c r="C205" s="31">
        <v>612</v>
      </c>
      <c r="E205">
        <f t="shared" si="6"/>
        <v>39</v>
      </c>
    </row>
    <row r="206" spans="2:5">
      <c r="B206" s="30" t="s">
        <v>482</v>
      </c>
      <c r="C206" s="31">
        <v>542</v>
      </c>
      <c r="E206">
        <f t="shared" si="6"/>
        <v>39</v>
      </c>
    </row>
    <row r="207" spans="2:5">
      <c r="B207" s="30" t="s">
        <v>483</v>
      </c>
      <c r="C207" s="31">
        <v>463</v>
      </c>
      <c r="E207">
        <f t="shared" si="6"/>
        <v>39</v>
      </c>
    </row>
    <row r="208" spans="2:5">
      <c r="B208" s="30" t="s">
        <v>484</v>
      </c>
      <c r="C208" s="31">
        <v>280</v>
      </c>
      <c r="E208">
        <f t="shared" si="6"/>
        <v>39</v>
      </c>
    </row>
    <row r="209" spans="2:5">
      <c r="B209" s="30" t="s">
        <v>485</v>
      </c>
      <c r="C209" s="31">
        <v>382</v>
      </c>
      <c r="E209">
        <f t="shared" si="6"/>
        <v>40</v>
      </c>
    </row>
    <row r="210" spans="2:5">
      <c r="B210" s="30" t="s">
        <v>486</v>
      </c>
      <c r="C210" s="31">
        <v>437</v>
      </c>
      <c r="E210">
        <f t="shared" si="6"/>
        <v>40</v>
      </c>
    </row>
    <row r="211" spans="2:5">
      <c r="B211" s="30" t="s">
        <v>487</v>
      </c>
      <c r="C211" s="31">
        <v>723</v>
      </c>
      <c r="E211">
        <f t="shared" si="6"/>
        <v>40</v>
      </c>
    </row>
    <row r="212" spans="2:5">
      <c r="B212" s="30" t="s">
        <v>488</v>
      </c>
      <c r="C212" s="31">
        <v>605</v>
      </c>
      <c r="E212">
        <f t="shared" si="6"/>
        <v>40</v>
      </c>
    </row>
    <row r="213" spans="2:5">
      <c r="B213" s="30" t="s">
        <v>489</v>
      </c>
      <c r="C213" s="31">
        <v>705</v>
      </c>
      <c r="E213">
        <f t="shared" si="6"/>
        <v>40</v>
      </c>
    </row>
    <row r="214" spans="2:5">
      <c r="B214" s="30" t="s">
        <v>490</v>
      </c>
      <c r="C214" s="31">
        <v>605</v>
      </c>
      <c r="E214">
        <f t="shared" si="6"/>
        <v>40</v>
      </c>
    </row>
    <row r="215" spans="2:5">
      <c r="B215" s="30" t="s">
        <v>491</v>
      </c>
      <c r="C215" s="31">
        <v>299</v>
      </c>
      <c r="E215">
        <f t="shared" si="6"/>
        <v>40</v>
      </c>
    </row>
    <row r="216" spans="2:5">
      <c r="B216" s="30" t="s">
        <v>492</v>
      </c>
      <c r="C216" s="31">
        <v>335</v>
      </c>
      <c r="E216">
        <f t="shared" si="6"/>
        <v>41</v>
      </c>
    </row>
    <row r="217" spans="2:5">
      <c r="B217" s="30" t="s">
        <v>493</v>
      </c>
      <c r="C217" s="31">
        <v>766</v>
      </c>
      <c r="E217">
        <f t="shared" si="6"/>
        <v>41</v>
      </c>
    </row>
    <row r="218" spans="2:5">
      <c r="B218" s="30" t="s">
        <v>494</v>
      </c>
      <c r="C218" s="31">
        <v>571</v>
      </c>
      <c r="E218">
        <f t="shared" si="6"/>
        <v>41</v>
      </c>
    </row>
    <row r="219" spans="2:5">
      <c r="B219" s="30" t="s">
        <v>495</v>
      </c>
      <c r="C219" s="31">
        <v>541</v>
      </c>
      <c r="E219">
        <f t="shared" si="6"/>
        <v>41</v>
      </c>
    </row>
    <row r="220" spans="2:5">
      <c r="B220" s="30" t="s">
        <v>496</v>
      </c>
      <c r="C220" s="31">
        <v>525</v>
      </c>
      <c r="E220">
        <f t="shared" si="6"/>
        <v>41</v>
      </c>
    </row>
    <row r="221" spans="2:5">
      <c r="B221" s="30" t="s">
        <v>497</v>
      </c>
      <c r="C221" s="31">
        <v>524</v>
      </c>
      <c r="E221">
        <f t="shared" si="6"/>
        <v>41</v>
      </c>
    </row>
    <row r="222" spans="2:5">
      <c r="B222" s="30" t="s">
        <v>498</v>
      </c>
      <c r="C222" s="31">
        <v>314</v>
      </c>
      <c r="E222">
        <f t="shared" si="6"/>
        <v>41</v>
      </c>
    </row>
    <row r="223" spans="2:5">
      <c r="B223" s="30" t="s">
        <v>499</v>
      </c>
      <c r="C223" s="31">
        <v>281</v>
      </c>
      <c r="E223">
        <f t="shared" si="6"/>
        <v>42</v>
      </c>
    </row>
    <row r="224" spans="2:5">
      <c r="B224" s="30" t="s">
        <v>500</v>
      </c>
      <c r="C224" s="31">
        <v>515</v>
      </c>
      <c r="E224">
        <f t="shared" si="6"/>
        <v>42</v>
      </c>
    </row>
    <row r="225" spans="2:5">
      <c r="B225" s="30" t="s">
        <v>501</v>
      </c>
      <c r="C225" s="31">
        <v>588</v>
      </c>
      <c r="E225">
        <f t="shared" si="6"/>
        <v>42</v>
      </c>
    </row>
    <row r="226" spans="2:5">
      <c r="B226" s="30" t="s">
        <v>502</v>
      </c>
      <c r="C226" s="31">
        <v>583</v>
      </c>
      <c r="E226">
        <f t="shared" si="6"/>
        <v>42</v>
      </c>
    </row>
    <row r="227" spans="2:5">
      <c r="B227" s="30" t="s">
        <v>503</v>
      </c>
      <c r="C227" s="31">
        <v>604</v>
      </c>
      <c r="E227">
        <f t="shared" si="6"/>
        <v>42</v>
      </c>
    </row>
    <row r="228" spans="2:5">
      <c r="B228" s="30" t="s">
        <v>504</v>
      </c>
      <c r="C228" s="31">
        <v>503</v>
      </c>
      <c r="E228">
        <f t="shared" si="6"/>
        <v>42</v>
      </c>
    </row>
    <row r="229" spans="2:5">
      <c r="B229" s="30" t="s">
        <v>505</v>
      </c>
      <c r="C229" s="31">
        <v>366</v>
      </c>
      <c r="E229">
        <f t="shared" si="6"/>
        <v>42</v>
      </c>
    </row>
    <row r="230" spans="2:5">
      <c r="B230" s="30" t="s">
        <v>506</v>
      </c>
      <c r="C230" s="31">
        <v>412</v>
      </c>
      <c r="E230">
        <f t="shared" si="6"/>
        <v>43</v>
      </c>
    </row>
    <row r="231" spans="2:5">
      <c r="B231" s="30" t="s">
        <v>507</v>
      </c>
      <c r="C231" s="31">
        <v>626</v>
      </c>
      <c r="E231">
        <f t="shared" si="6"/>
        <v>43</v>
      </c>
    </row>
    <row r="232" spans="2:5">
      <c r="B232" s="30" t="s">
        <v>508</v>
      </c>
      <c r="C232" s="31">
        <v>601</v>
      </c>
      <c r="E232">
        <f t="shared" si="6"/>
        <v>43</v>
      </c>
    </row>
    <row r="233" spans="2:5">
      <c r="B233" s="30" t="s">
        <v>509</v>
      </c>
      <c r="C233" s="31">
        <v>654</v>
      </c>
      <c r="E233">
        <f t="shared" si="6"/>
        <v>43</v>
      </c>
    </row>
    <row r="234" spans="2:5">
      <c r="B234" s="30" t="s">
        <v>510</v>
      </c>
      <c r="C234" s="31">
        <v>759</v>
      </c>
      <c r="E234">
        <f t="shared" si="6"/>
        <v>43</v>
      </c>
    </row>
    <row r="235" spans="2:5">
      <c r="B235" s="30" t="s">
        <v>511</v>
      </c>
      <c r="C235" s="31">
        <v>601</v>
      </c>
      <c r="E235">
        <f t="shared" si="6"/>
        <v>43</v>
      </c>
    </row>
    <row r="236" spans="2:5">
      <c r="B236" s="30" t="s">
        <v>512</v>
      </c>
      <c r="C236" s="31">
        <v>386</v>
      </c>
      <c r="E236">
        <f t="shared" si="6"/>
        <v>43</v>
      </c>
    </row>
    <row r="237" spans="2:5">
      <c r="B237" s="30" t="s">
        <v>513</v>
      </c>
      <c r="C237" s="31">
        <v>362</v>
      </c>
      <c r="E237">
        <f t="shared" si="6"/>
        <v>44</v>
      </c>
    </row>
    <row r="238" spans="2:5">
      <c r="B238" s="30" t="s">
        <v>514</v>
      </c>
      <c r="C238" s="31">
        <v>695</v>
      </c>
      <c r="E238">
        <f t="shared" si="6"/>
        <v>44</v>
      </c>
    </row>
    <row r="239" spans="2:5">
      <c r="B239" s="30" t="s">
        <v>515</v>
      </c>
      <c r="C239" s="31">
        <v>742</v>
      </c>
      <c r="E239">
        <f t="shared" si="6"/>
        <v>44</v>
      </c>
    </row>
    <row r="240" spans="2:5">
      <c r="B240" s="30" t="s">
        <v>516</v>
      </c>
      <c r="C240" s="31">
        <v>783</v>
      </c>
      <c r="E240">
        <f t="shared" si="6"/>
        <v>44</v>
      </c>
    </row>
    <row r="241" spans="2:5">
      <c r="B241" s="30" t="s">
        <v>517</v>
      </c>
      <c r="C241" s="31">
        <v>621</v>
      </c>
      <c r="E241">
        <f t="shared" si="6"/>
        <v>44</v>
      </c>
    </row>
    <row r="242" spans="2:5">
      <c r="B242" s="30" t="s">
        <v>518</v>
      </c>
      <c r="C242" s="31">
        <v>654</v>
      </c>
      <c r="E242">
        <f t="shared" si="6"/>
        <v>44</v>
      </c>
    </row>
    <row r="243" spans="2:5">
      <c r="B243" s="30" t="s">
        <v>519</v>
      </c>
      <c r="C243" s="31">
        <v>403</v>
      </c>
      <c r="E243">
        <f t="shared" si="6"/>
        <v>44</v>
      </c>
    </row>
    <row r="244" spans="2:5">
      <c r="B244" s="30" t="s">
        <v>520</v>
      </c>
      <c r="C244" s="31">
        <v>501</v>
      </c>
      <c r="E244">
        <f t="shared" si="6"/>
        <v>45</v>
      </c>
    </row>
    <row r="245" spans="2:5">
      <c r="B245" s="30" t="s">
        <v>521</v>
      </c>
      <c r="C245" s="31">
        <v>953</v>
      </c>
      <c r="E245">
        <f t="shared" si="6"/>
        <v>45</v>
      </c>
    </row>
    <row r="246" spans="2:5">
      <c r="B246" s="30" t="s">
        <v>522</v>
      </c>
      <c r="C246" s="31">
        <v>903</v>
      </c>
      <c r="E246">
        <f t="shared" si="6"/>
        <v>45</v>
      </c>
    </row>
    <row r="247" spans="2:5">
      <c r="B247" s="30" t="s">
        <v>523</v>
      </c>
      <c r="C247" s="31">
        <v>1113</v>
      </c>
      <c r="E247">
        <f t="shared" si="6"/>
        <v>45</v>
      </c>
    </row>
    <row r="248" spans="2:5">
      <c r="B248" s="30" t="s">
        <v>524</v>
      </c>
      <c r="C248" s="31">
        <v>1139</v>
      </c>
      <c r="E248">
        <f t="shared" si="6"/>
        <v>45</v>
      </c>
    </row>
    <row r="249" spans="2:5">
      <c r="B249" s="30" t="s">
        <v>525</v>
      </c>
      <c r="C249" s="31">
        <v>1037</v>
      </c>
      <c r="E249">
        <f t="shared" si="6"/>
        <v>45</v>
      </c>
    </row>
    <row r="250" spans="2:5">
      <c r="B250" s="30" t="s">
        <v>526</v>
      </c>
      <c r="C250" s="31">
        <v>845</v>
      </c>
      <c r="E250">
        <f t="shared" si="6"/>
        <v>45</v>
      </c>
    </row>
    <row r="251" spans="2:5">
      <c r="B251" s="30" t="s">
        <v>527</v>
      </c>
      <c r="C251" s="31">
        <v>788</v>
      </c>
      <c r="E251">
        <f t="shared" si="6"/>
        <v>46</v>
      </c>
    </row>
    <row r="252" spans="2:5">
      <c r="B252" s="30" t="s">
        <v>528</v>
      </c>
      <c r="C252" s="31">
        <v>1545</v>
      </c>
      <c r="E252">
        <f t="shared" si="6"/>
        <v>46</v>
      </c>
    </row>
    <row r="253" spans="2:5">
      <c r="B253" s="30" t="s">
        <v>529</v>
      </c>
      <c r="C253" s="31">
        <v>1599</v>
      </c>
      <c r="E253">
        <f t="shared" si="6"/>
        <v>46</v>
      </c>
    </row>
    <row r="254" spans="2:5">
      <c r="B254" s="30" t="s">
        <v>530</v>
      </c>
      <c r="C254" s="31">
        <v>1540</v>
      </c>
      <c r="E254">
        <f t="shared" si="6"/>
        <v>46</v>
      </c>
    </row>
    <row r="255" spans="2:5">
      <c r="B255" s="30" t="s">
        <v>531</v>
      </c>
      <c r="C255" s="31">
        <v>1501</v>
      </c>
      <c r="E255">
        <f t="shared" si="6"/>
        <v>46</v>
      </c>
    </row>
    <row r="256" spans="2:5">
      <c r="B256" s="30" t="s">
        <v>532</v>
      </c>
      <c r="C256" s="31">
        <v>1494</v>
      </c>
      <c r="E256">
        <f t="shared" si="6"/>
        <v>46</v>
      </c>
    </row>
    <row r="257" spans="2:5">
      <c r="B257" s="30" t="s">
        <v>533</v>
      </c>
      <c r="C257" s="31">
        <v>1026</v>
      </c>
      <c r="E257">
        <f t="shared" si="6"/>
        <v>46</v>
      </c>
    </row>
    <row r="258" spans="2:5">
      <c r="B258" s="30" t="s">
        <v>534</v>
      </c>
      <c r="C258" s="31">
        <v>896</v>
      </c>
      <c r="E258">
        <f t="shared" si="6"/>
        <v>47</v>
      </c>
    </row>
    <row r="259" spans="2:5">
      <c r="B259" s="30" t="s">
        <v>535</v>
      </c>
      <c r="C259" s="31">
        <v>1832</v>
      </c>
      <c r="E259">
        <f t="shared" si="6"/>
        <v>47</v>
      </c>
    </row>
    <row r="260" spans="2:5">
      <c r="B260" s="30" t="s">
        <v>536</v>
      </c>
      <c r="C260" s="31">
        <v>1730</v>
      </c>
      <c r="E260">
        <f t="shared" si="6"/>
        <v>47</v>
      </c>
    </row>
    <row r="261" spans="2:5">
      <c r="B261" s="30" t="s">
        <v>537</v>
      </c>
      <c r="C261" s="31">
        <v>1753</v>
      </c>
      <c r="E261">
        <f t="shared" si="6"/>
        <v>47</v>
      </c>
    </row>
    <row r="262" spans="2:5">
      <c r="B262" s="30" t="s">
        <v>538</v>
      </c>
      <c r="C262" s="31">
        <v>1857</v>
      </c>
      <c r="E262">
        <f t="shared" si="6"/>
        <v>47</v>
      </c>
    </row>
    <row r="263" spans="2:5">
      <c r="B263" s="30" t="s">
        <v>539</v>
      </c>
      <c r="C263" s="31">
        <v>1773</v>
      </c>
      <c r="E263">
        <f t="shared" ref="E263:E304" si="7">WEEKNUM(B263)</f>
        <v>47</v>
      </c>
    </row>
    <row r="264" spans="2:5">
      <c r="B264" s="30" t="s">
        <v>540</v>
      </c>
      <c r="C264" s="31">
        <v>1290</v>
      </c>
      <c r="E264">
        <f t="shared" si="7"/>
        <v>47</v>
      </c>
    </row>
    <row r="265" spans="2:5">
      <c r="B265" s="30" t="s">
        <v>541</v>
      </c>
      <c r="C265" s="31">
        <v>1148</v>
      </c>
      <c r="E265">
        <f t="shared" si="7"/>
        <v>48</v>
      </c>
    </row>
    <row r="266" spans="2:5">
      <c r="B266" s="30" t="s">
        <v>542</v>
      </c>
      <c r="C266" s="31">
        <v>2317</v>
      </c>
      <c r="E266">
        <f t="shared" si="7"/>
        <v>48</v>
      </c>
    </row>
    <row r="267" spans="2:5">
      <c r="B267" s="30" t="s">
        <v>543</v>
      </c>
      <c r="C267" s="31">
        <v>2074</v>
      </c>
      <c r="E267">
        <f t="shared" si="7"/>
        <v>48</v>
      </c>
    </row>
    <row r="268" spans="2:5">
      <c r="B268" s="30" t="s">
        <v>544</v>
      </c>
      <c r="C268" s="31">
        <v>2370</v>
      </c>
      <c r="E268">
        <f t="shared" si="7"/>
        <v>48</v>
      </c>
    </row>
    <row r="269" spans="2:5">
      <c r="B269" s="30" t="s">
        <v>545</v>
      </c>
      <c r="C269" s="31">
        <v>817</v>
      </c>
      <c r="E269">
        <f t="shared" si="7"/>
        <v>48</v>
      </c>
    </row>
    <row r="270" spans="2:5">
      <c r="B270" s="30" t="s">
        <v>546</v>
      </c>
      <c r="C270" s="31">
        <v>2298</v>
      </c>
      <c r="E270">
        <f t="shared" si="7"/>
        <v>48</v>
      </c>
    </row>
    <row r="271" spans="2:5">
      <c r="B271" s="30" t="s">
        <v>547</v>
      </c>
      <c r="C271" s="31">
        <v>1839</v>
      </c>
      <c r="E271">
        <f t="shared" si="7"/>
        <v>48</v>
      </c>
    </row>
    <row r="272" spans="2:5">
      <c r="B272" s="30" t="s">
        <v>548</v>
      </c>
      <c r="C272" s="31">
        <v>1891</v>
      </c>
      <c r="E272">
        <f t="shared" si="7"/>
        <v>49</v>
      </c>
    </row>
    <row r="273" spans="2:5">
      <c r="B273" s="30" t="s">
        <v>549</v>
      </c>
      <c r="C273" s="31">
        <v>2895</v>
      </c>
      <c r="E273">
        <f t="shared" si="7"/>
        <v>49</v>
      </c>
    </row>
    <row r="274" spans="2:5">
      <c r="B274" s="30" t="s">
        <v>550</v>
      </c>
      <c r="C274" s="31">
        <v>3308</v>
      </c>
      <c r="E274">
        <f t="shared" si="7"/>
        <v>49</v>
      </c>
    </row>
    <row r="275" spans="2:5">
      <c r="B275" s="30" t="s">
        <v>551</v>
      </c>
      <c r="C275" s="31">
        <v>3129</v>
      </c>
      <c r="E275">
        <f t="shared" si="7"/>
        <v>49</v>
      </c>
    </row>
    <row r="276" spans="2:5">
      <c r="B276" s="30" t="s">
        <v>552</v>
      </c>
      <c r="C276" s="31">
        <v>2945</v>
      </c>
      <c r="E276">
        <f t="shared" si="7"/>
        <v>49</v>
      </c>
    </row>
    <row r="277" spans="2:5">
      <c r="B277" s="30" t="s">
        <v>553</v>
      </c>
      <c r="C277" s="31">
        <v>2816</v>
      </c>
      <c r="E277">
        <f t="shared" si="7"/>
        <v>49</v>
      </c>
    </row>
    <row r="278" spans="2:5">
      <c r="B278" s="30" t="s">
        <v>554</v>
      </c>
      <c r="C278" s="31">
        <v>1887</v>
      </c>
      <c r="E278">
        <f t="shared" si="7"/>
        <v>49</v>
      </c>
    </row>
    <row r="279" spans="2:5">
      <c r="B279" s="30" t="s">
        <v>555</v>
      </c>
      <c r="C279" s="31">
        <v>1755</v>
      </c>
      <c r="E279">
        <f t="shared" si="7"/>
        <v>50</v>
      </c>
    </row>
    <row r="280" spans="2:5">
      <c r="B280" s="30" t="s">
        <v>556</v>
      </c>
      <c r="C280" s="31">
        <v>3304</v>
      </c>
      <c r="E280">
        <f t="shared" si="7"/>
        <v>50</v>
      </c>
    </row>
    <row r="281" spans="2:5">
      <c r="B281" s="30" t="s">
        <v>557</v>
      </c>
      <c r="C281" s="31">
        <v>3059</v>
      </c>
      <c r="E281">
        <f t="shared" si="7"/>
        <v>50</v>
      </c>
    </row>
    <row r="282" spans="2:5">
      <c r="B282" s="30" t="s">
        <v>558</v>
      </c>
      <c r="C282" s="31">
        <v>3106</v>
      </c>
      <c r="E282">
        <f t="shared" si="7"/>
        <v>50</v>
      </c>
    </row>
    <row r="283" spans="2:5">
      <c r="B283" s="30" t="s">
        <v>559</v>
      </c>
      <c r="C283" s="31">
        <v>3149</v>
      </c>
      <c r="E283">
        <f t="shared" si="7"/>
        <v>50</v>
      </c>
    </row>
    <row r="284" spans="2:5">
      <c r="B284" s="30" t="s">
        <v>560</v>
      </c>
      <c r="C284" s="31">
        <v>2980</v>
      </c>
      <c r="E284">
        <f t="shared" si="7"/>
        <v>50</v>
      </c>
    </row>
    <row r="285" spans="2:5">
      <c r="B285" s="30" t="s">
        <v>561</v>
      </c>
      <c r="C285" s="31">
        <v>2206</v>
      </c>
      <c r="E285">
        <f t="shared" si="7"/>
        <v>50</v>
      </c>
    </row>
    <row r="286" spans="2:5">
      <c r="B286" s="30" t="s">
        <v>562</v>
      </c>
      <c r="C286" s="31">
        <v>2176</v>
      </c>
      <c r="E286">
        <f t="shared" si="7"/>
        <v>51</v>
      </c>
    </row>
    <row r="287" spans="2:5">
      <c r="B287" s="30" t="s">
        <v>563</v>
      </c>
      <c r="C287" s="31">
        <v>3580</v>
      </c>
      <c r="E287">
        <f t="shared" si="7"/>
        <v>51</v>
      </c>
    </row>
    <row r="288" spans="2:5">
      <c r="B288" s="30" t="s">
        <v>564</v>
      </c>
      <c r="C288" s="31">
        <v>3681</v>
      </c>
      <c r="E288">
        <f t="shared" si="7"/>
        <v>51</v>
      </c>
    </row>
    <row r="289" spans="2:5">
      <c r="B289" s="30" t="s">
        <v>565</v>
      </c>
      <c r="C289" s="31">
        <v>2787</v>
      </c>
      <c r="E289">
        <f t="shared" si="7"/>
        <v>51</v>
      </c>
    </row>
    <row r="290" spans="2:5">
      <c r="B290" s="30" t="s">
        <v>566</v>
      </c>
      <c r="C290" s="31">
        <v>1926</v>
      </c>
      <c r="E290">
        <f t="shared" si="7"/>
        <v>51</v>
      </c>
    </row>
    <row r="291" spans="2:5">
      <c r="B291" s="30" t="s">
        <v>567</v>
      </c>
      <c r="C291" s="31">
        <v>3427</v>
      </c>
      <c r="E291">
        <f t="shared" si="7"/>
        <v>51</v>
      </c>
    </row>
    <row r="292" spans="2:5">
      <c r="B292" s="30" t="s">
        <v>568</v>
      </c>
      <c r="C292" s="31">
        <v>2557</v>
      </c>
      <c r="E292">
        <f t="shared" si="7"/>
        <v>51</v>
      </c>
    </row>
    <row r="293" spans="2:5">
      <c r="B293" s="30" t="s">
        <v>569</v>
      </c>
      <c r="C293" s="31">
        <v>2346</v>
      </c>
      <c r="E293">
        <f t="shared" si="7"/>
        <v>52</v>
      </c>
    </row>
    <row r="294" spans="2:5">
      <c r="B294" s="30" t="s">
        <v>570</v>
      </c>
      <c r="C294" s="31">
        <v>4338</v>
      </c>
      <c r="E294">
        <f t="shared" si="7"/>
        <v>52</v>
      </c>
    </row>
    <row r="295" spans="2:5">
      <c r="B295" s="30" t="s">
        <v>571</v>
      </c>
      <c r="C295" s="31">
        <v>4102</v>
      </c>
      <c r="E295">
        <f t="shared" si="7"/>
        <v>52</v>
      </c>
    </row>
    <row r="296" spans="2:5">
      <c r="B296" s="30" t="s">
        <v>572</v>
      </c>
      <c r="C296" s="31">
        <v>3844</v>
      </c>
      <c r="E296">
        <f t="shared" si="7"/>
        <v>52</v>
      </c>
    </row>
    <row r="297" spans="2:5">
      <c r="B297" s="30" t="s">
        <v>573</v>
      </c>
      <c r="C297" s="31">
        <v>3015</v>
      </c>
      <c r="E297">
        <f t="shared" si="7"/>
        <v>52</v>
      </c>
    </row>
    <row r="298" spans="2:5">
      <c r="B298" s="30" t="s">
        <v>574</v>
      </c>
      <c r="C298" s="31">
        <v>1046</v>
      </c>
      <c r="E298">
        <f t="shared" si="7"/>
        <v>52</v>
      </c>
    </row>
    <row r="299" spans="2:5">
      <c r="B299" s="30" t="s">
        <v>575</v>
      </c>
      <c r="C299" s="31">
        <v>3454</v>
      </c>
      <c r="E299">
        <f t="shared" si="7"/>
        <v>52</v>
      </c>
    </row>
    <row r="300" spans="2:5">
      <c r="B300" s="30" t="s">
        <v>576</v>
      </c>
      <c r="C300" s="31">
        <v>2888</v>
      </c>
      <c r="E300">
        <f t="shared" si="7"/>
        <v>53</v>
      </c>
    </row>
    <row r="301" spans="2:5">
      <c r="B301" s="30" t="s">
        <v>577</v>
      </c>
      <c r="C301" s="31">
        <v>5392</v>
      </c>
      <c r="E301">
        <f t="shared" si="7"/>
        <v>53</v>
      </c>
    </row>
    <row r="302" spans="2:5">
      <c r="B302" s="30" t="s">
        <v>578</v>
      </c>
      <c r="C302" s="31">
        <v>5206</v>
      </c>
      <c r="E302">
        <f t="shared" si="7"/>
        <v>53</v>
      </c>
    </row>
    <row r="303" spans="2:5">
      <c r="B303" s="30" t="s">
        <v>579</v>
      </c>
      <c r="C303" s="31">
        <v>4985</v>
      </c>
      <c r="E303">
        <f t="shared" si="7"/>
        <v>53</v>
      </c>
    </row>
    <row r="304" spans="2:5">
      <c r="B304" s="30" t="s">
        <v>580</v>
      </c>
      <c r="C304" s="31">
        <v>3393</v>
      </c>
      <c r="E304">
        <f t="shared" si="7"/>
        <v>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Taxi Company Data</vt:lpstr>
      <vt:lpstr>Weather Relationship By Month</vt:lpstr>
      <vt:lpstr>COVID Cases and Taxi 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2022-06-24T16:28:52Z</dcterms:created>
  <dcterms:modified xsi:type="dcterms:W3CDTF">2022-07-05T02:12:22Z</dcterms:modified>
</cp:coreProperties>
</file>